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rroll\Documents\GitHub\Memoire_Master\Memoire\Data\"/>
    </mc:Choice>
  </mc:AlternateContent>
  <xr:revisionPtr revIDLastSave="0" documentId="13_ncr:1_{2C6B156E-A2E0-4E81-9A90-629593D7CF7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13-2023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X34" i="5" l="1"/>
  <c r="ED17" i="5" l="1"/>
  <c r="L36" i="5" l="1"/>
  <c r="J36" i="5"/>
  <c r="I36" i="5"/>
  <c r="H36" i="5"/>
  <c r="G36" i="5"/>
  <c r="F36" i="5"/>
  <c r="E36" i="5"/>
  <c r="D36" i="5"/>
  <c r="KW44" i="5" l="1"/>
  <c r="KW43" i="5"/>
  <c r="KW42" i="5"/>
  <c r="KW41" i="5"/>
  <c r="KW39" i="5"/>
  <c r="BD13" i="5" l="1"/>
  <c r="L13" i="5" s="1"/>
  <c r="J44" i="5" l="1"/>
  <c r="J43" i="5"/>
  <c r="J42" i="5"/>
  <c r="J41" i="5"/>
  <c r="J39" i="5"/>
  <c r="J38" i="5"/>
  <c r="J37" i="5"/>
  <c r="J34" i="5"/>
  <c r="J33" i="5"/>
  <c r="J32" i="5"/>
  <c r="J31" i="5"/>
  <c r="J28" i="5"/>
  <c r="J27" i="5"/>
  <c r="J26" i="5"/>
  <c r="J25" i="5"/>
  <c r="J23" i="5"/>
  <c r="J22" i="5"/>
  <c r="J21" i="5"/>
  <c r="J18" i="5"/>
  <c r="J17" i="5"/>
  <c r="J16" i="5"/>
  <c r="J14" i="5"/>
  <c r="J13" i="5"/>
  <c r="J11" i="5"/>
  <c r="J10" i="5"/>
  <c r="J8" i="5"/>
  <c r="J7" i="5"/>
  <c r="J6" i="5"/>
  <c r="J5" i="5"/>
  <c r="I13" i="5" l="1"/>
  <c r="I14" i="5"/>
  <c r="I16" i="5"/>
  <c r="I17" i="5"/>
  <c r="I18" i="5"/>
  <c r="I21" i="5"/>
  <c r="I22" i="5"/>
  <c r="I23" i="5"/>
  <c r="I25" i="5"/>
  <c r="I26" i="5"/>
  <c r="I27" i="5"/>
  <c r="I28" i="5"/>
  <c r="I31" i="5"/>
  <c r="I32" i="5"/>
  <c r="I33" i="5"/>
  <c r="I34" i="5"/>
  <c r="I37" i="5"/>
  <c r="I38" i="5"/>
  <c r="I39" i="5"/>
  <c r="I41" i="5"/>
  <c r="I42" i="5"/>
  <c r="I43" i="5"/>
  <c r="I44" i="5"/>
  <c r="I10" i="5"/>
  <c r="I11" i="5"/>
  <c r="I5" i="5"/>
  <c r="I6" i="5"/>
  <c r="I7" i="5"/>
  <c r="I8" i="5"/>
  <c r="H22" i="5" l="1"/>
  <c r="H23" i="5"/>
  <c r="H13" i="5" l="1"/>
  <c r="H14" i="5"/>
  <c r="G13" i="5"/>
  <c r="F13" i="5"/>
  <c r="G14" i="5"/>
  <c r="F14" i="5"/>
  <c r="E14" i="5"/>
  <c r="H5" i="5"/>
  <c r="H6" i="5"/>
  <c r="H7" i="5"/>
  <c r="H8" i="5"/>
  <c r="H44" i="5"/>
  <c r="H43" i="5"/>
  <c r="H42" i="5"/>
  <c r="H41" i="5"/>
  <c r="H39" i="5"/>
  <c r="H38" i="5"/>
  <c r="H37" i="5"/>
  <c r="H34" i="5"/>
  <c r="H33" i="5"/>
  <c r="H32" i="5"/>
  <c r="H31" i="5"/>
  <c r="H28" i="5"/>
  <c r="H27" i="5"/>
  <c r="H26" i="5"/>
  <c r="H25" i="5"/>
  <c r="H21" i="5"/>
  <c r="H16" i="5"/>
  <c r="H17" i="5"/>
  <c r="H18" i="5"/>
  <c r="H11" i="5"/>
  <c r="H10" i="5"/>
  <c r="G11" i="5"/>
  <c r="G6" i="5"/>
  <c r="G7" i="5"/>
  <c r="G8" i="5"/>
  <c r="G41" i="5"/>
  <c r="G42" i="5"/>
  <c r="G43" i="5"/>
  <c r="G44" i="5"/>
  <c r="F42" i="5"/>
  <c r="F43" i="5"/>
  <c r="F44" i="5"/>
  <c r="G37" i="5"/>
  <c r="G38" i="5"/>
  <c r="G39" i="5"/>
  <c r="F37" i="5"/>
  <c r="F38" i="5"/>
  <c r="F39" i="5"/>
  <c r="G31" i="5"/>
  <c r="G32" i="5"/>
  <c r="G33" i="5"/>
  <c r="G34" i="5"/>
  <c r="G25" i="5"/>
  <c r="G26" i="5"/>
  <c r="G27" i="5"/>
  <c r="G28" i="5"/>
  <c r="F26" i="5"/>
  <c r="F27" i="5"/>
  <c r="F28" i="5"/>
  <c r="G21" i="5"/>
  <c r="G16" i="5"/>
  <c r="G17" i="5"/>
  <c r="G18" i="5"/>
  <c r="F17" i="5"/>
  <c r="F18" i="5"/>
  <c r="G10" i="5"/>
  <c r="G5" i="5"/>
  <c r="F11" i="5" l="1"/>
  <c r="F10" i="5"/>
  <c r="E11" i="5"/>
  <c r="E10" i="5"/>
  <c r="D11" i="5"/>
  <c r="D10" i="5"/>
  <c r="D21" i="5"/>
  <c r="F41" i="5"/>
  <c r="F34" i="5"/>
  <c r="F33" i="5"/>
  <c r="F32" i="5"/>
  <c r="F31" i="5"/>
  <c r="F25" i="5"/>
  <c r="F21" i="5"/>
  <c r="F16" i="5"/>
  <c r="E44" i="5"/>
  <c r="E43" i="5"/>
  <c r="E42" i="5"/>
  <c r="E41" i="5"/>
  <c r="E39" i="5"/>
  <c r="E38" i="5"/>
  <c r="E37" i="5"/>
  <c r="E34" i="5"/>
  <c r="E33" i="5"/>
  <c r="E32" i="5"/>
  <c r="E31" i="5"/>
  <c r="E28" i="5"/>
  <c r="E27" i="5"/>
  <c r="E26" i="5"/>
  <c r="E25" i="5"/>
  <c r="E21" i="5"/>
  <c r="E18" i="5"/>
  <c r="E17" i="5"/>
  <c r="E16" i="5"/>
  <c r="E13" i="5"/>
  <c r="F8" i="5"/>
  <c r="F7" i="5"/>
  <c r="F6" i="5"/>
  <c r="E8" i="5"/>
  <c r="E7" i="5"/>
  <c r="E6" i="5"/>
  <c r="F5" i="5"/>
  <c r="E5" i="5"/>
  <c r="D44" i="5"/>
  <c r="D43" i="5"/>
  <c r="D42" i="5"/>
  <c r="D41" i="5"/>
  <c r="D38" i="5"/>
  <c r="D37" i="5"/>
  <c r="D34" i="5"/>
  <c r="D33" i="5"/>
  <c r="D32" i="5"/>
  <c r="D31" i="5"/>
  <c r="D28" i="5"/>
  <c r="D18" i="5"/>
  <c r="D17" i="5"/>
  <c r="D16" i="5"/>
  <c r="D14" i="5"/>
  <c r="D13" i="5"/>
  <c r="D8" i="5"/>
  <c r="D7" i="5"/>
  <c r="D6" i="5"/>
  <c r="D5" i="5"/>
  <c r="CN39" i="5"/>
  <c r="D39" i="5" s="1"/>
  <c r="BR27" i="5"/>
  <c r="D27" i="5" s="1"/>
  <c r="BR26" i="5"/>
  <c r="D26" i="5" s="1"/>
  <c r="BR25" i="5"/>
  <c r="D2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Ischer Samuel</author>
  </authors>
  <commentList>
    <comment ref="ED32" authorId="0" shapeId="0" xr:uid="{BB98378C-6EA8-48A9-B0B0-534998BE0C38}">
      <text>
        <r>
          <rPr>
            <b/>
            <sz val="9"/>
            <color indexed="81"/>
            <rFont val="Tahoma"/>
            <family val="2"/>
          </rPr>
          <t>Ischer Samuel:</t>
        </r>
        <r>
          <rPr>
            <sz val="9"/>
            <color indexed="81"/>
            <rFont val="Tahoma"/>
            <family val="2"/>
          </rPr>
          <t xml:space="preserve">
de janvier à juillet 2022</t>
        </r>
      </text>
    </comment>
    <comment ref="ED33" authorId="0" shapeId="0" xr:uid="{8DC2938E-1222-472D-9E3B-D8308C561A56}">
      <text>
        <r>
          <rPr>
            <b/>
            <sz val="9"/>
            <color indexed="81"/>
            <rFont val="Tahoma"/>
            <family val="2"/>
          </rPr>
          <t>Ischer Samuel:</t>
        </r>
        <r>
          <rPr>
            <sz val="9"/>
            <color indexed="81"/>
            <rFont val="Tahoma"/>
            <family val="2"/>
          </rPr>
          <t xml:space="preserve">
de janvier à juillet 2022</t>
        </r>
      </text>
    </comment>
  </commentList>
</comments>
</file>

<file path=xl/sharedStrings.xml><?xml version="1.0" encoding="utf-8"?>
<sst xmlns="http://schemas.openxmlformats.org/spreadsheetml/2006/main" count="2158" uniqueCount="250">
  <si>
    <t>JU : Jura</t>
  </si>
  <si>
    <t>SZ : Schwyz</t>
  </si>
  <si>
    <t>UR : Uri</t>
  </si>
  <si>
    <t>ZG : Zug</t>
  </si>
  <si>
    <t>BE : Bern</t>
  </si>
  <si>
    <t>ZH : Zürich</t>
  </si>
  <si>
    <t>VD : Vaud</t>
  </si>
  <si>
    <t>VS : Valais</t>
  </si>
  <si>
    <t>TI : Ticino</t>
  </si>
  <si>
    <t>TG : Thurgau</t>
  </si>
  <si>
    <t>SO : Solothurn</t>
  </si>
  <si>
    <t>SG : Sankt Gallen</t>
  </si>
  <si>
    <t>OW : Obwalden</t>
  </si>
  <si>
    <t>NW : Nidwalden</t>
  </si>
  <si>
    <t>NE : Neuchâtel</t>
  </si>
  <si>
    <t>LU : Luzern</t>
  </si>
  <si>
    <t>GL : Glarus</t>
  </si>
  <si>
    <t>GE : Genève</t>
  </si>
  <si>
    <t>FR : Fribourg</t>
  </si>
  <si>
    <t>BS : Basel Stadt</t>
  </si>
  <si>
    <t>BL : Basel Land</t>
  </si>
  <si>
    <t>AG : Aargau</t>
  </si>
  <si>
    <t>Liechtenstein</t>
  </si>
  <si>
    <t>GR : Graubünden</t>
  </si>
  <si>
    <t>SH : Schaffhausen</t>
  </si>
  <si>
    <t>Bundesarchiv</t>
  </si>
  <si>
    <t>Consultation
Benutzung</t>
  </si>
  <si>
    <t>490‘992</t>
  </si>
  <si>
    <t>120‘249</t>
  </si>
  <si>
    <t xml:space="preserve"> </t>
  </si>
  <si>
    <t>2’582</t>
  </si>
  <si>
    <t>9’732</t>
  </si>
  <si>
    <t>93‘924</t>
  </si>
  <si>
    <t>73’857</t>
  </si>
  <si>
    <t> 5918439</t>
  </si>
  <si>
    <t> 141603</t>
  </si>
  <si>
    <t>n.a.</t>
  </si>
  <si>
    <t xml:space="preserve">46‘285 </t>
  </si>
  <si>
    <t>n.a</t>
  </si>
  <si>
    <t xml:space="preserve">86‘438 </t>
  </si>
  <si>
    <t>496’384</t>
  </si>
  <si>
    <t>2‘505</t>
  </si>
  <si>
    <t xml:space="preserve">8‘887 </t>
  </si>
  <si>
    <t>65‘460 **</t>
  </si>
  <si>
    <t>38’900 **</t>
  </si>
  <si>
    <t>61 **</t>
  </si>
  <si>
    <t>23596 **</t>
  </si>
  <si>
    <t>4016 **</t>
  </si>
  <si>
    <t>* Hochschulen nicht mehr mitgezählt (Beschluss RR).</t>
  </si>
  <si>
    <t>** Neues Auswertungstool.</t>
  </si>
  <si>
    <t>** ab 20.2.2013</t>
  </si>
  <si>
    <t>n.a. heisst, dass die entsprechenden Zahlen nicht erhoben worden sind.</t>
  </si>
  <si>
    <t>1</t>
  </si>
  <si>
    <t>7,6</t>
  </si>
  <si>
    <t>6,6</t>
  </si>
  <si>
    <t>5,6</t>
  </si>
  <si>
    <t>11,6</t>
  </si>
  <si>
    <t>8,2</t>
  </si>
  <si>
    <t>0,7</t>
  </si>
  <si>
    <t>Total</t>
  </si>
  <si>
    <t>Ø 35.2</t>
  </si>
  <si>
    <t>Ø 4.3</t>
  </si>
  <si>
    <t>Ø 4.5</t>
  </si>
  <si>
    <t>Ø 4.4</t>
  </si>
  <si>
    <t>Ø 36.6</t>
  </si>
  <si>
    <t>Ø 35.9</t>
  </si>
  <si>
    <t>1.2</t>
  </si>
  <si>
    <t>14‘779 *</t>
  </si>
  <si>
    <t>12‘128 *</t>
  </si>
  <si>
    <t>AI : Appenzell Innerrhoden</t>
  </si>
  <si>
    <t>AR : Appenzell Ausserrhoden</t>
  </si>
  <si>
    <t>1’782’264</t>
  </si>
  <si>
    <t>24’229</t>
  </si>
  <si>
    <t>13,1</t>
  </si>
  <si>
    <t>8,4</t>
  </si>
  <si>
    <t>n. a.</t>
  </si>
  <si>
    <t>1‘456</t>
  </si>
  <si>
    <t>39‘177</t>
  </si>
  <si>
    <t>1‘712</t>
  </si>
  <si>
    <t>n.a.*</t>
  </si>
  <si>
    <t>* Wechsel des AIS</t>
  </si>
  <si>
    <t>* Wechsel AIS</t>
  </si>
  <si>
    <t>1’417’278</t>
  </si>
  <si>
    <t>Ø 5</t>
  </si>
  <si>
    <t>Ø 36</t>
  </si>
  <si>
    <t>* Neu ohne Sammlungen (Indikatoren 2 und 3)</t>
  </si>
  <si>
    <t>121‘608</t>
  </si>
  <si>
    <t xml:space="preserve">1‘048 </t>
  </si>
  <si>
    <t>12‘721  *</t>
  </si>
  <si>
    <t>10‘518 *</t>
  </si>
  <si>
    <t>* Der massive Rückgang ist auf die Auslagerung der psychiatrischen Kliniken zurückzuführen.</t>
  </si>
  <si>
    <t>1’263’809</t>
  </si>
  <si>
    <t xml:space="preserve">8’652 </t>
  </si>
  <si>
    <t>7,7</t>
  </si>
  <si>
    <t>1‘788‘839</t>
  </si>
  <si>
    <t>305*</t>
  </si>
  <si>
    <t>224*</t>
  </si>
  <si>
    <t>117‘000</t>
  </si>
  <si>
    <t>49‘850</t>
  </si>
  <si>
    <t>10,3</t>
  </si>
  <si>
    <t>* 2016: Wechsel auf neue Website und neues Tool für Webanalytics</t>
  </si>
  <si>
    <t>13‘693</t>
  </si>
  <si>
    <t>17'700</t>
  </si>
  <si>
    <t>1'218’300</t>
  </si>
  <si>
    <t>37'200</t>
  </si>
  <si>
    <t>155'000</t>
  </si>
  <si>
    <t>6'100</t>
  </si>
  <si>
    <t>685‘000</t>
  </si>
  <si>
    <t>426‘000</t>
  </si>
  <si>
    <t>30'100</t>
  </si>
  <si>
    <t>4'485,3</t>
  </si>
  <si>
    <t>2 386 040</t>
  </si>
  <si>
    <t>2'790</t>
  </si>
  <si>
    <t>2'203</t>
  </si>
  <si>
    <t>65.75</t>
  </si>
  <si>
    <t>ne peut être renseigné</t>
  </si>
  <si>
    <t>Ressources des services d’archives et taille de l'administration</t>
  </si>
  <si>
    <t>Ressources des services d’archives</t>
  </si>
  <si>
    <t>Nombre d’employés à durée indéterminée plein temps du service</t>
  </si>
  <si>
    <t>Nombre de postes fixes à plein temps</t>
  </si>
  <si>
    <t>Nombre d’employés à durée déterminée</t>
  </si>
  <si>
    <t>Nombre de postes à durée déterminée</t>
  </si>
  <si>
    <t>Taille de l'administration</t>
  </si>
  <si>
    <t>Dimensions des services d’archives</t>
  </si>
  <si>
    <t>Nombre de nouveaux articles décrits</t>
  </si>
  <si>
    <t>Infrastructure et heures d'ouverture</t>
  </si>
  <si>
    <t>Nombre de places dans la salle de lecture</t>
  </si>
  <si>
    <t>Nombre de jours d’ouverture par semaine</t>
  </si>
  <si>
    <t>Nombre d'heures d’ouverture par semaine</t>
  </si>
  <si>
    <t>Consultation des fonds d'archives</t>
  </si>
  <si>
    <t>Nombre d'unités archivistiques commandées</t>
  </si>
  <si>
    <t>Nombre de réponses écrites</t>
  </si>
  <si>
    <t>Utilisation des offres de service en ligne</t>
  </si>
  <si>
    <t>Site Internet du service d’archives</t>
  </si>
  <si>
    <t>Nombre de pages du site Internet</t>
  </si>
  <si>
    <t>Inventaires en ligne</t>
  </si>
  <si>
    <t>Nombre d’articles recherchables en ligne</t>
  </si>
  <si>
    <t>Nombre d’unités archivistiques consultées en ligne</t>
  </si>
  <si>
    <t>Archivressourcen und Verwaltungsgrösse</t>
  </si>
  <si>
    <t>Archivressourcen</t>
  </si>
  <si>
    <t>Anzahl Beschäftigte auf Etatstellen</t>
  </si>
  <si>
    <t>Anzahl Etatstellen</t>
  </si>
  <si>
    <t>Anzahl Beschäftigte auf Temporärstellen</t>
  </si>
  <si>
    <t>Anzahl Temporärstellen</t>
  </si>
  <si>
    <t>Grösse der anbietepflichtigen Institutionen</t>
  </si>
  <si>
    <t>Archivdimensionen</t>
  </si>
  <si>
    <t>Gesamtumfang des erschlossenen Archivguts (Papier), Laufmeter</t>
  </si>
  <si>
    <t>Gesamtanzahl der Verzeichnungseinträge</t>
  </si>
  <si>
    <t>Umfang der Neuzugänge im Berichtsjahr (Papier), Laufmeter</t>
  </si>
  <si>
    <t>Zuwachs an neu erschlossenem Archivgut (Papier), Laufmeter</t>
  </si>
  <si>
    <t>Anzahl der neu erfassten Verzeichnungseinträge</t>
  </si>
  <si>
    <t>Infrastruktur und Öffnungszeiten</t>
  </si>
  <si>
    <t>Benutzung</t>
  </si>
  <si>
    <t>Anzahl Arbeitsplätze im Lesesaal</t>
  </si>
  <si>
    <t>Anzahl Öffnungstage pro Woche</t>
  </si>
  <si>
    <t>Öffnungszeiten pro Woche in Stunden</t>
  </si>
  <si>
    <t>Benutzung des Archivguts</t>
  </si>
  <si>
    <t>Anzahl Benutzer/innen des Lesesaals</t>
  </si>
  <si>
    <t>Anzahl Benutzungstage im Lesesaal</t>
  </si>
  <si>
    <t>Anzahl bestellter Archivalieneinheiten</t>
  </si>
  <si>
    <t>Anzahl schriftlicher Antworten</t>
  </si>
  <si>
    <t>Online-Angebote und deren Benutzung</t>
  </si>
  <si>
    <t>Website des Archivs</t>
  </si>
  <si>
    <t>Anzahl Seiten der Website</t>
  </si>
  <si>
    <t xml:space="preserve">Anzahl Seitenaufrufe auf der Website </t>
  </si>
  <si>
    <t xml:space="preserve">Anzahl Besuchende der Webseite </t>
  </si>
  <si>
    <t>Anzahl Besuche der Website (länger als 15 Minuten)</t>
  </si>
  <si>
    <t>Online-Verzeichnis</t>
  </si>
  <si>
    <t>Anzahl online recherchierbarer Verzeichnungseinheiten</t>
  </si>
  <si>
    <t>Anzahl Seitenaufrufe im Online-Verzeichnis</t>
  </si>
  <si>
    <t>Anzahl Besuchende im Online-Verzeichnis</t>
  </si>
  <si>
    <t>Anzahl Besuche im Online-Verzeichnis  (länger als 15 Minuten)</t>
  </si>
  <si>
    <t>Online nutzbare Archivalieneinheiten</t>
  </si>
  <si>
    <t>Anzahl online nutzbarer Archivalieneinheiten</t>
  </si>
  <si>
    <t>Anzahl online genutzter Archivalieneinheiten</t>
  </si>
  <si>
    <t>Anzahl Besuchende im Viewer</t>
  </si>
  <si>
    <t>Anzahl Besuche im Viewer</t>
  </si>
  <si>
    <t>Nombre total d’unités de description décrites</t>
  </si>
  <si>
    <t>Volume des nouvelles entrées au cours de l'année de référence (papier), mètres linéaires</t>
  </si>
  <si>
    <t>Accroissement des fonds d’archives traités (papier) en mètres linéaires</t>
  </si>
  <si>
    <t>Nombre de pages vues des inventaires en ligne</t>
  </si>
  <si>
    <t>Nombre d’unités archivistiques consultables en ligne</t>
  </si>
  <si>
    <t>Nombre de visiteurs uniques utilisant les ressources en ligne</t>
  </si>
  <si>
    <t>Nombre de visites sur les ressources en ligne</t>
  </si>
  <si>
    <t>Nombre d’employés à durée indéterminée et à temps plein</t>
  </si>
  <si>
    <t>Nombre de postes fixes à temps plein</t>
  </si>
  <si>
    <t xml:space="preserve">Nombre d'usagers uniques de la salle de lecture </t>
  </si>
  <si>
    <t>Nombre de journées de travail en salle de lecture</t>
  </si>
  <si>
    <t>Nombre de pages vues sur le site Internet</t>
  </si>
  <si>
    <t xml:space="preserve">Nombre de visiteurs uniques sur le site Internet </t>
  </si>
  <si>
    <t>Nombre de visites sur le site Internet (plus de 15 minutes)</t>
  </si>
  <si>
    <t>Nombre de visites dans les inventaires en ligne  (plus de 15 minutes)</t>
  </si>
  <si>
    <t>Nombre de visiteurs uniques utilisant les inventaires en ligne</t>
  </si>
  <si>
    <t>Ressources consultables en ligne</t>
  </si>
  <si>
    <t>n.a. signifie que les chiffres correspondants ne sont pas disponibles.</t>
  </si>
  <si>
    <t>Anm.: Die Statistikdaten der Website waren nur für den Zeitraum Januar bis Oktober 2020 verfügbar.</t>
  </si>
  <si>
    <t>1777*</t>
  </si>
  <si>
    <t>*wegen einer technischen Änderung konnte nur ein kleiner Teil der Abfragen gezählt werden</t>
  </si>
  <si>
    <t>109’886</t>
  </si>
  <si>
    <t>71’030</t>
  </si>
  <si>
    <t>* 9.66 Lfm restauriert, 420 von alten Schachteln in neue umgepackt.</t>
  </si>
  <si>
    <t>1'261’000</t>
  </si>
  <si>
    <t>642*</t>
  </si>
  <si>
    <t>* Anpassung der Zählweise</t>
  </si>
  <si>
    <t>Zeile 13: Korrektur aufgrund Neuausmessung</t>
  </si>
  <si>
    <t>Neuzugang, Erschliessung und Erhaltung von Archivgut</t>
  </si>
  <si>
    <t>Nouvelles entrées, traitement et conservaton des documents d'archives</t>
  </si>
  <si>
    <t>18'400</t>
  </si>
  <si>
    <t>1'297'000</t>
  </si>
  <si>
    <t>36'000</t>
  </si>
  <si>
    <t>166'000</t>
  </si>
  <si>
    <t>169’508</t>
  </si>
  <si>
    <t>n.a,</t>
  </si>
  <si>
    <t>1'245</t>
  </si>
  <si>
    <t>8'230</t>
  </si>
  <si>
    <t>139'097</t>
  </si>
  <si>
    <t>64'953</t>
  </si>
  <si>
    <t xml:space="preserve"> 2'422,48</t>
  </si>
  <si>
    <t>* Anpassung der Messung von Laufmetern</t>
  </si>
  <si>
    <t>3'788</t>
  </si>
  <si>
    <t>153'547</t>
  </si>
  <si>
    <t>9'065</t>
  </si>
  <si>
    <t>101'867</t>
  </si>
  <si>
    <t xml:space="preserve"> 4'571’315</t>
  </si>
  <si>
    <t>75*</t>
  </si>
  <si>
    <t>562'934</t>
  </si>
  <si>
    <t>18'580</t>
  </si>
  <si>
    <t>470'000</t>
  </si>
  <si>
    <t>6'894’153</t>
  </si>
  <si>
    <t>199’748</t>
  </si>
  <si>
    <t>1'289</t>
  </si>
  <si>
    <t>8'350</t>
  </si>
  <si>
    <t>107'928</t>
  </si>
  <si>
    <t>58'200</t>
  </si>
  <si>
    <t>9’434</t>
  </si>
  <si>
    <t>8’495</t>
  </si>
  <si>
    <t>2’185</t>
  </si>
  <si>
    <t>16’529</t>
  </si>
  <si>
    <t xml:space="preserve"> 2'460,47</t>
  </si>
  <si>
    <t>-</t>
  </si>
  <si>
    <t>6,5</t>
  </si>
  <si>
    <t>Volume total des fonds d’archives traités (papier) en mètres linéaires</t>
  </si>
  <si>
    <t xml:space="preserve">
Statistiques d'archives suisses 
2013-2023
</t>
  </si>
  <si>
    <t>Schweizerische Archivstatistik
2013-2023</t>
  </si>
  <si>
    <t>7'064’018</t>
  </si>
  <si>
    <t>169’865</t>
  </si>
  <si>
    <t>2’195</t>
  </si>
  <si>
    <t>590’531</t>
  </si>
  <si>
    <t>Etat: 26.04.2024</t>
  </si>
  <si>
    <t>Stand: 26.04.2024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</si>
</sst>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_(* #,##0.00_);_(* \(#,##0.00\);_(* &quot;-&quot;??_);_(@_)"/>
    <numFmt numFmtId="166" formatCode="#,##0.0"/>
    <numFmt numFmtId="167" formatCode="0.0"/>
    <numFmt numFmtId="168" formatCode="_ * #,##0_ ;_ * \-#,##0_ ;_ * &quot;-&quot;??_ ;_ @_ "/>
    <numFmt numFmtId="169" formatCode="_ * #,##0.0_ ;_ * \-#,##0.0_ ;_ * &quot;-&quot;??_ ;_ @_ "/>
  </numFmts>
  <fonts count="20" x14ac:knownFonts="1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27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68">
    <xf numFmtId="0" fontId="0" fillId="0" borderId="0" applyProtection="0"/>
    <xf numFmtId="165" fontId="6" fillId="0" borderId="0" applyFon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4" fillId="0" borderId="0" applyProtection="0"/>
    <xf numFmtId="164" fontId="4" fillId="0" borderId="0" applyFont="0" applyFill="0" applyBorder="0" applyAlignment="0" applyProtection="0"/>
    <xf numFmtId="0" fontId="13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219">
    <xf numFmtId="0" fontId="0" fillId="0" borderId="0" xfId="0"/>
    <xf numFmtId="0" fontId="3" fillId="0" borderId="0" xfId="0" applyFont="1" applyAlignment="1">
      <alignment horizontal="left" wrapText="1"/>
    </xf>
    <xf numFmtId="3" fontId="9" fillId="3" borderId="0" xfId="0" applyNumberFormat="1" applyFont="1" applyFill="1" applyAlignment="1">
      <alignment horizontal="right" wrapText="1"/>
    </xf>
    <xf numFmtId="3" fontId="8" fillId="0" borderId="0" xfId="0" applyNumberFormat="1" applyFont="1" applyAlignment="1">
      <alignment horizontal="right" wrapText="1"/>
    </xf>
    <xf numFmtId="49" fontId="4" fillId="0" borderId="0" xfId="0" applyNumberFormat="1" applyFont="1" applyAlignment="1">
      <alignment horizontal="left" textRotation="90"/>
    </xf>
    <xf numFmtId="49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3" fontId="8" fillId="0" borderId="0" xfId="1" applyNumberFormat="1" applyFont="1" applyFill="1" applyBorder="1" applyAlignment="1">
      <alignment horizontal="right" wrapText="1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wrapText="1"/>
    </xf>
    <xf numFmtId="3" fontId="3" fillId="3" borderId="0" xfId="0" applyNumberFormat="1" applyFont="1" applyFill="1" applyAlignment="1">
      <alignment horizontal="right"/>
    </xf>
    <xf numFmtId="3" fontId="3" fillId="3" borderId="0" xfId="0" applyNumberFormat="1" applyFont="1" applyFill="1" applyAlignment="1">
      <alignment horizontal="left"/>
    </xf>
    <xf numFmtId="3" fontId="3" fillId="3" borderId="0" xfId="0" applyNumberFormat="1" applyFont="1" applyFill="1"/>
    <xf numFmtId="3" fontId="3" fillId="2" borderId="0" xfId="0" applyNumberFormat="1" applyFont="1" applyFill="1" applyAlignment="1">
      <alignment horizontal="right" wrapText="1"/>
    </xf>
    <xf numFmtId="3" fontId="4" fillId="2" borderId="0" xfId="0" applyNumberFormat="1" applyFont="1" applyFill="1" applyAlignment="1">
      <alignment horizontal="right" wrapText="1"/>
    </xf>
    <xf numFmtId="166" fontId="4" fillId="0" borderId="0" xfId="0" applyNumberFormat="1" applyFont="1"/>
    <xf numFmtId="166" fontId="4" fillId="0" borderId="0" xfId="0" applyNumberFormat="1" applyFont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wrapText="1"/>
    </xf>
    <xf numFmtId="0" fontId="4" fillId="0" borderId="0" xfId="0" applyFont="1" applyAlignment="1">
      <alignment horizontal="right"/>
    </xf>
    <xf numFmtId="167" fontId="4" fillId="3" borderId="0" xfId="0" applyNumberFormat="1" applyFont="1" applyFill="1"/>
    <xf numFmtId="166" fontId="4" fillId="3" borderId="0" xfId="0" applyNumberFormat="1" applyFont="1" applyFill="1"/>
    <xf numFmtId="166" fontId="4" fillId="3" borderId="0" xfId="0" applyNumberFormat="1" applyFont="1" applyFill="1" applyAlignment="1">
      <alignment horizontal="right"/>
    </xf>
    <xf numFmtId="0" fontId="4" fillId="0" borderId="1" xfId="0" applyFont="1" applyBorder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right"/>
    </xf>
    <xf numFmtId="167" fontId="4" fillId="3" borderId="0" xfId="0" applyNumberFormat="1" applyFont="1" applyFill="1" applyAlignment="1">
      <alignment horizontal="right"/>
    </xf>
    <xf numFmtId="0" fontId="4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4" fillId="0" borderId="0" xfId="0" applyFont="1" applyAlignment="1">
      <alignment horizontal="left" textRotation="90"/>
    </xf>
    <xf numFmtId="0" fontId="4" fillId="3" borderId="0" xfId="0" applyFont="1" applyFill="1" applyAlignment="1">
      <alignment horizontal="center" wrapText="1"/>
    </xf>
    <xf numFmtId="3" fontId="4" fillId="3" borderId="0" xfId="0" applyNumberFormat="1" applyFont="1" applyFill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3" fontId="4" fillId="0" borderId="0" xfId="0" applyNumberFormat="1" applyFont="1" applyAlignment="1">
      <alignment horizontal="right"/>
    </xf>
    <xf numFmtId="3" fontId="4" fillId="3" borderId="0" xfId="0" applyNumberFormat="1" applyFont="1" applyFill="1" applyAlignment="1">
      <alignment horizontal="left"/>
    </xf>
    <xf numFmtId="3" fontId="4" fillId="0" borderId="0" xfId="2" applyNumberFormat="1" applyFont="1" applyFill="1" applyBorder="1" applyAlignment="1">
      <alignment horizontal="right" wrapText="1"/>
    </xf>
    <xf numFmtId="166" fontId="4" fillId="0" borderId="0" xfId="2" applyNumberFormat="1" applyFont="1" applyFill="1" applyBorder="1" applyAlignment="1">
      <alignment horizontal="right" wrapText="1"/>
    </xf>
    <xf numFmtId="3" fontId="4" fillId="0" borderId="0" xfId="3" applyNumberFormat="1" applyFont="1" applyFill="1" applyBorder="1" applyAlignment="1">
      <alignment horizontal="right" wrapText="1"/>
    </xf>
    <xf numFmtId="166" fontId="3" fillId="0" borderId="0" xfId="0" applyNumberFormat="1" applyFont="1" applyAlignment="1">
      <alignment horizontal="right" textRotation="90" wrapText="1"/>
    </xf>
    <xf numFmtId="1" fontId="4" fillId="0" borderId="0" xfId="0" applyNumberFormat="1" applyFont="1" applyAlignment="1">
      <alignment horizontal="left" wrapText="1"/>
    </xf>
    <xf numFmtId="3" fontId="4" fillId="0" borderId="0" xfId="1" applyNumberFormat="1" applyFont="1" applyFill="1" applyBorder="1" applyAlignment="1">
      <alignment horizontal="right" wrapText="1"/>
    </xf>
    <xf numFmtId="0" fontId="3" fillId="2" borderId="0" xfId="0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0" fontId="4" fillId="0" borderId="1" xfId="0" applyFont="1" applyBorder="1"/>
    <xf numFmtId="3" fontId="8" fillId="0" borderId="0" xfId="0" applyNumberFormat="1" applyFont="1"/>
    <xf numFmtId="3" fontId="8" fillId="0" borderId="0" xfId="0" applyNumberFormat="1" applyFont="1" applyAlignment="1">
      <alignment horizontal="right"/>
    </xf>
    <xf numFmtId="0" fontId="10" fillId="0" borderId="1" xfId="0" applyFont="1" applyBorder="1" applyAlignment="1">
      <alignment horizontal="left" textRotation="90"/>
    </xf>
    <xf numFmtId="0" fontId="7" fillId="0" borderId="1" xfId="0" applyFont="1" applyBorder="1" applyAlignment="1">
      <alignment horizontal="left"/>
    </xf>
    <xf numFmtId="167" fontId="4" fillId="0" borderId="0" xfId="0" applyNumberFormat="1" applyFont="1" applyAlignment="1">
      <alignment horizontal="right" wrapText="1"/>
    </xf>
    <xf numFmtId="1" fontId="4" fillId="0" borderId="0" xfId="0" applyNumberFormat="1" applyFont="1" applyAlignment="1">
      <alignment horizontal="right" wrapText="1"/>
    </xf>
    <xf numFmtId="168" fontId="4" fillId="0" borderId="0" xfId="5" applyNumberFormat="1" applyFont="1" applyFill="1" applyBorder="1" applyAlignment="1">
      <alignment horizontal="right"/>
    </xf>
    <xf numFmtId="169" fontId="4" fillId="0" borderId="0" xfId="5" applyNumberFormat="1" applyFont="1" applyFill="1" applyBorder="1" applyAlignment="1">
      <alignment horizontal="right"/>
    </xf>
    <xf numFmtId="168" fontId="4" fillId="0" borderId="0" xfId="5" applyNumberFormat="1" applyFont="1" applyFill="1" applyBorder="1" applyAlignment="1">
      <alignment horizontal="right" wrapText="1"/>
    </xf>
    <xf numFmtId="168" fontId="4" fillId="0" borderId="0" xfId="5" applyNumberFormat="1" applyFont="1" applyBorder="1" applyAlignment="1">
      <alignment horizontal="right"/>
    </xf>
    <xf numFmtId="168" fontId="4" fillId="0" borderId="0" xfId="5" applyNumberFormat="1" applyFont="1" applyBorder="1"/>
    <xf numFmtId="0" fontId="10" fillId="0" borderId="0" xfId="0" applyFont="1" applyAlignment="1">
      <alignment horizontal="left" textRotation="90"/>
    </xf>
    <xf numFmtId="0" fontId="7" fillId="0" borderId="0" xfId="0" applyFont="1" applyAlignment="1">
      <alignment horizontal="left"/>
    </xf>
    <xf numFmtId="0" fontId="7" fillId="3" borderId="0" xfId="0" applyFont="1" applyFill="1" applyAlignment="1">
      <alignment horizontal="left"/>
    </xf>
    <xf numFmtId="0" fontId="4" fillId="0" borderId="0" xfId="0" applyFont="1" applyAlignment="1">
      <alignment horizontal="right" wrapText="1"/>
    </xf>
    <xf numFmtId="0" fontId="3" fillId="2" borderId="0" xfId="0" applyFont="1" applyFill="1" applyAlignment="1">
      <alignment horizontal="right" wrapText="1"/>
    </xf>
    <xf numFmtId="3" fontId="3" fillId="3" borderId="0" xfId="0" applyNumberFormat="1" applyFont="1" applyFill="1" applyAlignment="1">
      <alignment horizontal="right" wrapText="1"/>
    </xf>
    <xf numFmtId="0" fontId="4" fillId="3" borderId="0" xfId="0" applyFont="1" applyFill="1" applyAlignment="1">
      <alignment horizontal="right" wrapText="1"/>
    </xf>
    <xf numFmtId="3" fontId="4" fillId="3" borderId="0" xfId="0" applyNumberFormat="1" applyFont="1" applyFill="1" applyAlignment="1">
      <alignment horizontal="right" wrapText="1"/>
    </xf>
    <xf numFmtId="166" fontId="4" fillId="0" borderId="0" xfId="0" applyNumberFormat="1" applyFont="1" applyAlignment="1">
      <alignment horizontal="right" wrapText="1"/>
    </xf>
    <xf numFmtId="3" fontId="4" fillId="0" borderId="0" xfId="0" applyNumberFormat="1" applyFont="1" applyAlignment="1">
      <alignment horizontal="right" wrapText="1"/>
    </xf>
    <xf numFmtId="167" fontId="4" fillId="3" borderId="0" xfId="0" applyNumberFormat="1" applyFont="1" applyFill="1" applyAlignment="1">
      <alignment horizontal="right" wrapText="1"/>
    </xf>
    <xf numFmtId="166" fontId="4" fillId="3" borderId="0" xfId="0" applyNumberFormat="1" applyFont="1" applyFill="1" applyAlignment="1">
      <alignment horizontal="right" wrapText="1"/>
    </xf>
    <xf numFmtId="3" fontId="4" fillId="0" borderId="0" xfId="0" applyNumberFormat="1" applyFont="1"/>
    <xf numFmtId="0" fontId="4" fillId="0" borderId="1" xfId="4" applyBorder="1" applyAlignment="1">
      <alignment horizontal="left"/>
    </xf>
    <xf numFmtId="3" fontId="4" fillId="0" borderId="0" xfId="4" applyNumberFormat="1" applyAlignment="1">
      <alignment horizontal="right"/>
    </xf>
    <xf numFmtId="3" fontId="3" fillId="3" borderId="0" xfId="4" applyNumberFormat="1" applyFont="1" applyFill="1" applyAlignment="1">
      <alignment horizontal="right"/>
    </xf>
    <xf numFmtId="3" fontId="3" fillId="3" borderId="0" xfId="4" applyNumberFormat="1" applyFont="1" applyFill="1"/>
    <xf numFmtId="167" fontId="4" fillId="3" borderId="0" xfId="4" applyNumberFormat="1" applyFill="1"/>
    <xf numFmtId="3" fontId="4" fillId="0" borderId="0" xfId="4" applyNumberFormat="1" applyAlignment="1">
      <alignment horizontal="right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4" fillId="0" borderId="0" xfId="0" applyFont="1" applyAlignment="1">
      <alignment horizontal="center" vertical="top"/>
    </xf>
    <xf numFmtId="166" fontId="4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3" fillId="0" borderId="1" xfId="0" applyFont="1" applyBorder="1" applyAlignment="1">
      <alignment horizontal="left" textRotation="90"/>
    </xf>
    <xf numFmtId="0" fontId="4" fillId="0" borderId="1" xfId="0" applyFont="1" applyBorder="1" applyAlignment="1">
      <alignment horizontal="left"/>
    </xf>
    <xf numFmtId="3" fontId="3" fillId="3" borderId="0" xfId="4" applyNumberFormat="1" applyFont="1" applyFill="1" applyAlignment="1">
      <alignment horizontal="right" wrapText="1"/>
    </xf>
    <xf numFmtId="0" fontId="4" fillId="3" borderId="0" xfId="4" applyFill="1" applyAlignment="1">
      <alignment horizontal="right" wrapText="1"/>
    </xf>
    <xf numFmtId="3" fontId="4" fillId="3" borderId="0" xfId="4" applyNumberFormat="1" applyFill="1" applyAlignment="1">
      <alignment horizontal="right" wrapText="1"/>
    </xf>
    <xf numFmtId="166" fontId="4" fillId="0" borderId="0" xfId="4" applyNumberFormat="1" applyAlignment="1">
      <alignment horizontal="right" wrapText="1"/>
    </xf>
    <xf numFmtId="167" fontId="4" fillId="3" borderId="0" xfId="4" applyNumberFormat="1" applyFill="1" applyAlignment="1">
      <alignment horizontal="right" wrapText="1"/>
    </xf>
    <xf numFmtId="164" fontId="3" fillId="3" borderId="0" xfId="5" applyFont="1" applyFill="1" applyBorder="1" applyAlignment="1">
      <alignment horizontal="right" wrapText="1"/>
    </xf>
    <xf numFmtId="168" fontId="4" fillId="0" borderId="0" xfId="7" applyNumberFormat="1" applyFont="1" applyFill="1" applyBorder="1" applyAlignment="1">
      <alignment horizontal="right"/>
    </xf>
    <xf numFmtId="169" fontId="4" fillId="0" borderId="0" xfId="7" applyNumberFormat="1" applyFont="1" applyFill="1" applyBorder="1" applyAlignment="1">
      <alignment horizontal="right"/>
    </xf>
    <xf numFmtId="168" fontId="4" fillId="0" borderId="0" xfId="7" applyNumberFormat="1" applyFont="1" applyFill="1" applyBorder="1" applyAlignment="1">
      <alignment horizontal="right" wrapText="1"/>
    </xf>
    <xf numFmtId="168" fontId="4" fillId="0" borderId="0" xfId="7" applyNumberFormat="1" applyFont="1" applyBorder="1" applyAlignment="1">
      <alignment horizontal="right"/>
    </xf>
    <xf numFmtId="0" fontId="4" fillId="0" borderId="0" xfId="4" applyAlignment="1">
      <alignment horizontal="right" wrapText="1"/>
    </xf>
    <xf numFmtId="0" fontId="3" fillId="2" borderId="0" xfId="4" applyFont="1" applyFill="1" applyAlignment="1">
      <alignment horizontal="right" wrapText="1"/>
    </xf>
    <xf numFmtId="0" fontId="4" fillId="0" borderId="0" xfId="4" applyAlignment="1">
      <alignment horizontal="left"/>
    </xf>
    <xf numFmtId="3" fontId="4" fillId="0" borderId="0" xfId="6" applyNumberFormat="1" applyFont="1" applyAlignment="1">
      <alignment horizontal="right" wrapText="1"/>
    </xf>
    <xf numFmtId="166" fontId="4" fillId="0" borderId="0" xfId="6" applyNumberFormat="1" applyFont="1" applyAlignment="1">
      <alignment horizontal="right" wrapText="1"/>
    </xf>
    <xf numFmtId="167" fontId="4" fillId="3" borderId="0" xfId="6" applyNumberFormat="1" applyFont="1" applyFill="1" applyAlignment="1">
      <alignment horizontal="right" wrapText="1"/>
    </xf>
    <xf numFmtId="0" fontId="4" fillId="3" borderId="0" xfId="6" applyFont="1" applyFill="1" applyAlignment="1">
      <alignment horizontal="right" wrapText="1"/>
    </xf>
    <xf numFmtId="3" fontId="3" fillId="3" borderId="0" xfId="6" applyNumberFormat="1" applyFont="1" applyFill="1" applyAlignment="1">
      <alignment horizontal="right" wrapText="1"/>
    </xf>
    <xf numFmtId="3" fontId="4" fillId="3" borderId="0" xfId="6" applyNumberFormat="1" applyFont="1" applyFill="1" applyAlignment="1">
      <alignment horizontal="right" wrapText="1"/>
    </xf>
    <xf numFmtId="3" fontId="4" fillId="6" borderId="0" xfId="6" applyNumberFormat="1" applyFont="1" applyFill="1" applyAlignment="1">
      <alignment horizontal="right" wrapText="1"/>
    </xf>
    <xf numFmtId="3" fontId="4" fillId="0" borderId="1" xfId="0" applyNumberFormat="1" applyFont="1" applyBorder="1"/>
    <xf numFmtId="0" fontId="4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3" fontId="4" fillId="0" borderId="0" xfId="6" applyNumberFormat="1" applyFont="1" applyAlignment="1">
      <alignment horizontal="center" wrapText="1"/>
    </xf>
    <xf numFmtId="0" fontId="4" fillId="0" borderId="2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3" fillId="0" borderId="3" xfId="0" applyFont="1" applyBorder="1" applyAlignment="1">
      <alignment horizontal="left" textRotation="90" wrapText="1"/>
    </xf>
    <xf numFmtId="0" fontId="4" fillId="0" borderId="3" xfId="0" applyFont="1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vertical="center" wrapText="1"/>
    </xf>
    <xf numFmtId="3" fontId="4" fillId="0" borderId="3" xfId="0" applyNumberFormat="1" applyFont="1" applyBorder="1" applyAlignment="1">
      <alignment horizontal="right" wrapText="1"/>
    </xf>
    <xf numFmtId="166" fontId="4" fillId="0" borderId="3" xfId="0" applyNumberFormat="1" applyFont="1" applyBorder="1" applyAlignment="1">
      <alignment horizontal="right" wrapText="1"/>
    </xf>
    <xf numFmtId="167" fontId="4" fillId="3" borderId="3" xfId="0" applyNumberFormat="1" applyFont="1" applyFill="1" applyBorder="1" applyAlignment="1">
      <alignment horizontal="right" wrapText="1"/>
    </xf>
    <xf numFmtId="0" fontId="3" fillId="3" borderId="3" xfId="0" applyFont="1" applyFill="1" applyBorder="1" applyAlignment="1">
      <alignment horizontal="right" wrapText="1"/>
    </xf>
    <xf numFmtId="3" fontId="3" fillId="3" borderId="3" xfId="0" applyNumberFormat="1" applyFont="1" applyFill="1" applyBorder="1" applyAlignment="1">
      <alignment horizontal="right" wrapText="1"/>
    </xf>
    <xf numFmtId="0" fontId="3" fillId="7" borderId="1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textRotation="90"/>
    </xf>
    <xf numFmtId="164" fontId="3" fillId="3" borderId="1" xfId="21" applyFont="1" applyFill="1" applyBorder="1" applyAlignment="1">
      <alignment horizontal="right" wrapText="1"/>
    </xf>
    <xf numFmtId="3" fontId="3" fillId="3" borderId="1" xfId="0" applyNumberFormat="1" applyFont="1" applyFill="1" applyBorder="1"/>
    <xf numFmtId="0" fontId="4" fillId="0" borderId="1" xfId="0" applyFont="1" applyBorder="1" applyAlignment="1">
      <alignment horizontal="left" vertical="top" wrapText="1"/>
    </xf>
    <xf numFmtId="3" fontId="4" fillId="6" borderId="1" xfId="0" applyNumberFormat="1" applyFont="1" applyFill="1" applyBorder="1" applyAlignment="1">
      <alignment horizontal="right" wrapText="1"/>
    </xf>
    <xf numFmtId="3" fontId="4" fillId="0" borderId="1" xfId="4" applyNumberFormat="1" applyBorder="1" applyAlignment="1">
      <alignment horizontal="left" wrapText="1"/>
    </xf>
    <xf numFmtId="168" fontId="4" fillId="0" borderId="0" xfId="16" applyNumberFormat="1" applyFont="1" applyFill="1" applyBorder="1" applyAlignment="1"/>
    <xf numFmtId="169" fontId="4" fillId="0" borderId="0" xfId="16" applyNumberFormat="1" applyFont="1" applyFill="1" applyBorder="1" applyAlignment="1"/>
    <xf numFmtId="167" fontId="4" fillId="3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  <xf numFmtId="3" fontId="3" fillId="3" borderId="0" xfId="0" applyNumberFormat="1" applyFont="1" applyFill="1" applyAlignment="1">
      <alignment wrapText="1"/>
    </xf>
    <xf numFmtId="3" fontId="4" fillId="0" borderId="0" xfId="0" applyNumberFormat="1" applyFont="1" applyAlignment="1">
      <alignment wrapText="1"/>
    </xf>
    <xf numFmtId="3" fontId="4" fillId="3" borderId="0" xfId="0" applyNumberFormat="1" applyFont="1" applyFill="1" applyAlignment="1">
      <alignment wrapText="1"/>
    </xf>
    <xf numFmtId="0" fontId="14" fillId="0" borderId="0" xfId="4" applyFont="1" applyAlignment="1">
      <alignment horizontal="right" wrapText="1"/>
    </xf>
    <xf numFmtId="0" fontId="4" fillId="0" borderId="0" xfId="4" applyAlignment="1">
      <alignment horizontal="right"/>
    </xf>
    <xf numFmtId="164" fontId="3" fillId="3" borderId="0" xfId="21" applyFont="1" applyFill="1" applyBorder="1" applyAlignment="1">
      <alignment horizontal="right" wrapText="1"/>
    </xf>
    <xf numFmtId="164" fontId="3" fillId="3" borderId="0" xfId="12" applyFont="1" applyFill="1" applyBorder="1" applyAlignment="1">
      <alignment horizontal="right" wrapText="1"/>
    </xf>
    <xf numFmtId="3" fontId="4" fillId="0" borderId="0" xfId="4" applyNumberFormat="1" applyAlignment="1">
      <alignment horizontal="left" wrapText="1"/>
    </xf>
    <xf numFmtId="0" fontId="4" fillId="3" borderId="1" xfId="0" applyFont="1" applyFill="1" applyBorder="1" applyAlignment="1">
      <alignment horizontal="left"/>
    </xf>
    <xf numFmtId="164" fontId="3" fillId="3" borderId="1" xfId="413" applyFont="1" applyFill="1" applyBorder="1" applyAlignment="1">
      <alignment horizontal="right" wrapText="1"/>
    </xf>
    <xf numFmtId="3" fontId="4" fillId="0" borderId="1" xfId="4" applyNumberFormat="1" applyBorder="1" applyAlignment="1">
      <alignment horizontal="right" wrapText="1"/>
    </xf>
    <xf numFmtId="166" fontId="4" fillId="0" borderId="1" xfId="4" applyNumberFormat="1" applyBorder="1" applyAlignment="1">
      <alignment horizontal="right" wrapText="1"/>
    </xf>
    <xf numFmtId="0" fontId="4" fillId="3" borderId="1" xfId="4" applyFill="1" applyBorder="1" applyAlignment="1">
      <alignment horizontal="right" wrapText="1"/>
    </xf>
    <xf numFmtId="3" fontId="4" fillId="3" borderId="1" xfId="4" applyNumberFormat="1" applyFill="1" applyBorder="1" applyAlignment="1">
      <alignment horizontal="right" wrapText="1"/>
    </xf>
    <xf numFmtId="167" fontId="4" fillId="3" borderId="1" xfId="4" applyNumberFormat="1" applyFill="1" applyBorder="1" applyAlignment="1">
      <alignment horizontal="right" wrapText="1"/>
    </xf>
    <xf numFmtId="3" fontId="3" fillId="3" borderId="1" xfId="4" applyNumberFormat="1" applyFont="1" applyFill="1" applyBorder="1" applyAlignment="1">
      <alignment horizontal="right" wrapText="1"/>
    </xf>
    <xf numFmtId="166" fontId="4" fillId="0" borderId="1" xfId="0" applyNumberFormat="1" applyFont="1" applyBorder="1" applyAlignment="1">
      <alignment horizontal="right" wrapText="1"/>
    </xf>
    <xf numFmtId="3" fontId="4" fillId="0" borderId="1" xfId="0" applyNumberFormat="1" applyFont="1" applyBorder="1" applyAlignment="1">
      <alignment horizontal="right" wrapText="1"/>
    </xf>
    <xf numFmtId="0" fontId="4" fillId="3" borderId="1" xfId="0" applyFont="1" applyFill="1" applyBorder="1" applyAlignment="1">
      <alignment horizontal="right" wrapText="1"/>
    </xf>
    <xf numFmtId="3" fontId="4" fillId="3" borderId="1" xfId="0" applyNumberFormat="1" applyFont="1" applyFill="1" applyBorder="1" applyAlignment="1">
      <alignment horizontal="right" wrapText="1"/>
    </xf>
    <xf numFmtId="167" fontId="4" fillId="3" borderId="1" xfId="0" applyNumberFormat="1" applyFont="1" applyFill="1" applyBorder="1" applyAlignment="1">
      <alignment horizontal="right" wrapText="1"/>
    </xf>
    <xf numFmtId="3" fontId="3" fillId="3" borderId="1" xfId="0" applyNumberFormat="1" applyFont="1" applyFill="1" applyBorder="1" applyAlignment="1">
      <alignment horizontal="right" wrapText="1"/>
    </xf>
    <xf numFmtId="166" fontId="4" fillId="0" borderId="0" xfId="0" applyNumberFormat="1" applyFont="1" applyAlignment="1">
      <alignment wrapText="1"/>
    </xf>
    <xf numFmtId="167" fontId="16" fillId="3" borderId="0" xfId="6" applyNumberFormat="1" applyFont="1" applyFill="1"/>
    <xf numFmtId="0" fontId="4" fillId="3" borderId="0" xfId="4" applyFill="1" applyAlignment="1">
      <alignment horizontal="right"/>
    </xf>
    <xf numFmtId="0" fontId="4" fillId="3" borderId="1" xfId="4" applyFill="1" applyBorder="1" applyAlignment="1">
      <alignment horizontal="right"/>
    </xf>
    <xf numFmtId="0" fontId="15" fillId="3" borderId="0" xfId="6" applyFont="1" applyFill="1" applyAlignment="1">
      <alignment horizontal="right" wrapText="1"/>
    </xf>
    <xf numFmtId="3" fontId="17" fillId="3" borderId="0" xfId="6" applyNumberFormat="1" applyFont="1" applyFill="1" applyAlignment="1">
      <alignment horizontal="right"/>
    </xf>
    <xf numFmtId="3" fontId="2" fillId="0" borderId="0" xfId="4" applyNumberFormat="1" applyFont="1" applyAlignment="1">
      <alignment horizontal="right" wrapText="1"/>
    </xf>
    <xf numFmtId="3" fontId="17" fillId="3" borderId="0" xfId="6" applyNumberFormat="1" applyFont="1" applyFill="1"/>
    <xf numFmtId="3" fontId="4" fillId="3" borderId="0" xfId="4" applyNumberFormat="1" applyFill="1" applyAlignment="1">
      <alignment horizontal="right"/>
    </xf>
    <xf numFmtId="3" fontId="15" fillId="3" borderId="0" xfId="6" applyNumberFormat="1" applyFont="1" applyFill="1" applyAlignment="1">
      <alignment horizontal="right"/>
    </xf>
    <xf numFmtId="3" fontId="2" fillId="0" borderId="1" xfId="0" applyNumberFormat="1" applyFont="1" applyBorder="1" applyAlignment="1">
      <alignment horizontal="right" wrapText="1"/>
    </xf>
    <xf numFmtId="0" fontId="16" fillId="0" borderId="0" xfId="0" applyFont="1" applyAlignment="1">
      <alignment horizontal="left" vertical="center" indent="2"/>
    </xf>
    <xf numFmtId="0" fontId="4" fillId="0" borderId="1" xfId="0" applyFont="1" applyBorder="1" applyAlignment="1">
      <alignment horizontal="right"/>
    </xf>
    <xf numFmtId="0" fontId="16" fillId="0" borderId="0" xfId="0" applyFont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center" indent="2"/>
    </xf>
    <xf numFmtId="3" fontId="4" fillId="6" borderId="0" xfId="0" applyNumberFormat="1" applyFont="1" applyFill="1" applyAlignment="1">
      <alignment horizontal="right" wrapText="1"/>
    </xf>
    <xf numFmtId="0" fontId="15" fillId="0" borderId="0" xfId="6" applyFont="1"/>
    <xf numFmtId="3" fontId="4" fillId="6" borderId="0" xfId="4" applyNumberFormat="1" applyFill="1" applyAlignment="1">
      <alignment horizontal="right" wrapText="1"/>
    </xf>
    <xf numFmtId="3" fontId="2" fillId="0" borderId="0" xfId="0" applyNumberFormat="1" applyFont="1" applyAlignment="1">
      <alignment horizontal="right" wrapText="1"/>
    </xf>
    <xf numFmtId="164" fontId="3" fillId="3" borderId="0" xfId="413" applyFont="1" applyFill="1" applyBorder="1" applyAlignment="1">
      <alignment horizontal="right" wrapText="1"/>
    </xf>
    <xf numFmtId="3" fontId="4" fillId="0" borderId="1" xfId="4" applyNumberFormat="1" applyBorder="1"/>
    <xf numFmtId="0" fontId="3" fillId="2" borderId="1" xfId="4" applyFont="1" applyFill="1" applyBorder="1" applyAlignment="1">
      <alignment horizontal="right" wrapText="1"/>
    </xf>
    <xf numFmtId="3" fontId="4" fillId="0" borderId="1" xfId="4" applyNumberFormat="1" applyBorder="1" applyAlignment="1">
      <alignment horizontal="right"/>
    </xf>
    <xf numFmtId="0" fontId="14" fillId="0" borderId="1" xfId="4" applyFont="1" applyBorder="1" applyAlignment="1">
      <alignment horizontal="right" wrapText="1"/>
    </xf>
    <xf numFmtId="3" fontId="4" fillId="0" borderId="1" xfId="6" applyNumberFormat="1" applyFont="1" applyBorder="1" applyAlignment="1">
      <alignment horizontal="right" wrapText="1"/>
    </xf>
    <xf numFmtId="166" fontId="4" fillId="0" borderId="1" xfId="6" applyNumberFormat="1" applyFont="1" applyBorder="1" applyAlignment="1">
      <alignment horizontal="right" wrapText="1"/>
    </xf>
    <xf numFmtId="167" fontId="4" fillId="3" borderId="1" xfId="6" applyNumberFormat="1" applyFont="1" applyFill="1" applyBorder="1" applyAlignment="1">
      <alignment horizontal="right" wrapText="1"/>
    </xf>
    <xf numFmtId="0" fontId="4" fillId="3" borderId="1" xfId="6" applyFont="1" applyFill="1" applyBorder="1" applyAlignment="1">
      <alignment horizontal="right" wrapText="1"/>
    </xf>
    <xf numFmtId="3" fontId="3" fillId="3" borderId="1" xfId="6" applyNumberFormat="1" applyFont="1" applyFill="1" applyBorder="1" applyAlignment="1">
      <alignment horizontal="right" wrapText="1"/>
    </xf>
    <xf numFmtId="3" fontId="4" fillId="3" borderId="1" xfId="6" applyNumberFormat="1" applyFont="1" applyFill="1" applyBorder="1" applyAlignment="1">
      <alignment horizontal="right" wrapText="1"/>
    </xf>
    <xf numFmtId="3" fontId="3" fillId="3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wrapText="1"/>
    </xf>
    <xf numFmtId="3" fontId="4" fillId="0" borderId="1" xfId="0" applyNumberFormat="1" applyFont="1" applyBorder="1" applyAlignment="1">
      <alignment horizontal="right"/>
    </xf>
    <xf numFmtId="3" fontId="1" fillId="0" borderId="1" xfId="4" applyNumberFormat="1" applyFont="1" applyBorder="1" applyAlignment="1">
      <alignment horizontal="right" wrapText="1"/>
    </xf>
    <xf numFmtId="167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3" fontId="3" fillId="3" borderId="1" xfId="0" applyNumberFormat="1" applyFont="1" applyFill="1" applyBorder="1" applyAlignment="1">
      <alignment wrapText="1"/>
    </xf>
    <xf numFmtId="3" fontId="4" fillId="0" borderId="1" xfId="0" applyNumberFormat="1" applyFont="1" applyBorder="1" applyAlignment="1">
      <alignment wrapText="1"/>
    </xf>
    <xf numFmtId="3" fontId="4" fillId="3" borderId="1" xfId="0" applyNumberFormat="1" applyFont="1" applyFill="1" applyBorder="1" applyAlignment="1">
      <alignment wrapText="1"/>
    </xf>
    <xf numFmtId="166" fontId="4" fillId="0" borderId="1" xfId="0" applyNumberFormat="1" applyFont="1" applyBorder="1" applyAlignment="1">
      <alignment wrapText="1"/>
    </xf>
    <xf numFmtId="168" fontId="4" fillId="0" borderId="1" xfId="1497" applyNumberFormat="1" applyFont="1" applyFill="1" applyBorder="1" applyAlignment="1"/>
    <xf numFmtId="169" fontId="4" fillId="0" borderId="1" xfId="1497" applyNumberFormat="1" applyFont="1" applyFill="1" applyBorder="1" applyAlignment="1"/>
    <xf numFmtId="0" fontId="7" fillId="3" borderId="1" xfId="0" applyFont="1" applyFill="1" applyBorder="1" applyAlignment="1">
      <alignment horizontal="left"/>
    </xf>
    <xf numFmtId="3" fontId="3" fillId="3" borderId="1" xfId="4" applyNumberFormat="1" applyFont="1" applyFill="1" applyBorder="1" applyAlignment="1">
      <alignment horizontal="right"/>
    </xf>
    <xf numFmtId="168" fontId="4" fillId="0" borderId="0" xfId="1497" applyNumberFormat="1" applyFont="1" applyFill="1" applyBorder="1" applyAlignment="1"/>
    <xf numFmtId="169" fontId="4" fillId="0" borderId="0" xfId="1497" applyNumberFormat="1" applyFont="1" applyFill="1" applyBorder="1" applyAlignment="1"/>
    <xf numFmtId="3" fontId="1" fillId="0" borderId="0" xfId="4" applyNumberFormat="1" applyFont="1" applyAlignment="1">
      <alignment horizontal="right" wrapText="1"/>
    </xf>
    <xf numFmtId="3" fontId="4" fillId="0" borderId="0" xfId="4" applyNumberFormat="1"/>
    <xf numFmtId="3" fontId="3" fillId="3" borderId="0" xfId="0" applyNumberFormat="1" applyFont="1" applyFill="1" applyAlignment="1">
      <alignment horizontal="right" vertical="center" wrapText="1"/>
    </xf>
    <xf numFmtId="0" fontId="15" fillId="0" borderId="1" xfId="6" applyFont="1" applyBorder="1"/>
    <xf numFmtId="0" fontId="4" fillId="0" borderId="1" xfId="4" applyBorder="1" applyAlignment="1">
      <alignment horizontal="right"/>
    </xf>
    <xf numFmtId="0" fontId="4" fillId="0" borderId="1" xfId="4" applyBorder="1" applyAlignment="1">
      <alignment horizontal="right" wrapText="1"/>
    </xf>
    <xf numFmtId="3" fontId="16" fillId="0" borderId="0" xfId="0" applyNumberFormat="1" applyFont="1"/>
  </cellXfs>
  <cellStyles count="4368">
    <cellStyle name="Komma 2" xfId="5" xr:uid="{00000000-0005-0000-0000-000000000000}"/>
    <cellStyle name="Komma 2 10" xfId="27" xr:uid="{00000000-0005-0000-0000-000000000000}"/>
    <cellStyle name="Komma 2 10 10" xfId="388" xr:uid="{00000000-0005-0000-0000-000003000000}"/>
    <cellStyle name="Komma 2 10 10 2" xfId="908" xr:uid="{00000000-0005-0000-0000-000003000000}"/>
    <cellStyle name="Komma 2 10 10 2 2" xfId="3069" xr:uid="{7FEE10A1-08BA-414D-B4A4-5EFEC529C2D1}"/>
    <cellStyle name="Komma 2 10 10 2 3" xfId="4189" xr:uid="{95556BAF-F48F-4C90-9BC5-95D118EDD0AD}"/>
    <cellStyle name="Komma 2 10 10 3" xfId="1428" xr:uid="{00000000-0005-0000-0000-000004000000}"/>
    <cellStyle name="Komma 2 10 10 4" xfId="1989" xr:uid="{00000000-0005-0000-0000-000004000000}"/>
    <cellStyle name="Komma 2 10 10 5" xfId="2509" xr:uid="{19C85271-C0BA-4F4B-9AB3-8A22D248ADEA}"/>
    <cellStyle name="Komma 2 10 10 6" xfId="3629" xr:uid="{AAF81ED2-FABC-42C8-811E-14E6A6349D70}"/>
    <cellStyle name="Komma 2 10 11" xfId="428" xr:uid="{00000000-0005-0000-0000-000000000000}"/>
    <cellStyle name="Komma 2 10 11 2" xfId="948" xr:uid="{00000000-0005-0000-0000-000000000000}"/>
    <cellStyle name="Komma 2 10 11 2 2" xfId="3109" xr:uid="{FA16BE03-2CC5-4124-83D1-48A21D683C00}"/>
    <cellStyle name="Komma 2 10 11 2 3" xfId="4229" xr:uid="{4FDEE60D-006C-486F-AC98-55D338CACE60}"/>
    <cellStyle name="Komma 2 10 11 3" xfId="1468" xr:uid="{00000000-0005-0000-0000-000005000000}"/>
    <cellStyle name="Komma 2 10 11 4" xfId="2029" xr:uid="{00000000-0005-0000-0000-000005000000}"/>
    <cellStyle name="Komma 2 10 11 5" xfId="2549" xr:uid="{B7BEEA60-38C6-46EB-BE2D-A5D67C077BE1}"/>
    <cellStyle name="Komma 2 10 11 6" xfId="3669" xr:uid="{45950FE0-3A7B-42FE-ACAC-8625775613BE}"/>
    <cellStyle name="Komma 2 10 12" xfId="468" xr:uid="{00000000-0005-0000-0000-000003000000}"/>
    <cellStyle name="Komma 2 10 12 2" xfId="988" xr:uid="{00000000-0005-0000-0000-000003000000}"/>
    <cellStyle name="Komma 2 10 12 2 2" xfId="3149" xr:uid="{460120F5-5E16-42EC-8B1C-AD5F80AC37FB}"/>
    <cellStyle name="Komma 2 10 12 2 3" xfId="4269" xr:uid="{12FAAEC2-610C-458B-BBCD-1C7E76C7E508}"/>
    <cellStyle name="Komma 2 10 12 3" xfId="1508" xr:uid="{00000000-0005-0000-0000-000006000000}"/>
    <cellStyle name="Komma 2 10 12 4" xfId="2069" xr:uid="{00000000-0005-0000-0000-000006000000}"/>
    <cellStyle name="Komma 2 10 12 5" xfId="2589" xr:uid="{5D884987-ECE2-4E8C-9610-948EFEC0837E}"/>
    <cellStyle name="Komma 2 10 12 6" xfId="3709" xr:uid="{76CEAA26-ABB2-4118-9E09-D386C6A9E9FC}"/>
    <cellStyle name="Komma 2 10 13" xfId="508" xr:uid="{00000000-0005-0000-0000-000003000000}"/>
    <cellStyle name="Komma 2 10 13 2" xfId="1028" xr:uid="{00000000-0005-0000-0000-000003000000}"/>
    <cellStyle name="Komma 2 10 13 2 2" xfId="3189" xr:uid="{E3143214-4274-4A0A-92DA-5DE6A646DC14}"/>
    <cellStyle name="Komma 2 10 13 2 3" xfId="4309" xr:uid="{C15E829A-9650-4C7C-936C-4C034C76C04A}"/>
    <cellStyle name="Komma 2 10 13 3" xfId="1548" xr:uid="{00000000-0005-0000-0000-000007000000}"/>
    <cellStyle name="Komma 2 10 13 4" xfId="2109" xr:uid="{00000000-0005-0000-0000-000007000000}"/>
    <cellStyle name="Komma 2 10 13 5" xfId="2629" xr:uid="{BFEA0BE0-52F1-4594-A3BD-0E7A2D856D36}"/>
    <cellStyle name="Komma 2 10 13 6" xfId="3749" xr:uid="{EFBE4D5A-5111-477D-A6C2-0FD90768722E}"/>
    <cellStyle name="Komma 2 10 14" xfId="548" xr:uid="{00000000-0005-0000-0000-000000000000}"/>
    <cellStyle name="Komma 2 10 14 2" xfId="1589" xr:uid="{00000000-0005-0000-0000-000003000000}"/>
    <cellStyle name="Komma 2 10 14 2 2" xfId="3229" xr:uid="{46761354-5ACA-47C8-BFF3-23ED2B45F88C}"/>
    <cellStyle name="Komma 2 10 14 2 3" xfId="4349" xr:uid="{E5CC3F76-5531-4A14-8571-B96ACC55A3BB}"/>
    <cellStyle name="Komma 2 10 14 3" xfId="2669" xr:uid="{88843C45-29E6-4E2B-BDAA-C1F9658A71E4}"/>
    <cellStyle name="Komma 2 10 14 4" xfId="3789" xr:uid="{F9478501-D82A-46E9-AD0E-782DBA207EF1}"/>
    <cellStyle name="Komma 2 10 15" xfId="1068" xr:uid="{00000000-0005-0000-0000-000003000000}"/>
    <cellStyle name="Komma 2 10 15 2" xfId="2709" xr:uid="{BB366475-ECB1-473A-9B7E-634FF3D0B550}"/>
    <cellStyle name="Komma 2 10 15 3" xfId="3829" xr:uid="{2994E8BE-27FA-449A-A5AC-31D345CE1FBD}"/>
    <cellStyle name="Komma 2 10 16" xfId="1629" xr:uid="{00000000-0005-0000-0000-000003000000}"/>
    <cellStyle name="Komma 2 10 17" xfId="2149" xr:uid="{96CF8542-6A79-4B05-B4D3-6F35D1801AC4}"/>
    <cellStyle name="Komma 2 10 18" xfId="3269" xr:uid="{BB008AF3-EACB-4791-9F17-E87690D91532}"/>
    <cellStyle name="Komma 2 10 2" xfId="68" xr:uid="{00000000-0005-0000-0000-000003000000}"/>
    <cellStyle name="Komma 2 10 2 2" xfId="588" xr:uid="{00000000-0005-0000-0000-000003000000}"/>
    <cellStyle name="Komma 2 10 2 2 2" xfId="2749" xr:uid="{2BB868AB-F3DD-4C94-B1D2-7A4486333C59}"/>
    <cellStyle name="Komma 2 10 2 2 3" xfId="3869" xr:uid="{9B54ED6C-C2E4-4439-AFEE-2ED61692C5F2}"/>
    <cellStyle name="Komma 2 10 2 3" xfId="1108" xr:uid="{00000000-0005-0000-0000-000008000000}"/>
    <cellStyle name="Komma 2 10 2 4" xfId="1669" xr:uid="{00000000-0005-0000-0000-000008000000}"/>
    <cellStyle name="Komma 2 10 2 5" xfId="2189" xr:uid="{29C50B89-D318-4E08-AAEB-7283754B6D67}"/>
    <cellStyle name="Komma 2 10 2 6" xfId="3309" xr:uid="{B21E5DB5-35D6-4C4C-A53C-B140AE0BE80B}"/>
    <cellStyle name="Komma 2 10 3" xfId="108" xr:uid="{00000000-0005-0000-0000-000003000000}"/>
    <cellStyle name="Komma 2 10 3 2" xfId="628" xr:uid="{00000000-0005-0000-0000-000003000000}"/>
    <cellStyle name="Komma 2 10 3 2 2" xfId="2789" xr:uid="{8B0FF4F3-6C79-44A7-98AF-78FAF997ADC6}"/>
    <cellStyle name="Komma 2 10 3 2 3" xfId="3909" xr:uid="{1625EB86-B6C5-45CB-A8CC-2CBDE1F3E79E}"/>
    <cellStyle name="Komma 2 10 3 3" xfId="1148" xr:uid="{00000000-0005-0000-0000-000009000000}"/>
    <cellStyle name="Komma 2 10 3 4" xfId="1709" xr:uid="{00000000-0005-0000-0000-000009000000}"/>
    <cellStyle name="Komma 2 10 3 5" xfId="2229" xr:uid="{20398109-996C-413C-A6E0-F507EFD3E741}"/>
    <cellStyle name="Komma 2 10 3 6" xfId="3349" xr:uid="{AD6EFAEF-D9C9-471A-8AD2-3EFD1AEDD17A}"/>
    <cellStyle name="Komma 2 10 4" xfId="148" xr:uid="{00000000-0005-0000-0000-000003000000}"/>
    <cellStyle name="Komma 2 10 4 2" xfId="668" xr:uid="{00000000-0005-0000-0000-000003000000}"/>
    <cellStyle name="Komma 2 10 4 2 2" xfId="2829" xr:uid="{C18CFAAB-1BA6-4F47-BF04-990CCEDB0E8C}"/>
    <cellStyle name="Komma 2 10 4 2 3" xfId="3949" xr:uid="{13377DEF-2D82-4086-8604-4F57C7A9F00E}"/>
    <cellStyle name="Komma 2 10 4 3" xfId="1188" xr:uid="{00000000-0005-0000-0000-00000A000000}"/>
    <cellStyle name="Komma 2 10 4 4" xfId="1749" xr:uid="{00000000-0005-0000-0000-00000A000000}"/>
    <cellStyle name="Komma 2 10 4 5" xfId="2269" xr:uid="{B3A795CE-85E1-4748-9919-A407426659DA}"/>
    <cellStyle name="Komma 2 10 4 6" xfId="3389" xr:uid="{161A97ED-DFBB-48BC-A2CD-8E93F9AFFD14}"/>
    <cellStyle name="Komma 2 10 5" xfId="188" xr:uid="{00000000-0005-0000-0000-000003000000}"/>
    <cellStyle name="Komma 2 10 5 2" xfId="708" xr:uid="{00000000-0005-0000-0000-000003000000}"/>
    <cellStyle name="Komma 2 10 5 2 2" xfId="2869" xr:uid="{3013929E-F9C3-4E65-B307-EAA638CE6387}"/>
    <cellStyle name="Komma 2 10 5 2 3" xfId="3989" xr:uid="{9DFA77DF-1B95-4056-B863-DA2EB947BFA3}"/>
    <cellStyle name="Komma 2 10 5 3" xfId="1228" xr:uid="{00000000-0005-0000-0000-00000B000000}"/>
    <cellStyle name="Komma 2 10 5 4" xfId="1789" xr:uid="{00000000-0005-0000-0000-00000B000000}"/>
    <cellStyle name="Komma 2 10 5 5" xfId="2309" xr:uid="{1E03F00D-15B7-47C6-AB28-F3CA689760EE}"/>
    <cellStyle name="Komma 2 10 5 6" xfId="3429" xr:uid="{5721A086-BF44-4789-8144-BFEAB4F38AFE}"/>
    <cellStyle name="Komma 2 10 6" xfId="228" xr:uid="{00000000-0005-0000-0000-000001000000}"/>
    <cellStyle name="Komma 2 10 6 2" xfId="748" xr:uid="{00000000-0005-0000-0000-000001000000}"/>
    <cellStyle name="Komma 2 10 6 2 2" xfId="2909" xr:uid="{C6E37537-39F6-4CE6-9D15-67C7DCF78620}"/>
    <cellStyle name="Komma 2 10 6 2 3" xfId="4029" xr:uid="{D83D7017-041A-4C91-969B-7D6F4380B0CC}"/>
    <cellStyle name="Komma 2 10 6 3" xfId="1268" xr:uid="{00000000-0005-0000-0000-00000C000000}"/>
    <cellStyle name="Komma 2 10 6 4" xfId="1829" xr:uid="{00000000-0005-0000-0000-00000C000000}"/>
    <cellStyle name="Komma 2 10 6 5" xfId="2349" xr:uid="{BBD38685-3DE0-480E-AE18-D2720F53569A}"/>
    <cellStyle name="Komma 2 10 6 6" xfId="3469" xr:uid="{71F68DDE-6E93-462A-97BA-32A17A913B30}"/>
    <cellStyle name="Komma 2 10 7" xfId="268" xr:uid="{00000000-0005-0000-0000-000003000000}"/>
    <cellStyle name="Komma 2 10 7 2" xfId="788" xr:uid="{00000000-0005-0000-0000-000003000000}"/>
    <cellStyle name="Komma 2 10 7 2 2" xfId="2949" xr:uid="{83C9A943-96D1-47BE-89C6-0E81AE690813}"/>
    <cellStyle name="Komma 2 10 7 2 3" xfId="4069" xr:uid="{47DB48B8-5DA6-4E64-A998-F0DA19D6F887}"/>
    <cellStyle name="Komma 2 10 7 3" xfId="1308" xr:uid="{00000000-0005-0000-0000-00000D000000}"/>
    <cellStyle name="Komma 2 10 7 4" xfId="1869" xr:uid="{00000000-0005-0000-0000-00000D000000}"/>
    <cellStyle name="Komma 2 10 7 5" xfId="2389" xr:uid="{FAEF4506-1D99-40E5-8BBF-0DCA68A67102}"/>
    <cellStyle name="Komma 2 10 7 6" xfId="3509" xr:uid="{FA9D2D4A-CE88-4B81-A6B8-868B55C655C1}"/>
    <cellStyle name="Komma 2 10 8" xfId="308" xr:uid="{00000000-0005-0000-0000-000003000000}"/>
    <cellStyle name="Komma 2 10 8 2" xfId="828" xr:uid="{00000000-0005-0000-0000-000003000000}"/>
    <cellStyle name="Komma 2 10 8 2 2" xfId="2989" xr:uid="{C2CE459E-E22F-45E9-A4BA-C3FFF4EF9609}"/>
    <cellStyle name="Komma 2 10 8 2 3" xfId="4109" xr:uid="{94F7DC77-07F9-4159-9A53-925173707D5E}"/>
    <cellStyle name="Komma 2 10 8 3" xfId="1348" xr:uid="{00000000-0005-0000-0000-00000E000000}"/>
    <cellStyle name="Komma 2 10 8 4" xfId="1909" xr:uid="{00000000-0005-0000-0000-00000E000000}"/>
    <cellStyle name="Komma 2 10 8 5" xfId="2429" xr:uid="{6DF14499-6ACE-4DCF-BCE1-F9526251237E}"/>
    <cellStyle name="Komma 2 10 8 6" xfId="3549" xr:uid="{D00D5777-5392-408F-A021-E58D93F4E435}"/>
    <cellStyle name="Komma 2 10 9" xfId="348" xr:uid="{00000000-0005-0000-0000-000003000000}"/>
    <cellStyle name="Komma 2 10 9 2" xfId="868" xr:uid="{00000000-0005-0000-0000-000003000000}"/>
    <cellStyle name="Komma 2 10 9 2 2" xfId="3029" xr:uid="{9BDB5447-E5D8-43F5-9C8B-D810261DB7D4}"/>
    <cellStyle name="Komma 2 10 9 2 3" xfId="4149" xr:uid="{DD7770BD-C1F9-4C31-93F3-1C9ECC9E4FD5}"/>
    <cellStyle name="Komma 2 10 9 3" xfId="1388" xr:uid="{00000000-0005-0000-0000-00000F000000}"/>
    <cellStyle name="Komma 2 10 9 4" xfId="1949" xr:uid="{00000000-0005-0000-0000-00000F000000}"/>
    <cellStyle name="Komma 2 10 9 5" xfId="2469" xr:uid="{803BBD3D-0594-4BAA-91F7-DFCCDB0128E6}"/>
    <cellStyle name="Komma 2 10 9 6" xfId="3589" xr:uid="{3A990CD7-FAA1-40FC-A29F-D6613F28A023}"/>
    <cellStyle name="Komma 2 11" xfId="30" xr:uid="{00000000-0005-0000-0000-000002000000}"/>
    <cellStyle name="Komma 2 11 10" xfId="391" xr:uid="{00000000-0005-0000-0000-000004000000}"/>
    <cellStyle name="Komma 2 11 10 2" xfId="911" xr:uid="{00000000-0005-0000-0000-000004000000}"/>
    <cellStyle name="Komma 2 11 10 2 2" xfId="3072" xr:uid="{C3DEE019-3073-41A3-A3DF-D39B3D8AEA8A}"/>
    <cellStyle name="Komma 2 11 10 2 3" xfId="4192" xr:uid="{3F8272D5-4A95-4DDC-B355-B3F654977314}"/>
    <cellStyle name="Komma 2 11 10 3" xfId="1431" xr:uid="{00000000-0005-0000-0000-000011000000}"/>
    <cellStyle name="Komma 2 11 10 4" xfId="1992" xr:uid="{00000000-0005-0000-0000-000011000000}"/>
    <cellStyle name="Komma 2 11 10 5" xfId="2512" xr:uid="{A1FBD3F2-7A80-460C-A98E-5D6BECDDE931}"/>
    <cellStyle name="Komma 2 11 10 6" xfId="3632" xr:uid="{AF9AA351-727C-405E-874D-65980A694117}"/>
    <cellStyle name="Komma 2 11 11" xfId="431" xr:uid="{00000000-0005-0000-0000-000002000000}"/>
    <cellStyle name="Komma 2 11 11 2" xfId="951" xr:uid="{00000000-0005-0000-0000-000002000000}"/>
    <cellStyle name="Komma 2 11 11 2 2" xfId="3112" xr:uid="{B8D27E04-F08B-4BAB-AC35-ED27F00A7703}"/>
    <cellStyle name="Komma 2 11 11 2 3" xfId="4232" xr:uid="{BDF01B42-9271-4ED8-AF9D-2E4B6F8A3CB8}"/>
    <cellStyle name="Komma 2 11 11 3" xfId="1471" xr:uid="{00000000-0005-0000-0000-000012000000}"/>
    <cellStyle name="Komma 2 11 11 4" xfId="2032" xr:uid="{00000000-0005-0000-0000-000012000000}"/>
    <cellStyle name="Komma 2 11 11 5" xfId="2552" xr:uid="{4B4E7DF4-C40E-4C33-AABD-C0CDCC23D702}"/>
    <cellStyle name="Komma 2 11 11 6" xfId="3672" xr:uid="{6F29757A-1717-4A0D-9940-0DCD67B3275D}"/>
    <cellStyle name="Komma 2 11 12" xfId="471" xr:uid="{00000000-0005-0000-0000-000004000000}"/>
    <cellStyle name="Komma 2 11 12 2" xfId="991" xr:uid="{00000000-0005-0000-0000-000004000000}"/>
    <cellStyle name="Komma 2 11 12 2 2" xfId="3152" xr:uid="{1E455315-FE15-40D1-805B-A88EE46C9E11}"/>
    <cellStyle name="Komma 2 11 12 2 3" xfId="4272" xr:uid="{227E2D60-F869-45A8-90A6-AA13A9340678}"/>
    <cellStyle name="Komma 2 11 12 3" xfId="1511" xr:uid="{00000000-0005-0000-0000-000013000000}"/>
    <cellStyle name="Komma 2 11 12 4" xfId="2072" xr:uid="{00000000-0005-0000-0000-000013000000}"/>
    <cellStyle name="Komma 2 11 12 5" xfId="2592" xr:uid="{17CD09D6-C6C6-4D06-8543-6F7609B48FCB}"/>
    <cellStyle name="Komma 2 11 12 6" xfId="3712" xr:uid="{CB227A33-8766-4048-8304-4FEAE30236A8}"/>
    <cellStyle name="Komma 2 11 13" xfId="511" xr:uid="{00000000-0005-0000-0000-000004000000}"/>
    <cellStyle name="Komma 2 11 13 2" xfId="1031" xr:uid="{00000000-0005-0000-0000-000004000000}"/>
    <cellStyle name="Komma 2 11 13 2 2" xfId="3192" xr:uid="{8600B96F-F162-4962-8143-2F6D5766C429}"/>
    <cellStyle name="Komma 2 11 13 2 3" xfId="4312" xr:uid="{A498DE04-B97F-40A4-B86F-0A4CA9078B62}"/>
    <cellStyle name="Komma 2 11 13 3" xfId="1551" xr:uid="{00000000-0005-0000-0000-000014000000}"/>
    <cellStyle name="Komma 2 11 13 4" xfId="2112" xr:uid="{00000000-0005-0000-0000-000014000000}"/>
    <cellStyle name="Komma 2 11 13 5" xfId="2632" xr:uid="{943FCC05-09C5-4FBF-8578-5DE568638B8C}"/>
    <cellStyle name="Komma 2 11 13 6" xfId="3752" xr:uid="{2148B304-8129-4AD5-BB6D-BEEE1EA14061}"/>
    <cellStyle name="Komma 2 11 14" xfId="551" xr:uid="{00000000-0005-0000-0000-000002000000}"/>
    <cellStyle name="Komma 2 11 14 2" xfId="1592" xr:uid="{00000000-0005-0000-0000-000004000000}"/>
    <cellStyle name="Komma 2 11 14 2 2" xfId="3232" xr:uid="{02600D04-0052-4EBB-A0E1-51ED7097A951}"/>
    <cellStyle name="Komma 2 11 14 2 3" xfId="4352" xr:uid="{4BAD0721-40BC-408E-8777-1F68F409C5BA}"/>
    <cellStyle name="Komma 2 11 14 3" xfId="2672" xr:uid="{F8B121F8-116A-4037-9738-DB22FA893650}"/>
    <cellStyle name="Komma 2 11 14 4" xfId="3792" xr:uid="{D424F0E8-1982-4C73-87D8-2C1E5BE3B9AF}"/>
    <cellStyle name="Komma 2 11 15" xfId="1071" xr:uid="{00000000-0005-0000-0000-000010000000}"/>
    <cellStyle name="Komma 2 11 15 2" xfId="2712" xr:uid="{174BA61C-1714-43BF-836F-FC3A5383A013}"/>
    <cellStyle name="Komma 2 11 15 3" xfId="3832" xr:uid="{969E65BF-2005-47B7-B220-74300485AA76}"/>
    <cellStyle name="Komma 2 11 16" xfId="1632" xr:uid="{00000000-0005-0000-0000-000010000000}"/>
    <cellStyle name="Komma 2 11 17" xfId="2152" xr:uid="{DCAB5D4A-ACB1-4DAC-AEBE-92039D870FB1}"/>
    <cellStyle name="Komma 2 11 18" xfId="3272" xr:uid="{C54102E9-D7F4-4D08-B8DB-2D9DE3A3F3D3}"/>
    <cellStyle name="Komma 2 11 2" xfId="71" xr:uid="{00000000-0005-0000-0000-000004000000}"/>
    <cellStyle name="Komma 2 11 2 2" xfId="591" xr:uid="{00000000-0005-0000-0000-000004000000}"/>
    <cellStyle name="Komma 2 11 2 2 2" xfId="2752" xr:uid="{F06E0946-58C7-4A15-95A9-DDB166627E7A}"/>
    <cellStyle name="Komma 2 11 2 2 3" xfId="3872" xr:uid="{D1605CCD-032B-4F88-A313-050C4F830CF2}"/>
    <cellStyle name="Komma 2 11 2 3" xfId="1111" xr:uid="{00000000-0005-0000-0000-000015000000}"/>
    <cellStyle name="Komma 2 11 2 4" xfId="1672" xr:uid="{00000000-0005-0000-0000-000015000000}"/>
    <cellStyle name="Komma 2 11 2 5" xfId="2192" xr:uid="{B8389FA4-8A93-4F2F-A911-714AC3A1EC93}"/>
    <cellStyle name="Komma 2 11 2 6" xfId="3312" xr:uid="{2DE6405E-9CE7-4C24-939E-4DC8FE249599}"/>
    <cellStyle name="Komma 2 11 3" xfId="111" xr:uid="{00000000-0005-0000-0000-000004000000}"/>
    <cellStyle name="Komma 2 11 3 2" xfId="631" xr:uid="{00000000-0005-0000-0000-000004000000}"/>
    <cellStyle name="Komma 2 11 3 2 2" xfId="2792" xr:uid="{A11117B1-25A5-4CFE-864E-6382507B56C1}"/>
    <cellStyle name="Komma 2 11 3 2 3" xfId="3912" xr:uid="{6FCC0682-F238-42A7-AAC4-6EF4D90F55F3}"/>
    <cellStyle name="Komma 2 11 3 3" xfId="1151" xr:uid="{00000000-0005-0000-0000-000016000000}"/>
    <cellStyle name="Komma 2 11 3 4" xfId="1712" xr:uid="{00000000-0005-0000-0000-000016000000}"/>
    <cellStyle name="Komma 2 11 3 5" xfId="2232" xr:uid="{8B77206D-52EA-4292-AEEF-B517A1A2EC3F}"/>
    <cellStyle name="Komma 2 11 3 6" xfId="3352" xr:uid="{27AA6EAF-30B1-4C7C-9057-7FE2B28247A7}"/>
    <cellStyle name="Komma 2 11 4" xfId="151" xr:uid="{00000000-0005-0000-0000-000004000000}"/>
    <cellStyle name="Komma 2 11 4 2" xfId="671" xr:uid="{00000000-0005-0000-0000-000004000000}"/>
    <cellStyle name="Komma 2 11 4 2 2" xfId="2832" xr:uid="{5B4DFBDF-EE51-4164-905A-537137E547C5}"/>
    <cellStyle name="Komma 2 11 4 2 3" xfId="3952" xr:uid="{FD01A788-9987-41F7-AACD-B0584173650E}"/>
    <cellStyle name="Komma 2 11 4 3" xfId="1191" xr:uid="{00000000-0005-0000-0000-000017000000}"/>
    <cellStyle name="Komma 2 11 4 4" xfId="1752" xr:uid="{00000000-0005-0000-0000-000017000000}"/>
    <cellStyle name="Komma 2 11 4 5" xfId="2272" xr:uid="{B5EDF409-1F69-489F-8FDF-7D77A8C810CB}"/>
    <cellStyle name="Komma 2 11 4 6" xfId="3392" xr:uid="{44209D17-D13B-418D-A893-B33DE8FB877F}"/>
    <cellStyle name="Komma 2 11 5" xfId="191" xr:uid="{00000000-0005-0000-0000-000004000000}"/>
    <cellStyle name="Komma 2 11 5 2" xfId="711" xr:uid="{00000000-0005-0000-0000-000004000000}"/>
    <cellStyle name="Komma 2 11 5 2 2" xfId="2872" xr:uid="{3562BB61-AB79-4DAD-BA80-7C9EAC22578A}"/>
    <cellStyle name="Komma 2 11 5 2 3" xfId="3992" xr:uid="{C8ABC119-53F5-4041-9247-7B70CE2AFCB1}"/>
    <cellStyle name="Komma 2 11 5 3" xfId="1231" xr:uid="{00000000-0005-0000-0000-000018000000}"/>
    <cellStyle name="Komma 2 11 5 4" xfId="1792" xr:uid="{00000000-0005-0000-0000-000018000000}"/>
    <cellStyle name="Komma 2 11 5 5" xfId="2312" xr:uid="{9D4361C6-F129-486B-8C55-2E14A27021D4}"/>
    <cellStyle name="Komma 2 11 5 6" xfId="3432" xr:uid="{EDA861D2-8C14-45C7-8FF0-190E0D46C847}"/>
    <cellStyle name="Komma 2 11 6" xfId="231" xr:uid="{00000000-0005-0000-0000-000002000000}"/>
    <cellStyle name="Komma 2 11 6 2" xfId="751" xr:uid="{00000000-0005-0000-0000-000002000000}"/>
    <cellStyle name="Komma 2 11 6 2 2" xfId="2912" xr:uid="{6D02FE6F-F8AD-44DB-9C1F-CA8D59134DCE}"/>
    <cellStyle name="Komma 2 11 6 2 3" xfId="4032" xr:uid="{D62C4A40-9DC8-4F8F-9EBF-923DBB411A78}"/>
    <cellStyle name="Komma 2 11 6 3" xfId="1271" xr:uid="{00000000-0005-0000-0000-000019000000}"/>
    <cellStyle name="Komma 2 11 6 4" xfId="1832" xr:uid="{00000000-0005-0000-0000-000019000000}"/>
    <cellStyle name="Komma 2 11 6 5" xfId="2352" xr:uid="{85127898-053B-4E0F-8AEF-343FDFABE6B5}"/>
    <cellStyle name="Komma 2 11 6 6" xfId="3472" xr:uid="{7E8AD038-1524-4894-851C-8ECD97C3A6E4}"/>
    <cellStyle name="Komma 2 11 7" xfId="271" xr:uid="{00000000-0005-0000-0000-000004000000}"/>
    <cellStyle name="Komma 2 11 7 2" xfId="791" xr:uid="{00000000-0005-0000-0000-000004000000}"/>
    <cellStyle name="Komma 2 11 7 2 2" xfId="2952" xr:uid="{E9B62F24-B479-4A5E-B8BF-D333C34763F2}"/>
    <cellStyle name="Komma 2 11 7 2 3" xfId="4072" xr:uid="{9458DC09-2B6C-4325-A12B-774E1C54AA5F}"/>
    <cellStyle name="Komma 2 11 7 3" xfId="1311" xr:uid="{00000000-0005-0000-0000-00001A000000}"/>
    <cellStyle name="Komma 2 11 7 4" xfId="1872" xr:uid="{00000000-0005-0000-0000-00001A000000}"/>
    <cellStyle name="Komma 2 11 7 5" xfId="2392" xr:uid="{500DE436-3078-40C1-98A8-A25B947C33D5}"/>
    <cellStyle name="Komma 2 11 7 6" xfId="3512" xr:uid="{527E39DD-C473-40F3-8D75-404B95DEECCC}"/>
    <cellStyle name="Komma 2 11 8" xfId="311" xr:uid="{00000000-0005-0000-0000-000004000000}"/>
    <cellStyle name="Komma 2 11 8 2" xfId="831" xr:uid="{00000000-0005-0000-0000-000004000000}"/>
    <cellStyle name="Komma 2 11 8 2 2" xfId="2992" xr:uid="{06737C2C-E13C-41D1-8945-40FAC42F8B1B}"/>
    <cellStyle name="Komma 2 11 8 2 3" xfId="4112" xr:uid="{EF51D6AB-B6F6-4368-B9F8-23A1BED2B56C}"/>
    <cellStyle name="Komma 2 11 8 3" xfId="1351" xr:uid="{00000000-0005-0000-0000-00001B000000}"/>
    <cellStyle name="Komma 2 11 8 4" xfId="1912" xr:uid="{00000000-0005-0000-0000-00001B000000}"/>
    <cellStyle name="Komma 2 11 8 5" xfId="2432" xr:uid="{CE1F148A-0EC9-480A-BD33-B06CE0C18C6C}"/>
    <cellStyle name="Komma 2 11 8 6" xfId="3552" xr:uid="{48134A3E-CB64-4351-967E-99CE57350185}"/>
    <cellStyle name="Komma 2 11 9" xfId="351" xr:uid="{00000000-0005-0000-0000-000004000000}"/>
    <cellStyle name="Komma 2 11 9 2" xfId="871" xr:uid="{00000000-0005-0000-0000-000004000000}"/>
    <cellStyle name="Komma 2 11 9 2 2" xfId="3032" xr:uid="{20476D55-104C-40EF-8A75-A9E5AC92B448}"/>
    <cellStyle name="Komma 2 11 9 2 3" xfId="4152" xr:uid="{CE321A25-1755-4ADB-B612-04A467ECD78F}"/>
    <cellStyle name="Komma 2 11 9 3" xfId="1391" xr:uid="{00000000-0005-0000-0000-00001C000000}"/>
    <cellStyle name="Komma 2 11 9 4" xfId="1952" xr:uid="{00000000-0005-0000-0000-00001C000000}"/>
    <cellStyle name="Komma 2 11 9 5" xfId="2472" xr:uid="{497BB543-C429-4623-B518-5A769C05D1BF}"/>
    <cellStyle name="Komma 2 11 9 6" xfId="3592" xr:uid="{6F67552D-9748-4927-9892-E4660C5F98C7}"/>
    <cellStyle name="Komma 2 12" xfId="33" xr:uid="{00000000-0005-0000-0000-000002000000}"/>
    <cellStyle name="Komma 2 12 10" xfId="394" xr:uid="{00000000-0005-0000-0000-000005000000}"/>
    <cellStyle name="Komma 2 12 10 2" xfId="914" xr:uid="{00000000-0005-0000-0000-000005000000}"/>
    <cellStyle name="Komma 2 12 10 2 2" xfId="3075" xr:uid="{597EF78C-0BB2-44BB-A581-2652E36218C1}"/>
    <cellStyle name="Komma 2 12 10 2 3" xfId="4195" xr:uid="{0497AB69-2504-44E3-BC26-19A6021BAA58}"/>
    <cellStyle name="Komma 2 12 10 3" xfId="1434" xr:uid="{00000000-0005-0000-0000-00001E000000}"/>
    <cellStyle name="Komma 2 12 10 4" xfId="1995" xr:uid="{00000000-0005-0000-0000-00001E000000}"/>
    <cellStyle name="Komma 2 12 10 5" xfId="2515" xr:uid="{590C1854-7A3B-45C4-A889-A90004DE8B2F}"/>
    <cellStyle name="Komma 2 12 10 6" xfId="3635" xr:uid="{F899DAAF-7F74-41C6-B068-F68D70DF2D33}"/>
    <cellStyle name="Komma 2 12 11" xfId="434" xr:uid="{00000000-0005-0000-0000-000002000000}"/>
    <cellStyle name="Komma 2 12 11 2" xfId="954" xr:uid="{00000000-0005-0000-0000-000002000000}"/>
    <cellStyle name="Komma 2 12 11 2 2" xfId="3115" xr:uid="{0283DEEF-2A2D-4F07-A835-93AA8292D845}"/>
    <cellStyle name="Komma 2 12 11 2 3" xfId="4235" xr:uid="{863C1BE5-885D-4CF0-A2B8-17B3D71DCD2B}"/>
    <cellStyle name="Komma 2 12 11 3" xfId="1474" xr:uid="{00000000-0005-0000-0000-00001F000000}"/>
    <cellStyle name="Komma 2 12 11 4" xfId="2035" xr:uid="{00000000-0005-0000-0000-00001F000000}"/>
    <cellStyle name="Komma 2 12 11 5" xfId="2555" xr:uid="{ADA316A9-ADD2-470D-960A-93D0117E5C14}"/>
    <cellStyle name="Komma 2 12 11 6" xfId="3675" xr:uid="{8D53D29E-53B8-4D0B-A711-D88E477A3366}"/>
    <cellStyle name="Komma 2 12 12" xfId="474" xr:uid="{00000000-0005-0000-0000-000005000000}"/>
    <cellStyle name="Komma 2 12 12 2" xfId="994" xr:uid="{00000000-0005-0000-0000-000005000000}"/>
    <cellStyle name="Komma 2 12 12 2 2" xfId="3155" xr:uid="{1EF57E1F-3A56-44A7-9AB7-254C8359F24B}"/>
    <cellStyle name="Komma 2 12 12 2 3" xfId="4275" xr:uid="{BFE6B169-A2EF-481B-A35F-A67989878D67}"/>
    <cellStyle name="Komma 2 12 12 3" xfId="1514" xr:uid="{00000000-0005-0000-0000-000020000000}"/>
    <cellStyle name="Komma 2 12 12 4" xfId="2075" xr:uid="{00000000-0005-0000-0000-000020000000}"/>
    <cellStyle name="Komma 2 12 12 5" xfId="2595" xr:uid="{FE813B31-DF5D-40D2-A955-74B201534F19}"/>
    <cellStyle name="Komma 2 12 12 6" xfId="3715" xr:uid="{2CAA3BD3-5E0A-4630-8ABC-07A27AA3539C}"/>
    <cellStyle name="Komma 2 12 13" xfId="514" xr:uid="{00000000-0005-0000-0000-000005000000}"/>
    <cellStyle name="Komma 2 12 13 2" xfId="1034" xr:uid="{00000000-0005-0000-0000-000005000000}"/>
    <cellStyle name="Komma 2 12 13 2 2" xfId="3195" xr:uid="{2453B722-EDD3-4796-990D-9523F59720E5}"/>
    <cellStyle name="Komma 2 12 13 2 3" xfId="4315" xr:uid="{480A247F-B131-4900-ADE4-FDC1EE51FFF7}"/>
    <cellStyle name="Komma 2 12 13 3" xfId="1554" xr:uid="{00000000-0005-0000-0000-000021000000}"/>
    <cellStyle name="Komma 2 12 13 4" xfId="2115" xr:uid="{00000000-0005-0000-0000-000021000000}"/>
    <cellStyle name="Komma 2 12 13 5" xfId="2635" xr:uid="{2C195641-A1B3-4559-82ED-086FB6686886}"/>
    <cellStyle name="Komma 2 12 13 6" xfId="3755" xr:uid="{BCF9D080-FFDB-4291-BC89-567066EA4B4F}"/>
    <cellStyle name="Komma 2 12 14" xfId="554" xr:uid="{00000000-0005-0000-0000-000002000000}"/>
    <cellStyle name="Komma 2 12 14 2" xfId="1595" xr:uid="{00000000-0005-0000-0000-000005000000}"/>
    <cellStyle name="Komma 2 12 14 2 2" xfId="3235" xr:uid="{1738101E-39F4-4B3E-9335-9D295772AA47}"/>
    <cellStyle name="Komma 2 12 14 2 3" xfId="4355" xr:uid="{4F7C305F-ACC8-4CAF-ABDA-B0FD01EAC839}"/>
    <cellStyle name="Komma 2 12 14 3" xfId="2675" xr:uid="{84787394-EB96-4CE1-8E30-4030C27D5C41}"/>
    <cellStyle name="Komma 2 12 14 4" xfId="3795" xr:uid="{DE06FEE3-7BBE-4AE2-8081-914B39248D33}"/>
    <cellStyle name="Komma 2 12 15" xfId="1074" xr:uid="{00000000-0005-0000-0000-00001D000000}"/>
    <cellStyle name="Komma 2 12 15 2" xfId="2715" xr:uid="{E518727A-425B-4FE5-93EA-79342C77D03E}"/>
    <cellStyle name="Komma 2 12 15 3" xfId="3835" xr:uid="{8C37204C-9443-4792-8F0D-FFD766FB7D58}"/>
    <cellStyle name="Komma 2 12 16" xfId="1635" xr:uid="{00000000-0005-0000-0000-00001D000000}"/>
    <cellStyle name="Komma 2 12 17" xfId="2155" xr:uid="{29205A50-BAE4-4A70-B561-450CD291CFEE}"/>
    <cellStyle name="Komma 2 12 18" xfId="3275" xr:uid="{7A571677-C020-42A5-AFBC-42DE53DE9EF5}"/>
    <cellStyle name="Komma 2 12 2" xfId="74" xr:uid="{00000000-0005-0000-0000-000005000000}"/>
    <cellStyle name="Komma 2 12 2 2" xfId="594" xr:uid="{00000000-0005-0000-0000-000005000000}"/>
    <cellStyle name="Komma 2 12 2 2 2" xfId="2755" xr:uid="{D38804D9-4704-4D62-995E-995BF7951F76}"/>
    <cellStyle name="Komma 2 12 2 2 3" xfId="3875" xr:uid="{8B758754-829E-45BE-A49A-5695E53CD5EA}"/>
    <cellStyle name="Komma 2 12 2 3" xfId="1114" xr:uid="{00000000-0005-0000-0000-000022000000}"/>
    <cellStyle name="Komma 2 12 2 4" xfId="1675" xr:uid="{00000000-0005-0000-0000-000022000000}"/>
    <cellStyle name="Komma 2 12 2 5" xfId="2195" xr:uid="{47E13F20-E714-4E6B-989C-2D89B16031DC}"/>
    <cellStyle name="Komma 2 12 2 6" xfId="3315" xr:uid="{0BB7BC48-2FA1-4A3E-AF77-B2281DE2F35F}"/>
    <cellStyle name="Komma 2 12 3" xfId="114" xr:uid="{00000000-0005-0000-0000-000005000000}"/>
    <cellStyle name="Komma 2 12 3 2" xfId="634" xr:uid="{00000000-0005-0000-0000-000005000000}"/>
    <cellStyle name="Komma 2 12 3 2 2" xfId="2795" xr:uid="{9CB99845-CE59-413C-B390-FE130EB406E9}"/>
    <cellStyle name="Komma 2 12 3 2 3" xfId="3915" xr:uid="{E24EF54A-D980-4705-8235-FB32AC1F6077}"/>
    <cellStyle name="Komma 2 12 3 3" xfId="1154" xr:uid="{00000000-0005-0000-0000-000023000000}"/>
    <cellStyle name="Komma 2 12 3 4" xfId="1715" xr:uid="{00000000-0005-0000-0000-000023000000}"/>
    <cellStyle name="Komma 2 12 3 5" xfId="2235" xr:uid="{7A1A925F-3A95-4C55-A26B-CEC656445BE5}"/>
    <cellStyle name="Komma 2 12 3 6" xfId="3355" xr:uid="{1F399A94-66E4-4E38-952D-D05FAE970D38}"/>
    <cellStyle name="Komma 2 12 4" xfId="154" xr:uid="{00000000-0005-0000-0000-000005000000}"/>
    <cellStyle name="Komma 2 12 4 2" xfId="674" xr:uid="{00000000-0005-0000-0000-000005000000}"/>
    <cellStyle name="Komma 2 12 4 2 2" xfId="2835" xr:uid="{3437A1E2-A1FF-4E85-B594-4F72D2834715}"/>
    <cellStyle name="Komma 2 12 4 2 3" xfId="3955" xr:uid="{FF811E9E-A2FE-4AFF-A1E2-D40B32175A55}"/>
    <cellStyle name="Komma 2 12 4 3" xfId="1194" xr:uid="{00000000-0005-0000-0000-000024000000}"/>
    <cellStyle name="Komma 2 12 4 4" xfId="1755" xr:uid="{00000000-0005-0000-0000-000024000000}"/>
    <cellStyle name="Komma 2 12 4 5" xfId="2275" xr:uid="{7537CE21-7EB5-42D0-BEE1-E87C33215DCC}"/>
    <cellStyle name="Komma 2 12 4 6" xfId="3395" xr:uid="{FF6B8636-58ED-482C-8C94-9E89B0E3C215}"/>
    <cellStyle name="Komma 2 12 5" xfId="194" xr:uid="{00000000-0005-0000-0000-000005000000}"/>
    <cellStyle name="Komma 2 12 5 2" xfId="714" xr:uid="{00000000-0005-0000-0000-000005000000}"/>
    <cellStyle name="Komma 2 12 5 2 2" xfId="2875" xr:uid="{B88196F4-CEAB-449C-B5CA-41D9E74A0E39}"/>
    <cellStyle name="Komma 2 12 5 2 3" xfId="3995" xr:uid="{E1E11116-FEF6-4A28-9B3E-3420ED04D805}"/>
    <cellStyle name="Komma 2 12 5 3" xfId="1234" xr:uid="{00000000-0005-0000-0000-000025000000}"/>
    <cellStyle name="Komma 2 12 5 4" xfId="1795" xr:uid="{00000000-0005-0000-0000-000025000000}"/>
    <cellStyle name="Komma 2 12 5 5" xfId="2315" xr:uid="{9C99A93F-38C9-4157-BEE0-6F07077C826E}"/>
    <cellStyle name="Komma 2 12 5 6" xfId="3435" xr:uid="{B434164C-8FE2-4261-93CE-E65ACA3B98AA}"/>
    <cellStyle name="Komma 2 12 6" xfId="234" xr:uid="{00000000-0005-0000-0000-000003000000}"/>
    <cellStyle name="Komma 2 12 6 2" xfId="754" xr:uid="{00000000-0005-0000-0000-000003000000}"/>
    <cellStyle name="Komma 2 12 6 2 2" xfId="2915" xr:uid="{5542D565-C082-4060-80C9-CC72F14E4B64}"/>
    <cellStyle name="Komma 2 12 6 2 3" xfId="4035" xr:uid="{36A6390C-8957-4805-988D-F59BF0C46F60}"/>
    <cellStyle name="Komma 2 12 6 3" xfId="1274" xr:uid="{00000000-0005-0000-0000-000026000000}"/>
    <cellStyle name="Komma 2 12 6 4" xfId="1835" xr:uid="{00000000-0005-0000-0000-000026000000}"/>
    <cellStyle name="Komma 2 12 6 5" xfId="2355" xr:uid="{4125FFFF-4F41-4EC2-A28C-D99351478F36}"/>
    <cellStyle name="Komma 2 12 6 6" xfId="3475" xr:uid="{AF3DA52C-09F5-46A5-8045-8AB3A8B4B37F}"/>
    <cellStyle name="Komma 2 12 7" xfId="274" xr:uid="{00000000-0005-0000-0000-000005000000}"/>
    <cellStyle name="Komma 2 12 7 2" xfId="794" xr:uid="{00000000-0005-0000-0000-000005000000}"/>
    <cellStyle name="Komma 2 12 7 2 2" xfId="2955" xr:uid="{B19AF187-0642-4DAF-9DEB-538EFDCFFE56}"/>
    <cellStyle name="Komma 2 12 7 2 3" xfId="4075" xr:uid="{6F499B2B-651E-4DC9-B3DB-765592F823D9}"/>
    <cellStyle name="Komma 2 12 7 3" xfId="1314" xr:uid="{00000000-0005-0000-0000-000027000000}"/>
    <cellStyle name="Komma 2 12 7 4" xfId="1875" xr:uid="{00000000-0005-0000-0000-000027000000}"/>
    <cellStyle name="Komma 2 12 7 5" xfId="2395" xr:uid="{22680C5C-7B84-4BFF-91D5-89C3F15214D1}"/>
    <cellStyle name="Komma 2 12 7 6" xfId="3515" xr:uid="{7CAA810C-3B1B-4516-806E-3F6E331F6696}"/>
    <cellStyle name="Komma 2 12 8" xfId="314" xr:uid="{00000000-0005-0000-0000-000005000000}"/>
    <cellStyle name="Komma 2 12 8 2" xfId="834" xr:uid="{00000000-0005-0000-0000-000005000000}"/>
    <cellStyle name="Komma 2 12 8 2 2" xfId="2995" xr:uid="{76D35770-887D-4358-A5B7-468D74BA25A4}"/>
    <cellStyle name="Komma 2 12 8 2 3" xfId="4115" xr:uid="{DB716E75-5D42-4A12-8C83-F73A85378020}"/>
    <cellStyle name="Komma 2 12 8 3" xfId="1354" xr:uid="{00000000-0005-0000-0000-000028000000}"/>
    <cellStyle name="Komma 2 12 8 4" xfId="1915" xr:uid="{00000000-0005-0000-0000-000028000000}"/>
    <cellStyle name="Komma 2 12 8 5" xfId="2435" xr:uid="{321E6071-3D41-40E1-87E8-64587DEECC89}"/>
    <cellStyle name="Komma 2 12 8 6" xfId="3555" xr:uid="{2136E431-D690-4E83-989D-E3039226A967}"/>
    <cellStyle name="Komma 2 12 9" xfId="354" xr:uid="{00000000-0005-0000-0000-000005000000}"/>
    <cellStyle name="Komma 2 12 9 2" xfId="874" xr:uid="{00000000-0005-0000-0000-000005000000}"/>
    <cellStyle name="Komma 2 12 9 2 2" xfId="3035" xr:uid="{73F2DE76-4660-476E-969E-3672474A9E01}"/>
    <cellStyle name="Komma 2 12 9 2 3" xfId="4155" xr:uid="{D32151A0-17C6-47D6-8717-D29EB1ACB4B6}"/>
    <cellStyle name="Komma 2 12 9 3" xfId="1394" xr:uid="{00000000-0005-0000-0000-000029000000}"/>
    <cellStyle name="Komma 2 12 9 4" xfId="1955" xr:uid="{00000000-0005-0000-0000-000029000000}"/>
    <cellStyle name="Komma 2 12 9 5" xfId="2475" xr:uid="{E4CA3CA2-CC80-4DBA-B304-5F1F4A95710E}"/>
    <cellStyle name="Komma 2 12 9 6" xfId="3595" xr:uid="{B492091E-CBC4-4DE9-8FF3-4D5669CA5445}"/>
    <cellStyle name="Komma 2 13" xfId="36" xr:uid="{00000000-0005-0000-0000-000002000000}"/>
    <cellStyle name="Komma 2 13 10" xfId="397" xr:uid="{00000000-0005-0000-0000-000006000000}"/>
    <cellStyle name="Komma 2 13 10 2" xfId="917" xr:uid="{00000000-0005-0000-0000-000006000000}"/>
    <cellStyle name="Komma 2 13 10 2 2" xfId="3078" xr:uid="{91262F8E-14FD-4ADF-9915-7994516A5A5E}"/>
    <cellStyle name="Komma 2 13 10 2 3" xfId="4198" xr:uid="{A11BD920-A49E-47E1-B6D0-9F53F74CEFFC}"/>
    <cellStyle name="Komma 2 13 10 3" xfId="1437" xr:uid="{00000000-0005-0000-0000-00002B000000}"/>
    <cellStyle name="Komma 2 13 10 4" xfId="1998" xr:uid="{00000000-0005-0000-0000-00002B000000}"/>
    <cellStyle name="Komma 2 13 10 5" xfId="2518" xr:uid="{0E063EB3-FC59-4524-8331-3DD316A5F2E6}"/>
    <cellStyle name="Komma 2 13 10 6" xfId="3638" xr:uid="{A14E9804-3CF2-41F5-BA18-A8EEBB12DCF6}"/>
    <cellStyle name="Komma 2 13 11" xfId="437" xr:uid="{00000000-0005-0000-0000-000002000000}"/>
    <cellStyle name="Komma 2 13 11 2" xfId="957" xr:uid="{00000000-0005-0000-0000-000002000000}"/>
    <cellStyle name="Komma 2 13 11 2 2" xfId="3118" xr:uid="{AAAB029E-B68D-4D07-97F6-AB976EDBB752}"/>
    <cellStyle name="Komma 2 13 11 2 3" xfId="4238" xr:uid="{99159FE1-2B4F-4F7B-90CF-279DC7E629EC}"/>
    <cellStyle name="Komma 2 13 11 3" xfId="1477" xr:uid="{00000000-0005-0000-0000-00002C000000}"/>
    <cellStyle name="Komma 2 13 11 4" xfId="2038" xr:uid="{00000000-0005-0000-0000-00002C000000}"/>
    <cellStyle name="Komma 2 13 11 5" xfId="2558" xr:uid="{517778B7-F7D1-4F7C-A53E-7096C3904EE1}"/>
    <cellStyle name="Komma 2 13 11 6" xfId="3678" xr:uid="{530B13D5-7439-4602-9E5F-DE18EE2F09D0}"/>
    <cellStyle name="Komma 2 13 12" xfId="477" xr:uid="{00000000-0005-0000-0000-000006000000}"/>
    <cellStyle name="Komma 2 13 12 2" xfId="997" xr:uid="{00000000-0005-0000-0000-000006000000}"/>
    <cellStyle name="Komma 2 13 12 2 2" xfId="3158" xr:uid="{77C8EB52-2EE7-41D5-A7D4-CA99FDFFE4CF}"/>
    <cellStyle name="Komma 2 13 12 2 3" xfId="4278" xr:uid="{4863B8E8-2F93-48FD-ADAD-254503967478}"/>
    <cellStyle name="Komma 2 13 12 3" xfId="1517" xr:uid="{00000000-0005-0000-0000-00002D000000}"/>
    <cellStyle name="Komma 2 13 12 4" xfId="2078" xr:uid="{00000000-0005-0000-0000-00002D000000}"/>
    <cellStyle name="Komma 2 13 12 5" xfId="2598" xr:uid="{ADD9DFF0-76E4-432A-8556-2BFAB4A95A3C}"/>
    <cellStyle name="Komma 2 13 12 6" xfId="3718" xr:uid="{CD46220E-9E6F-418C-AAD0-BC3D145776BC}"/>
    <cellStyle name="Komma 2 13 13" xfId="517" xr:uid="{00000000-0005-0000-0000-000006000000}"/>
    <cellStyle name="Komma 2 13 13 2" xfId="1037" xr:uid="{00000000-0005-0000-0000-000006000000}"/>
    <cellStyle name="Komma 2 13 13 2 2" xfId="3198" xr:uid="{3D7A5F3E-6417-4B86-9A07-28749CDE3FB0}"/>
    <cellStyle name="Komma 2 13 13 2 3" xfId="4318" xr:uid="{91FFCC3B-86BC-4220-9038-F532096F9B20}"/>
    <cellStyle name="Komma 2 13 13 3" xfId="1557" xr:uid="{00000000-0005-0000-0000-00002E000000}"/>
    <cellStyle name="Komma 2 13 13 4" xfId="2118" xr:uid="{00000000-0005-0000-0000-00002E000000}"/>
    <cellStyle name="Komma 2 13 13 5" xfId="2638" xr:uid="{B6CE4C7B-7D33-40B6-979D-7BAE6BAD3A8D}"/>
    <cellStyle name="Komma 2 13 13 6" xfId="3758" xr:uid="{3CAC867E-CF51-4FC3-A9D6-26D47219B3DE}"/>
    <cellStyle name="Komma 2 13 14" xfId="557" xr:uid="{00000000-0005-0000-0000-000002000000}"/>
    <cellStyle name="Komma 2 13 14 2" xfId="1598" xr:uid="{00000000-0005-0000-0000-000006000000}"/>
    <cellStyle name="Komma 2 13 14 2 2" xfId="3238" xr:uid="{AFFBDA04-8DA0-44E5-B4DB-D33EF51A2394}"/>
    <cellStyle name="Komma 2 13 14 2 3" xfId="4358" xr:uid="{F8DB8AF9-26CB-4642-81DD-B1D300D1116C}"/>
    <cellStyle name="Komma 2 13 14 3" xfId="2678" xr:uid="{3CB84BCD-66ED-4CAB-A2EB-7B7A6FF033F5}"/>
    <cellStyle name="Komma 2 13 14 4" xfId="3798" xr:uid="{6C37508B-08FF-4A60-9630-2117A3E528DF}"/>
    <cellStyle name="Komma 2 13 15" xfId="1077" xr:uid="{00000000-0005-0000-0000-00002A000000}"/>
    <cellStyle name="Komma 2 13 15 2" xfId="2718" xr:uid="{F84077E3-D595-4FDD-A5B6-6AA5961BD0A1}"/>
    <cellStyle name="Komma 2 13 15 3" xfId="3838" xr:uid="{25778A96-9ECA-4BED-A8A1-F49587C73FA1}"/>
    <cellStyle name="Komma 2 13 16" xfId="1638" xr:uid="{00000000-0005-0000-0000-00002A000000}"/>
    <cellStyle name="Komma 2 13 17" xfId="2158" xr:uid="{EA9B3A8D-368C-41DE-8F04-52CC8053192A}"/>
    <cellStyle name="Komma 2 13 18" xfId="3278" xr:uid="{E9985EB9-B519-415A-8471-D0E94E156529}"/>
    <cellStyle name="Komma 2 13 2" xfId="77" xr:uid="{00000000-0005-0000-0000-000006000000}"/>
    <cellStyle name="Komma 2 13 2 2" xfId="597" xr:uid="{00000000-0005-0000-0000-000006000000}"/>
    <cellStyle name="Komma 2 13 2 2 2" xfId="2758" xr:uid="{BF75A67D-F1E6-4349-B143-1C6077C15DC5}"/>
    <cellStyle name="Komma 2 13 2 2 3" xfId="3878" xr:uid="{6B325040-86F5-4E21-849C-2DD91874000F}"/>
    <cellStyle name="Komma 2 13 2 3" xfId="1117" xr:uid="{00000000-0005-0000-0000-00002F000000}"/>
    <cellStyle name="Komma 2 13 2 4" xfId="1678" xr:uid="{00000000-0005-0000-0000-00002F000000}"/>
    <cellStyle name="Komma 2 13 2 5" xfId="2198" xr:uid="{4AF33AA5-EDD8-4701-A1BA-C3B8A0FAA4D0}"/>
    <cellStyle name="Komma 2 13 2 6" xfId="3318" xr:uid="{E74F89FF-3AEE-4E78-BEAF-6EF7D2303478}"/>
    <cellStyle name="Komma 2 13 3" xfId="117" xr:uid="{00000000-0005-0000-0000-000006000000}"/>
    <cellStyle name="Komma 2 13 3 2" xfId="637" xr:uid="{00000000-0005-0000-0000-000006000000}"/>
    <cellStyle name="Komma 2 13 3 2 2" xfId="2798" xr:uid="{2280970D-7C0B-4C4E-BC5E-BA6F021D0B3E}"/>
    <cellStyle name="Komma 2 13 3 2 3" xfId="3918" xr:uid="{445A46C2-C578-4007-B902-4BDF7BA6D17C}"/>
    <cellStyle name="Komma 2 13 3 3" xfId="1157" xr:uid="{00000000-0005-0000-0000-000030000000}"/>
    <cellStyle name="Komma 2 13 3 4" xfId="1718" xr:uid="{00000000-0005-0000-0000-000030000000}"/>
    <cellStyle name="Komma 2 13 3 5" xfId="2238" xr:uid="{8A982DC8-1A36-497B-9742-2D3E05E3CD0A}"/>
    <cellStyle name="Komma 2 13 3 6" xfId="3358" xr:uid="{C94CDEB8-1C63-4520-A6EA-98DEC063D8EE}"/>
    <cellStyle name="Komma 2 13 4" xfId="157" xr:uid="{00000000-0005-0000-0000-000006000000}"/>
    <cellStyle name="Komma 2 13 4 2" xfId="677" xr:uid="{00000000-0005-0000-0000-000006000000}"/>
    <cellStyle name="Komma 2 13 4 2 2" xfId="2838" xr:uid="{931876E8-A09D-4BE3-BDB1-22D02B0CCA1B}"/>
    <cellStyle name="Komma 2 13 4 2 3" xfId="3958" xr:uid="{B371119F-9EBB-40D4-805E-A0CEAAD5F0A3}"/>
    <cellStyle name="Komma 2 13 4 3" xfId="1197" xr:uid="{00000000-0005-0000-0000-000031000000}"/>
    <cellStyle name="Komma 2 13 4 4" xfId="1758" xr:uid="{00000000-0005-0000-0000-000031000000}"/>
    <cellStyle name="Komma 2 13 4 5" xfId="2278" xr:uid="{8C1BDF0E-DF00-4EC0-9D9E-6FE2B6A809E4}"/>
    <cellStyle name="Komma 2 13 4 6" xfId="3398" xr:uid="{8BAA1307-FCB4-45A2-A0E9-15E1BA523B40}"/>
    <cellStyle name="Komma 2 13 5" xfId="197" xr:uid="{00000000-0005-0000-0000-000006000000}"/>
    <cellStyle name="Komma 2 13 5 2" xfId="717" xr:uid="{00000000-0005-0000-0000-000006000000}"/>
    <cellStyle name="Komma 2 13 5 2 2" xfId="2878" xr:uid="{D618797A-9F82-4685-B5DC-E1171CF13588}"/>
    <cellStyle name="Komma 2 13 5 2 3" xfId="3998" xr:uid="{8E0E6737-8216-4C7B-BFB6-CD3D58EC564E}"/>
    <cellStyle name="Komma 2 13 5 3" xfId="1237" xr:uid="{00000000-0005-0000-0000-000032000000}"/>
    <cellStyle name="Komma 2 13 5 4" xfId="1798" xr:uid="{00000000-0005-0000-0000-000032000000}"/>
    <cellStyle name="Komma 2 13 5 5" xfId="2318" xr:uid="{D9BC5464-4BCA-43C3-BEFA-BA86CD3C0995}"/>
    <cellStyle name="Komma 2 13 5 6" xfId="3438" xr:uid="{5F80667A-D7C3-457D-B1AA-A746F9D2849B}"/>
    <cellStyle name="Komma 2 13 6" xfId="237" xr:uid="{00000000-0005-0000-0000-000004000000}"/>
    <cellStyle name="Komma 2 13 6 2" xfId="757" xr:uid="{00000000-0005-0000-0000-000004000000}"/>
    <cellStyle name="Komma 2 13 6 2 2" xfId="2918" xr:uid="{BA0DA759-8691-46C9-8932-320D645E4AA5}"/>
    <cellStyle name="Komma 2 13 6 2 3" xfId="4038" xr:uid="{BDFFA778-1FF1-4F52-929E-FF5CB84403F7}"/>
    <cellStyle name="Komma 2 13 6 3" xfId="1277" xr:uid="{00000000-0005-0000-0000-000033000000}"/>
    <cellStyle name="Komma 2 13 6 4" xfId="1838" xr:uid="{00000000-0005-0000-0000-000033000000}"/>
    <cellStyle name="Komma 2 13 6 5" xfId="2358" xr:uid="{F9D164C9-7261-4625-B946-C6BF8655BB8F}"/>
    <cellStyle name="Komma 2 13 6 6" xfId="3478" xr:uid="{E2563DD0-8A79-41AF-8026-8BA918CFC21D}"/>
    <cellStyle name="Komma 2 13 7" xfId="277" xr:uid="{00000000-0005-0000-0000-000006000000}"/>
    <cellStyle name="Komma 2 13 7 2" xfId="797" xr:uid="{00000000-0005-0000-0000-000006000000}"/>
    <cellStyle name="Komma 2 13 7 2 2" xfId="2958" xr:uid="{0A6DE96E-98C1-421C-B5EB-0E6259703917}"/>
    <cellStyle name="Komma 2 13 7 2 3" xfId="4078" xr:uid="{80BB16DB-2B6E-45FA-A3D3-197436DB1BA2}"/>
    <cellStyle name="Komma 2 13 7 3" xfId="1317" xr:uid="{00000000-0005-0000-0000-000034000000}"/>
    <cellStyle name="Komma 2 13 7 4" xfId="1878" xr:uid="{00000000-0005-0000-0000-000034000000}"/>
    <cellStyle name="Komma 2 13 7 5" xfId="2398" xr:uid="{5B00E8AF-600C-42AF-B68B-F3164A8C86CA}"/>
    <cellStyle name="Komma 2 13 7 6" xfId="3518" xr:uid="{C7DBB548-E86D-428D-9E1C-2AF696B241CF}"/>
    <cellStyle name="Komma 2 13 8" xfId="317" xr:uid="{00000000-0005-0000-0000-000006000000}"/>
    <cellStyle name="Komma 2 13 8 2" xfId="837" xr:uid="{00000000-0005-0000-0000-000006000000}"/>
    <cellStyle name="Komma 2 13 8 2 2" xfId="2998" xr:uid="{46A96208-1F1D-4A61-9364-52ACFFAC3C11}"/>
    <cellStyle name="Komma 2 13 8 2 3" xfId="4118" xr:uid="{035900F3-77A3-4639-A692-26C43919294A}"/>
    <cellStyle name="Komma 2 13 8 3" xfId="1357" xr:uid="{00000000-0005-0000-0000-000035000000}"/>
    <cellStyle name="Komma 2 13 8 4" xfId="1918" xr:uid="{00000000-0005-0000-0000-000035000000}"/>
    <cellStyle name="Komma 2 13 8 5" xfId="2438" xr:uid="{A511C7F4-8BAA-4C7D-9BCD-F984AF866CBA}"/>
    <cellStyle name="Komma 2 13 8 6" xfId="3558" xr:uid="{11A2DEA0-70FA-49EA-824C-F4D05D49B0F2}"/>
    <cellStyle name="Komma 2 13 9" xfId="357" xr:uid="{00000000-0005-0000-0000-000006000000}"/>
    <cellStyle name="Komma 2 13 9 2" xfId="877" xr:uid="{00000000-0005-0000-0000-000006000000}"/>
    <cellStyle name="Komma 2 13 9 2 2" xfId="3038" xr:uid="{E98D3FE2-95CD-40E7-98C4-E5ADC131F451}"/>
    <cellStyle name="Komma 2 13 9 2 3" xfId="4158" xr:uid="{03509014-4FD0-44D6-BF7E-0469A9C48756}"/>
    <cellStyle name="Komma 2 13 9 3" xfId="1397" xr:uid="{00000000-0005-0000-0000-000036000000}"/>
    <cellStyle name="Komma 2 13 9 4" xfId="1958" xr:uid="{00000000-0005-0000-0000-000036000000}"/>
    <cellStyle name="Komma 2 13 9 5" xfId="2478" xr:uid="{B6628BBE-3634-480F-A34D-ED06884D584B}"/>
    <cellStyle name="Komma 2 13 9 6" xfId="3598" xr:uid="{5B71126B-068C-4704-AE09-8C532CCE3CAC}"/>
    <cellStyle name="Komma 2 14" xfId="39" xr:uid="{00000000-0005-0000-0000-000002000000}"/>
    <cellStyle name="Komma 2 14 10" xfId="400" xr:uid="{00000000-0005-0000-0000-000007000000}"/>
    <cellStyle name="Komma 2 14 10 2" xfId="920" xr:uid="{00000000-0005-0000-0000-000007000000}"/>
    <cellStyle name="Komma 2 14 10 2 2" xfId="3081" xr:uid="{242A22B7-BD43-447D-A84D-B82CD1B69D66}"/>
    <cellStyle name="Komma 2 14 10 2 3" xfId="4201" xr:uid="{79235DFF-CD31-4EDA-92BA-72BF5B600770}"/>
    <cellStyle name="Komma 2 14 10 3" xfId="1440" xr:uid="{00000000-0005-0000-0000-000038000000}"/>
    <cellStyle name="Komma 2 14 10 4" xfId="2001" xr:uid="{00000000-0005-0000-0000-000038000000}"/>
    <cellStyle name="Komma 2 14 10 5" xfId="2521" xr:uid="{A163A186-0DB4-4D98-8678-A22E2CA3D1B0}"/>
    <cellStyle name="Komma 2 14 10 6" xfId="3641" xr:uid="{29F4675B-C6B7-4CC9-8412-92A1F2A0687C}"/>
    <cellStyle name="Komma 2 14 11" xfId="440" xr:uid="{00000000-0005-0000-0000-000002000000}"/>
    <cellStyle name="Komma 2 14 11 2" xfId="960" xr:uid="{00000000-0005-0000-0000-000002000000}"/>
    <cellStyle name="Komma 2 14 11 2 2" xfId="3121" xr:uid="{F8CC4842-2DAF-4FA3-BFD5-645576E7550F}"/>
    <cellStyle name="Komma 2 14 11 2 3" xfId="4241" xr:uid="{26AE9D29-D404-4415-BE05-5B726BDCC250}"/>
    <cellStyle name="Komma 2 14 11 3" xfId="1480" xr:uid="{00000000-0005-0000-0000-000039000000}"/>
    <cellStyle name="Komma 2 14 11 4" xfId="2041" xr:uid="{00000000-0005-0000-0000-000039000000}"/>
    <cellStyle name="Komma 2 14 11 5" xfId="2561" xr:uid="{07237AD6-B0DA-474E-B91A-EC1226624E61}"/>
    <cellStyle name="Komma 2 14 11 6" xfId="3681" xr:uid="{1B2A86EF-7422-4B85-B4D8-1913B6411917}"/>
    <cellStyle name="Komma 2 14 12" xfId="480" xr:uid="{00000000-0005-0000-0000-000007000000}"/>
    <cellStyle name="Komma 2 14 12 2" xfId="1000" xr:uid="{00000000-0005-0000-0000-000007000000}"/>
    <cellStyle name="Komma 2 14 12 2 2" xfId="3161" xr:uid="{05708DAF-D867-4316-BFA0-D474BBC08E53}"/>
    <cellStyle name="Komma 2 14 12 2 3" xfId="4281" xr:uid="{EC86D996-F642-4CAC-B7BD-87431E4CEA4C}"/>
    <cellStyle name="Komma 2 14 12 3" xfId="1520" xr:uid="{00000000-0005-0000-0000-00003A000000}"/>
    <cellStyle name="Komma 2 14 12 4" xfId="2081" xr:uid="{00000000-0005-0000-0000-00003A000000}"/>
    <cellStyle name="Komma 2 14 12 5" xfId="2601" xr:uid="{4A1E8063-CFA4-4B54-B06D-570FE6EB5073}"/>
    <cellStyle name="Komma 2 14 12 6" xfId="3721" xr:uid="{8F9D084C-CF87-4C47-A514-2E1BFAE15CA2}"/>
    <cellStyle name="Komma 2 14 13" xfId="520" xr:uid="{00000000-0005-0000-0000-000007000000}"/>
    <cellStyle name="Komma 2 14 13 2" xfId="1040" xr:uid="{00000000-0005-0000-0000-000007000000}"/>
    <cellStyle name="Komma 2 14 13 2 2" xfId="3201" xr:uid="{3706BAB4-6AA6-48BA-B464-055F5168994E}"/>
    <cellStyle name="Komma 2 14 13 2 3" xfId="4321" xr:uid="{32AD1EEA-5275-4906-8845-C9D8FB01E50D}"/>
    <cellStyle name="Komma 2 14 13 3" xfId="1560" xr:uid="{00000000-0005-0000-0000-00003B000000}"/>
    <cellStyle name="Komma 2 14 13 4" xfId="2121" xr:uid="{00000000-0005-0000-0000-00003B000000}"/>
    <cellStyle name="Komma 2 14 13 5" xfId="2641" xr:uid="{BD1018A9-7550-404B-BA8D-676A9220B743}"/>
    <cellStyle name="Komma 2 14 13 6" xfId="3761" xr:uid="{49EC4BD9-664A-4D09-8FBE-BE5AACAB3402}"/>
    <cellStyle name="Komma 2 14 14" xfId="560" xr:uid="{00000000-0005-0000-0000-000002000000}"/>
    <cellStyle name="Komma 2 14 14 2" xfId="1601" xr:uid="{00000000-0005-0000-0000-000007000000}"/>
    <cellStyle name="Komma 2 14 14 2 2" xfId="3241" xr:uid="{84FA1ABB-0A63-4825-88A1-091E433350FF}"/>
    <cellStyle name="Komma 2 14 14 2 3" xfId="4361" xr:uid="{62680B95-87E3-4189-82B2-403CD507B9D3}"/>
    <cellStyle name="Komma 2 14 14 3" xfId="2681" xr:uid="{06FDABDE-6B37-4209-A4FC-A38C2F91BFB4}"/>
    <cellStyle name="Komma 2 14 14 4" xfId="3801" xr:uid="{A982DE45-6209-49CB-B1F6-CE5D382BD67C}"/>
    <cellStyle name="Komma 2 14 15" xfId="1080" xr:uid="{00000000-0005-0000-0000-000037000000}"/>
    <cellStyle name="Komma 2 14 15 2" xfId="2721" xr:uid="{F645F2E9-00C8-4ED9-8C0F-B280C1FCF63C}"/>
    <cellStyle name="Komma 2 14 15 3" xfId="3841" xr:uid="{F9D9C058-A467-4794-ADAD-CF5F224855CB}"/>
    <cellStyle name="Komma 2 14 16" xfId="1641" xr:uid="{00000000-0005-0000-0000-000037000000}"/>
    <cellStyle name="Komma 2 14 17" xfId="2161" xr:uid="{AA0BCC22-C2A0-4C1C-AE26-3FD54200973A}"/>
    <cellStyle name="Komma 2 14 18" xfId="3281" xr:uid="{9890D4DC-80F0-4BBF-92EA-B3A09BB4E510}"/>
    <cellStyle name="Komma 2 14 2" xfId="80" xr:uid="{00000000-0005-0000-0000-000007000000}"/>
    <cellStyle name="Komma 2 14 2 2" xfId="600" xr:uid="{00000000-0005-0000-0000-000007000000}"/>
    <cellStyle name="Komma 2 14 2 2 2" xfId="2761" xr:uid="{471D6A37-0326-4C66-8BD5-6A207EA96A2A}"/>
    <cellStyle name="Komma 2 14 2 2 3" xfId="3881" xr:uid="{30C780B7-5442-4F4A-9B8A-C51372C0612E}"/>
    <cellStyle name="Komma 2 14 2 3" xfId="1120" xr:uid="{00000000-0005-0000-0000-00003C000000}"/>
    <cellStyle name="Komma 2 14 2 4" xfId="1681" xr:uid="{00000000-0005-0000-0000-00003C000000}"/>
    <cellStyle name="Komma 2 14 2 5" xfId="2201" xr:uid="{8CD3890E-D582-450F-BECD-95640804DF75}"/>
    <cellStyle name="Komma 2 14 2 6" xfId="3321" xr:uid="{1BB1CD1E-6965-47F8-8F82-924A7887596E}"/>
    <cellStyle name="Komma 2 14 3" xfId="120" xr:uid="{00000000-0005-0000-0000-000007000000}"/>
    <cellStyle name="Komma 2 14 3 2" xfId="640" xr:uid="{00000000-0005-0000-0000-000007000000}"/>
    <cellStyle name="Komma 2 14 3 2 2" xfId="2801" xr:uid="{86427355-BDD5-417D-B388-DCA1D459BEB3}"/>
    <cellStyle name="Komma 2 14 3 2 3" xfId="3921" xr:uid="{7A6D0BD8-3290-49C5-BB9E-847D449FEEB1}"/>
    <cellStyle name="Komma 2 14 3 3" xfId="1160" xr:uid="{00000000-0005-0000-0000-00003D000000}"/>
    <cellStyle name="Komma 2 14 3 4" xfId="1721" xr:uid="{00000000-0005-0000-0000-00003D000000}"/>
    <cellStyle name="Komma 2 14 3 5" xfId="2241" xr:uid="{F8685C13-7992-4A9E-92B6-ABBB3E4FC62D}"/>
    <cellStyle name="Komma 2 14 3 6" xfId="3361" xr:uid="{C259C03A-FD93-4445-93AA-DC9671153CF9}"/>
    <cellStyle name="Komma 2 14 4" xfId="160" xr:uid="{00000000-0005-0000-0000-000007000000}"/>
    <cellStyle name="Komma 2 14 4 2" xfId="680" xr:uid="{00000000-0005-0000-0000-000007000000}"/>
    <cellStyle name="Komma 2 14 4 2 2" xfId="2841" xr:uid="{05B1E065-C331-4A54-846D-439019D62DE5}"/>
    <cellStyle name="Komma 2 14 4 2 3" xfId="3961" xr:uid="{C528F959-BE97-4957-B48A-6FB5D2CF43D1}"/>
    <cellStyle name="Komma 2 14 4 3" xfId="1200" xr:uid="{00000000-0005-0000-0000-00003E000000}"/>
    <cellStyle name="Komma 2 14 4 4" xfId="1761" xr:uid="{00000000-0005-0000-0000-00003E000000}"/>
    <cellStyle name="Komma 2 14 4 5" xfId="2281" xr:uid="{942474E1-582D-4BAE-884E-BEF5B1B92B3D}"/>
    <cellStyle name="Komma 2 14 4 6" xfId="3401" xr:uid="{6B81E1B3-1B66-4593-82BA-76E838458616}"/>
    <cellStyle name="Komma 2 14 5" xfId="200" xr:uid="{00000000-0005-0000-0000-000007000000}"/>
    <cellStyle name="Komma 2 14 5 2" xfId="720" xr:uid="{00000000-0005-0000-0000-000007000000}"/>
    <cellStyle name="Komma 2 14 5 2 2" xfId="2881" xr:uid="{0EF4AF71-7824-4A4A-A833-BE56936AEE98}"/>
    <cellStyle name="Komma 2 14 5 2 3" xfId="4001" xr:uid="{71C965D0-DEE3-4256-981F-802B4D41A896}"/>
    <cellStyle name="Komma 2 14 5 3" xfId="1240" xr:uid="{00000000-0005-0000-0000-00003F000000}"/>
    <cellStyle name="Komma 2 14 5 4" xfId="1801" xr:uid="{00000000-0005-0000-0000-00003F000000}"/>
    <cellStyle name="Komma 2 14 5 5" xfId="2321" xr:uid="{B96F3A77-3776-4735-89B9-6AF08D072ACD}"/>
    <cellStyle name="Komma 2 14 5 6" xfId="3441" xr:uid="{EA3F141D-4855-49EE-AE94-86E8A78A9559}"/>
    <cellStyle name="Komma 2 14 6" xfId="240" xr:uid="{00000000-0005-0000-0000-000005000000}"/>
    <cellStyle name="Komma 2 14 6 2" xfId="760" xr:uid="{00000000-0005-0000-0000-000005000000}"/>
    <cellStyle name="Komma 2 14 6 2 2" xfId="2921" xr:uid="{6C3D9885-3BBA-4548-B0CC-CD812FFBA143}"/>
    <cellStyle name="Komma 2 14 6 2 3" xfId="4041" xr:uid="{6BAC057F-54B1-47F0-BBA2-B6C54AD0F648}"/>
    <cellStyle name="Komma 2 14 6 3" xfId="1280" xr:uid="{00000000-0005-0000-0000-000040000000}"/>
    <cellStyle name="Komma 2 14 6 4" xfId="1841" xr:uid="{00000000-0005-0000-0000-000040000000}"/>
    <cellStyle name="Komma 2 14 6 5" xfId="2361" xr:uid="{DC021B65-8242-4E78-83F4-1112A59F674D}"/>
    <cellStyle name="Komma 2 14 6 6" xfId="3481" xr:uid="{753C5F9B-D4E0-45DF-B7A4-AE194E55FEBA}"/>
    <cellStyle name="Komma 2 14 7" xfId="280" xr:uid="{00000000-0005-0000-0000-000007000000}"/>
    <cellStyle name="Komma 2 14 7 2" xfId="800" xr:uid="{00000000-0005-0000-0000-000007000000}"/>
    <cellStyle name="Komma 2 14 7 2 2" xfId="2961" xr:uid="{CCC3EE70-58E7-4DD8-A683-C5C62BD89E41}"/>
    <cellStyle name="Komma 2 14 7 2 3" xfId="4081" xr:uid="{36C958B1-66A6-4041-9A5C-D9A4956F54E6}"/>
    <cellStyle name="Komma 2 14 7 3" xfId="1320" xr:uid="{00000000-0005-0000-0000-000041000000}"/>
    <cellStyle name="Komma 2 14 7 4" xfId="1881" xr:uid="{00000000-0005-0000-0000-000041000000}"/>
    <cellStyle name="Komma 2 14 7 5" xfId="2401" xr:uid="{25B91F69-94B1-41E3-A520-D5E42604789D}"/>
    <cellStyle name="Komma 2 14 7 6" xfId="3521" xr:uid="{473C608C-7036-40D0-8DE4-30E79EE8F20B}"/>
    <cellStyle name="Komma 2 14 8" xfId="320" xr:uid="{00000000-0005-0000-0000-000007000000}"/>
    <cellStyle name="Komma 2 14 8 2" xfId="840" xr:uid="{00000000-0005-0000-0000-000007000000}"/>
    <cellStyle name="Komma 2 14 8 2 2" xfId="3001" xr:uid="{1595340A-2041-42CA-9B44-539A96CC8986}"/>
    <cellStyle name="Komma 2 14 8 2 3" xfId="4121" xr:uid="{F7762871-7C98-4D9B-99EB-66DDF8215AAD}"/>
    <cellStyle name="Komma 2 14 8 3" xfId="1360" xr:uid="{00000000-0005-0000-0000-000042000000}"/>
    <cellStyle name="Komma 2 14 8 4" xfId="1921" xr:uid="{00000000-0005-0000-0000-000042000000}"/>
    <cellStyle name="Komma 2 14 8 5" xfId="2441" xr:uid="{D8C2A1AC-1456-40D3-8C8A-3A470468D2AF}"/>
    <cellStyle name="Komma 2 14 8 6" xfId="3561" xr:uid="{095B0936-6E77-4BDC-A115-F2291D61B3A8}"/>
    <cellStyle name="Komma 2 14 9" xfId="360" xr:uid="{00000000-0005-0000-0000-000007000000}"/>
    <cellStyle name="Komma 2 14 9 2" xfId="880" xr:uid="{00000000-0005-0000-0000-000007000000}"/>
    <cellStyle name="Komma 2 14 9 2 2" xfId="3041" xr:uid="{3C6CE3AF-F0CC-40CE-949B-7C807A6B4390}"/>
    <cellStyle name="Komma 2 14 9 2 3" xfId="4161" xr:uid="{894C8490-08F4-4975-AE1D-D631C3102FF6}"/>
    <cellStyle name="Komma 2 14 9 3" xfId="1400" xr:uid="{00000000-0005-0000-0000-000043000000}"/>
    <cellStyle name="Komma 2 14 9 4" xfId="1961" xr:uid="{00000000-0005-0000-0000-000043000000}"/>
    <cellStyle name="Komma 2 14 9 5" xfId="2481" xr:uid="{EA5537F4-132D-466C-8AD7-B5AC97D056C8}"/>
    <cellStyle name="Komma 2 14 9 6" xfId="3601" xr:uid="{15743246-E68E-4663-9274-DAA701B8AF76}"/>
    <cellStyle name="Komma 2 15" xfId="44" xr:uid="{00000000-0005-0000-0000-000000000000}"/>
    <cellStyle name="Komma 2 15 10" xfId="404" xr:uid="{00000000-0005-0000-0000-000008000000}"/>
    <cellStyle name="Komma 2 15 10 2" xfId="924" xr:uid="{00000000-0005-0000-0000-000008000000}"/>
    <cellStyle name="Komma 2 15 10 2 2" xfId="3085" xr:uid="{81A4B77D-57EE-4870-8249-E15E8E944C33}"/>
    <cellStyle name="Komma 2 15 10 2 3" xfId="4205" xr:uid="{B2071250-A3A7-460B-A6FD-C1AB2686C8C0}"/>
    <cellStyle name="Komma 2 15 10 3" xfId="1444" xr:uid="{00000000-0005-0000-0000-000045000000}"/>
    <cellStyle name="Komma 2 15 10 4" xfId="2005" xr:uid="{00000000-0005-0000-0000-000045000000}"/>
    <cellStyle name="Komma 2 15 10 5" xfId="2525" xr:uid="{292C239D-FB62-49B2-BEA5-088F2606ADF9}"/>
    <cellStyle name="Komma 2 15 10 6" xfId="3645" xr:uid="{E25D3A00-84F9-484C-BCEF-C070AF2D25EB}"/>
    <cellStyle name="Komma 2 15 11" xfId="444" xr:uid="{00000000-0005-0000-0000-000000000000}"/>
    <cellStyle name="Komma 2 15 11 2" xfId="964" xr:uid="{00000000-0005-0000-0000-000000000000}"/>
    <cellStyle name="Komma 2 15 11 2 2" xfId="3125" xr:uid="{0BE8967E-7A1A-4E1B-9197-8EA3DCD01110}"/>
    <cellStyle name="Komma 2 15 11 2 3" xfId="4245" xr:uid="{61CF4536-0A98-48A4-B7F7-5CEDCA5F3627}"/>
    <cellStyle name="Komma 2 15 11 3" xfId="1484" xr:uid="{00000000-0005-0000-0000-000046000000}"/>
    <cellStyle name="Komma 2 15 11 4" xfId="2045" xr:uid="{00000000-0005-0000-0000-000046000000}"/>
    <cellStyle name="Komma 2 15 11 5" xfId="2565" xr:uid="{181E2AEB-75F5-4932-8D0F-712FAFA20706}"/>
    <cellStyle name="Komma 2 15 11 6" xfId="3685" xr:uid="{7335AE52-0AA2-4BE3-9DB9-DD87A4920011}"/>
    <cellStyle name="Komma 2 15 12" xfId="484" xr:uid="{00000000-0005-0000-0000-000008000000}"/>
    <cellStyle name="Komma 2 15 12 2" xfId="1004" xr:uid="{00000000-0005-0000-0000-000008000000}"/>
    <cellStyle name="Komma 2 15 12 2 2" xfId="3165" xr:uid="{1E6345CF-6868-4D45-8490-76577CA1C4EF}"/>
    <cellStyle name="Komma 2 15 12 2 3" xfId="4285" xr:uid="{95DCC4CA-1444-4A38-8223-638C966C256A}"/>
    <cellStyle name="Komma 2 15 12 3" xfId="1524" xr:uid="{00000000-0005-0000-0000-000047000000}"/>
    <cellStyle name="Komma 2 15 12 4" xfId="2085" xr:uid="{00000000-0005-0000-0000-000047000000}"/>
    <cellStyle name="Komma 2 15 12 5" xfId="2605" xr:uid="{D189A92B-6241-4284-8331-F45696A75571}"/>
    <cellStyle name="Komma 2 15 12 6" xfId="3725" xr:uid="{2208D5F4-D84A-4D14-B60D-DBA70AB2732B}"/>
    <cellStyle name="Komma 2 15 13" xfId="524" xr:uid="{00000000-0005-0000-0000-000008000000}"/>
    <cellStyle name="Komma 2 15 13 2" xfId="1044" xr:uid="{00000000-0005-0000-0000-000008000000}"/>
    <cellStyle name="Komma 2 15 13 2 2" xfId="3205" xr:uid="{0622BA47-5199-41F7-9602-4DABE6CEB19F}"/>
    <cellStyle name="Komma 2 15 13 2 3" xfId="4325" xr:uid="{34CD14EA-CB40-42B1-A2B5-84270EA4561B}"/>
    <cellStyle name="Komma 2 15 13 3" xfId="1564" xr:uid="{00000000-0005-0000-0000-000048000000}"/>
    <cellStyle name="Komma 2 15 13 4" xfId="2125" xr:uid="{00000000-0005-0000-0000-000048000000}"/>
    <cellStyle name="Komma 2 15 13 5" xfId="2645" xr:uid="{297E8BB0-38A7-4518-8725-7FC6E01349E2}"/>
    <cellStyle name="Komma 2 15 13 6" xfId="3765" xr:uid="{B0E41F03-7D41-4F40-8799-3AF301B8C4E5}"/>
    <cellStyle name="Komma 2 15 14" xfId="564" xr:uid="{00000000-0005-0000-0000-000000000000}"/>
    <cellStyle name="Komma 2 15 14 2" xfId="1605" xr:uid="{00000000-0005-0000-0000-000008000000}"/>
    <cellStyle name="Komma 2 15 14 2 2" xfId="3245" xr:uid="{E89A9D00-C8AD-4A43-8399-F7744E686DFD}"/>
    <cellStyle name="Komma 2 15 14 2 3" xfId="4365" xr:uid="{5EC3D2F9-18FC-408F-B73E-5B198790282C}"/>
    <cellStyle name="Komma 2 15 14 3" xfId="2685" xr:uid="{DC55D211-57A3-4997-8ABB-BEB0755CCB30}"/>
    <cellStyle name="Komma 2 15 14 4" xfId="3805" xr:uid="{FB3E8E6D-94FC-486F-957B-E648C334AF7E}"/>
    <cellStyle name="Komma 2 15 15" xfId="1084" xr:uid="{00000000-0005-0000-0000-000044000000}"/>
    <cellStyle name="Komma 2 15 15 2" xfId="2725" xr:uid="{EB759DE7-6BCC-4FA5-A241-A78B3D3A1CE5}"/>
    <cellStyle name="Komma 2 15 15 3" xfId="3845" xr:uid="{31B83CB9-27F8-46F3-8B67-5CD8EA5272BE}"/>
    <cellStyle name="Komma 2 15 16" xfId="1645" xr:uid="{00000000-0005-0000-0000-000044000000}"/>
    <cellStyle name="Komma 2 15 17" xfId="2165" xr:uid="{036B8AE0-92B4-4A11-BC3F-B61655EA2611}"/>
    <cellStyle name="Komma 2 15 18" xfId="3285" xr:uid="{6828C541-50C4-4CEF-BB34-8E14CA34D60D}"/>
    <cellStyle name="Komma 2 15 2" xfId="84" xr:uid="{00000000-0005-0000-0000-000008000000}"/>
    <cellStyle name="Komma 2 15 2 2" xfId="604" xr:uid="{00000000-0005-0000-0000-000008000000}"/>
    <cellStyle name="Komma 2 15 2 2 2" xfId="2765" xr:uid="{C53A2A02-AA85-42A8-9930-02614E8E4877}"/>
    <cellStyle name="Komma 2 15 2 2 3" xfId="3885" xr:uid="{2DD6E3B8-D2B7-484B-94FB-ABBC644FF364}"/>
    <cellStyle name="Komma 2 15 2 3" xfId="1124" xr:uid="{00000000-0005-0000-0000-000049000000}"/>
    <cellStyle name="Komma 2 15 2 4" xfId="1685" xr:uid="{00000000-0005-0000-0000-000049000000}"/>
    <cellStyle name="Komma 2 15 2 5" xfId="2205" xr:uid="{70D7432E-7AD0-4335-AE7E-01B5399F645B}"/>
    <cellStyle name="Komma 2 15 2 6" xfId="3325" xr:uid="{296397BA-7A2D-4A05-92C7-6359C5A7905F}"/>
    <cellStyle name="Komma 2 15 3" xfId="124" xr:uid="{00000000-0005-0000-0000-000008000000}"/>
    <cellStyle name="Komma 2 15 3 2" xfId="644" xr:uid="{00000000-0005-0000-0000-000008000000}"/>
    <cellStyle name="Komma 2 15 3 2 2" xfId="2805" xr:uid="{1F7D1630-1CBA-4DFD-A57E-32976F961847}"/>
    <cellStyle name="Komma 2 15 3 2 3" xfId="3925" xr:uid="{D41D7ACA-E444-413D-9C4D-DE36B8139BDF}"/>
    <cellStyle name="Komma 2 15 3 3" xfId="1164" xr:uid="{00000000-0005-0000-0000-00004A000000}"/>
    <cellStyle name="Komma 2 15 3 4" xfId="1725" xr:uid="{00000000-0005-0000-0000-00004A000000}"/>
    <cellStyle name="Komma 2 15 3 5" xfId="2245" xr:uid="{C89C9F42-F1FC-4DF1-A3F1-6848A75423D5}"/>
    <cellStyle name="Komma 2 15 3 6" xfId="3365" xr:uid="{B9A02567-0009-40A8-BEAC-A72A720A0D54}"/>
    <cellStyle name="Komma 2 15 4" xfId="164" xr:uid="{00000000-0005-0000-0000-000008000000}"/>
    <cellStyle name="Komma 2 15 4 2" xfId="684" xr:uid="{00000000-0005-0000-0000-000008000000}"/>
    <cellStyle name="Komma 2 15 4 2 2" xfId="2845" xr:uid="{3D7DCF1A-BCBB-4E4C-8D9B-69F4349A25A5}"/>
    <cellStyle name="Komma 2 15 4 2 3" xfId="3965" xr:uid="{AE9B6D2E-76CA-46CA-9C52-5B3616961EC3}"/>
    <cellStyle name="Komma 2 15 4 3" xfId="1204" xr:uid="{00000000-0005-0000-0000-00004B000000}"/>
    <cellStyle name="Komma 2 15 4 4" xfId="1765" xr:uid="{00000000-0005-0000-0000-00004B000000}"/>
    <cellStyle name="Komma 2 15 4 5" xfId="2285" xr:uid="{46F94F91-7DB7-43CD-B09F-3DBA81E916D7}"/>
    <cellStyle name="Komma 2 15 4 6" xfId="3405" xr:uid="{D93DB4FD-8F11-4707-A333-E11D6650F2C3}"/>
    <cellStyle name="Komma 2 15 5" xfId="204" xr:uid="{00000000-0005-0000-0000-000008000000}"/>
    <cellStyle name="Komma 2 15 5 2" xfId="724" xr:uid="{00000000-0005-0000-0000-000008000000}"/>
    <cellStyle name="Komma 2 15 5 2 2" xfId="2885" xr:uid="{CB3BB07F-AEE1-4984-9A7F-49B0D8834E61}"/>
    <cellStyle name="Komma 2 15 5 2 3" xfId="4005" xr:uid="{930BDF93-5F0F-49FB-BCC3-4A07EEC75625}"/>
    <cellStyle name="Komma 2 15 5 3" xfId="1244" xr:uid="{00000000-0005-0000-0000-00004C000000}"/>
    <cellStyle name="Komma 2 15 5 4" xfId="1805" xr:uid="{00000000-0005-0000-0000-00004C000000}"/>
    <cellStyle name="Komma 2 15 5 5" xfId="2325" xr:uid="{07243240-EA4D-4A74-B628-B5F4F5D92810}"/>
    <cellStyle name="Komma 2 15 5 6" xfId="3445" xr:uid="{F30D0A5D-EDF5-4CCB-875E-1C3D90344E48}"/>
    <cellStyle name="Komma 2 15 6" xfId="244" xr:uid="{00000000-0005-0000-0000-000006000000}"/>
    <cellStyle name="Komma 2 15 6 2" xfId="764" xr:uid="{00000000-0005-0000-0000-000006000000}"/>
    <cellStyle name="Komma 2 15 6 2 2" xfId="2925" xr:uid="{92A8D931-DD52-4B87-9170-52DDC36410DA}"/>
    <cellStyle name="Komma 2 15 6 2 3" xfId="4045" xr:uid="{251B5AE6-4C11-4F8C-B2A1-B20158635BF5}"/>
    <cellStyle name="Komma 2 15 6 3" xfId="1284" xr:uid="{00000000-0005-0000-0000-00004D000000}"/>
    <cellStyle name="Komma 2 15 6 4" xfId="1845" xr:uid="{00000000-0005-0000-0000-00004D000000}"/>
    <cellStyle name="Komma 2 15 6 5" xfId="2365" xr:uid="{2EEDD795-6C09-492B-9194-BD9B2B20F2CB}"/>
    <cellStyle name="Komma 2 15 6 6" xfId="3485" xr:uid="{AC19AFE9-3E82-41FC-BA8C-075BDA2FC624}"/>
    <cellStyle name="Komma 2 15 7" xfId="284" xr:uid="{00000000-0005-0000-0000-000008000000}"/>
    <cellStyle name="Komma 2 15 7 2" xfId="804" xr:uid="{00000000-0005-0000-0000-000008000000}"/>
    <cellStyle name="Komma 2 15 7 2 2" xfId="2965" xr:uid="{36251781-994A-4BEC-B2CC-74B2B581E2BF}"/>
    <cellStyle name="Komma 2 15 7 2 3" xfId="4085" xr:uid="{1B923E45-1C57-4937-ADC1-B116B2F1B104}"/>
    <cellStyle name="Komma 2 15 7 3" xfId="1324" xr:uid="{00000000-0005-0000-0000-00004E000000}"/>
    <cellStyle name="Komma 2 15 7 4" xfId="1885" xr:uid="{00000000-0005-0000-0000-00004E000000}"/>
    <cellStyle name="Komma 2 15 7 5" xfId="2405" xr:uid="{0DFA9D51-F915-4ACF-91E3-8705FE15494B}"/>
    <cellStyle name="Komma 2 15 7 6" xfId="3525" xr:uid="{F1977F8C-C8E9-488D-94FC-8910EDF59285}"/>
    <cellStyle name="Komma 2 15 8" xfId="324" xr:uid="{00000000-0005-0000-0000-000008000000}"/>
    <cellStyle name="Komma 2 15 8 2" xfId="844" xr:uid="{00000000-0005-0000-0000-000008000000}"/>
    <cellStyle name="Komma 2 15 8 2 2" xfId="3005" xr:uid="{76F17051-6B55-4A0A-8810-290E91A0AEBE}"/>
    <cellStyle name="Komma 2 15 8 2 3" xfId="4125" xr:uid="{768CB24C-7636-498E-8DF8-846D29648291}"/>
    <cellStyle name="Komma 2 15 8 3" xfId="1364" xr:uid="{00000000-0005-0000-0000-00004F000000}"/>
    <cellStyle name="Komma 2 15 8 4" xfId="1925" xr:uid="{00000000-0005-0000-0000-00004F000000}"/>
    <cellStyle name="Komma 2 15 8 5" xfId="2445" xr:uid="{77F9F4F6-7D85-44D9-AB27-6E85995C1325}"/>
    <cellStyle name="Komma 2 15 8 6" xfId="3565" xr:uid="{4D0F2EFE-10E8-4D58-86DE-0E61C55B458F}"/>
    <cellStyle name="Komma 2 15 9" xfId="364" xr:uid="{00000000-0005-0000-0000-000008000000}"/>
    <cellStyle name="Komma 2 15 9 2" xfId="884" xr:uid="{00000000-0005-0000-0000-000008000000}"/>
    <cellStyle name="Komma 2 15 9 2 2" xfId="3045" xr:uid="{0D496454-B787-4098-9F6A-084E6735F4CB}"/>
    <cellStyle name="Komma 2 15 9 2 3" xfId="4165" xr:uid="{531FEC20-FA3F-41B5-AFEA-22E53DBF6187}"/>
    <cellStyle name="Komma 2 15 9 3" xfId="1404" xr:uid="{00000000-0005-0000-0000-000050000000}"/>
    <cellStyle name="Komma 2 15 9 4" xfId="1965" xr:uid="{00000000-0005-0000-0000-000050000000}"/>
    <cellStyle name="Komma 2 15 9 5" xfId="2485" xr:uid="{EEE49F6A-56B9-4C10-A801-FAF173B95F5D}"/>
    <cellStyle name="Komma 2 15 9 6" xfId="3605" xr:uid="{065F3F11-DD76-4519-9362-CCB0BC3B006D}"/>
    <cellStyle name="Komma 2 16" xfId="47" xr:uid="{00000000-0005-0000-0000-000002000000}"/>
    <cellStyle name="Komma 2 16 2" xfId="567" xr:uid="{00000000-0005-0000-0000-000002000000}"/>
    <cellStyle name="Komma 2 16 2 2" xfId="2728" xr:uid="{26BBCE37-23D8-4599-BF48-215F8D9A1C81}"/>
    <cellStyle name="Komma 2 16 2 3" xfId="3848" xr:uid="{2A1683C4-14D3-4CB0-8026-8FF793BBB87C}"/>
    <cellStyle name="Komma 2 16 3" xfId="1087" xr:uid="{00000000-0005-0000-0000-000051000000}"/>
    <cellStyle name="Komma 2 16 4" xfId="1648" xr:uid="{00000000-0005-0000-0000-000051000000}"/>
    <cellStyle name="Komma 2 16 5" xfId="2168" xr:uid="{3385E95A-D5DA-4748-8743-44B3C7D51D60}"/>
    <cellStyle name="Komma 2 16 6" xfId="3288" xr:uid="{2AFF0360-4229-48E4-921A-C85B78AB3BAE}"/>
    <cellStyle name="Komma 2 17" xfId="87" xr:uid="{00000000-0005-0000-0000-000002000000}"/>
    <cellStyle name="Komma 2 17 2" xfId="607" xr:uid="{00000000-0005-0000-0000-000002000000}"/>
    <cellStyle name="Komma 2 17 2 2" xfId="2768" xr:uid="{17222E95-597C-4539-BBEE-01D24E71B00A}"/>
    <cellStyle name="Komma 2 17 2 3" xfId="3888" xr:uid="{89420BAF-7A6D-4CE6-8D77-1859C53AA616}"/>
    <cellStyle name="Komma 2 17 3" xfId="1127" xr:uid="{00000000-0005-0000-0000-000052000000}"/>
    <cellStyle name="Komma 2 17 4" xfId="1688" xr:uid="{00000000-0005-0000-0000-000052000000}"/>
    <cellStyle name="Komma 2 17 5" xfId="2208" xr:uid="{2A2A02CA-E3A1-4204-AAE8-D369026C8A0A}"/>
    <cellStyle name="Komma 2 17 6" xfId="3328" xr:uid="{5E9C68BB-E9A9-4802-8DB6-7A468624C4B3}"/>
    <cellStyle name="Komma 2 18" xfId="127" xr:uid="{00000000-0005-0000-0000-000002000000}"/>
    <cellStyle name="Komma 2 18 2" xfId="647" xr:uid="{00000000-0005-0000-0000-000002000000}"/>
    <cellStyle name="Komma 2 18 2 2" xfId="2808" xr:uid="{FA87E10E-B3D3-4A60-BD49-17E07547B0E8}"/>
    <cellStyle name="Komma 2 18 2 3" xfId="3928" xr:uid="{BA5608C3-79B3-4C52-8F5F-EADB4FA31761}"/>
    <cellStyle name="Komma 2 18 3" xfId="1167" xr:uid="{00000000-0005-0000-0000-000053000000}"/>
    <cellStyle name="Komma 2 18 4" xfId="1728" xr:uid="{00000000-0005-0000-0000-000053000000}"/>
    <cellStyle name="Komma 2 18 5" xfId="2248" xr:uid="{940D3659-CCD6-46A5-8EBA-0339C6831C09}"/>
    <cellStyle name="Komma 2 18 6" xfId="3368" xr:uid="{6F1A53BB-BEEA-41FB-B5FF-4AEF8EC278E0}"/>
    <cellStyle name="Komma 2 19" xfId="167" xr:uid="{00000000-0005-0000-0000-000002000000}"/>
    <cellStyle name="Komma 2 19 2" xfId="687" xr:uid="{00000000-0005-0000-0000-000002000000}"/>
    <cellStyle name="Komma 2 19 2 2" xfId="2848" xr:uid="{732B9EB4-BF7C-40E1-AFDA-6AF51EEB22B5}"/>
    <cellStyle name="Komma 2 19 2 3" xfId="3968" xr:uid="{0AFC8761-875C-4CF1-9495-E8671AF37B57}"/>
    <cellStyle name="Komma 2 19 3" xfId="1207" xr:uid="{00000000-0005-0000-0000-000054000000}"/>
    <cellStyle name="Komma 2 19 4" xfId="1768" xr:uid="{00000000-0005-0000-0000-000054000000}"/>
    <cellStyle name="Komma 2 19 5" xfId="2288" xr:uid="{CFF09D80-DCA6-4297-9E02-19EDD2A69CE1}"/>
    <cellStyle name="Komma 2 19 6" xfId="3408" xr:uid="{FD142A76-3888-41D2-84A3-37B0F8914E3C}"/>
    <cellStyle name="Komma 2 2" xfId="7" xr:uid="{00000000-0005-0000-0000-000001000000}"/>
    <cellStyle name="Komma 2 2 10" xfId="34" xr:uid="{00000000-0005-0000-0000-000003000000}"/>
    <cellStyle name="Komma 2 2 10 10" xfId="395" xr:uid="{00000000-0005-0000-0000-00000A000000}"/>
    <cellStyle name="Komma 2 2 10 10 2" xfId="915" xr:uid="{00000000-0005-0000-0000-00000A000000}"/>
    <cellStyle name="Komma 2 2 10 10 2 2" xfId="3076" xr:uid="{0B053F87-30BE-45EA-9801-2C32BA7D943B}"/>
    <cellStyle name="Komma 2 2 10 10 2 3" xfId="4196" xr:uid="{BFFACF28-ABC8-43A1-9912-32F1B299502B}"/>
    <cellStyle name="Komma 2 2 10 10 3" xfId="1435" xr:uid="{00000000-0005-0000-0000-000057000000}"/>
    <cellStyle name="Komma 2 2 10 10 4" xfId="1996" xr:uid="{00000000-0005-0000-0000-000057000000}"/>
    <cellStyle name="Komma 2 2 10 10 5" xfId="2516" xr:uid="{CC51A633-7666-4C16-8A70-477314D7B641}"/>
    <cellStyle name="Komma 2 2 10 10 6" xfId="3636" xr:uid="{0017156C-79CB-4483-A695-16E82A67FD00}"/>
    <cellStyle name="Komma 2 2 10 11" xfId="435" xr:uid="{00000000-0005-0000-0000-000003000000}"/>
    <cellStyle name="Komma 2 2 10 11 2" xfId="955" xr:uid="{00000000-0005-0000-0000-000003000000}"/>
    <cellStyle name="Komma 2 2 10 11 2 2" xfId="3116" xr:uid="{6E19B12B-4C8A-4588-997D-6047FB4DBEB9}"/>
    <cellStyle name="Komma 2 2 10 11 2 3" xfId="4236" xr:uid="{D718E3D2-D057-47FB-BB28-39FF569D997F}"/>
    <cellStyle name="Komma 2 2 10 11 3" xfId="1475" xr:uid="{00000000-0005-0000-0000-000058000000}"/>
    <cellStyle name="Komma 2 2 10 11 4" xfId="2036" xr:uid="{00000000-0005-0000-0000-000058000000}"/>
    <cellStyle name="Komma 2 2 10 11 5" xfId="2556" xr:uid="{850AA9BA-CBFC-42C1-95ED-DB3F75CE6AFA}"/>
    <cellStyle name="Komma 2 2 10 11 6" xfId="3676" xr:uid="{1FDEAD81-BCA4-4BDA-9B3F-EE29C7FA6724}"/>
    <cellStyle name="Komma 2 2 10 12" xfId="475" xr:uid="{00000000-0005-0000-0000-00000A000000}"/>
    <cellStyle name="Komma 2 2 10 12 2" xfId="995" xr:uid="{00000000-0005-0000-0000-00000A000000}"/>
    <cellStyle name="Komma 2 2 10 12 2 2" xfId="3156" xr:uid="{1A2F3C41-EA97-442B-B244-A13E3E5CA8B5}"/>
    <cellStyle name="Komma 2 2 10 12 2 3" xfId="4276" xr:uid="{71474CD4-BA91-4FA6-813E-96F67AA7128D}"/>
    <cellStyle name="Komma 2 2 10 12 3" xfId="1515" xr:uid="{00000000-0005-0000-0000-000059000000}"/>
    <cellStyle name="Komma 2 2 10 12 4" xfId="2076" xr:uid="{00000000-0005-0000-0000-000059000000}"/>
    <cellStyle name="Komma 2 2 10 12 5" xfId="2596" xr:uid="{81501A2E-1560-4B30-B373-DE6C75F1CB29}"/>
    <cellStyle name="Komma 2 2 10 12 6" xfId="3716" xr:uid="{5547122A-A95E-44B1-9E8E-0EF20248377A}"/>
    <cellStyle name="Komma 2 2 10 13" xfId="515" xr:uid="{00000000-0005-0000-0000-00000A000000}"/>
    <cellStyle name="Komma 2 2 10 13 2" xfId="1035" xr:uid="{00000000-0005-0000-0000-00000A000000}"/>
    <cellStyle name="Komma 2 2 10 13 2 2" xfId="3196" xr:uid="{F53C629F-2249-46E9-8393-C8F620C96F9E}"/>
    <cellStyle name="Komma 2 2 10 13 2 3" xfId="4316" xr:uid="{08BFC574-ACAA-4C62-9E75-755A6BA7AB2D}"/>
    <cellStyle name="Komma 2 2 10 13 3" xfId="1555" xr:uid="{00000000-0005-0000-0000-00005A000000}"/>
    <cellStyle name="Komma 2 2 10 13 4" xfId="2116" xr:uid="{00000000-0005-0000-0000-00005A000000}"/>
    <cellStyle name="Komma 2 2 10 13 5" xfId="2636" xr:uid="{1F76DC4B-6F74-4414-9789-2FE369A51341}"/>
    <cellStyle name="Komma 2 2 10 13 6" xfId="3756" xr:uid="{989D1511-2708-43DB-BFC3-DC174A3BC188}"/>
    <cellStyle name="Komma 2 2 10 14" xfId="555" xr:uid="{00000000-0005-0000-0000-000003000000}"/>
    <cellStyle name="Komma 2 2 10 14 2" xfId="1596" xr:uid="{00000000-0005-0000-0000-00000A000000}"/>
    <cellStyle name="Komma 2 2 10 14 2 2" xfId="3236" xr:uid="{C4E05B48-F8C8-4D48-8321-F5C38407A5C7}"/>
    <cellStyle name="Komma 2 2 10 14 2 3" xfId="4356" xr:uid="{974E70DA-6E14-48B7-AD54-1D6EC739781F}"/>
    <cellStyle name="Komma 2 2 10 14 3" xfId="2676" xr:uid="{A3192111-4B4D-4B8B-9475-1A78395CD930}"/>
    <cellStyle name="Komma 2 2 10 14 4" xfId="3796" xr:uid="{518B4234-AD1F-46A2-82A3-372897CC07FE}"/>
    <cellStyle name="Komma 2 2 10 15" xfId="1075" xr:uid="{00000000-0005-0000-0000-000056000000}"/>
    <cellStyle name="Komma 2 2 10 15 2" xfId="2716" xr:uid="{9BE961FE-CDF4-4ACC-8A93-F587AB97E5A5}"/>
    <cellStyle name="Komma 2 2 10 15 3" xfId="3836" xr:uid="{BF79D1CC-F82E-4D0D-93D4-7B36DEB15791}"/>
    <cellStyle name="Komma 2 2 10 16" xfId="1636" xr:uid="{00000000-0005-0000-0000-000056000000}"/>
    <cellStyle name="Komma 2 2 10 17" xfId="2156" xr:uid="{04412A60-A02A-4EA4-BA50-99BABA610CC4}"/>
    <cellStyle name="Komma 2 2 10 18" xfId="3276" xr:uid="{DB94FF72-C084-4881-927C-87D19AF2D9BD}"/>
    <cellStyle name="Komma 2 2 10 2" xfId="75" xr:uid="{00000000-0005-0000-0000-00000A000000}"/>
    <cellStyle name="Komma 2 2 10 2 2" xfId="595" xr:uid="{00000000-0005-0000-0000-00000A000000}"/>
    <cellStyle name="Komma 2 2 10 2 2 2" xfId="2756" xr:uid="{48F148A3-6EC3-48A5-AB5F-EA9AE92E59F6}"/>
    <cellStyle name="Komma 2 2 10 2 2 3" xfId="3876" xr:uid="{7A913F94-C4AE-4402-8C27-AD680F03F976}"/>
    <cellStyle name="Komma 2 2 10 2 3" xfId="1115" xr:uid="{00000000-0005-0000-0000-00005B000000}"/>
    <cellStyle name="Komma 2 2 10 2 4" xfId="1676" xr:uid="{00000000-0005-0000-0000-00005B000000}"/>
    <cellStyle name="Komma 2 2 10 2 5" xfId="2196" xr:uid="{FCC9BD3E-B230-4C3D-B2C2-7310F9F9BBB6}"/>
    <cellStyle name="Komma 2 2 10 2 6" xfId="3316" xr:uid="{EEA5FDB2-440C-4C85-B14A-C4BB719D7E7C}"/>
    <cellStyle name="Komma 2 2 10 3" xfId="115" xr:uid="{00000000-0005-0000-0000-00000A000000}"/>
    <cellStyle name="Komma 2 2 10 3 2" xfId="635" xr:uid="{00000000-0005-0000-0000-00000A000000}"/>
    <cellStyle name="Komma 2 2 10 3 2 2" xfId="2796" xr:uid="{B855E83A-EFB9-4EB8-9ADC-32A7F42DAB8A}"/>
    <cellStyle name="Komma 2 2 10 3 2 3" xfId="3916" xr:uid="{E5ABDA40-2C48-4380-9A40-D4905ADFE12E}"/>
    <cellStyle name="Komma 2 2 10 3 3" xfId="1155" xr:uid="{00000000-0005-0000-0000-00005C000000}"/>
    <cellStyle name="Komma 2 2 10 3 4" xfId="1716" xr:uid="{00000000-0005-0000-0000-00005C000000}"/>
    <cellStyle name="Komma 2 2 10 3 5" xfId="2236" xr:uid="{07EF85D0-051B-43F0-8D29-42BEFDD0168A}"/>
    <cellStyle name="Komma 2 2 10 3 6" xfId="3356" xr:uid="{F883A49D-80C3-44F6-8D9C-AE493082DAE1}"/>
    <cellStyle name="Komma 2 2 10 4" xfId="155" xr:uid="{00000000-0005-0000-0000-00000A000000}"/>
    <cellStyle name="Komma 2 2 10 4 2" xfId="675" xr:uid="{00000000-0005-0000-0000-00000A000000}"/>
    <cellStyle name="Komma 2 2 10 4 2 2" xfId="2836" xr:uid="{25E45DB2-1B3F-4DAB-B6EC-F7832A3D7027}"/>
    <cellStyle name="Komma 2 2 10 4 2 3" xfId="3956" xr:uid="{00A68FE1-41A2-4EC8-B7CE-091B61A43E80}"/>
    <cellStyle name="Komma 2 2 10 4 3" xfId="1195" xr:uid="{00000000-0005-0000-0000-00005D000000}"/>
    <cellStyle name="Komma 2 2 10 4 4" xfId="1756" xr:uid="{00000000-0005-0000-0000-00005D000000}"/>
    <cellStyle name="Komma 2 2 10 4 5" xfId="2276" xr:uid="{E658A9EF-D522-4EAF-9658-D90217B4CCC3}"/>
    <cellStyle name="Komma 2 2 10 4 6" xfId="3396" xr:uid="{DC5A578B-D216-4B01-B716-F347E4490137}"/>
    <cellStyle name="Komma 2 2 10 5" xfId="195" xr:uid="{00000000-0005-0000-0000-00000A000000}"/>
    <cellStyle name="Komma 2 2 10 5 2" xfId="715" xr:uid="{00000000-0005-0000-0000-00000A000000}"/>
    <cellStyle name="Komma 2 2 10 5 2 2" xfId="2876" xr:uid="{9367AF89-FC0E-4241-A2EB-EB109EC215CB}"/>
    <cellStyle name="Komma 2 2 10 5 2 3" xfId="3996" xr:uid="{D55C58A0-63CF-496D-8B31-C1053D69A7EB}"/>
    <cellStyle name="Komma 2 2 10 5 3" xfId="1235" xr:uid="{00000000-0005-0000-0000-00005E000000}"/>
    <cellStyle name="Komma 2 2 10 5 4" xfId="1796" xr:uid="{00000000-0005-0000-0000-00005E000000}"/>
    <cellStyle name="Komma 2 2 10 5 5" xfId="2316" xr:uid="{8B1D0C27-1828-4919-B2FA-A56B5F43D9F8}"/>
    <cellStyle name="Komma 2 2 10 5 6" xfId="3436" xr:uid="{93C3F100-91D9-4DF7-AC0F-E471108699B9}"/>
    <cellStyle name="Komma 2 2 10 6" xfId="235" xr:uid="{00000000-0005-0000-0000-000008000000}"/>
    <cellStyle name="Komma 2 2 10 6 2" xfId="755" xr:uid="{00000000-0005-0000-0000-000008000000}"/>
    <cellStyle name="Komma 2 2 10 6 2 2" xfId="2916" xr:uid="{8CD3CD52-EF7C-46D9-8B3F-7D7D4D4610EA}"/>
    <cellStyle name="Komma 2 2 10 6 2 3" xfId="4036" xr:uid="{C57B32BF-4962-4D5D-A183-5FE919D4A93B}"/>
    <cellStyle name="Komma 2 2 10 6 3" xfId="1275" xr:uid="{00000000-0005-0000-0000-00005F000000}"/>
    <cellStyle name="Komma 2 2 10 6 4" xfId="1836" xr:uid="{00000000-0005-0000-0000-00005F000000}"/>
    <cellStyle name="Komma 2 2 10 6 5" xfId="2356" xr:uid="{B45A9C6A-F1FA-4072-AE81-EDE867F90F8B}"/>
    <cellStyle name="Komma 2 2 10 6 6" xfId="3476" xr:uid="{CB783346-ECDB-4B51-B824-1925C62FBBD6}"/>
    <cellStyle name="Komma 2 2 10 7" xfId="275" xr:uid="{00000000-0005-0000-0000-00000A000000}"/>
    <cellStyle name="Komma 2 2 10 7 2" xfId="795" xr:uid="{00000000-0005-0000-0000-00000A000000}"/>
    <cellStyle name="Komma 2 2 10 7 2 2" xfId="2956" xr:uid="{01599F7C-CB48-4AF9-A599-B3611AD4E01D}"/>
    <cellStyle name="Komma 2 2 10 7 2 3" xfId="4076" xr:uid="{7C207B53-B576-4C24-9DCB-87AE0AB3FE0C}"/>
    <cellStyle name="Komma 2 2 10 7 3" xfId="1315" xr:uid="{00000000-0005-0000-0000-000060000000}"/>
    <cellStyle name="Komma 2 2 10 7 4" xfId="1876" xr:uid="{00000000-0005-0000-0000-000060000000}"/>
    <cellStyle name="Komma 2 2 10 7 5" xfId="2396" xr:uid="{73407A84-EAB0-4EC0-9A19-E41935F79075}"/>
    <cellStyle name="Komma 2 2 10 7 6" xfId="3516" xr:uid="{95E54818-51AF-4CD8-B409-2AC037A876CD}"/>
    <cellStyle name="Komma 2 2 10 8" xfId="315" xr:uid="{00000000-0005-0000-0000-00000A000000}"/>
    <cellStyle name="Komma 2 2 10 8 2" xfId="835" xr:uid="{00000000-0005-0000-0000-00000A000000}"/>
    <cellStyle name="Komma 2 2 10 8 2 2" xfId="2996" xr:uid="{212647F7-2135-460A-BAF3-AB786C2E473E}"/>
    <cellStyle name="Komma 2 2 10 8 2 3" xfId="4116" xr:uid="{5AC2F7B5-9C76-4197-B536-93126A5D876E}"/>
    <cellStyle name="Komma 2 2 10 8 3" xfId="1355" xr:uid="{00000000-0005-0000-0000-000061000000}"/>
    <cellStyle name="Komma 2 2 10 8 4" xfId="1916" xr:uid="{00000000-0005-0000-0000-000061000000}"/>
    <cellStyle name="Komma 2 2 10 8 5" xfId="2436" xr:uid="{44A0525E-1E9D-4207-B54C-3C32BA175099}"/>
    <cellStyle name="Komma 2 2 10 8 6" xfId="3556" xr:uid="{26253FFC-E8C2-4411-BC31-D9E61F4F8F2F}"/>
    <cellStyle name="Komma 2 2 10 9" xfId="355" xr:uid="{00000000-0005-0000-0000-00000A000000}"/>
    <cellStyle name="Komma 2 2 10 9 2" xfId="875" xr:uid="{00000000-0005-0000-0000-00000A000000}"/>
    <cellStyle name="Komma 2 2 10 9 2 2" xfId="3036" xr:uid="{0E17C09D-E1B9-4871-9763-3152C0BC9432}"/>
    <cellStyle name="Komma 2 2 10 9 2 3" xfId="4156" xr:uid="{8999463B-D1A7-474A-A050-22BDEF54A4C0}"/>
    <cellStyle name="Komma 2 2 10 9 3" xfId="1395" xr:uid="{00000000-0005-0000-0000-000062000000}"/>
    <cellStyle name="Komma 2 2 10 9 4" xfId="1956" xr:uid="{00000000-0005-0000-0000-000062000000}"/>
    <cellStyle name="Komma 2 2 10 9 5" xfId="2476" xr:uid="{F8BCAFC0-EEEA-4DF8-B4CE-7559E903D3D4}"/>
    <cellStyle name="Komma 2 2 10 9 6" xfId="3596" xr:uid="{0F711ABE-46E6-44A6-9050-D5CE8F0D8178}"/>
    <cellStyle name="Komma 2 2 11" xfId="37" xr:uid="{00000000-0005-0000-0000-000003000000}"/>
    <cellStyle name="Komma 2 2 11 10" xfId="398" xr:uid="{00000000-0005-0000-0000-00000B000000}"/>
    <cellStyle name="Komma 2 2 11 10 2" xfId="918" xr:uid="{00000000-0005-0000-0000-00000B000000}"/>
    <cellStyle name="Komma 2 2 11 10 2 2" xfId="3079" xr:uid="{60B80E18-111C-4583-9EFC-288FD7E264FD}"/>
    <cellStyle name="Komma 2 2 11 10 2 3" xfId="4199" xr:uid="{23F3E6D0-3964-44C8-B0A4-69A227FBAC53}"/>
    <cellStyle name="Komma 2 2 11 10 3" xfId="1438" xr:uid="{00000000-0005-0000-0000-000064000000}"/>
    <cellStyle name="Komma 2 2 11 10 4" xfId="1999" xr:uid="{00000000-0005-0000-0000-000064000000}"/>
    <cellStyle name="Komma 2 2 11 10 5" xfId="2519" xr:uid="{BCDE3F10-8A54-4B80-A4FE-1370B7B959E9}"/>
    <cellStyle name="Komma 2 2 11 10 6" xfId="3639" xr:uid="{12C7B60D-94F9-407B-915D-AD06DCBCFD91}"/>
    <cellStyle name="Komma 2 2 11 11" xfId="438" xr:uid="{00000000-0005-0000-0000-000003000000}"/>
    <cellStyle name="Komma 2 2 11 11 2" xfId="958" xr:uid="{00000000-0005-0000-0000-000003000000}"/>
    <cellStyle name="Komma 2 2 11 11 2 2" xfId="3119" xr:uid="{D6C6CD19-34F2-443A-B46F-F7BC95ABDEDB}"/>
    <cellStyle name="Komma 2 2 11 11 2 3" xfId="4239" xr:uid="{A67A1B97-7D47-4CF8-96B1-F3B77349FFC0}"/>
    <cellStyle name="Komma 2 2 11 11 3" xfId="1478" xr:uid="{00000000-0005-0000-0000-000065000000}"/>
    <cellStyle name="Komma 2 2 11 11 4" xfId="2039" xr:uid="{00000000-0005-0000-0000-000065000000}"/>
    <cellStyle name="Komma 2 2 11 11 5" xfId="2559" xr:uid="{2278C929-BD66-44A1-8B3D-FB56B2B3877F}"/>
    <cellStyle name="Komma 2 2 11 11 6" xfId="3679" xr:uid="{86CC2188-FD41-491D-BB08-3D0D8DB464CD}"/>
    <cellStyle name="Komma 2 2 11 12" xfId="478" xr:uid="{00000000-0005-0000-0000-00000B000000}"/>
    <cellStyle name="Komma 2 2 11 12 2" xfId="998" xr:uid="{00000000-0005-0000-0000-00000B000000}"/>
    <cellStyle name="Komma 2 2 11 12 2 2" xfId="3159" xr:uid="{E7513213-41D3-495B-8DA9-87F9BCFE04AB}"/>
    <cellStyle name="Komma 2 2 11 12 2 3" xfId="4279" xr:uid="{21378563-518D-4802-AD0A-5D0213FBA2D9}"/>
    <cellStyle name="Komma 2 2 11 12 3" xfId="1518" xr:uid="{00000000-0005-0000-0000-000066000000}"/>
    <cellStyle name="Komma 2 2 11 12 4" xfId="2079" xr:uid="{00000000-0005-0000-0000-000066000000}"/>
    <cellStyle name="Komma 2 2 11 12 5" xfId="2599" xr:uid="{18D799C5-7C96-4D6B-8472-E475E3040D7B}"/>
    <cellStyle name="Komma 2 2 11 12 6" xfId="3719" xr:uid="{076D0CB7-1533-4AB2-8BD4-D9D014C1350A}"/>
    <cellStyle name="Komma 2 2 11 13" xfId="518" xr:uid="{00000000-0005-0000-0000-00000B000000}"/>
    <cellStyle name="Komma 2 2 11 13 2" xfId="1038" xr:uid="{00000000-0005-0000-0000-00000B000000}"/>
    <cellStyle name="Komma 2 2 11 13 2 2" xfId="3199" xr:uid="{CFD3F3DD-7662-4957-8E4E-2EED5862B49C}"/>
    <cellStyle name="Komma 2 2 11 13 2 3" xfId="4319" xr:uid="{5BCD952E-5057-4B2D-9466-DCF440433778}"/>
    <cellStyle name="Komma 2 2 11 13 3" xfId="1558" xr:uid="{00000000-0005-0000-0000-000067000000}"/>
    <cellStyle name="Komma 2 2 11 13 4" xfId="2119" xr:uid="{00000000-0005-0000-0000-000067000000}"/>
    <cellStyle name="Komma 2 2 11 13 5" xfId="2639" xr:uid="{497B30C1-ED4B-4FB9-A07B-248866F72885}"/>
    <cellStyle name="Komma 2 2 11 13 6" xfId="3759" xr:uid="{F740ECC2-D3F2-4F3D-854B-7585E95DDE8F}"/>
    <cellStyle name="Komma 2 2 11 14" xfId="558" xr:uid="{00000000-0005-0000-0000-000003000000}"/>
    <cellStyle name="Komma 2 2 11 14 2" xfId="1599" xr:uid="{00000000-0005-0000-0000-00000B000000}"/>
    <cellStyle name="Komma 2 2 11 14 2 2" xfId="3239" xr:uid="{4A6E8B3B-41ED-48ED-8626-73AECBB03F33}"/>
    <cellStyle name="Komma 2 2 11 14 2 3" xfId="4359" xr:uid="{114AE485-1F15-441D-92F5-0081C70C5798}"/>
    <cellStyle name="Komma 2 2 11 14 3" xfId="2679" xr:uid="{4423F955-FBD0-4474-BE19-C24697079D2C}"/>
    <cellStyle name="Komma 2 2 11 14 4" xfId="3799" xr:uid="{4E741E39-5239-47B5-BB60-A8772263263E}"/>
    <cellStyle name="Komma 2 2 11 15" xfId="1078" xr:uid="{00000000-0005-0000-0000-000063000000}"/>
    <cellStyle name="Komma 2 2 11 15 2" xfId="2719" xr:uid="{8FB420CF-456B-44BC-911F-2A081B2EBB78}"/>
    <cellStyle name="Komma 2 2 11 15 3" xfId="3839" xr:uid="{21AC44B4-DE8D-4612-A9BA-37ABEAF096A9}"/>
    <cellStyle name="Komma 2 2 11 16" xfId="1639" xr:uid="{00000000-0005-0000-0000-000063000000}"/>
    <cellStyle name="Komma 2 2 11 17" xfId="2159" xr:uid="{73CF1FF1-4DE9-43AE-9FB8-91AF356CC0F1}"/>
    <cellStyle name="Komma 2 2 11 18" xfId="3279" xr:uid="{AC53D3DE-3C5B-4EF9-BBAC-3C5DF9D031FB}"/>
    <cellStyle name="Komma 2 2 11 2" xfId="78" xr:uid="{00000000-0005-0000-0000-00000B000000}"/>
    <cellStyle name="Komma 2 2 11 2 2" xfId="598" xr:uid="{00000000-0005-0000-0000-00000B000000}"/>
    <cellStyle name="Komma 2 2 11 2 2 2" xfId="2759" xr:uid="{EE0B8061-2DB2-4E56-A075-22B16C1D3C55}"/>
    <cellStyle name="Komma 2 2 11 2 2 3" xfId="3879" xr:uid="{EB4F7301-24E5-441B-8700-87C7BB46F5AB}"/>
    <cellStyle name="Komma 2 2 11 2 3" xfId="1118" xr:uid="{00000000-0005-0000-0000-000068000000}"/>
    <cellStyle name="Komma 2 2 11 2 4" xfId="1679" xr:uid="{00000000-0005-0000-0000-000068000000}"/>
    <cellStyle name="Komma 2 2 11 2 5" xfId="2199" xr:uid="{FA4FB2D6-89A9-44F2-8A6E-5926D6FBB0E8}"/>
    <cellStyle name="Komma 2 2 11 2 6" xfId="3319" xr:uid="{E653DF0E-D7C1-4CC5-9A2F-D0ACAF335D59}"/>
    <cellStyle name="Komma 2 2 11 3" xfId="118" xr:uid="{00000000-0005-0000-0000-00000B000000}"/>
    <cellStyle name="Komma 2 2 11 3 2" xfId="638" xr:uid="{00000000-0005-0000-0000-00000B000000}"/>
    <cellStyle name="Komma 2 2 11 3 2 2" xfId="2799" xr:uid="{88D68A96-3D63-48F2-AC2C-88F25FC4A539}"/>
    <cellStyle name="Komma 2 2 11 3 2 3" xfId="3919" xr:uid="{B813FCFA-4574-4558-A29E-8A53E2907BA7}"/>
    <cellStyle name="Komma 2 2 11 3 3" xfId="1158" xr:uid="{00000000-0005-0000-0000-000069000000}"/>
    <cellStyle name="Komma 2 2 11 3 4" xfId="1719" xr:uid="{00000000-0005-0000-0000-000069000000}"/>
    <cellStyle name="Komma 2 2 11 3 5" xfId="2239" xr:uid="{98F5F56E-6D1D-4AC7-B3C8-D34183809915}"/>
    <cellStyle name="Komma 2 2 11 3 6" xfId="3359" xr:uid="{2BD41360-9B8D-4FF4-9B27-3BB464E4A4A2}"/>
    <cellStyle name="Komma 2 2 11 4" xfId="158" xr:uid="{00000000-0005-0000-0000-00000B000000}"/>
    <cellStyle name="Komma 2 2 11 4 2" xfId="678" xr:uid="{00000000-0005-0000-0000-00000B000000}"/>
    <cellStyle name="Komma 2 2 11 4 2 2" xfId="2839" xr:uid="{F5AB69BF-2275-40C5-98CB-4DC5BF184EE0}"/>
    <cellStyle name="Komma 2 2 11 4 2 3" xfId="3959" xr:uid="{FE643A3B-E294-4633-9CEC-E453D5FE998A}"/>
    <cellStyle name="Komma 2 2 11 4 3" xfId="1198" xr:uid="{00000000-0005-0000-0000-00006A000000}"/>
    <cellStyle name="Komma 2 2 11 4 4" xfId="1759" xr:uid="{00000000-0005-0000-0000-00006A000000}"/>
    <cellStyle name="Komma 2 2 11 4 5" xfId="2279" xr:uid="{D75F4D7A-3CFC-43FF-AFDC-3D5081A02EC0}"/>
    <cellStyle name="Komma 2 2 11 4 6" xfId="3399" xr:uid="{50039C1C-FB13-4F54-93A0-D9FEC726FBB3}"/>
    <cellStyle name="Komma 2 2 11 5" xfId="198" xr:uid="{00000000-0005-0000-0000-00000B000000}"/>
    <cellStyle name="Komma 2 2 11 5 2" xfId="718" xr:uid="{00000000-0005-0000-0000-00000B000000}"/>
    <cellStyle name="Komma 2 2 11 5 2 2" xfId="2879" xr:uid="{EE437971-773C-4734-8685-470AAAA94C3E}"/>
    <cellStyle name="Komma 2 2 11 5 2 3" xfId="3999" xr:uid="{F31B0254-0CEB-4CC2-A280-AC6EFA331F45}"/>
    <cellStyle name="Komma 2 2 11 5 3" xfId="1238" xr:uid="{00000000-0005-0000-0000-00006B000000}"/>
    <cellStyle name="Komma 2 2 11 5 4" xfId="1799" xr:uid="{00000000-0005-0000-0000-00006B000000}"/>
    <cellStyle name="Komma 2 2 11 5 5" xfId="2319" xr:uid="{230A0460-0E6D-4CBF-985C-94D7985CADBA}"/>
    <cellStyle name="Komma 2 2 11 5 6" xfId="3439" xr:uid="{D2168E02-E373-4A24-8B37-72D8F73BC7DE}"/>
    <cellStyle name="Komma 2 2 11 6" xfId="238" xr:uid="{00000000-0005-0000-0000-000009000000}"/>
    <cellStyle name="Komma 2 2 11 6 2" xfId="758" xr:uid="{00000000-0005-0000-0000-000009000000}"/>
    <cellStyle name="Komma 2 2 11 6 2 2" xfId="2919" xr:uid="{BB0EAD8F-F508-4783-98D1-6A6E6D7564A1}"/>
    <cellStyle name="Komma 2 2 11 6 2 3" xfId="4039" xr:uid="{1280CD80-EA94-42F8-B318-1EA1C3EA538D}"/>
    <cellStyle name="Komma 2 2 11 6 3" xfId="1278" xr:uid="{00000000-0005-0000-0000-00006C000000}"/>
    <cellStyle name="Komma 2 2 11 6 4" xfId="1839" xr:uid="{00000000-0005-0000-0000-00006C000000}"/>
    <cellStyle name="Komma 2 2 11 6 5" xfId="2359" xr:uid="{B47BB72A-741E-4600-89C9-0B78F2A85EC6}"/>
    <cellStyle name="Komma 2 2 11 6 6" xfId="3479" xr:uid="{F0F057FA-FB96-475E-86EB-218504FD9C56}"/>
    <cellStyle name="Komma 2 2 11 7" xfId="278" xr:uid="{00000000-0005-0000-0000-00000B000000}"/>
    <cellStyle name="Komma 2 2 11 7 2" xfId="798" xr:uid="{00000000-0005-0000-0000-00000B000000}"/>
    <cellStyle name="Komma 2 2 11 7 2 2" xfId="2959" xr:uid="{960811E4-E62E-49E0-B607-C7C6C477A9B2}"/>
    <cellStyle name="Komma 2 2 11 7 2 3" xfId="4079" xr:uid="{CBD530C7-0B4A-4140-811D-D6D1EC40CF77}"/>
    <cellStyle name="Komma 2 2 11 7 3" xfId="1318" xr:uid="{00000000-0005-0000-0000-00006D000000}"/>
    <cellStyle name="Komma 2 2 11 7 4" xfId="1879" xr:uid="{00000000-0005-0000-0000-00006D000000}"/>
    <cellStyle name="Komma 2 2 11 7 5" xfId="2399" xr:uid="{063E4DA3-D41A-464C-B35F-D3232A732541}"/>
    <cellStyle name="Komma 2 2 11 7 6" xfId="3519" xr:uid="{74EEF379-B77B-4A93-9A23-4BC306723A50}"/>
    <cellStyle name="Komma 2 2 11 8" xfId="318" xr:uid="{00000000-0005-0000-0000-00000B000000}"/>
    <cellStyle name="Komma 2 2 11 8 2" xfId="838" xr:uid="{00000000-0005-0000-0000-00000B000000}"/>
    <cellStyle name="Komma 2 2 11 8 2 2" xfId="2999" xr:uid="{C41305EE-771B-452C-9533-9671591980A9}"/>
    <cellStyle name="Komma 2 2 11 8 2 3" xfId="4119" xr:uid="{F9C22400-E042-4442-8BF6-B16EF8083CC1}"/>
    <cellStyle name="Komma 2 2 11 8 3" xfId="1358" xr:uid="{00000000-0005-0000-0000-00006E000000}"/>
    <cellStyle name="Komma 2 2 11 8 4" xfId="1919" xr:uid="{00000000-0005-0000-0000-00006E000000}"/>
    <cellStyle name="Komma 2 2 11 8 5" xfId="2439" xr:uid="{EC80C6D8-A0A0-4A0A-A67A-20B3263BAA28}"/>
    <cellStyle name="Komma 2 2 11 8 6" xfId="3559" xr:uid="{AFD49377-9DB1-4340-8180-21F30580CF4E}"/>
    <cellStyle name="Komma 2 2 11 9" xfId="358" xr:uid="{00000000-0005-0000-0000-00000B000000}"/>
    <cellStyle name="Komma 2 2 11 9 2" xfId="878" xr:uid="{00000000-0005-0000-0000-00000B000000}"/>
    <cellStyle name="Komma 2 2 11 9 2 2" xfId="3039" xr:uid="{4E7BBEC0-BDD2-474F-B575-ACA017555F93}"/>
    <cellStyle name="Komma 2 2 11 9 2 3" xfId="4159" xr:uid="{1DB36B84-18DD-4C6E-8667-BB1CC98879B7}"/>
    <cellStyle name="Komma 2 2 11 9 3" xfId="1398" xr:uid="{00000000-0005-0000-0000-00006F000000}"/>
    <cellStyle name="Komma 2 2 11 9 4" xfId="1959" xr:uid="{00000000-0005-0000-0000-00006F000000}"/>
    <cellStyle name="Komma 2 2 11 9 5" xfId="2479" xr:uid="{EB045867-E731-453C-8928-A38E7610D815}"/>
    <cellStyle name="Komma 2 2 11 9 6" xfId="3599" xr:uid="{27310CC0-141D-4E66-9B12-258DD3E19766}"/>
    <cellStyle name="Komma 2 2 12" xfId="40" xr:uid="{00000000-0005-0000-0000-000003000000}"/>
    <cellStyle name="Komma 2 2 12 10" xfId="401" xr:uid="{00000000-0005-0000-0000-00000C000000}"/>
    <cellStyle name="Komma 2 2 12 10 2" xfId="921" xr:uid="{00000000-0005-0000-0000-00000C000000}"/>
    <cellStyle name="Komma 2 2 12 10 2 2" xfId="3082" xr:uid="{60CB3E5A-7468-4753-888A-97D8AC17C400}"/>
    <cellStyle name="Komma 2 2 12 10 2 3" xfId="4202" xr:uid="{35CB361F-151C-4904-A69C-737E89EFBB18}"/>
    <cellStyle name="Komma 2 2 12 10 3" xfId="1441" xr:uid="{00000000-0005-0000-0000-000071000000}"/>
    <cellStyle name="Komma 2 2 12 10 4" xfId="2002" xr:uid="{00000000-0005-0000-0000-000071000000}"/>
    <cellStyle name="Komma 2 2 12 10 5" xfId="2522" xr:uid="{D4923221-BE5E-4772-803C-7EBEC24F1E8D}"/>
    <cellStyle name="Komma 2 2 12 10 6" xfId="3642" xr:uid="{B052F9D4-E573-4E8F-8E66-43FEFD12E6F8}"/>
    <cellStyle name="Komma 2 2 12 11" xfId="441" xr:uid="{00000000-0005-0000-0000-000003000000}"/>
    <cellStyle name="Komma 2 2 12 11 2" xfId="961" xr:uid="{00000000-0005-0000-0000-000003000000}"/>
    <cellStyle name="Komma 2 2 12 11 2 2" xfId="3122" xr:uid="{A4DE3441-4CEF-4E37-B165-31331715D61E}"/>
    <cellStyle name="Komma 2 2 12 11 2 3" xfId="4242" xr:uid="{54ACF3A6-92EA-4F83-B87B-DFEB4C62FC13}"/>
    <cellStyle name="Komma 2 2 12 11 3" xfId="1481" xr:uid="{00000000-0005-0000-0000-000072000000}"/>
    <cellStyle name="Komma 2 2 12 11 4" xfId="2042" xr:uid="{00000000-0005-0000-0000-000072000000}"/>
    <cellStyle name="Komma 2 2 12 11 5" xfId="2562" xr:uid="{7FA9A0E0-704B-4D21-A576-A7FBE056C345}"/>
    <cellStyle name="Komma 2 2 12 11 6" xfId="3682" xr:uid="{87BCBEC3-FCDE-4F20-903F-32D077895AF8}"/>
    <cellStyle name="Komma 2 2 12 12" xfId="481" xr:uid="{00000000-0005-0000-0000-00000C000000}"/>
    <cellStyle name="Komma 2 2 12 12 2" xfId="1001" xr:uid="{00000000-0005-0000-0000-00000C000000}"/>
    <cellStyle name="Komma 2 2 12 12 2 2" xfId="3162" xr:uid="{027E3241-721D-436D-BB02-79AD48B68ED5}"/>
    <cellStyle name="Komma 2 2 12 12 2 3" xfId="4282" xr:uid="{F5AB81A0-D887-435E-97A4-C97F84160A7B}"/>
    <cellStyle name="Komma 2 2 12 12 3" xfId="1521" xr:uid="{00000000-0005-0000-0000-000073000000}"/>
    <cellStyle name="Komma 2 2 12 12 4" xfId="2082" xr:uid="{00000000-0005-0000-0000-000073000000}"/>
    <cellStyle name="Komma 2 2 12 12 5" xfId="2602" xr:uid="{64DFE861-2743-48ED-A795-ADDAEB71D7E5}"/>
    <cellStyle name="Komma 2 2 12 12 6" xfId="3722" xr:uid="{9BFE467D-7223-4B7B-92BA-1A790E774D21}"/>
    <cellStyle name="Komma 2 2 12 13" xfId="521" xr:uid="{00000000-0005-0000-0000-00000C000000}"/>
    <cellStyle name="Komma 2 2 12 13 2" xfId="1041" xr:uid="{00000000-0005-0000-0000-00000C000000}"/>
    <cellStyle name="Komma 2 2 12 13 2 2" xfId="3202" xr:uid="{2A681CED-4B92-41B1-B329-D42A3583DB00}"/>
    <cellStyle name="Komma 2 2 12 13 2 3" xfId="4322" xr:uid="{151C091B-8671-4123-9488-44458674B333}"/>
    <cellStyle name="Komma 2 2 12 13 3" xfId="1561" xr:uid="{00000000-0005-0000-0000-000074000000}"/>
    <cellStyle name="Komma 2 2 12 13 4" xfId="2122" xr:uid="{00000000-0005-0000-0000-000074000000}"/>
    <cellStyle name="Komma 2 2 12 13 5" xfId="2642" xr:uid="{CC5DA99A-4CE2-405B-8EA2-F8E6551BF434}"/>
    <cellStyle name="Komma 2 2 12 13 6" xfId="3762" xr:uid="{6F280B66-F528-4863-BFA8-387503430C00}"/>
    <cellStyle name="Komma 2 2 12 14" xfId="561" xr:uid="{00000000-0005-0000-0000-000003000000}"/>
    <cellStyle name="Komma 2 2 12 14 2" xfId="1602" xr:uid="{00000000-0005-0000-0000-00000C000000}"/>
    <cellStyle name="Komma 2 2 12 14 2 2" xfId="3242" xr:uid="{671002C4-0954-45F4-B0ED-F64A575CA2BA}"/>
    <cellStyle name="Komma 2 2 12 14 2 3" xfId="4362" xr:uid="{2CD5F9EC-6E96-479B-9B3C-89F7F82BDC73}"/>
    <cellStyle name="Komma 2 2 12 14 3" xfId="2682" xr:uid="{5A51F484-7F19-42B0-8BA8-62A811F736F4}"/>
    <cellStyle name="Komma 2 2 12 14 4" xfId="3802" xr:uid="{1F52B848-71AB-43C5-9D23-48DBD8F7F7E1}"/>
    <cellStyle name="Komma 2 2 12 15" xfId="1081" xr:uid="{00000000-0005-0000-0000-000070000000}"/>
    <cellStyle name="Komma 2 2 12 15 2" xfId="2722" xr:uid="{2B1EC5B0-196F-400B-9C80-9DF093671549}"/>
    <cellStyle name="Komma 2 2 12 15 3" xfId="3842" xr:uid="{5F43B5B0-D8BC-4BA7-8ABC-C1F0E6EE629C}"/>
    <cellStyle name="Komma 2 2 12 16" xfId="1642" xr:uid="{00000000-0005-0000-0000-000070000000}"/>
    <cellStyle name="Komma 2 2 12 17" xfId="2162" xr:uid="{CB403395-5FB7-4185-9556-2F05DE2655D3}"/>
    <cellStyle name="Komma 2 2 12 18" xfId="3282" xr:uid="{C788F223-285D-4C9B-8A93-2F5C6FAFE4C9}"/>
    <cellStyle name="Komma 2 2 12 2" xfId="81" xr:uid="{00000000-0005-0000-0000-00000C000000}"/>
    <cellStyle name="Komma 2 2 12 2 2" xfId="601" xr:uid="{00000000-0005-0000-0000-00000C000000}"/>
    <cellStyle name="Komma 2 2 12 2 2 2" xfId="2762" xr:uid="{8A235920-B02B-42F2-B38E-259AF247AFCF}"/>
    <cellStyle name="Komma 2 2 12 2 2 3" xfId="3882" xr:uid="{6CBFE782-D678-452B-8FFD-04BBF3222793}"/>
    <cellStyle name="Komma 2 2 12 2 3" xfId="1121" xr:uid="{00000000-0005-0000-0000-000075000000}"/>
    <cellStyle name="Komma 2 2 12 2 4" xfId="1682" xr:uid="{00000000-0005-0000-0000-000075000000}"/>
    <cellStyle name="Komma 2 2 12 2 5" xfId="2202" xr:uid="{4E62248B-8F8E-4E4A-959A-F906D8192933}"/>
    <cellStyle name="Komma 2 2 12 2 6" xfId="3322" xr:uid="{3960BD53-044D-4781-8E58-F5FB5DAA6EED}"/>
    <cellStyle name="Komma 2 2 12 3" xfId="121" xr:uid="{00000000-0005-0000-0000-00000C000000}"/>
    <cellStyle name="Komma 2 2 12 3 2" xfId="641" xr:uid="{00000000-0005-0000-0000-00000C000000}"/>
    <cellStyle name="Komma 2 2 12 3 2 2" xfId="2802" xr:uid="{7942DDAB-9CDD-4D6D-985A-F65C7815B7D6}"/>
    <cellStyle name="Komma 2 2 12 3 2 3" xfId="3922" xr:uid="{7F9125A4-4C35-47E0-8816-6EF89B0D5330}"/>
    <cellStyle name="Komma 2 2 12 3 3" xfId="1161" xr:uid="{00000000-0005-0000-0000-000076000000}"/>
    <cellStyle name="Komma 2 2 12 3 4" xfId="1722" xr:uid="{00000000-0005-0000-0000-000076000000}"/>
    <cellStyle name="Komma 2 2 12 3 5" xfId="2242" xr:uid="{E02FEAA6-CA1C-4412-8077-B1EE5D4BE306}"/>
    <cellStyle name="Komma 2 2 12 3 6" xfId="3362" xr:uid="{032FFCB6-8834-4DA0-A1BD-3554EE0A81EB}"/>
    <cellStyle name="Komma 2 2 12 4" xfId="161" xr:uid="{00000000-0005-0000-0000-00000C000000}"/>
    <cellStyle name="Komma 2 2 12 4 2" xfId="681" xr:uid="{00000000-0005-0000-0000-00000C000000}"/>
    <cellStyle name="Komma 2 2 12 4 2 2" xfId="2842" xr:uid="{7375DEC1-6855-4320-A9E7-9CCBD421D3CE}"/>
    <cellStyle name="Komma 2 2 12 4 2 3" xfId="3962" xr:uid="{E0F4239C-DD39-4E67-AF62-6250FF4C98BC}"/>
    <cellStyle name="Komma 2 2 12 4 3" xfId="1201" xr:uid="{00000000-0005-0000-0000-000077000000}"/>
    <cellStyle name="Komma 2 2 12 4 4" xfId="1762" xr:uid="{00000000-0005-0000-0000-000077000000}"/>
    <cellStyle name="Komma 2 2 12 4 5" xfId="2282" xr:uid="{A4304D99-2EDB-4DDD-9736-90364C2E745A}"/>
    <cellStyle name="Komma 2 2 12 4 6" xfId="3402" xr:uid="{9FB5ECEB-2C72-446C-A4C1-70EA31C6D814}"/>
    <cellStyle name="Komma 2 2 12 5" xfId="201" xr:uid="{00000000-0005-0000-0000-00000C000000}"/>
    <cellStyle name="Komma 2 2 12 5 2" xfId="721" xr:uid="{00000000-0005-0000-0000-00000C000000}"/>
    <cellStyle name="Komma 2 2 12 5 2 2" xfId="2882" xr:uid="{A6E035C1-159C-40EC-ABC5-4C7F0365A304}"/>
    <cellStyle name="Komma 2 2 12 5 2 3" xfId="4002" xr:uid="{CA4E9CAA-F67B-43E4-B62F-4C898FF64F70}"/>
    <cellStyle name="Komma 2 2 12 5 3" xfId="1241" xr:uid="{00000000-0005-0000-0000-000078000000}"/>
    <cellStyle name="Komma 2 2 12 5 4" xfId="1802" xr:uid="{00000000-0005-0000-0000-000078000000}"/>
    <cellStyle name="Komma 2 2 12 5 5" xfId="2322" xr:uid="{A60B32C2-FD36-48DF-9A19-1DF744E8B1DE}"/>
    <cellStyle name="Komma 2 2 12 5 6" xfId="3442" xr:uid="{714A17B5-A8F5-4B3D-AF63-4ED1EB61E22C}"/>
    <cellStyle name="Komma 2 2 12 6" xfId="241" xr:uid="{00000000-0005-0000-0000-00000A000000}"/>
    <cellStyle name="Komma 2 2 12 6 2" xfId="761" xr:uid="{00000000-0005-0000-0000-00000A000000}"/>
    <cellStyle name="Komma 2 2 12 6 2 2" xfId="2922" xr:uid="{FF88C186-67B4-4C7A-B075-0774F84845F9}"/>
    <cellStyle name="Komma 2 2 12 6 2 3" xfId="4042" xr:uid="{B606105C-EAAD-408E-8824-59FB1CC5C2B8}"/>
    <cellStyle name="Komma 2 2 12 6 3" xfId="1281" xr:uid="{00000000-0005-0000-0000-000079000000}"/>
    <cellStyle name="Komma 2 2 12 6 4" xfId="1842" xr:uid="{00000000-0005-0000-0000-000079000000}"/>
    <cellStyle name="Komma 2 2 12 6 5" xfId="2362" xr:uid="{06B97BB0-CDEB-45F0-8723-A2456692A303}"/>
    <cellStyle name="Komma 2 2 12 6 6" xfId="3482" xr:uid="{3DC8D135-E0C1-47DC-B4BA-6613EEB74018}"/>
    <cellStyle name="Komma 2 2 12 7" xfId="281" xr:uid="{00000000-0005-0000-0000-00000C000000}"/>
    <cellStyle name="Komma 2 2 12 7 2" xfId="801" xr:uid="{00000000-0005-0000-0000-00000C000000}"/>
    <cellStyle name="Komma 2 2 12 7 2 2" xfId="2962" xr:uid="{AF509F71-5A6A-4246-AD89-6B25A4903567}"/>
    <cellStyle name="Komma 2 2 12 7 2 3" xfId="4082" xr:uid="{73EA84EB-91D5-4C48-9126-021C93FF244A}"/>
    <cellStyle name="Komma 2 2 12 7 3" xfId="1321" xr:uid="{00000000-0005-0000-0000-00007A000000}"/>
    <cellStyle name="Komma 2 2 12 7 4" xfId="1882" xr:uid="{00000000-0005-0000-0000-00007A000000}"/>
    <cellStyle name="Komma 2 2 12 7 5" xfId="2402" xr:uid="{5AD1D6EA-E368-4F65-ABA9-6A934D3236F9}"/>
    <cellStyle name="Komma 2 2 12 7 6" xfId="3522" xr:uid="{05004B7A-39AF-420F-B4FA-0AC13A7ACED2}"/>
    <cellStyle name="Komma 2 2 12 8" xfId="321" xr:uid="{00000000-0005-0000-0000-00000C000000}"/>
    <cellStyle name="Komma 2 2 12 8 2" xfId="841" xr:uid="{00000000-0005-0000-0000-00000C000000}"/>
    <cellStyle name="Komma 2 2 12 8 2 2" xfId="3002" xr:uid="{96CD37C6-BC00-4595-9894-9EACA19DB48B}"/>
    <cellStyle name="Komma 2 2 12 8 2 3" xfId="4122" xr:uid="{C231D670-EBD6-40C0-BF72-1656E5055A34}"/>
    <cellStyle name="Komma 2 2 12 8 3" xfId="1361" xr:uid="{00000000-0005-0000-0000-00007B000000}"/>
    <cellStyle name="Komma 2 2 12 8 4" xfId="1922" xr:uid="{00000000-0005-0000-0000-00007B000000}"/>
    <cellStyle name="Komma 2 2 12 8 5" xfId="2442" xr:uid="{2785DFBB-A735-444F-B76A-DE69DC493B41}"/>
    <cellStyle name="Komma 2 2 12 8 6" xfId="3562" xr:uid="{FACBBFD7-D5E8-40C7-A860-EE081AD02C6F}"/>
    <cellStyle name="Komma 2 2 12 9" xfId="361" xr:uid="{00000000-0005-0000-0000-00000C000000}"/>
    <cellStyle name="Komma 2 2 12 9 2" xfId="881" xr:uid="{00000000-0005-0000-0000-00000C000000}"/>
    <cellStyle name="Komma 2 2 12 9 2 2" xfId="3042" xr:uid="{066A1BCF-5794-49FF-B7DF-CFD9F30F9CF1}"/>
    <cellStyle name="Komma 2 2 12 9 2 3" xfId="4162" xr:uid="{5F3DA748-B6E1-4B1F-AF7D-7E5794D82634}"/>
    <cellStyle name="Komma 2 2 12 9 3" xfId="1401" xr:uid="{00000000-0005-0000-0000-00007C000000}"/>
    <cellStyle name="Komma 2 2 12 9 4" xfId="1962" xr:uid="{00000000-0005-0000-0000-00007C000000}"/>
    <cellStyle name="Komma 2 2 12 9 5" xfId="2482" xr:uid="{F818DFBD-4982-45F2-A35C-9842C7B5DB1D}"/>
    <cellStyle name="Komma 2 2 12 9 6" xfId="3602" xr:uid="{76D3DDF8-8649-442B-A566-90B37DE24429}"/>
    <cellStyle name="Komma 2 2 13" xfId="45" xr:uid="{00000000-0005-0000-0000-000001000000}"/>
    <cellStyle name="Komma 2 2 13 10" xfId="405" xr:uid="{00000000-0005-0000-0000-00000D000000}"/>
    <cellStyle name="Komma 2 2 13 10 2" xfId="925" xr:uid="{00000000-0005-0000-0000-00000D000000}"/>
    <cellStyle name="Komma 2 2 13 10 2 2" xfId="3086" xr:uid="{F96DA6C9-3632-47C1-B247-72CEC9322305}"/>
    <cellStyle name="Komma 2 2 13 10 2 3" xfId="4206" xr:uid="{E51AF64E-524B-430A-86B9-E78403BD5DD5}"/>
    <cellStyle name="Komma 2 2 13 10 3" xfId="1445" xr:uid="{00000000-0005-0000-0000-00007E000000}"/>
    <cellStyle name="Komma 2 2 13 10 4" xfId="2006" xr:uid="{00000000-0005-0000-0000-00007E000000}"/>
    <cellStyle name="Komma 2 2 13 10 5" xfId="2526" xr:uid="{286E2D23-5CAC-493B-95D5-B5A9C22EF0F9}"/>
    <cellStyle name="Komma 2 2 13 10 6" xfId="3646" xr:uid="{5EA30E14-E472-426D-98C9-0B5764C48A44}"/>
    <cellStyle name="Komma 2 2 13 11" xfId="445" xr:uid="{00000000-0005-0000-0000-000001000000}"/>
    <cellStyle name="Komma 2 2 13 11 2" xfId="965" xr:uid="{00000000-0005-0000-0000-000001000000}"/>
    <cellStyle name="Komma 2 2 13 11 2 2" xfId="3126" xr:uid="{5C93CBF0-B17D-49B3-92E6-64EC53CD61E1}"/>
    <cellStyle name="Komma 2 2 13 11 2 3" xfId="4246" xr:uid="{ADA4A7F3-2876-4939-AA6C-4E2AE81DC004}"/>
    <cellStyle name="Komma 2 2 13 11 3" xfId="1485" xr:uid="{00000000-0005-0000-0000-00007F000000}"/>
    <cellStyle name="Komma 2 2 13 11 4" xfId="2046" xr:uid="{00000000-0005-0000-0000-00007F000000}"/>
    <cellStyle name="Komma 2 2 13 11 5" xfId="2566" xr:uid="{F99FBF81-5D07-49EB-BF03-39220F6A1680}"/>
    <cellStyle name="Komma 2 2 13 11 6" xfId="3686" xr:uid="{496BFB47-DE4D-4620-8F5D-37AB51BEE853}"/>
    <cellStyle name="Komma 2 2 13 12" xfId="485" xr:uid="{00000000-0005-0000-0000-00000D000000}"/>
    <cellStyle name="Komma 2 2 13 12 2" xfId="1005" xr:uid="{00000000-0005-0000-0000-00000D000000}"/>
    <cellStyle name="Komma 2 2 13 12 2 2" xfId="3166" xr:uid="{77ED3EC5-CA91-40D0-BA02-05ED1EAB0F3B}"/>
    <cellStyle name="Komma 2 2 13 12 2 3" xfId="4286" xr:uid="{902EA57D-7632-41EF-9F09-D5DB971A0CB6}"/>
    <cellStyle name="Komma 2 2 13 12 3" xfId="1525" xr:uid="{00000000-0005-0000-0000-000080000000}"/>
    <cellStyle name="Komma 2 2 13 12 4" xfId="2086" xr:uid="{00000000-0005-0000-0000-000080000000}"/>
    <cellStyle name="Komma 2 2 13 12 5" xfId="2606" xr:uid="{E7074288-ED33-44A5-A1DA-FEF2966F334F}"/>
    <cellStyle name="Komma 2 2 13 12 6" xfId="3726" xr:uid="{CFCDF304-EEEA-4CAF-84AC-0EC8102286B7}"/>
    <cellStyle name="Komma 2 2 13 13" xfId="525" xr:uid="{00000000-0005-0000-0000-00000D000000}"/>
    <cellStyle name="Komma 2 2 13 13 2" xfId="1045" xr:uid="{00000000-0005-0000-0000-00000D000000}"/>
    <cellStyle name="Komma 2 2 13 13 2 2" xfId="3206" xr:uid="{E4F1CDA3-1963-4C15-ABB8-31DBB47E2120}"/>
    <cellStyle name="Komma 2 2 13 13 2 3" xfId="4326" xr:uid="{F66F095E-CF8C-4DFD-A8FF-09CF41FD31E1}"/>
    <cellStyle name="Komma 2 2 13 13 3" xfId="1565" xr:uid="{00000000-0005-0000-0000-000081000000}"/>
    <cellStyle name="Komma 2 2 13 13 4" xfId="2126" xr:uid="{00000000-0005-0000-0000-000081000000}"/>
    <cellStyle name="Komma 2 2 13 13 5" xfId="2646" xr:uid="{81463C23-8C4B-40E4-94B1-CD9095C743A6}"/>
    <cellStyle name="Komma 2 2 13 13 6" xfId="3766" xr:uid="{1D295D77-6EE2-433B-9CEF-67CBBDE7A426}"/>
    <cellStyle name="Komma 2 2 13 14" xfId="565" xr:uid="{00000000-0005-0000-0000-000001000000}"/>
    <cellStyle name="Komma 2 2 13 14 2" xfId="1606" xr:uid="{00000000-0005-0000-0000-00000D000000}"/>
    <cellStyle name="Komma 2 2 13 14 2 2" xfId="3246" xr:uid="{27A5762C-AC06-438E-8F93-D26678E70731}"/>
    <cellStyle name="Komma 2 2 13 14 2 3" xfId="4366" xr:uid="{3BCD68E8-D8E8-4A6D-B028-4150E0320AE2}"/>
    <cellStyle name="Komma 2 2 13 14 3" xfId="2686" xr:uid="{B71D30DE-B0F1-4435-B9B9-38FF03A6986A}"/>
    <cellStyle name="Komma 2 2 13 14 4" xfId="3806" xr:uid="{FD436AF3-BE87-4979-BD9F-AE52FB62970F}"/>
    <cellStyle name="Komma 2 2 13 15" xfId="1085" xr:uid="{00000000-0005-0000-0000-00007D000000}"/>
    <cellStyle name="Komma 2 2 13 15 2" xfId="2726" xr:uid="{6A16519F-7DAD-46E0-AD80-4A84E5AD1087}"/>
    <cellStyle name="Komma 2 2 13 15 3" xfId="3846" xr:uid="{4035BE79-41C0-4953-86F9-76FC1BE4E7E0}"/>
    <cellStyle name="Komma 2 2 13 16" xfId="1646" xr:uid="{00000000-0005-0000-0000-00007D000000}"/>
    <cellStyle name="Komma 2 2 13 17" xfId="2166" xr:uid="{B5567AD8-3A7C-4512-AA2A-7F9F35AAC836}"/>
    <cellStyle name="Komma 2 2 13 18" xfId="3286" xr:uid="{F99E74A1-F12A-4F0A-95DF-250386896E7C}"/>
    <cellStyle name="Komma 2 2 13 2" xfId="85" xr:uid="{00000000-0005-0000-0000-00000D000000}"/>
    <cellStyle name="Komma 2 2 13 2 2" xfId="605" xr:uid="{00000000-0005-0000-0000-00000D000000}"/>
    <cellStyle name="Komma 2 2 13 2 2 2" xfId="2766" xr:uid="{7D44E646-D1F7-4342-B133-E7CF703664CB}"/>
    <cellStyle name="Komma 2 2 13 2 2 3" xfId="3886" xr:uid="{11D3343F-5E06-4D7E-A032-8DA038A84391}"/>
    <cellStyle name="Komma 2 2 13 2 3" xfId="1125" xr:uid="{00000000-0005-0000-0000-000082000000}"/>
    <cellStyle name="Komma 2 2 13 2 4" xfId="1686" xr:uid="{00000000-0005-0000-0000-000082000000}"/>
    <cellStyle name="Komma 2 2 13 2 5" xfId="2206" xr:uid="{0E535AFE-EAA2-45BB-8875-32ED04C38D90}"/>
    <cellStyle name="Komma 2 2 13 2 6" xfId="3326" xr:uid="{CCA4F151-845C-4F73-B204-4FA864F8CD49}"/>
    <cellStyle name="Komma 2 2 13 3" xfId="125" xr:uid="{00000000-0005-0000-0000-00000D000000}"/>
    <cellStyle name="Komma 2 2 13 3 2" xfId="645" xr:uid="{00000000-0005-0000-0000-00000D000000}"/>
    <cellStyle name="Komma 2 2 13 3 2 2" xfId="2806" xr:uid="{73BC134B-5E91-451B-9868-4B2F19FB6988}"/>
    <cellStyle name="Komma 2 2 13 3 2 3" xfId="3926" xr:uid="{B11AABD9-AEAD-42E0-B8B1-799322E783F1}"/>
    <cellStyle name="Komma 2 2 13 3 3" xfId="1165" xr:uid="{00000000-0005-0000-0000-000083000000}"/>
    <cellStyle name="Komma 2 2 13 3 4" xfId="1726" xr:uid="{00000000-0005-0000-0000-000083000000}"/>
    <cellStyle name="Komma 2 2 13 3 5" xfId="2246" xr:uid="{889D687A-33CB-428B-9655-A8F4B791ADB0}"/>
    <cellStyle name="Komma 2 2 13 3 6" xfId="3366" xr:uid="{3FF0E340-3C6D-4B35-8ADB-1EBD27EBC2DA}"/>
    <cellStyle name="Komma 2 2 13 4" xfId="165" xr:uid="{00000000-0005-0000-0000-00000D000000}"/>
    <cellStyle name="Komma 2 2 13 4 2" xfId="685" xr:uid="{00000000-0005-0000-0000-00000D000000}"/>
    <cellStyle name="Komma 2 2 13 4 2 2" xfId="2846" xr:uid="{16352687-5E81-4207-8321-CB6C6F35E792}"/>
    <cellStyle name="Komma 2 2 13 4 2 3" xfId="3966" xr:uid="{D35F57C9-DE98-40BC-BDF0-ED341BE3E058}"/>
    <cellStyle name="Komma 2 2 13 4 3" xfId="1205" xr:uid="{00000000-0005-0000-0000-000084000000}"/>
    <cellStyle name="Komma 2 2 13 4 4" xfId="1766" xr:uid="{00000000-0005-0000-0000-000084000000}"/>
    <cellStyle name="Komma 2 2 13 4 5" xfId="2286" xr:uid="{6351A23E-1847-48A8-A77E-9F0F2B59E324}"/>
    <cellStyle name="Komma 2 2 13 4 6" xfId="3406" xr:uid="{75CFD5CD-649A-47B8-B512-012CF24A04AB}"/>
    <cellStyle name="Komma 2 2 13 5" xfId="205" xr:uid="{00000000-0005-0000-0000-00000D000000}"/>
    <cellStyle name="Komma 2 2 13 5 2" xfId="725" xr:uid="{00000000-0005-0000-0000-00000D000000}"/>
    <cellStyle name="Komma 2 2 13 5 2 2" xfId="2886" xr:uid="{726ADFEB-66C0-48E0-9390-1A38216ABB03}"/>
    <cellStyle name="Komma 2 2 13 5 2 3" xfId="4006" xr:uid="{86E72EAA-BE43-4B6C-926C-D10F5F9371FE}"/>
    <cellStyle name="Komma 2 2 13 5 3" xfId="1245" xr:uid="{00000000-0005-0000-0000-000085000000}"/>
    <cellStyle name="Komma 2 2 13 5 4" xfId="1806" xr:uid="{00000000-0005-0000-0000-000085000000}"/>
    <cellStyle name="Komma 2 2 13 5 5" xfId="2326" xr:uid="{E09B457D-9ECA-4587-83EA-A25B5F6ED514}"/>
    <cellStyle name="Komma 2 2 13 5 6" xfId="3446" xr:uid="{9892BFB5-369B-4240-B332-48CAE589D200}"/>
    <cellStyle name="Komma 2 2 13 6" xfId="245" xr:uid="{00000000-0005-0000-0000-00000B000000}"/>
    <cellStyle name="Komma 2 2 13 6 2" xfId="765" xr:uid="{00000000-0005-0000-0000-00000B000000}"/>
    <cellStyle name="Komma 2 2 13 6 2 2" xfId="2926" xr:uid="{59C80B56-A014-4001-B0CA-8D77EFA12288}"/>
    <cellStyle name="Komma 2 2 13 6 2 3" xfId="4046" xr:uid="{5A4E4DAA-6554-4CB0-8166-6D3A5673DD8A}"/>
    <cellStyle name="Komma 2 2 13 6 3" xfId="1285" xr:uid="{00000000-0005-0000-0000-000086000000}"/>
    <cellStyle name="Komma 2 2 13 6 4" xfId="1846" xr:uid="{00000000-0005-0000-0000-000086000000}"/>
    <cellStyle name="Komma 2 2 13 6 5" xfId="2366" xr:uid="{43826A2A-BC57-40F2-A505-13A5C16CA625}"/>
    <cellStyle name="Komma 2 2 13 6 6" xfId="3486" xr:uid="{3A9ED182-2A1A-4DEA-85B4-48E261987412}"/>
    <cellStyle name="Komma 2 2 13 7" xfId="285" xr:uid="{00000000-0005-0000-0000-00000D000000}"/>
    <cellStyle name="Komma 2 2 13 7 2" xfId="805" xr:uid="{00000000-0005-0000-0000-00000D000000}"/>
    <cellStyle name="Komma 2 2 13 7 2 2" xfId="2966" xr:uid="{44B66A1D-3AB2-4834-B2EB-CC68285E0BA9}"/>
    <cellStyle name="Komma 2 2 13 7 2 3" xfId="4086" xr:uid="{6B05C040-7049-4C96-8EE1-6DB92ABBC936}"/>
    <cellStyle name="Komma 2 2 13 7 3" xfId="1325" xr:uid="{00000000-0005-0000-0000-000087000000}"/>
    <cellStyle name="Komma 2 2 13 7 4" xfId="1886" xr:uid="{00000000-0005-0000-0000-000087000000}"/>
    <cellStyle name="Komma 2 2 13 7 5" xfId="2406" xr:uid="{51C8F059-560F-4F2E-8724-2A367ABB926B}"/>
    <cellStyle name="Komma 2 2 13 7 6" xfId="3526" xr:uid="{EB0534B4-5B52-465F-BE0A-9C45DCE1F59B}"/>
    <cellStyle name="Komma 2 2 13 8" xfId="325" xr:uid="{00000000-0005-0000-0000-00000D000000}"/>
    <cellStyle name="Komma 2 2 13 8 2" xfId="845" xr:uid="{00000000-0005-0000-0000-00000D000000}"/>
    <cellStyle name="Komma 2 2 13 8 2 2" xfId="3006" xr:uid="{4FD07746-6260-4784-BE20-850262998413}"/>
    <cellStyle name="Komma 2 2 13 8 2 3" xfId="4126" xr:uid="{DDFB0E41-B9DF-4F69-B642-820408406B11}"/>
    <cellStyle name="Komma 2 2 13 8 3" xfId="1365" xr:uid="{00000000-0005-0000-0000-000088000000}"/>
    <cellStyle name="Komma 2 2 13 8 4" xfId="1926" xr:uid="{00000000-0005-0000-0000-000088000000}"/>
    <cellStyle name="Komma 2 2 13 8 5" xfId="2446" xr:uid="{45D2F708-B731-489A-A0F9-66A0182F6917}"/>
    <cellStyle name="Komma 2 2 13 8 6" xfId="3566" xr:uid="{25751611-460C-4C05-A569-3ECB5F268BBF}"/>
    <cellStyle name="Komma 2 2 13 9" xfId="365" xr:uid="{00000000-0005-0000-0000-00000D000000}"/>
    <cellStyle name="Komma 2 2 13 9 2" xfId="885" xr:uid="{00000000-0005-0000-0000-00000D000000}"/>
    <cellStyle name="Komma 2 2 13 9 2 2" xfId="3046" xr:uid="{CD9FA43E-A967-4FE1-AC48-834B10A63223}"/>
    <cellStyle name="Komma 2 2 13 9 2 3" xfId="4166" xr:uid="{A7CBED2E-03E4-46FD-AC44-020D94F07174}"/>
    <cellStyle name="Komma 2 2 13 9 3" xfId="1405" xr:uid="{00000000-0005-0000-0000-000089000000}"/>
    <cellStyle name="Komma 2 2 13 9 4" xfId="1966" xr:uid="{00000000-0005-0000-0000-000089000000}"/>
    <cellStyle name="Komma 2 2 13 9 5" xfId="2486" xr:uid="{29097273-E9DA-4F97-8FA8-5C6C98825442}"/>
    <cellStyle name="Komma 2 2 13 9 6" xfId="3606" xr:uid="{8562AA0E-FE0C-4B39-A724-CA378D0D544B}"/>
    <cellStyle name="Komma 2 2 14" xfId="48" xr:uid="{00000000-0005-0000-0000-000009000000}"/>
    <cellStyle name="Komma 2 2 14 2" xfId="568" xr:uid="{00000000-0005-0000-0000-000009000000}"/>
    <cellStyle name="Komma 2 2 14 2 2" xfId="2729" xr:uid="{F45CA43C-E276-43DC-8996-81792094DBE8}"/>
    <cellStyle name="Komma 2 2 14 2 3" xfId="3849" xr:uid="{DEDDA785-A8D5-49F1-AC36-46C8EBEE4675}"/>
    <cellStyle name="Komma 2 2 14 3" xfId="1088" xr:uid="{00000000-0005-0000-0000-00008A000000}"/>
    <cellStyle name="Komma 2 2 14 4" xfId="1649" xr:uid="{00000000-0005-0000-0000-00008A000000}"/>
    <cellStyle name="Komma 2 2 14 5" xfId="2169" xr:uid="{A535DD62-8EF8-4E02-A93C-F277A86D8D37}"/>
    <cellStyle name="Komma 2 2 14 6" xfId="3289" xr:uid="{C47D6EE9-6E81-4B1E-A9D1-E11B3AE864AC}"/>
    <cellStyle name="Komma 2 2 15" xfId="88" xr:uid="{00000000-0005-0000-0000-000009000000}"/>
    <cellStyle name="Komma 2 2 15 2" xfId="608" xr:uid="{00000000-0005-0000-0000-000009000000}"/>
    <cellStyle name="Komma 2 2 15 2 2" xfId="2769" xr:uid="{DCFB767B-24A2-4F8E-966B-D675FD4F3833}"/>
    <cellStyle name="Komma 2 2 15 2 3" xfId="3889" xr:uid="{32B5280D-D1B4-4936-A444-41F5A3CBAC83}"/>
    <cellStyle name="Komma 2 2 15 3" xfId="1128" xr:uid="{00000000-0005-0000-0000-00008B000000}"/>
    <cellStyle name="Komma 2 2 15 4" xfId="1689" xr:uid="{00000000-0005-0000-0000-00008B000000}"/>
    <cellStyle name="Komma 2 2 15 5" xfId="2209" xr:uid="{8D7A4828-D172-4F0E-A3C2-9A7FFECCD3B7}"/>
    <cellStyle name="Komma 2 2 15 6" xfId="3329" xr:uid="{9E1DCEAB-4299-41D4-8466-99A340CA5F13}"/>
    <cellStyle name="Komma 2 2 16" xfId="128" xr:uid="{00000000-0005-0000-0000-000009000000}"/>
    <cellStyle name="Komma 2 2 16 2" xfId="648" xr:uid="{00000000-0005-0000-0000-000009000000}"/>
    <cellStyle name="Komma 2 2 16 2 2" xfId="2809" xr:uid="{B9E6731B-71D6-46A3-9FD6-5BF494580F68}"/>
    <cellStyle name="Komma 2 2 16 2 3" xfId="3929" xr:uid="{C96BFAF5-51D1-4BFE-A51F-71829B015802}"/>
    <cellStyle name="Komma 2 2 16 3" xfId="1168" xr:uid="{00000000-0005-0000-0000-00008C000000}"/>
    <cellStyle name="Komma 2 2 16 4" xfId="1729" xr:uid="{00000000-0005-0000-0000-00008C000000}"/>
    <cellStyle name="Komma 2 2 16 5" xfId="2249" xr:uid="{2C803400-92EF-44A7-AE41-EDAEC89F78C0}"/>
    <cellStyle name="Komma 2 2 16 6" xfId="3369" xr:uid="{A622E899-FC36-42B9-8D8F-D10CF8BC01AF}"/>
    <cellStyle name="Komma 2 2 17" xfId="168" xr:uid="{00000000-0005-0000-0000-000009000000}"/>
    <cellStyle name="Komma 2 2 17 2" xfId="688" xr:uid="{00000000-0005-0000-0000-000009000000}"/>
    <cellStyle name="Komma 2 2 17 2 2" xfId="2849" xr:uid="{947BDDD8-9823-42E8-8D77-1CD0576D512E}"/>
    <cellStyle name="Komma 2 2 17 2 3" xfId="3969" xr:uid="{039CD583-1901-427B-A09A-E834913500AE}"/>
    <cellStyle name="Komma 2 2 17 3" xfId="1208" xr:uid="{00000000-0005-0000-0000-00008D000000}"/>
    <cellStyle name="Komma 2 2 17 4" xfId="1769" xr:uid="{00000000-0005-0000-0000-00008D000000}"/>
    <cellStyle name="Komma 2 2 17 5" xfId="2289" xr:uid="{29D806BD-F1BB-4A26-9FE7-F349A92A65E8}"/>
    <cellStyle name="Komma 2 2 17 6" xfId="3409" xr:uid="{A53ABA41-D964-4208-B9F9-54812B456CB8}"/>
    <cellStyle name="Komma 2 2 18" xfId="208" xr:uid="{00000000-0005-0000-0000-000007000000}"/>
    <cellStyle name="Komma 2 2 18 2" xfId="728" xr:uid="{00000000-0005-0000-0000-000007000000}"/>
    <cellStyle name="Komma 2 2 18 2 2" xfId="2889" xr:uid="{8476F3A7-9249-4042-A351-A1826095D4DD}"/>
    <cellStyle name="Komma 2 2 18 2 3" xfId="4009" xr:uid="{E1A7B2B6-CA0C-46EE-8039-FB0B992F3769}"/>
    <cellStyle name="Komma 2 2 18 3" xfId="1248" xr:uid="{00000000-0005-0000-0000-00008E000000}"/>
    <cellStyle name="Komma 2 2 18 4" xfId="1809" xr:uid="{00000000-0005-0000-0000-00008E000000}"/>
    <cellStyle name="Komma 2 2 18 5" xfId="2329" xr:uid="{92514ED2-D9B2-4193-993C-5C9226022DF6}"/>
    <cellStyle name="Komma 2 2 18 6" xfId="3449" xr:uid="{2F742DCE-1095-4E37-8171-0201A62B7334}"/>
    <cellStyle name="Komma 2 2 19" xfId="248" xr:uid="{00000000-0005-0000-0000-000009000000}"/>
    <cellStyle name="Komma 2 2 19 2" xfId="768" xr:uid="{00000000-0005-0000-0000-000009000000}"/>
    <cellStyle name="Komma 2 2 19 2 2" xfId="2929" xr:uid="{F7FA346D-CB1C-4722-9011-A99FC45E3083}"/>
    <cellStyle name="Komma 2 2 19 2 3" xfId="4049" xr:uid="{33D85D6A-2390-4661-BA6E-9C854AC492C0}"/>
    <cellStyle name="Komma 2 2 19 3" xfId="1288" xr:uid="{00000000-0005-0000-0000-00008F000000}"/>
    <cellStyle name="Komma 2 2 19 4" xfId="1849" xr:uid="{00000000-0005-0000-0000-00008F000000}"/>
    <cellStyle name="Komma 2 2 19 5" xfId="2369" xr:uid="{6617B5A2-6CFC-49BC-92F7-28FABA242578}"/>
    <cellStyle name="Komma 2 2 19 6" xfId="3489" xr:uid="{2502D6B4-B635-40B0-97D1-297EC45C9AC4}"/>
    <cellStyle name="Komma 2 2 2" xfId="10" xr:uid="{00000000-0005-0000-0000-000003000000}"/>
    <cellStyle name="Komma 2 2 2 10" xfId="371" xr:uid="{00000000-0005-0000-0000-00000E000000}"/>
    <cellStyle name="Komma 2 2 2 10 2" xfId="891" xr:uid="{00000000-0005-0000-0000-00000E000000}"/>
    <cellStyle name="Komma 2 2 2 10 2 2" xfId="3052" xr:uid="{0B3DD557-F81A-4240-8CD0-F5C83617BD90}"/>
    <cellStyle name="Komma 2 2 2 10 2 3" xfId="4172" xr:uid="{CE9B1DC6-0CC4-4968-9B11-189F47489A6E}"/>
    <cellStyle name="Komma 2 2 2 10 3" xfId="1411" xr:uid="{00000000-0005-0000-0000-000091000000}"/>
    <cellStyle name="Komma 2 2 2 10 4" xfId="1972" xr:uid="{00000000-0005-0000-0000-000091000000}"/>
    <cellStyle name="Komma 2 2 2 10 5" xfId="2492" xr:uid="{7C678461-CF3E-4D03-9032-EDA445619770}"/>
    <cellStyle name="Komma 2 2 2 10 6" xfId="3612" xr:uid="{1C441647-F860-4C95-971A-091055212B69}"/>
    <cellStyle name="Komma 2 2 2 11" xfId="411" xr:uid="{00000000-0005-0000-0000-000003000000}"/>
    <cellStyle name="Komma 2 2 2 11 2" xfId="931" xr:uid="{00000000-0005-0000-0000-000003000000}"/>
    <cellStyle name="Komma 2 2 2 11 2 2" xfId="3092" xr:uid="{65673504-E29F-49C0-A868-306D2E419594}"/>
    <cellStyle name="Komma 2 2 2 11 2 3" xfId="4212" xr:uid="{C94DC364-99F9-4C7F-8676-3CC4A622902A}"/>
    <cellStyle name="Komma 2 2 2 11 3" xfId="1451" xr:uid="{00000000-0005-0000-0000-000092000000}"/>
    <cellStyle name="Komma 2 2 2 11 4" xfId="2012" xr:uid="{00000000-0005-0000-0000-000092000000}"/>
    <cellStyle name="Komma 2 2 2 11 5" xfId="2532" xr:uid="{CB2A6935-2870-4462-BF0F-FB938BD14394}"/>
    <cellStyle name="Komma 2 2 2 11 6" xfId="3652" xr:uid="{E3405AE6-E76E-44F1-A234-8758E2DC081C}"/>
    <cellStyle name="Komma 2 2 2 12" xfId="451" xr:uid="{00000000-0005-0000-0000-00000E000000}"/>
    <cellStyle name="Komma 2 2 2 12 2" xfId="971" xr:uid="{00000000-0005-0000-0000-00000E000000}"/>
    <cellStyle name="Komma 2 2 2 12 2 2" xfId="3132" xr:uid="{4DCCF04A-BCA3-4F14-BA31-616A9EB45034}"/>
    <cellStyle name="Komma 2 2 2 12 2 3" xfId="4252" xr:uid="{86BB1767-3BF5-45D7-90F4-657DDEA4728F}"/>
    <cellStyle name="Komma 2 2 2 12 3" xfId="1491" xr:uid="{00000000-0005-0000-0000-000093000000}"/>
    <cellStyle name="Komma 2 2 2 12 4" xfId="2052" xr:uid="{00000000-0005-0000-0000-000093000000}"/>
    <cellStyle name="Komma 2 2 2 12 5" xfId="2572" xr:uid="{746FACB0-A912-40FC-BAC9-095BF9B08E38}"/>
    <cellStyle name="Komma 2 2 2 12 6" xfId="3692" xr:uid="{C10440B8-D6A3-4CA2-ACC2-51FB570D7720}"/>
    <cellStyle name="Komma 2 2 2 13" xfId="491" xr:uid="{00000000-0005-0000-0000-00000E000000}"/>
    <cellStyle name="Komma 2 2 2 13 2" xfId="1011" xr:uid="{00000000-0005-0000-0000-00000E000000}"/>
    <cellStyle name="Komma 2 2 2 13 2 2" xfId="3172" xr:uid="{E16EBD7A-062D-4F61-98D2-BEA156CBBF92}"/>
    <cellStyle name="Komma 2 2 2 13 2 3" xfId="4292" xr:uid="{64B8D918-30A1-4BBC-832F-85BCE6509B86}"/>
    <cellStyle name="Komma 2 2 2 13 3" xfId="1531" xr:uid="{00000000-0005-0000-0000-000094000000}"/>
    <cellStyle name="Komma 2 2 2 13 4" xfId="2092" xr:uid="{00000000-0005-0000-0000-000094000000}"/>
    <cellStyle name="Komma 2 2 2 13 5" xfId="2612" xr:uid="{83F869B0-A657-457D-8C04-F8EBD150ED4B}"/>
    <cellStyle name="Komma 2 2 2 13 6" xfId="3732" xr:uid="{8C526368-8563-40A4-86AE-4ABC17182025}"/>
    <cellStyle name="Komma 2 2 2 14" xfId="531" xr:uid="{00000000-0005-0000-0000-000003000000}"/>
    <cellStyle name="Komma 2 2 2 14 2" xfId="1572" xr:uid="{00000000-0005-0000-0000-00000E000000}"/>
    <cellStyle name="Komma 2 2 2 14 2 2" xfId="3212" xr:uid="{AFD4AC46-CBF2-4B81-A124-A5ABDC69FB9A}"/>
    <cellStyle name="Komma 2 2 2 14 2 3" xfId="4332" xr:uid="{3792EC03-31CD-488C-A032-662555753AB4}"/>
    <cellStyle name="Komma 2 2 2 14 3" xfId="2652" xr:uid="{189FFC7F-393A-4093-A9C2-C475E9C25B2A}"/>
    <cellStyle name="Komma 2 2 2 14 4" xfId="3772" xr:uid="{C27F933D-5195-45AE-8D65-252773470302}"/>
    <cellStyle name="Komma 2 2 2 15" xfId="1051" xr:uid="{00000000-0005-0000-0000-000090000000}"/>
    <cellStyle name="Komma 2 2 2 15 2" xfId="2692" xr:uid="{20A81062-4E9A-4724-87BE-25C9F865EEC4}"/>
    <cellStyle name="Komma 2 2 2 15 3" xfId="3812" xr:uid="{1C3C2C4A-70A9-4F5C-91B1-3A7BC45D5ED1}"/>
    <cellStyle name="Komma 2 2 2 16" xfId="1612" xr:uid="{00000000-0005-0000-0000-000090000000}"/>
    <cellStyle name="Komma 2 2 2 17" xfId="2132" xr:uid="{E70ED126-E410-493A-BAB6-408C6A8A18B1}"/>
    <cellStyle name="Komma 2 2 2 18" xfId="3252" xr:uid="{00B4A0C8-9118-47FB-8648-0042A7B57FB6}"/>
    <cellStyle name="Komma 2 2 2 2" xfId="51" xr:uid="{00000000-0005-0000-0000-00000E000000}"/>
    <cellStyle name="Komma 2 2 2 2 2" xfId="571" xr:uid="{00000000-0005-0000-0000-00000E000000}"/>
    <cellStyle name="Komma 2 2 2 2 2 2" xfId="2732" xr:uid="{19F82838-EFF1-4A4B-808F-E2D983917AD2}"/>
    <cellStyle name="Komma 2 2 2 2 2 3" xfId="3852" xr:uid="{EAF3F461-27F7-437E-95DD-500DFFC54D2A}"/>
    <cellStyle name="Komma 2 2 2 2 3" xfId="1091" xr:uid="{00000000-0005-0000-0000-000095000000}"/>
    <cellStyle name="Komma 2 2 2 2 4" xfId="1652" xr:uid="{00000000-0005-0000-0000-000095000000}"/>
    <cellStyle name="Komma 2 2 2 2 5" xfId="2172" xr:uid="{45CDACC2-2C2B-46FC-936B-541F556B6061}"/>
    <cellStyle name="Komma 2 2 2 2 6" xfId="3292" xr:uid="{914912A8-599A-4B10-B42F-1E62ED0B2C71}"/>
    <cellStyle name="Komma 2 2 2 3" xfId="91" xr:uid="{00000000-0005-0000-0000-00000E000000}"/>
    <cellStyle name="Komma 2 2 2 3 2" xfId="611" xr:uid="{00000000-0005-0000-0000-00000E000000}"/>
    <cellStyle name="Komma 2 2 2 3 2 2" xfId="2772" xr:uid="{AFD1BFF2-061E-446E-947C-53D274B603E4}"/>
    <cellStyle name="Komma 2 2 2 3 2 3" xfId="3892" xr:uid="{E579AB96-F0ED-414B-BBE9-C532E63A7846}"/>
    <cellStyle name="Komma 2 2 2 3 3" xfId="1131" xr:uid="{00000000-0005-0000-0000-000096000000}"/>
    <cellStyle name="Komma 2 2 2 3 4" xfId="1692" xr:uid="{00000000-0005-0000-0000-000096000000}"/>
    <cellStyle name="Komma 2 2 2 3 5" xfId="2212" xr:uid="{4A853A56-FF07-4992-B222-12E8A5BC1DED}"/>
    <cellStyle name="Komma 2 2 2 3 6" xfId="3332" xr:uid="{44704BCD-5DBC-41F5-8E44-03463D80FE25}"/>
    <cellStyle name="Komma 2 2 2 4" xfId="131" xr:uid="{00000000-0005-0000-0000-00000E000000}"/>
    <cellStyle name="Komma 2 2 2 4 2" xfId="651" xr:uid="{00000000-0005-0000-0000-00000E000000}"/>
    <cellStyle name="Komma 2 2 2 4 2 2" xfId="2812" xr:uid="{173E2666-9D09-4A0D-97F1-78E18CC1EB76}"/>
    <cellStyle name="Komma 2 2 2 4 2 3" xfId="3932" xr:uid="{AAD621F1-D2DF-41CB-A718-4D53D5DE3848}"/>
    <cellStyle name="Komma 2 2 2 4 3" xfId="1171" xr:uid="{00000000-0005-0000-0000-000097000000}"/>
    <cellStyle name="Komma 2 2 2 4 4" xfId="1732" xr:uid="{00000000-0005-0000-0000-000097000000}"/>
    <cellStyle name="Komma 2 2 2 4 5" xfId="2252" xr:uid="{0375A837-E297-462A-82BA-700CC57B7566}"/>
    <cellStyle name="Komma 2 2 2 4 6" xfId="3372" xr:uid="{4EAF4ED9-693B-4201-97AD-FF839D3F4DD0}"/>
    <cellStyle name="Komma 2 2 2 5" xfId="171" xr:uid="{00000000-0005-0000-0000-00000E000000}"/>
    <cellStyle name="Komma 2 2 2 5 2" xfId="691" xr:uid="{00000000-0005-0000-0000-00000E000000}"/>
    <cellStyle name="Komma 2 2 2 5 2 2" xfId="2852" xr:uid="{FAFB9755-597A-4264-8B8D-D2B3773471FF}"/>
    <cellStyle name="Komma 2 2 2 5 2 3" xfId="3972" xr:uid="{F7C656FE-AA2D-4EDA-A2C3-DA875759ABC2}"/>
    <cellStyle name="Komma 2 2 2 5 3" xfId="1211" xr:uid="{00000000-0005-0000-0000-000098000000}"/>
    <cellStyle name="Komma 2 2 2 5 4" xfId="1772" xr:uid="{00000000-0005-0000-0000-000098000000}"/>
    <cellStyle name="Komma 2 2 2 5 5" xfId="2292" xr:uid="{845F3964-296C-433B-B4E7-56ACC21506E3}"/>
    <cellStyle name="Komma 2 2 2 5 6" xfId="3412" xr:uid="{C1306FE2-A85E-43EB-A752-36ADD23DA139}"/>
    <cellStyle name="Komma 2 2 2 6" xfId="211" xr:uid="{00000000-0005-0000-0000-00000C000000}"/>
    <cellStyle name="Komma 2 2 2 6 2" xfId="731" xr:uid="{00000000-0005-0000-0000-00000C000000}"/>
    <cellStyle name="Komma 2 2 2 6 2 2" xfId="2892" xr:uid="{8EE50C66-EFB4-471A-8207-53BA0A9784B4}"/>
    <cellStyle name="Komma 2 2 2 6 2 3" xfId="4012" xr:uid="{F2E99487-FE03-489A-AAF5-95F254344E00}"/>
    <cellStyle name="Komma 2 2 2 6 3" xfId="1251" xr:uid="{00000000-0005-0000-0000-000099000000}"/>
    <cellStyle name="Komma 2 2 2 6 4" xfId="1812" xr:uid="{00000000-0005-0000-0000-000099000000}"/>
    <cellStyle name="Komma 2 2 2 6 5" xfId="2332" xr:uid="{7568C3F9-92DD-45D3-A67F-248192A10F13}"/>
    <cellStyle name="Komma 2 2 2 6 6" xfId="3452" xr:uid="{5BAB21D4-1DD4-4D30-84A9-759645B9BA91}"/>
    <cellStyle name="Komma 2 2 2 7" xfId="251" xr:uid="{00000000-0005-0000-0000-00000E000000}"/>
    <cellStyle name="Komma 2 2 2 7 2" xfId="771" xr:uid="{00000000-0005-0000-0000-00000E000000}"/>
    <cellStyle name="Komma 2 2 2 7 2 2" xfId="2932" xr:uid="{18D9632F-4C68-4AE2-A601-780691B5F008}"/>
    <cellStyle name="Komma 2 2 2 7 2 3" xfId="4052" xr:uid="{AF3B0BE1-7800-43A0-A080-9D21DEBD6CB7}"/>
    <cellStyle name="Komma 2 2 2 7 3" xfId="1291" xr:uid="{00000000-0005-0000-0000-00009A000000}"/>
    <cellStyle name="Komma 2 2 2 7 4" xfId="1852" xr:uid="{00000000-0005-0000-0000-00009A000000}"/>
    <cellStyle name="Komma 2 2 2 7 5" xfId="2372" xr:uid="{F389BC62-3588-430E-8C11-C4AE86D42492}"/>
    <cellStyle name="Komma 2 2 2 7 6" xfId="3492" xr:uid="{57D8E7A7-D7CA-4972-BA4F-073C979BCC5A}"/>
    <cellStyle name="Komma 2 2 2 8" xfId="291" xr:uid="{00000000-0005-0000-0000-00000E000000}"/>
    <cellStyle name="Komma 2 2 2 8 2" xfId="811" xr:uid="{00000000-0005-0000-0000-00000E000000}"/>
    <cellStyle name="Komma 2 2 2 8 2 2" xfId="2972" xr:uid="{69EFAAAF-FC93-4191-8AEF-19464F22D31D}"/>
    <cellStyle name="Komma 2 2 2 8 2 3" xfId="4092" xr:uid="{C0AE15E7-A0FB-4635-AC89-23EAFE57A7D5}"/>
    <cellStyle name="Komma 2 2 2 8 3" xfId="1331" xr:uid="{00000000-0005-0000-0000-00009B000000}"/>
    <cellStyle name="Komma 2 2 2 8 4" xfId="1892" xr:uid="{00000000-0005-0000-0000-00009B000000}"/>
    <cellStyle name="Komma 2 2 2 8 5" xfId="2412" xr:uid="{96A33541-C08B-45D0-A64C-7D8F6507E3BF}"/>
    <cellStyle name="Komma 2 2 2 8 6" xfId="3532" xr:uid="{8B68A4F9-80C7-48D5-95A8-ABED8F71A454}"/>
    <cellStyle name="Komma 2 2 2 9" xfId="331" xr:uid="{00000000-0005-0000-0000-00000E000000}"/>
    <cellStyle name="Komma 2 2 2 9 2" xfId="851" xr:uid="{00000000-0005-0000-0000-00000E000000}"/>
    <cellStyle name="Komma 2 2 2 9 2 2" xfId="3012" xr:uid="{B6BC3715-2BFA-4CD9-8F18-2F90BF7A7238}"/>
    <cellStyle name="Komma 2 2 2 9 2 3" xfId="4132" xr:uid="{5C4D9DEA-C2D7-4845-AA56-243CC0860AF4}"/>
    <cellStyle name="Komma 2 2 2 9 3" xfId="1371" xr:uid="{00000000-0005-0000-0000-00009C000000}"/>
    <cellStyle name="Komma 2 2 2 9 4" xfId="1932" xr:uid="{00000000-0005-0000-0000-00009C000000}"/>
    <cellStyle name="Komma 2 2 2 9 5" xfId="2452" xr:uid="{D2B3E420-28A0-43B0-974D-585389F383A7}"/>
    <cellStyle name="Komma 2 2 2 9 6" xfId="3572" xr:uid="{600920F0-3CD9-4173-892B-1D13CD4EECBC}"/>
    <cellStyle name="Komma 2 2 20" xfId="288" xr:uid="{00000000-0005-0000-0000-000009000000}"/>
    <cellStyle name="Komma 2 2 20 2" xfId="808" xr:uid="{00000000-0005-0000-0000-000009000000}"/>
    <cellStyle name="Komma 2 2 20 2 2" xfId="2969" xr:uid="{105CA97A-D826-4967-9580-FA99B071B0C2}"/>
    <cellStyle name="Komma 2 2 20 2 3" xfId="4089" xr:uid="{A37AF57A-4E22-49FE-B311-ED3B50C0780E}"/>
    <cellStyle name="Komma 2 2 20 3" xfId="1328" xr:uid="{00000000-0005-0000-0000-00009D000000}"/>
    <cellStyle name="Komma 2 2 20 4" xfId="1889" xr:uid="{00000000-0005-0000-0000-00009D000000}"/>
    <cellStyle name="Komma 2 2 20 5" xfId="2409" xr:uid="{2AE96BBE-96E4-4CE2-950F-5F8C5A4B3FE1}"/>
    <cellStyle name="Komma 2 2 20 6" xfId="3529" xr:uid="{681B40EF-05A9-4050-910A-E5B333846460}"/>
    <cellStyle name="Komma 2 2 21" xfId="328" xr:uid="{00000000-0005-0000-0000-000009000000}"/>
    <cellStyle name="Komma 2 2 21 2" xfId="848" xr:uid="{00000000-0005-0000-0000-000009000000}"/>
    <cellStyle name="Komma 2 2 21 2 2" xfId="3009" xr:uid="{67DF6384-431F-4174-8DC8-6342D164357E}"/>
    <cellStyle name="Komma 2 2 21 2 3" xfId="4129" xr:uid="{EC76137A-0887-42DE-B84D-B14D36FD5B13}"/>
    <cellStyle name="Komma 2 2 21 3" xfId="1368" xr:uid="{00000000-0005-0000-0000-00009E000000}"/>
    <cellStyle name="Komma 2 2 21 4" xfId="1929" xr:uid="{00000000-0005-0000-0000-00009E000000}"/>
    <cellStyle name="Komma 2 2 21 5" xfId="2449" xr:uid="{A2F636D3-3500-4E7E-8B9F-EF6C2570A877}"/>
    <cellStyle name="Komma 2 2 21 6" xfId="3569" xr:uid="{81D66B1B-9A3E-4D82-B7CA-CE0D34ADEAE7}"/>
    <cellStyle name="Komma 2 2 22" xfId="368" xr:uid="{00000000-0005-0000-0000-000009000000}"/>
    <cellStyle name="Komma 2 2 22 2" xfId="888" xr:uid="{00000000-0005-0000-0000-000009000000}"/>
    <cellStyle name="Komma 2 2 22 2 2" xfId="3049" xr:uid="{857203A1-B966-4357-80A9-26A26EA70797}"/>
    <cellStyle name="Komma 2 2 22 2 3" xfId="4169" xr:uid="{56C98777-BADA-492A-B88B-C1D7186CE646}"/>
    <cellStyle name="Komma 2 2 22 3" xfId="1408" xr:uid="{00000000-0005-0000-0000-00009F000000}"/>
    <cellStyle name="Komma 2 2 22 4" xfId="1969" xr:uid="{00000000-0005-0000-0000-00009F000000}"/>
    <cellStyle name="Komma 2 2 22 5" xfId="2489" xr:uid="{94F29074-BABF-412D-B3DD-86B61B836EBB}"/>
    <cellStyle name="Komma 2 2 22 6" xfId="3609" xr:uid="{A2E8FB3A-9748-40B5-995E-4748BFCE8B08}"/>
    <cellStyle name="Komma 2 2 23" xfId="408" xr:uid="{00000000-0005-0000-0000-000001000000}"/>
    <cellStyle name="Komma 2 2 23 2" xfId="928" xr:uid="{00000000-0005-0000-0000-000001000000}"/>
    <cellStyle name="Komma 2 2 23 2 2" xfId="3089" xr:uid="{39C3F026-10C3-4CCB-9738-4CD2B5D21721}"/>
    <cellStyle name="Komma 2 2 23 2 3" xfId="4209" xr:uid="{6AD27C44-4256-44CB-B7CE-1238630429AA}"/>
    <cellStyle name="Komma 2 2 23 3" xfId="1448" xr:uid="{00000000-0005-0000-0000-0000A0000000}"/>
    <cellStyle name="Komma 2 2 23 4" xfId="2009" xr:uid="{00000000-0005-0000-0000-0000A0000000}"/>
    <cellStyle name="Komma 2 2 23 5" xfId="2529" xr:uid="{F02BF2C5-B21E-4065-B157-CB3E9C67C8C5}"/>
    <cellStyle name="Komma 2 2 23 6" xfId="3649" xr:uid="{882B05EC-3AD8-494E-8BDC-EA2F0F149139}"/>
    <cellStyle name="Komma 2 2 24" xfId="448" xr:uid="{00000000-0005-0000-0000-000009000000}"/>
    <cellStyle name="Komma 2 2 24 2" xfId="968" xr:uid="{00000000-0005-0000-0000-000009000000}"/>
    <cellStyle name="Komma 2 2 24 2 2" xfId="3129" xr:uid="{25E26E91-C1AB-4290-BD9F-CE7D30613316}"/>
    <cellStyle name="Komma 2 2 24 2 3" xfId="4249" xr:uid="{7E06E82A-16A4-4DDA-9876-0C4930B267AD}"/>
    <cellStyle name="Komma 2 2 24 3" xfId="1488" xr:uid="{00000000-0005-0000-0000-0000A1000000}"/>
    <cellStyle name="Komma 2 2 24 4" xfId="2049" xr:uid="{00000000-0005-0000-0000-0000A1000000}"/>
    <cellStyle name="Komma 2 2 24 5" xfId="2569" xr:uid="{BE9BB982-5235-4715-BD63-4368FA928C94}"/>
    <cellStyle name="Komma 2 2 24 6" xfId="3689" xr:uid="{C0727E8A-849D-4867-91AB-F11735BACEBF}"/>
    <cellStyle name="Komma 2 2 25" xfId="488" xr:uid="{00000000-0005-0000-0000-000009000000}"/>
    <cellStyle name="Komma 2 2 25 2" xfId="1008" xr:uid="{00000000-0005-0000-0000-000009000000}"/>
    <cellStyle name="Komma 2 2 25 2 2" xfId="3169" xr:uid="{9BDEED49-59EB-4649-B73F-E3991DC54681}"/>
    <cellStyle name="Komma 2 2 25 2 3" xfId="4289" xr:uid="{E146BDE2-4C07-4A11-86C3-53532D9F1962}"/>
    <cellStyle name="Komma 2 2 25 3" xfId="1528" xr:uid="{00000000-0005-0000-0000-0000A2000000}"/>
    <cellStyle name="Komma 2 2 25 4" xfId="2089" xr:uid="{00000000-0005-0000-0000-0000A2000000}"/>
    <cellStyle name="Komma 2 2 25 5" xfId="2609" xr:uid="{21D7CC8B-A22E-4465-859A-FDE8AE23E17F}"/>
    <cellStyle name="Komma 2 2 25 6" xfId="3729" xr:uid="{1D7226B2-A2F3-4E1F-BC25-9CB3AEFDDBA4}"/>
    <cellStyle name="Komma 2 2 26" xfId="528" xr:uid="{00000000-0005-0000-0000-000001000000}"/>
    <cellStyle name="Komma 2 2 26 2" xfId="1569" xr:uid="{00000000-0005-0000-0000-000009000000}"/>
    <cellStyle name="Komma 2 2 26 2 2" xfId="3209" xr:uid="{9A081A41-C560-4E4A-A327-F9230BCE5C64}"/>
    <cellStyle name="Komma 2 2 26 2 3" xfId="4329" xr:uid="{3A0DFDC2-508F-42F8-8999-9B1365DB830E}"/>
    <cellStyle name="Komma 2 2 26 3" xfId="2649" xr:uid="{07EE12FD-073B-48D7-8846-E74ED68339D9}"/>
    <cellStyle name="Komma 2 2 26 4" xfId="3769" xr:uid="{CE63A7F6-0B99-4502-943B-C552F5E98FEB}"/>
    <cellStyle name="Komma 2 2 27" xfId="1048" xr:uid="{00000000-0005-0000-0000-000055000000}"/>
    <cellStyle name="Komma 2 2 27 2" xfId="2689" xr:uid="{E2BC7864-1359-41CC-907B-511043922B6A}"/>
    <cellStyle name="Komma 2 2 27 3" xfId="3809" xr:uid="{598E0D65-F428-495A-8796-549DF0B7A4C4}"/>
    <cellStyle name="Komma 2 2 28" xfId="1609" xr:uid="{00000000-0005-0000-0000-000055000000}"/>
    <cellStyle name="Komma 2 2 29" xfId="2129" xr:uid="{F605F1AF-73D1-4EAC-80CA-9A74913EC7FA}"/>
    <cellStyle name="Komma 2 2 3" xfId="13" xr:uid="{00000000-0005-0000-0000-000003000000}"/>
    <cellStyle name="Komma 2 2 3 10" xfId="374" xr:uid="{00000000-0005-0000-0000-00000F000000}"/>
    <cellStyle name="Komma 2 2 3 10 2" xfId="894" xr:uid="{00000000-0005-0000-0000-00000F000000}"/>
    <cellStyle name="Komma 2 2 3 10 2 2" xfId="3055" xr:uid="{2A734110-1764-4FED-9CED-87C1F57C81FD}"/>
    <cellStyle name="Komma 2 2 3 10 2 3" xfId="4175" xr:uid="{6B0B2C53-4813-4565-BE9C-5B1E468B9FA6}"/>
    <cellStyle name="Komma 2 2 3 10 3" xfId="1414" xr:uid="{00000000-0005-0000-0000-0000A4000000}"/>
    <cellStyle name="Komma 2 2 3 10 4" xfId="1975" xr:uid="{00000000-0005-0000-0000-0000A4000000}"/>
    <cellStyle name="Komma 2 2 3 10 5" xfId="2495" xr:uid="{A83BF7A3-4B97-46B4-9913-BAC100D34D02}"/>
    <cellStyle name="Komma 2 2 3 10 6" xfId="3615" xr:uid="{D5DF3B09-DEC1-4891-9FAC-6A080DDD0A3C}"/>
    <cellStyle name="Komma 2 2 3 11" xfId="414" xr:uid="{00000000-0005-0000-0000-000003000000}"/>
    <cellStyle name="Komma 2 2 3 11 2" xfId="934" xr:uid="{00000000-0005-0000-0000-000003000000}"/>
    <cellStyle name="Komma 2 2 3 11 2 2" xfId="3095" xr:uid="{43924DDA-E7B4-48CC-BB17-A583ABA7E159}"/>
    <cellStyle name="Komma 2 2 3 11 2 3" xfId="4215" xr:uid="{4C799A40-8AA8-482E-8D7D-98DA5AD4500C}"/>
    <cellStyle name="Komma 2 2 3 11 3" xfId="1454" xr:uid="{00000000-0005-0000-0000-0000A5000000}"/>
    <cellStyle name="Komma 2 2 3 11 4" xfId="2015" xr:uid="{00000000-0005-0000-0000-0000A5000000}"/>
    <cellStyle name="Komma 2 2 3 11 5" xfId="2535" xr:uid="{1F8BA7AF-FE52-4C39-895F-8C44C0851424}"/>
    <cellStyle name="Komma 2 2 3 11 6" xfId="3655" xr:uid="{73F354D5-46DD-451C-ADF2-70A52A4201E9}"/>
    <cellStyle name="Komma 2 2 3 12" xfId="454" xr:uid="{00000000-0005-0000-0000-00000F000000}"/>
    <cellStyle name="Komma 2 2 3 12 2" xfId="974" xr:uid="{00000000-0005-0000-0000-00000F000000}"/>
    <cellStyle name="Komma 2 2 3 12 2 2" xfId="3135" xr:uid="{E9CEF14B-1F4D-4A67-9593-B68ED105252A}"/>
    <cellStyle name="Komma 2 2 3 12 2 3" xfId="4255" xr:uid="{C28F1147-8B5E-409C-A993-79C6CC20C91A}"/>
    <cellStyle name="Komma 2 2 3 12 3" xfId="1494" xr:uid="{00000000-0005-0000-0000-0000A6000000}"/>
    <cellStyle name="Komma 2 2 3 12 4" xfId="2055" xr:uid="{00000000-0005-0000-0000-0000A6000000}"/>
    <cellStyle name="Komma 2 2 3 12 5" xfId="2575" xr:uid="{81D13910-7DCF-4E26-A5FE-D5F0E8118524}"/>
    <cellStyle name="Komma 2 2 3 12 6" xfId="3695" xr:uid="{79D8D29B-B2EB-43A1-8708-16A9B5302010}"/>
    <cellStyle name="Komma 2 2 3 13" xfId="494" xr:uid="{00000000-0005-0000-0000-00000F000000}"/>
    <cellStyle name="Komma 2 2 3 13 2" xfId="1014" xr:uid="{00000000-0005-0000-0000-00000F000000}"/>
    <cellStyle name="Komma 2 2 3 13 2 2" xfId="3175" xr:uid="{D8B5077A-BD14-4AA8-A8B2-656B62C2E1E1}"/>
    <cellStyle name="Komma 2 2 3 13 2 3" xfId="4295" xr:uid="{F4E6E0F9-BE9A-40B7-A052-95836B24F5AB}"/>
    <cellStyle name="Komma 2 2 3 13 3" xfId="1534" xr:uid="{00000000-0005-0000-0000-0000A7000000}"/>
    <cellStyle name="Komma 2 2 3 13 4" xfId="2095" xr:uid="{00000000-0005-0000-0000-0000A7000000}"/>
    <cellStyle name="Komma 2 2 3 13 5" xfId="2615" xr:uid="{2149C79B-C540-41B7-892A-ACA9E3AF4AF8}"/>
    <cellStyle name="Komma 2 2 3 13 6" xfId="3735" xr:uid="{80E32B27-2370-40DF-99A7-DE594786BF22}"/>
    <cellStyle name="Komma 2 2 3 14" xfId="534" xr:uid="{00000000-0005-0000-0000-000003000000}"/>
    <cellStyle name="Komma 2 2 3 14 2" xfId="1575" xr:uid="{00000000-0005-0000-0000-00000F000000}"/>
    <cellStyle name="Komma 2 2 3 14 2 2" xfId="3215" xr:uid="{02D09978-1FF2-4422-B494-C4BE306C564C}"/>
    <cellStyle name="Komma 2 2 3 14 2 3" xfId="4335" xr:uid="{2B02C734-5FCA-4FE7-8BFC-8F2B83AC66DA}"/>
    <cellStyle name="Komma 2 2 3 14 3" xfId="2655" xr:uid="{3DC84FA6-C0DD-4430-8A01-4CD283255527}"/>
    <cellStyle name="Komma 2 2 3 14 4" xfId="3775" xr:uid="{8E45A2CB-805B-4E3B-903E-45831D34DA2F}"/>
    <cellStyle name="Komma 2 2 3 15" xfId="1054" xr:uid="{00000000-0005-0000-0000-0000A3000000}"/>
    <cellStyle name="Komma 2 2 3 15 2" xfId="2695" xr:uid="{BA7ACA48-9741-4EB0-B68B-A673D2C41C1D}"/>
    <cellStyle name="Komma 2 2 3 15 3" xfId="3815" xr:uid="{F1CE1D6C-28D5-40A3-95CC-ABE4ABD0182A}"/>
    <cellStyle name="Komma 2 2 3 16" xfId="1615" xr:uid="{00000000-0005-0000-0000-0000A3000000}"/>
    <cellStyle name="Komma 2 2 3 17" xfId="2135" xr:uid="{1172F6B7-3140-4D71-B696-254D18ACCBF5}"/>
    <cellStyle name="Komma 2 2 3 18" xfId="3255" xr:uid="{AC106FEB-6832-4701-AE40-EA13D3F91871}"/>
    <cellStyle name="Komma 2 2 3 2" xfId="54" xr:uid="{00000000-0005-0000-0000-00000F000000}"/>
    <cellStyle name="Komma 2 2 3 2 2" xfId="574" xr:uid="{00000000-0005-0000-0000-00000F000000}"/>
    <cellStyle name="Komma 2 2 3 2 2 2" xfId="2735" xr:uid="{3796D33E-A4A4-491E-BEEB-30C8CAE98D37}"/>
    <cellStyle name="Komma 2 2 3 2 2 3" xfId="3855" xr:uid="{D500DD04-CB43-4D1E-816D-616EC1A4804C}"/>
    <cellStyle name="Komma 2 2 3 2 3" xfId="1094" xr:uid="{00000000-0005-0000-0000-0000A8000000}"/>
    <cellStyle name="Komma 2 2 3 2 4" xfId="1655" xr:uid="{00000000-0005-0000-0000-0000A8000000}"/>
    <cellStyle name="Komma 2 2 3 2 5" xfId="2175" xr:uid="{0514873A-6FC2-4BA5-B835-53462913AE34}"/>
    <cellStyle name="Komma 2 2 3 2 6" xfId="3295" xr:uid="{A8A5D232-90BC-4CFA-A051-AC129EF23437}"/>
    <cellStyle name="Komma 2 2 3 3" xfId="94" xr:uid="{00000000-0005-0000-0000-00000F000000}"/>
    <cellStyle name="Komma 2 2 3 3 2" xfId="614" xr:uid="{00000000-0005-0000-0000-00000F000000}"/>
    <cellStyle name="Komma 2 2 3 3 2 2" xfId="2775" xr:uid="{38AFCD34-DA47-40C6-9532-067B7A1AFE91}"/>
    <cellStyle name="Komma 2 2 3 3 2 3" xfId="3895" xr:uid="{2B0739C0-ACE5-48F1-9A08-3A3C09CFD5BF}"/>
    <cellStyle name="Komma 2 2 3 3 3" xfId="1134" xr:uid="{00000000-0005-0000-0000-0000A9000000}"/>
    <cellStyle name="Komma 2 2 3 3 4" xfId="1695" xr:uid="{00000000-0005-0000-0000-0000A9000000}"/>
    <cellStyle name="Komma 2 2 3 3 5" xfId="2215" xr:uid="{33DD43B6-BAAD-419D-A800-805715243370}"/>
    <cellStyle name="Komma 2 2 3 3 6" xfId="3335" xr:uid="{9FA2CD79-2A02-419A-861A-CE9056B95509}"/>
    <cellStyle name="Komma 2 2 3 4" xfId="134" xr:uid="{00000000-0005-0000-0000-00000F000000}"/>
    <cellStyle name="Komma 2 2 3 4 2" xfId="654" xr:uid="{00000000-0005-0000-0000-00000F000000}"/>
    <cellStyle name="Komma 2 2 3 4 2 2" xfId="2815" xr:uid="{A8F6F32E-B773-46D3-A14C-9923FCBA7E40}"/>
    <cellStyle name="Komma 2 2 3 4 2 3" xfId="3935" xr:uid="{E1F0713B-A6A4-437F-A9B3-491B62D4E7BA}"/>
    <cellStyle name="Komma 2 2 3 4 3" xfId="1174" xr:uid="{00000000-0005-0000-0000-0000AA000000}"/>
    <cellStyle name="Komma 2 2 3 4 4" xfId="1735" xr:uid="{00000000-0005-0000-0000-0000AA000000}"/>
    <cellStyle name="Komma 2 2 3 4 5" xfId="2255" xr:uid="{ED8B5745-5EEE-4679-8470-39DDEA6D14FC}"/>
    <cellStyle name="Komma 2 2 3 4 6" xfId="3375" xr:uid="{C2C3E0A2-07DE-4C7D-AF2A-F7233BC190B4}"/>
    <cellStyle name="Komma 2 2 3 5" xfId="174" xr:uid="{00000000-0005-0000-0000-00000F000000}"/>
    <cellStyle name="Komma 2 2 3 5 2" xfId="694" xr:uid="{00000000-0005-0000-0000-00000F000000}"/>
    <cellStyle name="Komma 2 2 3 5 2 2" xfId="2855" xr:uid="{80298CC2-B834-47D0-83CC-A6963EF445D1}"/>
    <cellStyle name="Komma 2 2 3 5 2 3" xfId="3975" xr:uid="{AD5FB2DC-65B2-4203-8E96-56FE7ED8BDBD}"/>
    <cellStyle name="Komma 2 2 3 5 3" xfId="1214" xr:uid="{00000000-0005-0000-0000-0000AB000000}"/>
    <cellStyle name="Komma 2 2 3 5 4" xfId="1775" xr:uid="{00000000-0005-0000-0000-0000AB000000}"/>
    <cellStyle name="Komma 2 2 3 5 5" xfId="2295" xr:uid="{B5007092-E5DB-4701-893E-61EC8860772F}"/>
    <cellStyle name="Komma 2 2 3 5 6" xfId="3415" xr:uid="{C2B9B2C8-D2A1-4F48-9168-73DE3343AB85}"/>
    <cellStyle name="Komma 2 2 3 6" xfId="214" xr:uid="{00000000-0005-0000-0000-00000D000000}"/>
    <cellStyle name="Komma 2 2 3 6 2" xfId="734" xr:uid="{00000000-0005-0000-0000-00000D000000}"/>
    <cellStyle name="Komma 2 2 3 6 2 2" xfId="2895" xr:uid="{37C8DC48-6947-48C8-BF37-1423BD79B041}"/>
    <cellStyle name="Komma 2 2 3 6 2 3" xfId="4015" xr:uid="{0863D9C9-97B0-40C3-B906-1C36E3135411}"/>
    <cellStyle name="Komma 2 2 3 6 3" xfId="1254" xr:uid="{00000000-0005-0000-0000-0000AC000000}"/>
    <cellStyle name="Komma 2 2 3 6 4" xfId="1815" xr:uid="{00000000-0005-0000-0000-0000AC000000}"/>
    <cellStyle name="Komma 2 2 3 6 5" xfId="2335" xr:uid="{E4520424-05DB-4D69-8314-699977DD08A8}"/>
    <cellStyle name="Komma 2 2 3 6 6" xfId="3455" xr:uid="{438C4E25-40CD-4F62-9C76-B72A16731881}"/>
    <cellStyle name="Komma 2 2 3 7" xfId="254" xr:uid="{00000000-0005-0000-0000-00000F000000}"/>
    <cellStyle name="Komma 2 2 3 7 2" xfId="774" xr:uid="{00000000-0005-0000-0000-00000F000000}"/>
    <cellStyle name="Komma 2 2 3 7 2 2" xfId="2935" xr:uid="{2B7C9A06-8161-4135-9C80-9825217C79B0}"/>
    <cellStyle name="Komma 2 2 3 7 2 3" xfId="4055" xr:uid="{73570333-8D14-4A9A-894D-FDFF52AC06EC}"/>
    <cellStyle name="Komma 2 2 3 7 3" xfId="1294" xr:uid="{00000000-0005-0000-0000-0000AD000000}"/>
    <cellStyle name="Komma 2 2 3 7 4" xfId="1855" xr:uid="{00000000-0005-0000-0000-0000AD000000}"/>
    <cellStyle name="Komma 2 2 3 7 5" xfId="2375" xr:uid="{6E32D3F0-DFFA-4F7C-AB0B-F6ED83076196}"/>
    <cellStyle name="Komma 2 2 3 7 6" xfId="3495" xr:uid="{2607A00C-60D2-45A0-A2B4-F04E5F7EA8FB}"/>
    <cellStyle name="Komma 2 2 3 8" xfId="294" xr:uid="{00000000-0005-0000-0000-00000F000000}"/>
    <cellStyle name="Komma 2 2 3 8 2" xfId="814" xr:uid="{00000000-0005-0000-0000-00000F000000}"/>
    <cellStyle name="Komma 2 2 3 8 2 2" xfId="2975" xr:uid="{7D797561-C818-432D-8A08-6BD9748B6030}"/>
    <cellStyle name="Komma 2 2 3 8 2 3" xfId="4095" xr:uid="{16F5103C-0EF6-46C1-92BC-D4687A5B2813}"/>
    <cellStyle name="Komma 2 2 3 8 3" xfId="1334" xr:uid="{00000000-0005-0000-0000-0000AE000000}"/>
    <cellStyle name="Komma 2 2 3 8 4" xfId="1895" xr:uid="{00000000-0005-0000-0000-0000AE000000}"/>
    <cellStyle name="Komma 2 2 3 8 5" xfId="2415" xr:uid="{5BD8D067-BED9-458D-882E-0B20C8B074CD}"/>
    <cellStyle name="Komma 2 2 3 8 6" xfId="3535" xr:uid="{508E71FF-D1E4-4E79-A0E3-CA374892A852}"/>
    <cellStyle name="Komma 2 2 3 9" xfId="334" xr:uid="{00000000-0005-0000-0000-00000F000000}"/>
    <cellStyle name="Komma 2 2 3 9 2" xfId="854" xr:uid="{00000000-0005-0000-0000-00000F000000}"/>
    <cellStyle name="Komma 2 2 3 9 2 2" xfId="3015" xr:uid="{E813514D-AA63-4083-B46C-50B6C5869870}"/>
    <cellStyle name="Komma 2 2 3 9 2 3" xfId="4135" xr:uid="{F57DDBE6-9587-4B72-90F1-960A09FE0056}"/>
    <cellStyle name="Komma 2 2 3 9 3" xfId="1374" xr:uid="{00000000-0005-0000-0000-0000AF000000}"/>
    <cellStyle name="Komma 2 2 3 9 4" xfId="1935" xr:uid="{00000000-0005-0000-0000-0000AF000000}"/>
    <cellStyle name="Komma 2 2 3 9 5" xfId="2455" xr:uid="{696E45D1-7EC6-4549-9BAF-829666FB55D8}"/>
    <cellStyle name="Komma 2 2 3 9 6" xfId="3575" xr:uid="{91182C33-C7BD-4304-BCDA-CB90A300476D}"/>
    <cellStyle name="Komma 2 2 30" xfId="3249" xr:uid="{2E2D8549-2120-42D5-88FE-6ED6D533F187}"/>
    <cellStyle name="Komma 2 2 4" xfId="16" xr:uid="{00000000-0005-0000-0000-000003000000}"/>
    <cellStyle name="Komma 2 2 4 10" xfId="377" xr:uid="{00000000-0005-0000-0000-000010000000}"/>
    <cellStyle name="Komma 2 2 4 10 2" xfId="897" xr:uid="{00000000-0005-0000-0000-000010000000}"/>
    <cellStyle name="Komma 2 2 4 10 2 2" xfId="3058" xr:uid="{5776D66E-FA82-420C-8F71-06D783F70B43}"/>
    <cellStyle name="Komma 2 2 4 10 2 3" xfId="4178" xr:uid="{4A71B611-B085-46F8-8F57-FB926D907152}"/>
    <cellStyle name="Komma 2 2 4 10 3" xfId="1417" xr:uid="{00000000-0005-0000-0000-0000B1000000}"/>
    <cellStyle name="Komma 2 2 4 10 4" xfId="1978" xr:uid="{00000000-0005-0000-0000-0000B1000000}"/>
    <cellStyle name="Komma 2 2 4 10 5" xfId="2498" xr:uid="{D07C1722-71E6-49E4-9D40-4B93A614F0B8}"/>
    <cellStyle name="Komma 2 2 4 10 6" xfId="3618" xr:uid="{3177E9FE-326E-4C78-ADFE-AF2CCA40A533}"/>
    <cellStyle name="Komma 2 2 4 11" xfId="417" xr:uid="{00000000-0005-0000-0000-000003000000}"/>
    <cellStyle name="Komma 2 2 4 11 2" xfId="937" xr:uid="{00000000-0005-0000-0000-000003000000}"/>
    <cellStyle name="Komma 2 2 4 11 2 2" xfId="3098" xr:uid="{EC5DB4A5-9F39-4C77-9E7B-5BCD6C231C30}"/>
    <cellStyle name="Komma 2 2 4 11 2 3" xfId="4218" xr:uid="{16F08D60-9B78-4901-8A97-E1590E31E593}"/>
    <cellStyle name="Komma 2 2 4 11 3" xfId="1457" xr:uid="{00000000-0005-0000-0000-0000B2000000}"/>
    <cellStyle name="Komma 2 2 4 11 4" xfId="2018" xr:uid="{00000000-0005-0000-0000-0000B2000000}"/>
    <cellStyle name="Komma 2 2 4 11 5" xfId="2538" xr:uid="{8B804C41-2A42-4EC4-8EC2-E2E6385C8664}"/>
    <cellStyle name="Komma 2 2 4 11 6" xfId="3658" xr:uid="{06F7AE52-5D06-4786-85E4-662987CD199B}"/>
    <cellStyle name="Komma 2 2 4 12" xfId="457" xr:uid="{00000000-0005-0000-0000-000010000000}"/>
    <cellStyle name="Komma 2 2 4 12 2" xfId="977" xr:uid="{00000000-0005-0000-0000-000010000000}"/>
    <cellStyle name="Komma 2 2 4 12 2 2" xfId="3138" xr:uid="{15E1C1C0-8F72-474B-ADEE-B19810833C50}"/>
    <cellStyle name="Komma 2 2 4 12 2 3" xfId="4258" xr:uid="{2F43C6AD-64FB-477A-9CE8-94E7D7EDEADB}"/>
    <cellStyle name="Komma 2 2 4 12 3" xfId="1497" xr:uid="{00000000-0005-0000-0000-0000B3000000}"/>
    <cellStyle name="Komma 2 2 4 12 4" xfId="2058" xr:uid="{00000000-0005-0000-0000-0000B3000000}"/>
    <cellStyle name="Komma 2 2 4 12 5" xfId="2578" xr:uid="{1A41C742-E6EA-43AF-B0E9-200F9F34D8FB}"/>
    <cellStyle name="Komma 2 2 4 12 6" xfId="3698" xr:uid="{2922C629-46AC-4A90-A51D-BAFF5656F7EB}"/>
    <cellStyle name="Komma 2 2 4 13" xfId="497" xr:uid="{00000000-0005-0000-0000-000010000000}"/>
    <cellStyle name="Komma 2 2 4 13 2" xfId="1017" xr:uid="{00000000-0005-0000-0000-000010000000}"/>
    <cellStyle name="Komma 2 2 4 13 2 2" xfId="3178" xr:uid="{A21A222A-AC4C-4319-911C-DD87AD11F0D5}"/>
    <cellStyle name="Komma 2 2 4 13 2 3" xfId="4298" xr:uid="{A477844C-DA3E-47B4-9BB2-23BAA6469A58}"/>
    <cellStyle name="Komma 2 2 4 13 3" xfId="1537" xr:uid="{00000000-0005-0000-0000-0000B4000000}"/>
    <cellStyle name="Komma 2 2 4 13 4" xfId="2098" xr:uid="{00000000-0005-0000-0000-0000B4000000}"/>
    <cellStyle name="Komma 2 2 4 13 5" xfId="2618" xr:uid="{C8460BD4-4CB3-4FCA-AFCE-ABF049FBB936}"/>
    <cellStyle name="Komma 2 2 4 13 6" xfId="3738" xr:uid="{CDBC56CA-2F58-4A2D-82D8-643892AD3849}"/>
    <cellStyle name="Komma 2 2 4 14" xfId="537" xr:uid="{00000000-0005-0000-0000-000003000000}"/>
    <cellStyle name="Komma 2 2 4 14 2" xfId="1578" xr:uid="{00000000-0005-0000-0000-000010000000}"/>
    <cellStyle name="Komma 2 2 4 14 2 2" xfId="3218" xr:uid="{9A927C24-53FE-459C-86D5-D9A93AC807F1}"/>
    <cellStyle name="Komma 2 2 4 14 2 3" xfId="4338" xr:uid="{0B87F4C4-9FE4-4D2C-8338-44DC2A90A848}"/>
    <cellStyle name="Komma 2 2 4 14 3" xfId="2658" xr:uid="{6B326B67-E58F-487D-87A2-EC1642C51F8A}"/>
    <cellStyle name="Komma 2 2 4 14 4" xfId="3778" xr:uid="{3B7F3E42-9B7B-45C9-93A7-DE137BFA8BF0}"/>
    <cellStyle name="Komma 2 2 4 15" xfId="1057" xr:uid="{00000000-0005-0000-0000-0000B0000000}"/>
    <cellStyle name="Komma 2 2 4 15 2" xfId="2698" xr:uid="{7A6A7639-6430-484E-8B89-12B848B32EC2}"/>
    <cellStyle name="Komma 2 2 4 15 3" xfId="3818" xr:uid="{588BA79C-404F-41F9-B7FF-87CC80B4D6EB}"/>
    <cellStyle name="Komma 2 2 4 16" xfId="1618" xr:uid="{00000000-0005-0000-0000-0000B0000000}"/>
    <cellStyle name="Komma 2 2 4 17" xfId="2138" xr:uid="{3A63B825-BA6B-495D-B9F6-3488F4905AC5}"/>
    <cellStyle name="Komma 2 2 4 18" xfId="3258" xr:uid="{87978258-0465-45F2-956B-2E2975D95950}"/>
    <cellStyle name="Komma 2 2 4 2" xfId="57" xr:uid="{00000000-0005-0000-0000-000010000000}"/>
    <cellStyle name="Komma 2 2 4 2 2" xfId="577" xr:uid="{00000000-0005-0000-0000-000010000000}"/>
    <cellStyle name="Komma 2 2 4 2 2 2" xfId="2738" xr:uid="{0D540940-D76B-40EB-AECA-DF85CF635EF5}"/>
    <cellStyle name="Komma 2 2 4 2 2 3" xfId="3858" xr:uid="{E1CF3497-F23A-4CCB-90C3-28772D84115F}"/>
    <cellStyle name="Komma 2 2 4 2 3" xfId="1097" xr:uid="{00000000-0005-0000-0000-0000B5000000}"/>
    <cellStyle name="Komma 2 2 4 2 4" xfId="1658" xr:uid="{00000000-0005-0000-0000-0000B5000000}"/>
    <cellStyle name="Komma 2 2 4 2 5" xfId="2178" xr:uid="{3E1235AF-5353-474E-848E-FA1788C1728D}"/>
    <cellStyle name="Komma 2 2 4 2 6" xfId="3298" xr:uid="{797DD694-CB53-4834-99E9-EE6301EA044E}"/>
    <cellStyle name="Komma 2 2 4 3" xfId="97" xr:uid="{00000000-0005-0000-0000-000010000000}"/>
    <cellStyle name="Komma 2 2 4 3 2" xfId="617" xr:uid="{00000000-0005-0000-0000-000010000000}"/>
    <cellStyle name="Komma 2 2 4 3 2 2" xfId="2778" xr:uid="{93D6FD1C-86B8-4F49-BE1A-C2F31FC95835}"/>
    <cellStyle name="Komma 2 2 4 3 2 3" xfId="3898" xr:uid="{151B1825-8ABC-4257-88E5-F149EBCA887E}"/>
    <cellStyle name="Komma 2 2 4 3 3" xfId="1137" xr:uid="{00000000-0005-0000-0000-0000B6000000}"/>
    <cellStyle name="Komma 2 2 4 3 4" xfId="1698" xr:uid="{00000000-0005-0000-0000-0000B6000000}"/>
    <cellStyle name="Komma 2 2 4 3 5" xfId="2218" xr:uid="{805D2E67-468A-4442-81CF-46B925F0FF40}"/>
    <cellStyle name="Komma 2 2 4 3 6" xfId="3338" xr:uid="{08D849CA-6C22-489E-B9C3-74CB53DC3559}"/>
    <cellStyle name="Komma 2 2 4 4" xfId="137" xr:uid="{00000000-0005-0000-0000-000010000000}"/>
    <cellStyle name="Komma 2 2 4 4 2" xfId="657" xr:uid="{00000000-0005-0000-0000-000010000000}"/>
    <cellStyle name="Komma 2 2 4 4 2 2" xfId="2818" xr:uid="{A1694B6E-9B27-4B36-92A2-117073479DC0}"/>
    <cellStyle name="Komma 2 2 4 4 2 3" xfId="3938" xr:uid="{02A41884-634C-44B0-8ABA-4500B9662C46}"/>
    <cellStyle name="Komma 2 2 4 4 3" xfId="1177" xr:uid="{00000000-0005-0000-0000-0000B7000000}"/>
    <cellStyle name="Komma 2 2 4 4 4" xfId="1738" xr:uid="{00000000-0005-0000-0000-0000B7000000}"/>
    <cellStyle name="Komma 2 2 4 4 5" xfId="2258" xr:uid="{8743166D-1719-4E8A-BD3B-3EBA877C9202}"/>
    <cellStyle name="Komma 2 2 4 4 6" xfId="3378" xr:uid="{7FF650A5-78A9-4B21-B2FF-B2E1C79947F3}"/>
    <cellStyle name="Komma 2 2 4 5" xfId="177" xr:uid="{00000000-0005-0000-0000-000010000000}"/>
    <cellStyle name="Komma 2 2 4 5 2" xfId="697" xr:uid="{00000000-0005-0000-0000-000010000000}"/>
    <cellStyle name="Komma 2 2 4 5 2 2" xfId="2858" xr:uid="{B075C2A5-7FEF-4C98-BDDC-790797C4C56C}"/>
    <cellStyle name="Komma 2 2 4 5 2 3" xfId="3978" xr:uid="{AE8BFAE4-41E2-48FE-B3A0-5998C1F00B45}"/>
    <cellStyle name="Komma 2 2 4 5 3" xfId="1217" xr:uid="{00000000-0005-0000-0000-0000B8000000}"/>
    <cellStyle name="Komma 2 2 4 5 4" xfId="1778" xr:uid="{00000000-0005-0000-0000-0000B8000000}"/>
    <cellStyle name="Komma 2 2 4 5 5" xfId="2298" xr:uid="{10CED71D-4E14-49B9-9165-BAF38251B6D1}"/>
    <cellStyle name="Komma 2 2 4 5 6" xfId="3418" xr:uid="{E0DA2C86-07C8-4112-A21F-3E38F8313DB7}"/>
    <cellStyle name="Komma 2 2 4 6" xfId="217" xr:uid="{00000000-0005-0000-0000-00000E000000}"/>
    <cellStyle name="Komma 2 2 4 6 2" xfId="737" xr:uid="{00000000-0005-0000-0000-00000E000000}"/>
    <cellStyle name="Komma 2 2 4 6 2 2" xfId="2898" xr:uid="{F95703D7-E06A-4EF7-94F1-7A443877A618}"/>
    <cellStyle name="Komma 2 2 4 6 2 3" xfId="4018" xr:uid="{0B4E9244-806D-4C0C-B516-3573829F3227}"/>
    <cellStyle name="Komma 2 2 4 6 3" xfId="1257" xr:uid="{00000000-0005-0000-0000-0000B9000000}"/>
    <cellStyle name="Komma 2 2 4 6 4" xfId="1818" xr:uid="{00000000-0005-0000-0000-0000B9000000}"/>
    <cellStyle name="Komma 2 2 4 6 5" xfId="2338" xr:uid="{C8DE3F49-10F1-4302-8476-768855549CE5}"/>
    <cellStyle name="Komma 2 2 4 6 6" xfId="3458" xr:uid="{58E639DD-9E73-45FB-8FD9-C99A20F0FB81}"/>
    <cellStyle name="Komma 2 2 4 7" xfId="257" xr:uid="{00000000-0005-0000-0000-000010000000}"/>
    <cellStyle name="Komma 2 2 4 7 2" xfId="777" xr:uid="{00000000-0005-0000-0000-000010000000}"/>
    <cellStyle name="Komma 2 2 4 7 2 2" xfId="2938" xr:uid="{CF011FCD-47EE-467F-844D-8B912DB82A02}"/>
    <cellStyle name="Komma 2 2 4 7 2 3" xfId="4058" xr:uid="{869B6A41-7410-49DB-9883-627B5067D40B}"/>
    <cellStyle name="Komma 2 2 4 7 3" xfId="1297" xr:uid="{00000000-0005-0000-0000-0000BA000000}"/>
    <cellStyle name="Komma 2 2 4 7 4" xfId="1858" xr:uid="{00000000-0005-0000-0000-0000BA000000}"/>
    <cellStyle name="Komma 2 2 4 7 5" xfId="2378" xr:uid="{258D12E3-0C20-45C9-A449-E69E90E7C4F3}"/>
    <cellStyle name="Komma 2 2 4 7 6" xfId="3498" xr:uid="{A5E8B06C-C884-41D4-AB29-1F1E8838ED7C}"/>
    <cellStyle name="Komma 2 2 4 8" xfId="297" xr:uid="{00000000-0005-0000-0000-000010000000}"/>
    <cellStyle name="Komma 2 2 4 8 2" xfId="817" xr:uid="{00000000-0005-0000-0000-000010000000}"/>
    <cellStyle name="Komma 2 2 4 8 2 2" xfId="2978" xr:uid="{AE267738-AAAC-421C-AB8B-546122A770F4}"/>
    <cellStyle name="Komma 2 2 4 8 2 3" xfId="4098" xr:uid="{44D218CD-D25D-45FC-820A-9F4F2742EB73}"/>
    <cellStyle name="Komma 2 2 4 8 3" xfId="1337" xr:uid="{00000000-0005-0000-0000-0000BB000000}"/>
    <cellStyle name="Komma 2 2 4 8 4" xfId="1898" xr:uid="{00000000-0005-0000-0000-0000BB000000}"/>
    <cellStyle name="Komma 2 2 4 8 5" xfId="2418" xr:uid="{E2DFE8A3-1741-4510-8918-20186363DAB5}"/>
    <cellStyle name="Komma 2 2 4 8 6" xfId="3538" xr:uid="{604634C8-F373-42EF-9053-CADD0C36DE0B}"/>
    <cellStyle name="Komma 2 2 4 9" xfId="337" xr:uid="{00000000-0005-0000-0000-000010000000}"/>
    <cellStyle name="Komma 2 2 4 9 2" xfId="857" xr:uid="{00000000-0005-0000-0000-000010000000}"/>
    <cellStyle name="Komma 2 2 4 9 2 2" xfId="3018" xr:uid="{7C426B4A-7D01-4763-95E3-D27AF40D3BCB}"/>
    <cellStyle name="Komma 2 2 4 9 2 3" xfId="4138" xr:uid="{21D64DB5-3455-45AB-9C18-3D7FFDFAA012}"/>
    <cellStyle name="Komma 2 2 4 9 3" xfId="1377" xr:uid="{00000000-0005-0000-0000-0000BC000000}"/>
    <cellStyle name="Komma 2 2 4 9 4" xfId="1938" xr:uid="{00000000-0005-0000-0000-0000BC000000}"/>
    <cellStyle name="Komma 2 2 4 9 5" xfId="2458" xr:uid="{47A4ACC5-A26C-4A81-8992-910C9979F0F4}"/>
    <cellStyle name="Komma 2 2 4 9 6" xfId="3578" xr:uid="{4A1DB438-5547-4966-AE64-C1B23CC99F5B}"/>
    <cellStyle name="Komma 2 2 5" xfId="19" xr:uid="{00000000-0005-0000-0000-000003000000}"/>
    <cellStyle name="Komma 2 2 5 10" xfId="380" xr:uid="{00000000-0005-0000-0000-000011000000}"/>
    <cellStyle name="Komma 2 2 5 10 2" xfId="900" xr:uid="{00000000-0005-0000-0000-000011000000}"/>
    <cellStyle name="Komma 2 2 5 10 2 2" xfId="3061" xr:uid="{1E422288-F520-45DC-B205-412344030FE7}"/>
    <cellStyle name="Komma 2 2 5 10 2 3" xfId="4181" xr:uid="{AE4CA9E4-89B7-4044-859C-CA670D9E290D}"/>
    <cellStyle name="Komma 2 2 5 10 3" xfId="1420" xr:uid="{00000000-0005-0000-0000-0000BE000000}"/>
    <cellStyle name="Komma 2 2 5 10 4" xfId="1981" xr:uid="{00000000-0005-0000-0000-0000BE000000}"/>
    <cellStyle name="Komma 2 2 5 10 5" xfId="2501" xr:uid="{4582EC3F-1E68-4E97-974A-6BFDB8187F28}"/>
    <cellStyle name="Komma 2 2 5 10 6" xfId="3621" xr:uid="{5EC5C484-A646-46DF-8C4F-F1BEBAB2DF41}"/>
    <cellStyle name="Komma 2 2 5 11" xfId="420" xr:uid="{00000000-0005-0000-0000-000003000000}"/>
    <cellStyle name="Komma 2 2 5 11 2" xfId="940" xr:uid="{00000000-0005-0000-0000-000003000000}"/>
    <cellStyle name="Komma 2 2 5 11 2 2" xfId="3101" xr:uid="{D9403786-B0EF-478F-ACE6-292D7C0321C2}"/>
    <cellStyle name="Komma 2 2 5 11 2 3" xfId="4221" xr:uid="{F1A5867C-2C5B-4695-8F1E-17732DABAC6F}"/>
    <cellStyle name="Komma 2 2 5 11 3" xfId="1460" xr:uid="{00000000-0005-0000-0000-0000BF000000}"/>
    <cellStyle name="Komma 2 2 5 11 4" xfId="2021" xr:uid="{00000000-0005-0000-0000-0000BF000000}"/>
    <cellStyle name="Komma 2 2 5 11 5" xfId="2541" xr:uid="{70908932-99EA-4862-AB9B-353993B4AD33}"/>
    <cellStyle name="Komma 2 2 5 11 6" xfId="3661" xr:uid="{1B53CC1C-991F-4CC7-8079-BB28C980AC03}"/>
    <cellStyle name="Komma 2 2 5 12" xfId="460" xr:uid="{00000000-0005-0000-0000-000011000000}"/>
    <cellStyle name="Komma 2 2 5 12 2" xfId="980" xr:uid="{00000000-0005-0000-0000-000011000000}"/>
    <cellStyle name="Komma 2 2 5 12 2 2" xfId="3141" xr:uid="{1B2A334E-6310-497B-9E84-E929AC56A7AE}"/>
    <cellStyle name="Komma 2 2 5 12 2 3" xfId="4261" xr:uid="{2EC2FD79-F653-44EC-84BC-61366672C2B3}"/>
    <cellStyle name="Komma 2 2 5 12 3" xfId="1500" xr:uid="{00000000-0005-0000-0000-0000C0000000}"/>
    <cellStyle name="Komma 2 2 5 12 4" xfId="2061" xr:uid="{00000000-0005-0000-0000-0000C0000000}"/>
    <cellStyle name="Komma 2 2 5 12 5" xfId="2581" xr:uid="{BD3A8429-8449-415C-BF8D-B2BEA6B48675}"/>
    <cellStyle name="Komma 2 2 5 12 6" xfId="3701" xr:uid="{11B759F7-F612-4207-B100-1AB8D7F68D64}"/>
    <cellStyle name="Komma 2 2 5 13" xfId="500" xr:uid="{00000000-0005-0000-0000-000011000000}"/>
    <cellStyle name="Komma 2 2 5 13 2" xfId="1020" xr:uid="{00000000-0005-0000-0000-000011000000}"/>
    <cellStyle name="Komma 2 2 5 13 2 2" xfId="3181" xr:uid="{E70757D8-1EEC-47E0-8038-82AAF6A78547}"/>
    <cellStyle name="Komma 2 2 5 13 2 3" xfId="4301" xr:uid="{8ECF0679-38BC-422B-AC50-0E7ACBC21569}"/>
    <cellStyle name="Komma 2 2 5 13 3" xfId="1540" xr:uid="{00000000-0005-0000-0000-0000C1000000}"/>
    <cellStyle name="Komma 2 2 5 13 4" xfId="2101" xr:uid="{00000000-0005-0000-0000-0000C1000000}"/>
    <cellStyle name="Komma 2 2 5 13 5" xfId="2621" xr:uid="{4D9B273C-982F-456B-B944-4F5102508611}"/>
    <cellStyle name="Komma 2 2 5 13 6" xfId="3741" xr:uid="{7195B574-4ADC-45E9-B92C-5179A17BF748}"/>
    <cellStyle name="Komma 2 2 5 14" xfId="540" xr:uid="{00000000-0005-0000-0000-000003000000}"/>
    <cellStyle name="Komma 2 2 5 14 2" xfId="1581" xr:uid="{00000000-0005-0000-0000-000011000000}"/>
    <cellStyle name="Komma 2 2 5 14 2 2" xfId="3221" xr:uid="{55541D63-8514-4B4C-B41B-7B2FECADCED1}"/>
    <cellStyle name="Komma 2 2 5 14 2 3" xfId="4341" xr:uid="{5DA61220-BA8D-45B5-A365-8D0126E77FB5}"/>
    <cellStyle name="Komma 2 2 5 14 3" xfId="2661" xr:uid="{2E0AB52B-3A4E-4593-A0CC-9F24EDBFD871}"/>
    <cellStyle name="Komma 2 2 5 14 4" xfId="3781" xr:uid="{E04811E0-4ADD-404F-981A-407A70552C06}"/>
    <cellStyle name="Komma 2 2 5 15" xfId="1060" xr:uid="{00000000-0005-0000-0000-0000BD000000}"/>
    <cellStyle name="Komma 2 2 5 15 2" xfId="2701" xr:uid="{1050799C-DB92-4BEE-9BCF-0074203530EB}"/>
    <cellStyle name="Komma 2 2 5 15 3" xfId="3821" xr:uid="{09D44496-BC92-4ECB-B817-4E9BA75E8ECC}"/>
    <cellStyle name="Komma 2 2 5 16" xfId="1621" xr:uid="{00000000-0005-0000-0000-0000BD000000}"/>
    <cellStyle name="Komma 2 2 5 17" xfId="2141" xr:uid="{EF054420-8ADC-4EF6-BE81-18BFBDB523A8}"/>
    <cellStyle name="Komma 2 2 5 18" xfId="3261" xr:uid="{30025772-3A57-49F7-B3D7-A73C22175AC3}"/>
    <cellStyle name="Komma 2 2 5 2" xfId="60" xr:uid="{00000000-0005-0000-0000-000011000000}"/>
    <cellStyle name="Komma 2 2 5 2 2" xfId="580" xr:uid="{00000000-0005-0000-0000-000011000000}"/>
    <cellStyle name="Komma 2 2 5 2 2 2" xfId="2741" xr:uid="{5E411A8A-1C2F-480C-8FAF-4B73BAAE5E7A}"/>
    <cellStyle name="Komma 2 2 5 2 2 3" xfId="3861" xr:uid="{35CF1A58-AEBF-48D7-AFC4-F4858253EA53}"/>
    <cellStyle name="Komma 2 2 5 2 3" xfId="1100" xr:uid="{00000000-0005-0000-0000-0000C2000000}"/>
    <cellStyle name="Komma 2 2 5 2 4" xfId="1661" xr:uid="{00000000-0005-0000-0000-0000C2000000}"/>
    <cellStyle name="Komma 2 2 5 2 5" xfId="2181" xr:uid="{C5C7499D-BA09-4BA3-ADB4-825376F743C4}"/>
    <cellStyle name="Komma 2 2 5 2 6" xfId="3301" xr:uid="{C12F209B-2B10-4A83-82B6-5AA2DBA51FEE}"/>
    <cellStyle name="Komma 2 2 5 3" xfId="100" xr:uid="{00000000-0005-0000-0000-000011000000}"/>
    <cellStyle name="Komma 2 2 5 3 2" xfId="620" xr:uid="{00000000-0005-0000-0000-000011000000}"/>
    <cellStyle name="Komma 2 2 5 3 2 2" xfId="2781" xr:uid="{4BAA535D-D0E4-4886-B1B0-47B3FE54E635}"/>
    <cellStyle name="Komma 2 2 5 3 2 3" xfId="3901" xr:uid="{7FBE931A-9B12-430A-94B2-9D9524C3A3B0}"/>
    <cellStyle name="Komma 2 2 5 3 3" xfId="1140" xr:uid="{00000000-0005-0000-0000-0000C3000000}"/>
    <cellStyle name="Komma 2 2 5 3 4" xfId="1701" xr:uid="{00000000-0005-0000-0000-0000C3000000}"/>
    <cellStyle name="Komma 2 2 5 3 5" xfId="2221" xr:uid="{EF4FAA6F-2CB1-4F89-A69C-83BA63A92A06}"/>
    <cellStyle name="Komma 2 2 5 3 6" xfId="3341" xr:uid="{65859EAF-5AEC-44B9-8334-459B2A21D88B}"/>
    <cellStyle name="Komma 2 2 5 4" xfId="140" xr:uid="{00000000-0005-0000-0000-000011000000}"/>
    <cellStyle name="Komma 2 2 5 4 2" xfId="660" xr:uid="{00000000-0005-0000-0000-000011000000}"/>
    <cellStyle name="Komma 2 2 5 4 2 2" xfId="2821" xr:uid="{AB67C69B-BBCF-41FA-B5DF-A371ED71657E}"/>
    <cellStyle name="Komma 2 2 5 4 2 3" xfId="3941" xr:uid="{DF6FAD36-392B-44EE-8D64-4EB77D2BD444}"/>
    <cellStyle name="Komma 2 2 5 4 3" xfId="1180" xr:uid="{00000000-0005-0000-0000-0000C4000000}"/>
    <cellStyle name="Komma 2 2 5 4 4" xfId="1741" xr:uid="{00000000-0005-0000-0000-0000C4000000}"/>
    <cellStyle name="Komma 2 2 5 4 5" xfId="2261" xr:uid="{D58378D6-4BAD-4574-AA66-3EDC732DEB94}"/>
    <cellStyle name="Komma 2 2 5 4 6" xfId="3381" xr:uid="{1061F756-F476-4470-8CCE-672EE11CEB22}"/>
    <cellStyle name="Komma 2 2 5 5" xfId="180" xr:uid="{00000000-0005-0000-0000-000011000000}"/>
    <cellStyle name="Komma 2 2 5 5 2" xfId="700" xr:uid="{00000000-0005-0000-0000-000011000000}"/>
    <cellStyle name="Komma 2 2 5 5 2 2" xfId="2861" xr:uid="{51B041F0-9C98-4986-9F03-C42DE4216B76}"/>
    <cellStyle name="Komma 2 2 5 5 2 3" xfId="3981" xr:uid="{D22C1137-CB4F-4889-8A18-D41F0605E8CE}"/>
    <cellStyle name="Komma 2 2 5 5 3" xfId="1220" xr:uid="{00000000-0005-0000-0000-0000C5000000}"/>
    <cellStyle name="Komma 2 2 5 5 4" xfId="1781" xr:uid="{00000000-0005-0000-0000-0000C5000000}"/>
    <cellStyle name="Komma 2 2 5 5 5" xfId="2301" xr:uid="{77A841F4-ED47-46BB-9E96-6A981BFBC828}"/>
    <cellStyle name="Komma 2 2 5 5 6" xfId="3421" xr:uid="{F9EB79A7-89A6-45C9-B822-7646B44D9B8C}"/>
    <cellStyle name="Komma 2 2 5 6" xfId="220" xr:uid="{00000000-0005-0000-0000-00000F000000}"/>
    <cellStyle name="Komma 2 2 5 6 2" xfId="740" xr:uid="{00000000-0005-0000-0000-00000F000000}"/>
    <cellStyle name="Komma 2 2 5 6 2 2" xfId="2901" xr:uid="{866C35F4-F283-469D-96E6-01B15414677E}"/>
    <cellStyle name="Komma 2 2 5 6 2 3" xfId="4021" xr:uid="{23321F59-6345-4F0A-8F6B-8BE532E5D38A}"/>
    <cellStyle name="Komma 2 2 5 6 3" xfId="1260" xr:uid="{00000000-0005-0000-0000-0000C6000000}"/>
    <cellStyle name="Komma 2 2 5 6 4" xfId="1821" xr:uid="{00000000-0005-0000-0000-0000C6000000}"/>
    <cellStyle name="Komma 2 2 5 6 5" xfId="2341" xr:uid="{94BEFB93-77F7-4388-A5FD-731D518C74A2}"/>
    <cellStyle name="Komma 2 2 5 6 6" xfId="3461" xr:uid="{BAA28A1F-E993-4DF4-BBDE-252FC0CF96CB}"/>
    <cellStyle name="Komma 2 2 5 7" xfId="260" xr:uid="{00000000-0005-0000-0000-000011000000}"/>
    <cellStyle name="Komma 2 2 5 7 2" xfId="780" xr:uid="{00000000-0005-0000-0000-000011000000}"/>
    <cellStyle name="Komma 2 2 5 7 2 2" xfId="2941" xr:uid="{5C0EF70A-022D-4E0B-BFC3-75CDDC57DEF6}"/>
    <cellStyle name="Komma 2 2 5 7 2 3" xfId="4061" xr:uid="{AE2FE750-34F3-4996-A6D3-0DE891186711}"/>
    <cellStyle name="Komma 2 2 5 7 3" xfId="1300" xr:uid="{00000000-0005-0000-0000-0000C7000000}"/>
    <cellStyle name="Komma 2 2 5 7 4" xfId="1861" xr:uid="{00000000-0005-0000-0000-0000C7000000}"/>
    <cellStyle name="Komma 2 2 5 7 5" xfId="2381" xr:uid="{CFC53C02-58E5-4EEC-BB48-D9CC406FFE9F}"/>
    <cellStyle name="Komma 2 2 5 7 6" xfId="3501" xr:uid="{77820787-3CA1-44B9-AE06-32E76D996C3D}"/>
    <cellStyle name="Komma 2 2 5 8" xfId="300" xr:uid="{00000000-0005-0000-0000-000011000000}"/>
    <cellStyle name="Komma 2 2 5 8 2" xfId="820" xr:uid="{00000000-0005-0000-0000-000011000000}"/>
    <cellStyle name="Komma 2 2 5 8 2 2" xfId="2981" xr:uid="{6736B5FC-2060-4C25-A2A0-513FC01C0FF4}"/>
    <cellStyle name="Komma 2 2 5 8 2 3" xfId="4101" xr:uid="{7DB2051B-8214-42E3-B39F-E6E3268BB38E}"/>
    <cellStyle name="Komma 2 2 5 8 3" xfId="1340" xr:uid="{00000000-0005-0000-0000-0000C8000000}"/>
    <cellStyle name="Komma 2 2 5 8 4" xfId="1901" xr:uid="{00000000-0005-0000-0000-0000C8000000}"/>
    <cellStyle name="Komma 2 2 5 8 5" xfId="2421" xr:uid="{405612A0-FF3F-448B-B47B-518BF74D8B1B}"/>
    <cellStyle name="Komma 2 2 5 8 6" xfId="3541" xr:uid="{4ECF4C87-2927-4BA9-85FF-507FD9E5C73A}"/>
    <cellStyle name="Komma 2 2 5 9" xfId="340" xr:uid="{00000000-0005-0000-0000-000011000000}"/>
    <cellStyle name="Komma 2 2 5 9 2" xfId="860" xr:uid="{00000000-0005-0000-0000-000011000000}"/>
    <cellStyle name="Komma 2 2 5 9 2 2" xfId="3021" xr:uid="{BD8A8C85-FA2D-4D73-85D4-59F9A0CC4F99}"/>
    <cellStyle name="Komma 2 2 5 9 2 3" xfId="4141" xr:uid="{5F2973A6-844E-4A98-A386-130817F35833}"/>
    <cellStyle name="Komma 2 2 5 9 3" xfId="1380" xr:uid="{00000000-0005-0000-0000-0000C9000000}"/>
    <cellStyle name="Komma 2 2 5 9 4" xfId="1941" xr:uid="{00000000-0005-0000-0000-0000C9000000}"/>
    <cellStyle name="Komma 2 2 5 9 5" xfId="2461" xr:uid="{38423985-3B88-47BB-905B-F6916B1199C5}"/>
    <cellStyle name="Komma 2 2 5 9 6" xfId="3581" xr:uid="{00571167-E9DB-421B-B253-15E0EBA32F7C}"/>
    <cellStyle name="Komma 2 2 6" xfId="22" xr:uid="{00000000-0005-0000-0000-000003000000}"/>
    <cellStyle name="Komma 2 2 6 10" xfId="383" xr:uid="{00000000-0005-0000-0000-000012000000}"/>
    <cellStyle name="Komma 2 2 6 10 2" xfId="903" xr:uid="{00000000-0005-0000-0000-000012000000}"/>
    <cellStyle name="Komma 2 2 6 10 2 2" xfId="3064" xr:uid="{AD62F387-1D28-482E-824D-2B912289DAFD}"/>
    <cellStyle name="Komma 2 2 6 10 2 3" xfId="4184" xr:uid="{0C36F59A-23AC-4043-9DBD-AC469AB5B39F}"/>
    <cellStyle name="Komma 2 2 6 10 3" xfId="1423" xr:uid="{00000000-0005-0000-0000-0000CB000000}"/>
    <cellStyle name="Komma 2 2 6 10 4" xfId="1984" xr:uid="{00000000-0005-0000-0000-0000CB000000}"/>
    <cellStyle name="Komma 2 2 6 10 5" xfId="2504" xr:uid="{A0435A25-5880-4477-AE46-17E6CA278DCE}"/>
    <cellStyle name="Komma 2 2 6 10 6" xfId="3624" xr:uid="{D1050197-9025-45A2-9397-FD7C54662FD1}"/>
    <cellStyle name="Komma 2 2 6 11" xfId="423" xr:uid="{00000000-0005-0000-0000-000003000000}"/>
    <cellStyle name="Komma 2 2 6 11 2" xfId="943" xr:uid="{00000000-0005-0000-0000-000003000000}"/>
    <cellStyle name="Komma 2 2 6 11 2 2" xfId="3104" xr:uid="{A9336DF1-A849-4049-AE39-C6619905C340}"/>
    <cellStyle name="Komma 2 2 6 11 2 3" xfId="4224" xr:uid="{01B93181-F1DF-47A1-A4A5-A8FA0111D92B}"/>
    <cellStyle name="Komma 2 2 6 11 3" xfId="1463" xr:uid="{00000000-0005-0000-0000-0000CC000000}"/>
    <cellStyle name="Komma 2 2 6 11 4" xfId="2024" xr:uid="{00000000-0005-0000-0000-0000CC000000}"/>
    <cellStyle name="Komma 2 2 6 11 5" xfId="2544" xr:uid="{DEA020FE-9C95-41C0-A8AD-24BA28E99733}"/>
    <cellStyle name="Komma 2 2 6 11 6" xfId="3664" xr:uid="{93117102-5B9B-4786-A2DE-D746010264FE}"/>
    <cellStyle name="Komma 2 2 6 12" xfId="463" xr:uid="{00000000-0005-0000-0000-000012000000}"/>
    <cellStyle name="Komma 2 2 6 12 2" xfId="983" xr:uid="{00000000-0005-0000-0000-000012000000}"/>
    <cellStyle name="Komma 2 2 6 12 2 2" xfId="3144" xr:uid="{8B66E29C-9B44-4A34-B8AF-22A9A2C73626}"/>
    <cellStyle name="Komma 2 2 6 12 2 3" xfId="4264" xr:uid="{E6C4590D-3AA1-413C-989E-263D574BCB0E}"/>
    <cellStyle name="Komma 2 2 6 12 3" xfId="1503" xr:uid="{00000000-0005-0000-0000-0000CD000000}"/>
    <cellStyle name="Komma 2 2 6 12 4" xfId="2064" xr:uid="{00000000-0005-0000-0000-0000CD000000}"/>
    <cellStyle name="Komma 2 2 6 12 5" xfId="2584" xr:uid="{510560D0-4F39-4238-BFA4-004B0087D55E}"/>
    <cellStyle name="Komma 2 2 6 12 6" xfId="3704" xr:uid="{4F50B44A-00B7-492B-AF6E-3EC436AA6BD6}"/>
    <cellStyle name="Komma 2 2 6 13" xfId="503" xr:uid="{00000000-0005-0000-0000-000012000000}"/>
    <cellStyle name="Komma 2 2 6 13 2" xfId="1023" xr:uid="{00000000-0005-0000-0000-000012000000}"/>
    <cellStyle name="Komma 2 2 6 13 2 2" xfId="3184" xr:uid="{E8620FD7-E09C-4D24-B4D8-37B6B6FCA4C9}"/>
    <cellStyle name="Komma 2 2 6 13 2 3" xfId="4304" xr:uid="{399C54AC-0BF1-49F8-8546-EFE727CD46AC}"/>
    <cellStyle name="Komma 2 2 6 13 3" xfId="1543" xr:uid="{00000000-0005-0000-0000-0000CE000000}"/>
    <cellStyle name="Komma 2 2 6 13 4" xfId="2104" xr:uid="{00000000-0005-0000-0000-0000CE000000}"/>
    <cellStyle name="Komma 2 2 6 13 5" xfId="2624" xr:uid="{82D34125-480C-4CF9-B5A6-7FBEB700E830}"/>
    <cellStyle name="Komma 2 2 6 13 6" xfId="3744" xr:uid="{AA54806F-CB53-459E-92EC-365D5DE95FA3}"/>
    <cellStyle name="Komma 2 2 6 14" xfId="543" xr:uid="{00000000-0005-0000-0000-000003000000}"/>
    <cellStyle name="Komma 2 2 6 14 2" xfId="1584" xr:uid="{00000000-0005-0000-0000-000012000000}"/>
    <cellStyle name="Komma 2 2 6 14 2 2" xfId="3224" xr:uid="{B3371C04-2929-4999-9C98-5C67F920B986}"/>
    <cellStyle name="Komma 2 2 6 14 2 3" xfId="4344" xr:uid="{E1625440-A218-4A39-9ED1-26ED9C75A12F}"/>
    <cellStyle name="Komma 2 2 6 14 3" xfId="2664" xr:uid="{0E6D1C8D-B930-4036-8FE7-EB6654D07235}"/>
    <cellStyle name="Komma 2 2 6 14 4" xfId="3784" xr:uid="{2583CED5-72BB-4B37-88C3-69F0E8B0CE85}"/>
    <cellStyle name="Komma 2 2 6 15" xfId="1063" xr:uid="{00000000-0005-0000-0000-0000CA000000}"/>
    <cellStyle name="Komma 2 2 6 15 2" xfId="2704" xr:uid="{EB773AB1-1D89-4209-BAAA-27D179B60A95}"/>
    <cellStyle name="Komma 2 2 6 15 3" xfId="3824" xr:uid="{2AC8BE1D-38C8-438C-8F84-89F03E0D1551}"/>
    <cellStyle name="Komma 2 2 6 16" xfId="1624" xr:uid="{00000000-0005-0000-0000-0000CA000000}"/>
    <cellStyle name="Komma 2 2 6 17" xfId="2144" xr:uid="{6DA7DC0C-6E41-49DC-B10C-86BAEEF18E80}"/>
    <cellStyle name="Komma 2 2 6 18" xfId="3264" xr:uid="{3A9A2C14-EFD3-4BB7-8797-FFC558D130D4}"/>
    <cellStyle name="Komma 2 2 6 2" xfId="63" xr:uid="{00000000-0005-0000-0000-000012000000}"/>
    <cellStyle name="Komma 2 2 6 2 2" xfId="583" xr:uid="{00000000-0005-0000-0000-000012000000}"/>
    <cellStyle name="Komma 2 2 6 2 2 2" xfId="2744" xr:uid="{CDF167F2-5575-4E14-A14E-A26621AFC8BA}"/>
    <cellStyle name="Komma 2 2 6 2 2 3" xfId="3864" xr:uid="{96FFA8C9-050C-498F-AB19-14F8606012FB}"/>
    <cellStyle name="Komma 2 2 6 2 3" xfId="1103" xr:uid="{00000000-0005-0000-0000-0000CF000000}"/>
    <cellStyle name="Komma 2 2 6 2 4" xfId="1664" xr:uid="{00000000-0005-0000-0000-0000CF000000}"/>
    <cellStyle name="Komma 2 2 6 2 5" xfId="2184" xr:uid="{32ED384E-FB95-4438-9531-37415722F45C}"/>
    <cellStyle name="Komma 2 2 6 2 6" xfId="3304" xr:uid="{7E130AA4-552C-4DA2-A72D-6EE4DCB448A8}"/>
    <cellStyle name="Komma 2 2 6 3" xfId="103" xr:uid="{00000000-0005-0000-0000-000012000000}"/>
    <cellStyle name="Komma 2 2 6 3 2" xfId="623" xr:uid="{00000000-0005-0000-0000-000012000000}"/>
    <cellStyle name="Komma 2 2 6 3 2 2" xfId="2784" xr:uid="{0275E7B3-EB41-4FF5-A3DC-442867E2C7BC}"/>
    <cellStyle name="Komma 2 2 6 3 2 3" xfId="3904" xr:uid="{BBC1E827-1901-44DF-918F-2E2A21D1DFAA}"/>
    <cellStyle name="Komma 2 2 6 3 3" xfId="1143" xr:uid="{00000000-0005-0000-0000-0000D0000000}"/>
    <cellStyle name="Komma 2 2 6 3 4" xfId="1704" xr:uid="{00000000-0005-0000-0000-0000D0000000}"/>
    <cellStyle name="Komma 2 2 6 3 5" xfId="2224" xr:uid="{5D37D270-5241-4AEE-A508-69DA9976ACB2}"/>
    <cellStyle name="Komma 2 2 6 3 6" xfId="3344" xr:uid="{A0BDAFD0-B36D-4ECC-A21F-148F5E9BF2B9}"/>
    <cellStyle name="Komma 2 2 6 4" xfId="143" xr:uid="{00000000-0005-0000-0000-000012000000}"/>
    <cellStyle name="Komma 2 2 6 4 2" xfId="663" xr:uid="{00000000-0005-0000-0000-000012000000}"/>
    <cellStyle name="Komma 2 2 6 4 2 2" xfId="2824" xr:uid="{A450F6C1-2D50-4222-AE4D-449EB2FFF456}"/>
    <cellStyle name="Komma 2 2 6 4 2 3" xfId="3944" xr:uid="{5C419097-8658-4863-8B20-E164C6932655}"/>
    <cellStyle name="Komma 2 2 6 4 3" xfId="1183" xr:uid="{00000000-0005-0000-0000-0000D1000000}"/>
    <cellStyle name="Komma 2 2 6 4 4" xfId="1744" xr:uid="{00000000-0005-0000-0000-0000D1000000}"/>
    <cellStyle name="Komma 2 2 6 4 5" xfId="2264" xr:uid="{279D58C9-FC52-44F6-94E1-2F58399D34AC}"/>
    <cellStyle name="Komma 2 2 6 4 6" xfId="3384" xr:uid="{98C3CD16-E124-4572-919D-DB2B55860AA6}"/>
    <cellStyle name="Komma 2 2 6 5" xfId="183" xr:uid="{00000000-0005-0000-0000-000012000000}"/>
    <cellStyle name="Komma 2 2 6 5 2" xfId="703" xr:uid="{00000000-0005-0000-0000-000012000000}"/>
    <cellStyle name="Komma 2 2 6 5 2 2" xfId="2864" xr:uid="{AC52EF38-0F4D-4EDE-BC05-AFD50DB7599F}"/>
    <cellStyle name="Komma 2 2 6 5 2 3" xfId="3984" xr:uid="{1989161A-1B2B-4A8D-923B-65736362E6F3}"/>
    <cellStyle name="Komma 2 2 6 5 3" xfId="1223" xr:uid="{00000000-0005-0000-0000-0000D2000000}"/>
    <cellStyle name="Komma 2 2 6 5 4" xfId="1784" xr:uid="{00000000-0005-0000-0000-0000D2000000}"/>
    <cellStyle name="Komma 2 2 6 5 5" xfId="2304" xr:uid="{1AC32EB6-2FE7-46DF-A6AC-BA7EC1AB7BF7}"/>
    <cellStyle name="Komma 2 2 6 5 6" xfId="3424" xr:uid="{780491D3-A39F-4762-9FE2-695CAE78CFFD}"/>
    <cellStyle name="Komma 2 2 6 6" xfId="223" xr:uid="{00000000-0005-0000-0000-000010000000}"/>
    <cellStyle name="Komma 2 2 6 6 2" xfId="743" xr:uid="{00000000-0005-0000-0000-000010000000}"/>
    <cellStyle name="Komma 2 2 6 6 2 2" xfId="2904" xr:uid="{84236332-16B9-4D20-9C99-DCF9A4D8C64B}"/>
    <cellStyle name="Komma 2 2 6 6 2 3" xfId="4024" xr:uid="{8D20C859-B6BF-4B93-9BE9-AE0AFAFE6165}"/>
    <cellStyle name="Komma 2 2 6 6 3" xfId="1263" xr:uid="{00000000-0005-0000-0000-0000D3000000}"/>
    <cellStyle name="Komma 2 2 6 6 4" xfId="1824" xr:uid="{00000000-0005-0000-0000-0000D3000000}"/>
    <cellStyle name="Komma 2 2 6 6 5" xfId="2344" xr:uid="{A9170F5F-8477-430B-8E15-E098F452E65C}"/>
    <cellStyle name="Komma 2 2 6 6 6" xfId="3464" xr:uid="{C5EE6505-9715-43CC-8F96-B769CDB51575}"/>
    <cellStyle name="Komma 2 2 6 7" xfId="263" xr:uid="{00000000-0005-0000-0000-000012000000}"/>
    <cellStyle name="Komma 2 2 6 7 2" xfId="783" xr:uid="{00000000-0005-0000-0000-000012000000}"/>
    <cellStyle name="Komma 2 2 6 7 2 2" xfId="2944" xr:uid="{1575AE32-18D5-45BB-9C69-358D3409EB88}"/>
    <cellStyle name="Komma 2 2 6 7 2 3" xfId="4064" xr:uid="{7A60D05D-2041-4886-AC2A-6B87C86D77FA}"/>
    <cellStyle name="Komma 2 2 6 7 3" xfId="1303" xr:uid="{00000000-0005-0000-0000-0000D4000000}"/>
    <cellStyle name="Komma 2 2 6 7 4" xfId="1864" xr:uid="{00000000-0005-0000-0000-0000D4000000}"/>
    <cellStyle name="Komma 2 2 6 7 5" xfId="2384" xr:uid="{613DCC69-2BF1-4D14-8590-BC65F897E65A}"/>
    <cellStyle name="Komma 2 2 6 7 6" xfId="3504" xr:uid="{73ED30A0-F0CE-46B7-A69B-B1A62D4AB8ED}"/>
    <cellStyle name="Komma 2 2 6 8" xfId="303" xr:uid="{00000000-0005-0000-0000-000012000000}"/>
    <cellStyle name="Komma 2 2 6 8 2" xfId="823" xr:uid="{00000000-0005-0000-0000-000012000000}"/>
    <cellStyle name="Komma 2 2 6 8 2 2" xfId="2984" xr:uid="{A8CA3555-4B20-4671-A551-A73F0A091940}"/>
    <cellStyle name="Komma 2 2 6 8 2 3" xfId="4104" xr:uid="{6B53000D-2BB8-46E8-B911-EBA7662775D4}"/>
    <cellStyle name="Komma 2 2 6 8 3" xfId="1343" xr:uid="{00000000-0005-0000-0000-0000D5000000}"/>
    <cellStyle name="Komma 2 2 6 8 4" xfId="1904" xr:uid="{00000000-0005-0000-0000-0000D5000000}"/>
    <cellStyle name="Komma 2 2 6 8 5" xfId="2424" xr:uid="{1899D36F-D9D5-4182-962D-9737218A10CC}"/>
    <cellStyle name="Komma 2 2 6 8 6" xfId="3544" xr:uid="{AE786854-D204-4F52-85FB-C6A290002A74}"/>
    <cellStyle name="Komma 2 2 6 9" xfId="343" xr:uid="{00000000-0005-0000-0000-000012000000}"/>
    <cellStyle name="Komma 2 2 6 9 2" xfId="863" xr:uid="{00000000-0005-0000-0000-000012000000}"/>
    <cellStyle name="Komma 2 2 6 9 2 2" xfId="3024" xr:uid="{5CAE08BD-EC9E-4437-BAF1-70F8126A1F03}"/>
    <cellStyle name="Komma 2 2 6 9 2 3" xfId="4144" xr:uid="{C796C866-F3DD-4B85-BF84-A2DCBD5D6B18}"/>
    <cellStyle name="Komma 2 2 6 9 3" xfId="1383" xr:uid="{00000000-0005-0000-0000-0000D6000000}"/>
    <cellStyle name="Komma 2 2 6 9 4" xfId="1944" xr:uid="{00000000-0005-0000-0000-0000D6000000}"/>
    <cellStyle name="Komma 2 2 6 9 5" xfId="2464" xr:uid="{2C6636DE-1792-45B5-B830-B1CCEA843E1C}"/>
    <cellStyle name="Komma 2 2 6 9 6" xfId="3584" xr:uid="{2A099BC6-3B0C-4413-895D-A12300DB7C35}"/>
    <cellStyle name="Komma 2 2 7" xfId="25" xr:uid="{00000000-0005-0000-0000-000001000000}"/>
    <cellStyle name="Komma 2 2 7 10" xfId="386" xr:uid="{00000000-0005-0000-0000-000013000000}"/>
    <cellStyle name="Komma 2 2 7 10 2" xfId="906" xr:uid="{00000000-0005-0000-0000-000013000000}"/>
    <cellStyle name="Komma 2 2 7 10 2 2" xfId="3067" xr:uid="{14A83187-F29A-452F-91DF-A1D613E1DA20}"/>
    <cellStyle name="Komma 2 2 7 10 2 3" xfId="4187" xr:uid="{3A63A984-F9F6-4035-924D-A4CC197073A3}"/>
    <cellStyle name="Komma 2 2 7 10 3" xfId="1426" xr:uid="{00000000-0005-0000-0000-0000D8000000}"/>
    <cellStyle name="Komma 2 2 7 10 4" xfId="1987" xr:uid="{00000000-0005-0000-0000-0000D8000000}"/>
    <cellStyle name="Komma 2 2 7 10 5" xfId="2507" xr:uid="{091824F5-BF59-48F0-9B1A-F65A5B041406}"/>
    <cellStyle name="Komma 2 2 7 10 6" xfId="3627" xr:uid="{17A8888C-B825-4569-AB58-A09A8E4DA817}"/>
    <cellStyle name="Komma 2 2 7 11" xfId="426" xr:uid="{00000000-0005-0000-0000-000001000000}"/>
    <cellStyle name="Komma 2 2 7 11 2" xfId="946" xr:uid="{00000000-0005-0000-0000-000001000000}"/>
    <cellStyle name="Komma 2 2 7 11 2 2" xfId="3107" xr:uid="{44F927B4-7E59-4422-AE98-4BFDBCB97622}"/>
    <cellStyle name="Komma 2 2 7 11 2 3" xfId="4227" xr:uid="{F2865D22-97EE-4023-9AFE-668EF52535A5}"/>
    <cellStyle name="Komma 2 2 7 11 3" xfId="1466" xr:uid="{00000000-0005-0000-0000-0000D9000000}"/>
    <cellStyle name="Komma 2 2 7 11 4" xfId="2027" xr:uid="{00000000-0005-0000-0000-0000D9000000}"/>
    <cellStyle name="Komma 2 2 7 11 5" xfId="2547" xr:uid="{E90DC484-C80A-451C-A821-A90C596553A6}"/>
    <cellStyle name="Komma 2 2 7 11 6" xfId="3667" xr:uid="{54B2152E-1CF4-46BF-AF6B-FBE609DACE03}"/>
    <cellStyle name="Komma 2 2 7 12" xfId="466" xr:uid="{00000000-0005-0000-0000-000013000000}"/>
    <cellStyle name="Komma 2 2 7 12 2" xfId="986" xr:uid="{00000000-0005-0000-0000-000013000000}"/>
    <cellStyle name="Komma 2 2 7 12 2 2" xfId="3147" xr:uid="{94C2B049-687E-495B-B767-9D23C873F016}"/>
    <cellStyle name="Komma 2 2 7 12 2 3" xfId="4267" xr:uid="{8A7F325A-ECB9-41D2-9275-92B8AF7D49CD}"/>
    <cellStyle name="Komma 2 2 7 12 3" xfId="1506" xr:uid="{00000000-0005-0000-0000-0000DA000000}"/>
    <cellStyle name="Komma 2 2 7 12 4" xfId="2067" xr:uid="{00000000-0005-0000-0000-0000DA000000}"/>
    <cellStyle name="Komma 2 2 7 12 5" xfId="2587" xr:uid="{C7FB6226-4EAE-40CA-9D44-E3DCE3479FEC}"/>
    <cellStyle name="Komma 2 2 7 12 6" xfId="3707" xr:uid="{C0377DA8-8B65-447F-B1A9-350D2E7386DD}"/>
    <cellStyle name="Komma 2 2 7 13" xfId="506" xr:uid="{00000000-0005-0000-0000-000013000000}"/>
    <cellStyle name="Komma 2 2 7 13 2" xfId="1026" xr:uid="{00000000-0005-0000-0000-000013000000}"/>
    <cellStyle name="Komma 2 2 7 13 2 2" xfId="3187" xr:uid="{8AA5BEC4-68E8-43E6-B3E4-1A43BA53EBB5}"/>
    <cellStyle name="Komma 2 2 7 13 2 3" xfId="4307" xr:uid="{468BB2F5-C0E1-4BBC-A5CF-026D5C8E4987}"/>
    <cellStyle name="Komma 2 2 7 13 3" xfId="1546" xr:uid="{00000000-0005-0000-0000-0000DB000000}"/>
    <cellStyle name="Komma 2 2 7 13 4" xfId="2107" xr:uid="{00000000-0005-0000-0000-0000DB000000}"/>
    <cellStyle name="Komma 2 2 7 13 5" xfId="2627" xr:uid="{64C57A45-CA3E-4388-8BE6-6B06D298EAB6}"/>
    <cellStyle name="Komma 2 2 7 13 6" xfId="3747" xr:uid="{55558A37-2F0E-4090-B3F7-9D299121752D}"/>
    <cellStyle name="Komma 2 2 7 14" xfId="546" xr:uid="{00000000-0005-0000-0000-000001000000}"/>
    <cellStyle name="Komma 2 2 7 14 2" xfId="1587" xr:uid="{00000000-0005-0000-0000-000013000000}"/>
    <cellStyle name="Komma 2 2 7 14 2 2" xfId="3227" xr:uid="{707A3FE9-F32D-48B8-B883-522223311661}"/>
    <cellStyle name="Komma 2 2 7 14 2 3" xfId="4347" xr:uid="{58B9C104-BAE0-4C44-B8EC-E365E499D329}"/>
    <cellStyle name="Komma 2 2 7 14 3" xfId="2667" xr:uid="{FEC9146B-E270-4DD0-AC6B-AC85A0FFAD90}"/>
    <cellStyle name="Komma 2 2 7 14 4" xfId="3787" xr:uid="{50028E83-BC6B-4B46-AB1C-6903A004B81E}"/>
    <cellStyle name="Komma 2 2 7 15" xfId="1066" xr:uid="{00000000-0005-0000-0000-0000D7000000}"/>
    <cellStyle name="Komma 2 2 7 15 2" xfId="2707" xr:uid="{4B110D11-8F4B-41FD-8C97-B486BFDCFCA9}"/>
    <cellStyle name="Komma 2 2 7 15 3" xfId="3827" xr:uid="{31781526-ADEE-49A4-AC03-5BAEA752B409}"/>
    <cellStyle name="Komma 2 2 7 16" xfId="1627" xr:uid="{00000000-0005-0000-0000-0000D7000000}"/>
    <cellStyle name="Komma 2 2 7 17" xfId="2147" xr:uid="{41E9E6C7-0B00-4FB3-830C-83D8EF7990B9}"/>
    <cellStyle name="Komma 2 2 7 18" xfId="3267" xr:uid="{E7E3E3FB-136A-484E-98A7-DD292B2164F1}"/>
    <cellStyle name="Komma 2 2 7 2" xfId="66" xr:uid="{00000000-0005-0000-0000-000013000000}"/>
    <cellStyle name="Komma 2 2 7 2 2" xfId="586" xr:uid="{00000000-0005-0000-0000-000013000000}"/>
    <cellStyle name="Komma 2 2 7 2 2 2" xfId="2747" xr:uid="{1503CC6F-D02B-46E2-9E9C-EB29BD5B9E6B}"/>
    <cellStyle name="Komma 2 2 7 2 2 3" xfId="3867" xr:uid="{79F2803E-2B5D-4785-8B52-2C2D106AC16C}"/>
    <cellStyle name="Komma 2 2 7 2 3" xfId="1106" xr:uid="{00000000-0005-0000-0000-0000DC000000}"/>
    <cellStyle name="Komma 2 2 7 2 4" xfId="1667" xr:uid="{00000000-0005-0000-0000-0000DC000000}"/>
    <cellStyle name="Komma 2 2 7 2 5" xfId="2187" xr:uid="{3A485BF1-8A76-4095-9471-5F70376EFFC9}"/>
    <cellStyle name="Komma 2 2 7 2 6" xfId="3307" xr:uid="{50339DEE-E644-4202-A562-0897ED27CDAD}"/>
    <cellStyle name="Komma 2 2 7 3" xfId="106" xr:uid="{00000000-0005-0000-0000-000013000000}"/>
    <cellStyle name="Komma 2 2 7 3 2" xfId="626" xr:uid="{00000000-0005-0000-0000-000013000000}"/>
    <cellStyle name="Komma 2 2 7 3 2 2" xfId="2787" xr:uid="{4F821432-616E-49B8-BA61-E34A8C197B95}"/>
    <cellStyle name="Komma 2 2 7 3 2 3" xfId="3907" xr:uid="{C45AB4F5-CB7B-4F03-A2D7-DD3E0A3ECD30}"/>
    <cellStyle name="Komma 2 2 7 3 3" xfId="1146" xr:uid="{00000000-0005-0000-0000-0000DD000000}"/>
    <cellStyle name="Komma 2 2 7 3 4" xfId="1707" xr:uid="{00000000-0005-0000-0000-0000DD000000}"/>
    <cellStyle name="Komma 2 2 7 3 5" xfId="2227" xr:uid="{22E54945-479E-439E-85DC-5B152A676352}"/>
    <cellStyle name="Komma 2 2 7 3 6" xfId="3347" xr:uid="{D2610C71-B87D-4E76-BB0A-3816AEB5EA90}"/>
    <cellStyle name="Komma 2 2 7 4" xfId="146" xr:uid="{00000000-0005-0000-0000-000013000000}"/>
    <cellStyle name="Komma 2 2 7 4 2" xfId="666" xr:uid="{00000000-0005-0000-0000-000013000000}"/>
    <cellStyle name="Komma 2 2 7 4 2 2" xfId="2827" xr:uid="{0E579A52-FB42-4D27-B2DE-4A29BF15D017}"/>
    <cellStyle name="Komma 2 2 7 4 2 3" xfId="3947" xr:uid="{689230F9-CAB1-4D18-BB51-5CCD55C842A5}"/>
    <cellStyle name="Komma 2 2 7 4 3" xfId="1186" xr:uid="{00000000-0005-0000-0000-0000DE000000}"/>
    <cellStyle name="Komma 2 2 7 4 4" xfId="1747" xr:uid="{00000000-0005-0000-0000-0000DE000000}"/>
    <cellStyle name="Komma 2 2 7 4 5" xfId="2267" xr:uid="{986413E9-9B8A-4BBA-B518-FA61FDFE2BBF}"/>
    <cellStyle name="Komma 2 2 7 4 6" xfId="3387" xr:uid="{8AD4CAF2-E626-4282-8E82-810267713386}"/>
    <cellStyle name="Komma 2 2 7 5" xfId="186" xr:uid="{00000000-0005-0000-0000-000013000000}"/>
    <cellStyle name="Komma 2 2 7 5 2" xfId="706" xr:uid="{00000000-0005-0000-0000-000013000000}"/>
    <cellStyle name="Komma 2 2 7 5 2 2" xfId="2867" xr:uid="{8E6C7DD9-33A4-423A-97D0-C0BD193EE11C}"/>
    <cellStyle name="Komma 2 2 7 5 2 3" xfId="3987" xr:uid="{AB8DADCB-E4C8-4179-BF08-3C31A94997EF}"/>
    <cellStyle name="Komma 2 2 7 5 3" xfId="1226" xr:uid="{00000000-0005-0000-0000-0000DF000000}"/>
    <cellStyle name="Komma 2 2 7 5 4" xfId="1787" xr:uid="{00000000-0005-0000-0000-0000DF000000}"/>
    <cellStyle name="Komma 2 2 7 5 5" xfId="2307" xr:uid="{C4947C8E-9F04-470C-8A5D-4747D490D660}"/>
    <cellStyle name="Komma 2 2 7 5 6" xfId="3427" xr:uid="{DEE020B4-DBE3-47F7-A60D-3FC5A5AFF158}"/>
    <cellStyle name="Komma 2 2 7 6" xfId="226" xr:uid="{00000000-0005-0000-0000-000011000000}"/>
    <cellStyle name="Komma 2 2 7 6 2" xfId="746" xr:uid="{00000000-0005-0000-0000-000011000000}"/>
    <cellStyle name="Komma 2 2 7 6 2 2" xfId="2907" xr:uid="{7E24A441-A0CF-47DF-9952-2C98D2629830}"/>
    <cellStyle name="Komma 2 2 7 6 2 3" xfId="4027" xr:uid="{423EA310-B4A3-4149-BE17-085A64E11A8F}"/>
    <cellStyle name="Komma 2 2 7 6 3" xfId="1266" xr:uid="{00000000-0005-0000-0000-0000E0000000}"/>
    <cellStyle name="Komma 2 2 7 6 4" xfId="1827" xr:uid="{00000000-0005-0000-0000-0000E0000000}"/>
    <cellStyle name="Komma 2 2 7 6 5" xfId="2347" xr:uid="{BC72EB91-E583-444E-A901-4191F9F061B8}"/>
    <cellStyle name="Komma 2 2 7 6 6" xfId="3467" xr:uid="{B10A327A-8703-4EC5-A8D2-51AD95786B8A}"/>
    <cellStyle name="Komma 2 2 7 7" xfId="266" xr:uid="{00000000-0005-0000-0000-000013000000}"/>
    <cellStyle name="Komma 2 2 7 7 2" xfId="786" xr:uid="{00000000-0005-0000-0000-000013000000}"/>
    <cellStyle name="Komma 2 2 7 7 2 2" xfId="2947" xr:uid="{2B889FF8-050B-4661-A4E5-9C0CBDDFD2B8}"/>
    <cellStyle name="Komma 2 2 7 7 2 3" xfId="4067" xr:uid="{116B549A-E924-4E7C-929D-90C91BADDCCE}"/>
    <cellStyle name="Komma 2 2 7 7 3" xfId="1306" xr:uid="{00000000-0005-0000-0000-0000E1000000}"/>
    <cellStyle name="Komma 2 2 7 7 4" xfId="1867" xr:uid="{00000000-0005-0000-0000-0000E1000000}"/>
    <cellStyle name="Komma 2 2 7 7 5" xfId="2387" xr:uid="{E4536DB5-1DC3-473D-9357-E0DB4D33493B}"/>
    <cellStyle name="Komma 2 2 7 7 6" xfId="3507" xr:uid="{779EF83D-91F8-4026-8858-238D2B099F94}"/>
    <cellStyle name="Komma 2 2 7 8" xfId="306" xr:uid="{00000000-0005-0000-0000-000013000000}"/>
    <cellStyle name="Komma 2 2 7 8 2" xfId="826" xr:uid="{00000000-0005-0000-0000-000013000000}"/>
    <cellStyle name="Komma 2 2 7 8 2 2" xfId="2987" xr:uid="{5A31B833-3177-40B3-BB74-35CB3BF9E374}"/>
    <cellStyle name="Komma 2 2 7 8 2 3" xfId="4107" xr:uid="{D4905768-B107-49B5-B082-AD521BF2E307}"/>
    <cellStyle name="Komma 2 2 7 8 3" xfId="1346" xr:uid="{00000000-0005-0000-0000-0000E2000000}"/>
    <cellStyle name="Komma 2 2 7 8 4" xfId="1907" xr:uid="{00000000-0005-0000-0000-0000E2000000}"/>
    <cellStyle name="Komma 2 2 7 8 5" xfId="2427" xr:uid="{E8508C1F-6865-4626-9961-32E16B91E002}"/>
    <cellStyle name="Komma 2 2 7 8 6" xfId="3547" xr:uid="{865D8418-BD86-4139-93D0-0C182ED34804}"/>
    <cellStyle name="Komma 2 2 7 9" xfId="346" xr:uid="{00000000-0005-0000-0000-000013000000}"/>
    <cellStyle name="Komma 2 2 7 9 2" xfId="866" xr:uid="{00000000-0005-0000-0000-000013000000}"/>
    <cellStyle name="Komma 2 2 7 9 2 2" xfId="3027" xr:uid="{93DC0CE7-6005-497E-899F-7F339E5CED02}"/>
    <cellStyle name="Komma 2 2 7 9 2 3" xfId="4147" xr:uid="{5A3BEEB7-A458-476F-BCE2-6DF7CAB70042}"/>
    <cellStyle name="Komma 2 2 7 9 3" xfId="1386" xr:uid="{00000000-0005-0000-0000-0000E3000000}"/>
    <cellStyle name="Komma 2 2 7 9 4" xfId="1947" xr:uid="{00000000-0005-0000-0000-0000E3000000}"/>
    <cellStyle name="Komma 2 2 7 9 5" xfId="2467" xr:uid="{B99B63CF-4A9C-4361-89E5-12F9C085B30A}"/>
    <cellStyle name="Komma 2 2 7 9 6" xfId="3587" xr:uid="{C4E6A8D5-3F00-4797-B645-BA24C8390404}"/>
    <cellStyle name="Komma 2 2 8" xfId="28" xr:uid="{00000000-0005-0000-0000-000001000000}"/>
    <cellStyle name="Komma 2 2 8 10" xfId="389" xr:uid="{00000000-0005-0000-0000-000014000000}"/>
    <cellStyle name="Komma 2 2 8 10 2" xfId="909" xr:uid="{00000000-0005-0000-0000-000014000000}"/>
    <cellStyle name="Komma 2 2 8 10 2 2" xfId="3070" xr:uid="{B0EF0BB4-FCEA-43EB-91D6-B03BA5D4F20F}"/>
    <cellStyle name="Komma 2 2 8 10 2 3" xfId="4190" xr:uid="{C8976ABD-FE7F-4384-9CD7-F46F2F5D4319}"/>
    <cellStyle name="Komma 2 2 8 10 3" xfId="1429" xr:uid="{00000000-0005-0000-0000-0000E5000000}"/>
    <cellStyle name="Komma 2 2 8 10 4" xfId="1990" xr:uid="{00000000-0005-0000-0000-0000E5000000}"/>
    <cellStyle name="Komma 2 2 8 10 5" xfId="2510" xr:uid="{0E13BE91-2DBE-48A5-8CA4-8897411F7605}"/>
    <cellStyle name="Komma 2 2 8 10 6" xfId="3630" xr:uid="{D2AE49A2-F4C7-4242-9574-6E7A250CBB17}"/>
    <cellStyle name="Komma 2 2 8 11" xfId="429" xr:uid="{00000000-0005-0000-0000-000001000000}"/>
    <cellStyle name="Komma 2 2 8 11 2" xfId="949" xr:uid="{00000000-0005-0000-0000-000001000000}"/>
    <cellStyle name="Komma 2 2 8 11 2 2" xfId="3110" xr:uid="{1DBD5524-2A1D-46CD-8900-644C53F5D1F3}"/>
    <cellStyle name="Komma 2 2 8 11 2 3" xfId="4230" xr:uid="{292D5302-5FBB-40F2-A398-006E9802CE84}"/>
    <cellStyle name="Komma 2 2 8 11 3" xfId="1469" xr:uid="{00000000-0005-0000-0000-0000E6000000}"/>
    <cellStyle name="Komma 2 2 8 11 4" xfId="2030" xr:uid="{00000000-0005-0000-0000-0000E6000000}"/>
    <cellStyle name="Komma 2 2 8 11 5" xfId="2550" xr:uid="{88224F7B-023A-482E-A89C-7056843737DD}"/>
    <cellStyle name="Komma 2 2 8 11 6" xfId="3670" xr:uid="{E5721F18-D64F-4342-B729-EAC6BC5F0574}"/>
    <cellStyle name="Komma 2 2 8 12" xfId="469" xr:uid="{00000000-0005-0000-0000-000014000000}"/>
    <cellStyle name="Komma 2 2 8 12 2" xfId="989" xr:uid="{00000000-0005-0000-0000-000014000000}"/>
    <cellStyle name="Komma 2 2 8 12 2 2" xfId="3150" xr:uid="{9E3120B4-E001-4933-9F7F-C971B5ACA145}"/>
    <cellStyle name="Komma 2 2 8 12 2 3" xfId="4270" xr:uid="{7BD1CCA2-FC73-4185-B5E1-36BEAAD054BE}"/>
    <cellStyle name="Komma 2 2 8 12 3" xfId="1509" xr:uid="{00000000-0005-0000-0000-0000E7000000}"/>
    <cellStyle name="Komma 2 2 8 12 4" xfId="2070" xr:uid="{00000000-0005-0000-0000-0000E7000000}"/>
    <cellStyle name="Komma 2 2 8 12 5" xfId="2590" xr:uid="{28535E87-7B30-4BBD-ADCC-E297FA76EFA0}"/>
    <cellStyle name="Komma 2 2 8 12 6" xfId="3710" xr:uid="{CEFFB11D-C6C0-492E-942F-1726BF45C8B1}"/>
    <cellStyle name="Komma 2 2 8 13" xfId="509" xr:uid="{00000000-0005-0000-0000-000014000000}"/>
    <cellStyle name="Komma 2 2 8 13 2" xfId="1029" xr:uid="{00000000-0005-0000-0000-000014000000}"/>
    <cellStyle name="Komma 2 2 8 13 2 2" xfId="3190" xr:uid="{F76D7A93-E9D1-4E35-A0B6-7F9D9693AF01}"/>
    <cellStyle name="Komma 2 2 8 13 2 3" xfId="4310" xr:uid="{B51D1762-E42D-4A01-8911-5DC1C35ED0A2}"/>
    <cellStyle name="Komma 2 2 8 13 3" xfId="1549" xr:uid="{00000000-0005-0000-0000-0000E8000000}"/>
    <cellStyle name="Komma 2 2 8 13 4" xfId="2110" xr:uid="{00000000-0005-0000-0000-0000E8000000}"/>
    <cellStyle name="Komma 2 2 8 13 5" xfId="2630" xr:uid="{7FC5344C-426D-452C-B4DD-1147DD67D07B}"/>
    <cellStyle name="Komma 2 2 8 13 6" xfId="3750" xr:uid="{08CF1AED-2B45-4158-B080-97FA9AAC92BD}"/>
    <cellStyle name="Komma 2 2 8 14" xfId="549" xr:uid="{00000000-0005-0000-0000-000001000000}"/>
    <cellStyle name="Komma 2 2 8 14 2" xfId="1590" xr:uid="{00000000-0005-0000-0000-000014000000}"/>
    <cellStyle name="Komma 2 2 8 14 2 2" xfId="3230" xr:uid="{D6247A88-3961-4A47-947B-7A639CA5634E}"/>
    <cellStyle name="Komma 2 2 8 14 2 3" xfId="4350" xr:uid="{A7E63DC7-E872-4D26-A207-DB18A13086CD}"/>
    <cellStyle name="Komma 2 2 8 14 3" xfId="2670" xr:uid="{F4424BAE-F250-4B0D-8655-3F2EEB16DB12}"/>
    <cellStyle name="Komma 2 2 8 14 4" xfId="3790" xr:uid="{C0F45917-D1AC-4194-8F4C-BD8BBFE6F3D0}"/>
    <cellStyle name="Komma 2 2 8 15" xfId="1069" xr:uid="{00000000-0005-0000-0000-0000E4000000}"/>
    <cellStyle name="Komma 2 2 8 15 2" xfId="2710" xr:uid="{0C2F6EFE-9618-4CD1-9DDF-074DE53B3E91}"/>
    <cellStyle name="Komma 2 2 8 15 3" xfId="3830" xr:uid="{5C495B62-43E3-4391-9C17-7A70973534AF}"/>
    <cellStyle name="Komma 2 2 8 16" xfId="1630" xr:uid="{00000000-0005-0000-0000-0000E4000000}"/>
    <cellStyle name="Komma 2 2 8 17" xfId="2150" xr:uid="{F2C8F8FF-A259-49E2-AF60-E1B7A78A9DB6}"/>
    <cellStyle name="Komma 2 2 8 18" xfId="3270" xr:uid="{9035D3CE-952D-458C-9A9F-591B39AEB4CE}"/>
    <cellStyle name="Komma 2 2 8 2" xfId="69" xr:uid="{00000000-0005-0000-0000-000014000000}"/>
    <cellStyle name="Komma 2 2 8 2 2" xfId="589" xr:uid="{00000000-0005-0000-0000-000014000000}"/>
    <cellStyle name="Komma 2 2 8 2 2 2" xfId="2750" xr:uid="{B450A7AD-F349-4852-8C6A-2837FDB8A7BA}"/>
    <cellStyle name="Komma 2 2 8 2 2 3" xfId="3870" xr:uid="{511923FD-7CA1-4F99-9371-BB3438BB76D9}"/>
    <cellStyle name="Komma 2 2 8 2 3" xfId="1109" xr:uid="{00000000-0005-0000-0000-0000E9000000}"/>
    <cellStyle name="Komma 2 2 8 2 4" xfId="1670" xr:uid="{00000000-0005-0000-0000-0000E9000000}"/>
    <cellStyle name="Komma 2 2 8 2 5" xfId="2190" xr:uid="{02E37B7E-B395-4927-BAEA-A201AC14402D}"/>
    <cellStyle name="Komma 2 2 8 2 6" xfId="3310" xr:uid="{66E36937-72DB-4C3B-A035-CBECC85CC414}"/>
    <cellStyle name="Komma 2 2 8 3" xfId="109" xr:uid="{00000000-0005-0000-0000-000014000000}"/>
    <cellStyle name="Komma 2 2 8 3 2" xfId="629" xr:uid="{00000000-0005-0000-0000-000014000000}"/>
    <cellStyle name="Komma 2 2 8 3 2 2" xfId="2790" xr:uid="{C5472DDB-23C2-4168-8432-C0E3EAB2C476}"/>
    <cellStyle name="Komma 2 2 8 3 2 3" xfId="3910" xr:uid="{29862AD7-02F9-4004-80F9-63F97827E6C2}"/>
    <cellStyle name="Komma 2 2 8 3 3" xfId="1149" xr:uid="{00000000-0005-0000-0000-0000EA000000}"/>
    <cellStyle name="Komma 2 2 8 3 4" xfId="1710" xr:uid="{00000000-0005-0000-0000-0000EA000000}"/>
    <cellStyle name="Komma 2 2 8 3 5" xfId="2230" xr:uid="{ACF152CE-DCD2-45AA-B5F8-0DEBCCBBCB21}"/>
    <cellStyle name="Komma 2 2 8 3 6" xfId="3350" xr:uid="{66A26CE9-BF95-4CA9-9897-9215D69C0305}"/>
    <cellStyle name="Komma 2 2 8 4" xfId="149" xr:uid="{00000000-0005-0000-0000-000014000000}"/>
    <cellStyle name="Komma 2 2 8 4 2" xfId="669" xr:uid="{00000000-0005-0000-0000-000014000000}"/>
    <cellStyle name="Komma 2 2 8 4 2 2" xfId="2830" xr:uid="{AB0240F8-04DE-44B9-915A-9F8906F7174C}"/>
    <cellStyle name="Komma 2 2 8 4 2 3" xfId="3950" xr:uid="{48AC0C51-15E9-43C6-8A0C-0E9885D5C529}"/>
    <cellStyle name="Komma 2 2 8 4 3" xfId="1189" xr:uid="{00000000-0005-0000-0000-0000EB000000}"/>
    <cellStyle name="Komma 2 2 8 4 4" xfId="1750" xr:uid="{00000000-0005-0000-0000-0000EB000000}"/>
    <cellStyle name="Komma 2 2 8 4 5" xfId="2270" xr:uid="{08503602-F09E-4801-8500-B90710BBA545}"/>
    <cellStyle name="Komma 2 2 8 4 6" xfId="3390" xr:uid="{9E955C35-40C4-4471-B7C1-7BA81528EBC5}"/>
    <cellStyle name="Komma 2 2 8 5" xfId="189" xr:uid="{00000000-0005-0000-0000-000014000000}"/>
    <cellStyle name="Komma 2 2 8 5 2" xfId="709" xr:uid="{00000000-0005-0000-0000-000014000000}"/>
    <cellStyle name="Komma 2 2 8 5 2 2" xfId="2870" xr:uid="{84ECF926-291A-4C4B-96D3-BBA5B45620EA}"/>
    <cellStyle name="Komma 2 2 8 5 2 3" xfId="3990" xr:uid="{2F9C26A9-25CA-42A7-9F62-D6B8534BA27C}"/>
    <cellStyle name="Komma 2 2 8 5 3" xfId="1229" xr:uid="{00000000-0005-0000-0000-0000EC000000}"/>
    <cellStyle name="Komma 2 2 8 5 4" xfId="1790" xr:uid="{00000000-0005-0000-0000-0000EC000000}"/>
    <cellStyle name="Komma 2 2 8 5 5" xfId="2310" xr:uid="{DF46A37E-5A8C-468F-85FF-895F1DA9894A}"/>
    <cellStyle name="Komma 2 2 8 5 6" xfId="3430" xr:uid="{4030923F-34E4-4F35-B26C-F52CDE9745C2}"/>
    <cellStyle name="Komma 2 2 8 6" xfId="229" xr:uid="{00000000-0005-0000-0000-000012000000}"/>
    <cellStyle name="Komma 2 2 8 6 2" xfId="749" xr:uid="{00000000-0005-0000-0000-000012000000}"/>
    <cellStyle name="Komma 2 2 8 6 2 2" xfId="2910" xr:uid="{0E0C3ED1-DCBF-496C-88B1-BC455632BBCE}"/>
    <cellStyle name="Komma 2 2 8 6 2 3" xfId="4030" xr:uid="{199BE701-B835-4EC5-8DC3-9B365095AE98}"/>
    <cellStyle name="Komma 2 2 8 6 3" xfId="1269" xr:uid="{00000000-0005-0000-0000-0000ED000000}"/>
    <cellStyle name="Komma 2 2 8 6 4" xfId="1830" xr:uid="{00000000-0005-0000-0000-0000ED000000}"/>
    <cellStyle name="Komma 2 2 8 6 5" xfId="2350" xr:uid="{074E6471-E879-4C37-9975-D519FB31A0A4}"/>
    <cellStyle name="Komma 2 2 8 6 6" xfId="3470" xr:uid="{35260227-48C7-43CE-90A4-8DDDAE7538FF}"/>
    <cellStyle name="Komma 2 2 8 7" xfId="269" xr:uid="{00000000-0005-0000-0000-000014000000}"/>
    <cellStyle name="Komma 2 2 8 7 2" xfId="789" xr:uid="{00000000-0005-0000-0000-000014000000}"/>
    <cellStyle name="Komma 2 2 8 7 2 2" xfId="2950" xr:uid="{1C425DD8-28B5-4746-A050-D7B5D16B4CC5}"/>
    <cellStyle name="Komma 2 2 8 7 2 3" xfId="4070" xr:uid="{4914698A-BF8E-4C3E-9FB8-84179D3A2512}"/>
    <cellStyle name="Komma 2 2 8 7 3" xfId="1309" xr:uid="{00000000-0005-0000-0000-0000EE000000}"/>
    <cellStyle name="Komma 2 2 8 7 4" xfId="1870" xr:uid="{00000000-0005-0000-0000-0000EE000000}"/>
    <cellStyle name="Komma 2 2 8 7 5" xfId="2390" xr:uid="{C2065959-758F-4AEB-B3D0-257EAF022814}"/>
    <cellStyle name="Komma 2 2 8 7 6" xfId="3510" xr:uid="{F73B0EEC-6A16-41E6-8EB8-73F8D428E4FD}"/>
    <cellStyle name="Komma 2 2 8 8" xfId="309" xr:uid="{00000000-0005-0000-0000-000014000000}"/>
    <cellStyle name="Komma 2 2 8 8 2" xfId="829" xr:uid="{00000000-0005-0000-0000-000014000000}"/>
    <cellStyle name="Komma 2 2 8 8 2 2" xfId="2990" xr:uid="{5234DD28-5CD7-4B2A-9E70-2CF7F2ED4253}"/>
    <cellStyle name="Komma 2 2 8 8 2 3" xfId="4110" xr:uid="{D2A58A34-170F-46BA-930F-AE786D467AC7}"/>
    <cellStyle name="Komma 2 2 8 8 3" xfId="1349" xr:uid="{00000000-0005-0000-0000-0000EF000000}"/>
    <cellStyle name="Komma 2 2 8 8 4" xfId="1910" xr:uid="{00000000-0005-0000-0000-0000EF000000}"/>
    <cellStyle name="Komma 2 2 8 8 5" xfId="2430" xr:uid="{4BD13785-1911-49FB-9604-A039144DDDF7}"/>
    <cellStyle name="Komma 2 2 8 8 6" xfId="3550" xr:uid="{D6D84860-2A16-406B-9A1C-38B134FBCDE8}"/>
    <cellStyle name="Komma 2 2 8 9" xfId="349" xr:uid="{00000000-0005-0000-0000-000014000000}"/>
    <cellStyle name="Komma 2 2 8 9 2" xfId="869" xr:uid="{00000000-0005-0000-0000-000014000000}"/>
    <cellStyle name="Komma 2 2 8 9 2 2" xfId="3030" xr:uid="{E186C503-C208-41AB-BB77-38DEFAACC9A2}"/>
    <cellStyle name="Komma 2 2 8 9 2 3" xfId="4150" xr:uid="{553EB817-BACF-4D26-86CA-78950D8BA73B}"/>
    <cellStyle name="Komma 2 2 8 9 3" xfId="1389" xr:uid="{00000000-0005-0000-0000-0000F0000000}"/>
    <cellStyle name="Komma 2 2 8 9 4" xfId="1950" xr:uid="{00000000-0005-0000-0000-0000F0000000}"/>
    <cellStyle name="Komma 2 2 8 9 5" xfId="2470" xr:uid="{0D5C165D-5D56-4CEF-8F31-E416E0775F70}"/>
    <cellStyle name="Komma 2 2 8 9 6" xfId="3590" xr:uid="{87ACC7ED-FFC4-4BF6-B269-B554FCB87F05}"/>
    <cellStyle name="Komma 2 2 9" xfId="31" xr:uid="{00000000-0005-0000-0000-000003000000}"/>
    <cellStyle name="Komma 2 2 9 10" xfId="392" xr:uid="{00000000-0005-0000-0000-000015000000}"/>
    <cellStyle name="Komma 2 2 9 10 2" xfId="912" xr:uid="{00000000-0005-0000-0000-000015000000}"/>
    <cellStyle name="Komma 2 2 9 10 2 2" xfId="3073" xr:uid="{B560FFCF-7352-40C0-A862-47E0C4B9A0FD}"/>
    <cellStyle name="Komma 2 2 9 10 2 3" xfId="4193" xr:uid="{49E9FE95-2F24-4C7A-B212-F715442C93B0}"/>
    <cellStyle name="Komma 2 2 9 10 3" xfId="1432" xr:uid="{00000000-0005-0000-0000-0000F2000000}"/>
    <cellStyle name="Komma 2 2 9 10 4" xfId="1993" xr:uid="{00000000-0005-0000-0000-0000F2000000}"/>
    <cellStyle name="Komma 2 2 9 10 5" xfId="2513" xr:uid="{9FF5D26D-957D-471A-A55B-BCCD519C5C51}"/>
    <cellStyle name="Komma 2 2 9 10 6" xfId="3633" xr:uid="{5CDD8207-A21C-47E4-85C1-90F72105D451}"/>
    <cellStyle name="Komma 2 2 9 11" xfId="432" xr:uid="{00000000-0005-0000-0000-000003000000}"/>
    <cellStyle name="Komma 2 2 9 11 2" xfId="952" xr:uid="{00000000-0005-0000-0000-000003000000}"/>
    <cellStyle name="Komma 2 2 9 11 2 2" xfId="3113" xr:uid="{32A98EEF-E30E-4EF2-852D-1DC9A0794726}"/>
    <cellStyle name="Komma 2 2 9 11 2 3" xfId="4233" xr:uid="{CCF789CD-2D51-4DAD-8359-6F0DBA421E85}"/>
    <cellStyle name="Komma 2 2 9 11 3" xfId="1472" xr:uid="{00000000-0005-0000-0000-0000F3000000}"/>
    <cellStyle name="Komma 2 2 9 11 4" xfId="2033" xr:uid="{00000000-0005-0000-0000-0000F3000000}"/>
    <cellStyle name="Komma 2 2 9 11 5" xfId="2553" xr:uid="{E1D37FEC-AD93-450D-AE84-B6B4A09EBE30}"/>
    <cellStyle name="Komma 2 2 9 11 6" xfId="3673" xr:uid="{ADD7BE5E-6647-48E7-8C64-DEE23A02DDE9}"/>
    <cellStyle name="Komma 2 2 9 12" xfId="472" xr:uid="{00000000-0005-0000-0000-000015000000}"/>
    <cellStyle name="Komma 2 2 9 12 2" xfId="992" xr:uid="{00000000-0005-0000-0000-000015000000}"/>
    <cellStyle name="Komma 2 2 9 12 2 2" xfId="3153" xr:uid="{72703E8F-DF11-4333-9D85-4D8EE15467A2}"/>
    <cellStyle name="Komma 2 2 9 12 2 3" xfId="4273" xr:uid="{8570941D-D778-4C49-9F6B-38A959E5DF82}"/>
    <cellStyle name="Komma 2 2 9 12 3" xfId="1512" xr:uid="{00000000-0005-0000-0000-0000F4000000}"/>
    <cellStyle name="Komma 2 2 9 12 4" xfId="2073" xr:uid="{00000000-0005-0000-0000-0000F4000000}"/>
    <cellStyle name="Komma 2 2 9 12 5" xfId="2593" xr:uid="{FE2A579D-925A-4107-BEE0-CAC432D09AD1}"/>
    <cellStyle name="Komma 2 2 9 12 6" xfId="3713" xr:uid="{0705CC71-B042-49F0-8AC5-434D86E0CE76}"/>
    <cellStyle name="Komma 2 2 9 13" xfId="512" xr:uid="{00000000-0005-0000-0000-000015000000}"/>
    <cellStyle name="Komma 2 2 9 13 2" xfId="1032" xr:uid="{00000000-0005-0000-0000-000015000000}"/>
    <cellStyle name="Komma 2 2 9 13 2 2" xfId="3193" xr:uid="{B7146FBD-8C2F-48BC-B12B-6E784AD362FB}"/>
    <cellStyle name="Komma 2 2 9 13 2 3" xfId="4313" xr:uid="{E1557D4C-7E1B-4DEA-9A19-65BBE511782D}"/>
    <cellStyle name="Komma 2 2 9 13 3" xfId="1552" xr:uid="{00000000-0005-0000-0000-0000F5000000}"/>
    <cellStyle name="Komma 2 2 9 13 4" xfId="2113" xr:uid="{00000000-0005-0000-0000-0000F5000000}"/>
    <cellStyle name="Komma 2 2 9 13 5" xfId="2633" xr:uid="{B4CA2C0C-292F-453F-BD8F-88FFD5C33515}"/>
    <cellStyle name="Komma 2 2 9 13 6" xfId="3753" xr:uid="{3164AC10-A0A1-410D-A261-C245E0F43C93}"/>
    <cellStyle name="Komma 2 2 9 14" xfId="552" xr:uid="{00000000-0005-0000-0000-000003000000}"/>
    <cellStyle name="Komma 2 2 9 14 2" xfId="1593" xr:uid="{00000000-0005-0000-0000-000015000000}"/>
    <cellStyle name="Komma 2 2 9 14 2 2" xfId="3233" xr:uid="{9F298CBB-6436-4EE2-8BFB-F77937CEA18A}"/>
    <cellStyle name="Komma 2 2 9 14 2 3" xfId="4353" xr:uid="{DC22EDAA-BED5-4654-9C40-D79AFD7C4A64}"/>
    <cellStyle name="Komma 2 2 9 14 3" xfId="2673" xr:uid="{F724F90A-FB9D-40CF-AFFF-0D71BABA9CC4}"/>
    <cellStyle name="Komma 2 2 9 14 4" xfId="3793" xr:uid="{E1F4065F-42E7-4671-9BDE-5A77837B634B}"/>
    <cellStyle name="Komma 2 2 9 15" xfId="1072" xr:uid="{00000000-0005-0000-0000-0000F1000000}"/>
    <cellStyle name="Komma 2 2 9 15 2" xfId="2713" xr:uid="{B7228622-FD63-42BE-8466-C7298DD55812}"/>
    <cellStyle name="Komma 2 2 9 15 3" xfId="3833" xr:uid="{541A87D1-3047-407B-BD78-E6DF28D4DAD7}"/>
    <cellStyle name="Komma 2 2 9 16" xfId="1633" xr:uid="{00000000-0005-0000-0000-0000F1000000}"/>
    <cellStyle name="Komma 2 2 9 17" xfId="2153" xr:uid="{03ACA9E1-C014-4121-BFC5-17FC8548F8CE}"/>
    <cellStyle name="Komma 2 2 9 18" xfId="3273" xr:uid="{A860044D-9B31-4BE9-88D7-F145EE587FF3}"/>
    <cellStyle name="Komma 2 2 9 2" xfId="72" xr:uid="{00000000-0005-0000-0000-000015000000}"/>
    <cellStyle name="Komma 2 2 9 2 2" xfId="592" xr:uid="{00000000-0005-0000-0000-000015000000}"/>
    <cellStyle name="Komma 2 2 9 2 2 2" xfId="2753" xr:uid="{FD6C9A2C-7667-4299-ADBF-DA3D091FF52F}"/>
    <cellStyle name="Komma 2 2 9 2 2 3" xfId="3873" xr:uid="{F7B194CF-28FE-4648-8F7F-F74A3E99446A}"/>
    <cellStyle name="Komma 2 2 9 2 3" xfId="1112" xr:uid="{00000000-0005-0000-0000-0000F6000000}"/>
    <cellStyle name="Komma 2 2 9 2 4" xfId="1673" xr:uid="{00000000-0005-0000-0000-0000F6000000}"/>
    <cellStyle name="Komma 2 2 9 2 5" xfId="2193" xr:uid="{E8604D65-8A6F-4CDE-A0C7-C9B5C51EB005}"/>
    <cellStyle name="Komma 2 2 9 2 6" xfId="3313" xr:uid="{4BD9A15C-77CC-4FF3-A4BF-6E217EA8DB2E}"/>
    <cellStyle name="Komma 2 2 9 3" xfId="112" xr:uid="{00000000-0005-0000-0000-000015000000}"/>
    <cellStyle name="Komma 2 2 9 3 2" xfId="632" xr:uid="{00000000-0005-0000-0000-000015000000}"/>
    <cellStyle name="Komma 2 2 9 3 2 2" xfId="2793" xr:uid="{9206E09E-981C-40F6-B8F0-09D43ABEAB69}"/>
    <cellStyle name="Komma 2 2 9 3 2 3" xfId="3913" xr:uid="{A462CE37-ECD3-498F-ABDA-F9B34408D13C}"/>
    <cellStyle name="Komma 2 2 9 3 3" xfId="1152" xr:uid="{00000000-0005-0000-0000-0000F7000000}"/>
    <cellStyle name="Komma 2 2 9 3 4" xfId="1713" xr:uid="{00000000-0005-0000-0000-0000F7000000}"/>
    <cellStyle name="Komma 2 2 9 3 5" xfId="2233" xr:uid="{4FF65703-208B-4345-821D-54D22509F0ED}"/>
    <cellStyle name="Komma 2 2 9 3 6" xfId="3353" xr:uid="{2366D335-37AE-4D29-8D3F-50E5DDA1074A}"/>
    <cellStyle name="Komma 2 2 9 4" xfId="152" xr:uid="{00000000-0005-0000-0000-000015000000}"/>
    <cellStyle name="Komma 2 2 9 4 2" xfId="672" xr:uid="{00000000-0005-0000-0000-000015000000}"/>
    <cellStyle name="Komma 2 2 9 4 2 2" xfId="2833" xr:uid="{115DD49B-736F-4A2F-AEB4-CC54896C038F}"/>
    <cellStyle name="Komma 2 2 9 4 2 3" xfId="3953" xr:uid="{93B28DBA-C4A8-4CC5-93BE-3B99F532D8ED}"/>
    <cellStyle name="Komma 2 2 9 4 3" xfId="1192" xr:uid="{00000000-0005-0000-0000-0000F8000000}"/>
    <cellStyle name="Komma 2 2 9 4 4" xfId="1753" xr:uid="{00000000-0005-0000-0000-0000F8000000}"/>
    <cellStyle name="Komma 2 2 9 4 5" xfId="2273" xr:uid="{93C8AE48-53D2-4C70-901E-46CFF9AE4376}"/>
    <cellStyle name="Komma 2 2 9 4 6" xfId="3393" xr:uid="{0360814C-1F32-44CB-8216-C8F0DB49AD3A}"/>
    <cellStyle name="Komma 2 2 9 5" xfId="192" xr:uid="{00000000-0005-0000-0000-000015000000}"/>
    <cellStyle name="Komma 2 2 9 5 2" xfId="712" xr:uid="{00000000-0005-0000-0000-000015000000}"/>
    <cellStyle name="Komma 2 2 9 5 2 2" xfId="2873" xr:uid="{F1636F77-2349-4E8F-A0A2-81BC313A561D}"/>
    <cellStyle name="Komma 2 2 9 5 2 3" xfId="3993" xr:uid="{B4B1EEB2-B097-41EA-AD76-11652024C4BC}"/>
    <cellStyle name="Komma 2 2 9 5 3" xfId="1232" xr:uid="{00000000-0005-0000-0000-0000F9000000}"/>
    <cellStyle name="Komma 2 2 9 5 4" xfId="1793" xr:uid="{00000000-0005-0000-0000-0000F9000000}"/>
    <cellStyle name="Komma 2 2 9 5 5" xfId="2313" xr:uid="{7505D764-C124-4A1E-BD3B-997020DB870C}"/>
    <cellStyle name="Komma 2 2 9 5 6" xfId="3433" xr:uid="{B02CBFFF-13B0-4856-93C8-0595E712C378}"/>
    <cellStyle name="Komma 2 2 9 6" xfId="232" xr:uid="{00000000-0005-0000-0000-000013000000}"/>
    <cellStyle name="Komma 2 2 9 6 2" xfId="752" xr:uid="{00000000-0005-0000-0000-000013000000}"/>
    <cellStyle name="Komma 2 2 9 6 2 2" xfId="2913" xr:uid="{827C87B1-5C50-4A5D-9796-62AF48B89FA7}"/>
    <cellStyle name="Komma 2 2 9 6 2 3" xfId="4033" xr:uid="{3F306836-CECB-4FB0-9978-9CE311B591AA}"/>
    <cellStyle name="Komma 2 2 9 6 3" xfId="1272" xr:uid="{00000000-0005-0000-0000-0000FA000000}"/>
    <cellStyle name="Komma 2 2 9 6 4" xfId="1833" xr:uid="{00000000-0005-0000-0000-0000FA000000}"/>
    <cellStyle name="Komma 2 2 9 6 5" xfId="2353" xr:uid="{1AB7718B-C70B-4658-BB30-8A678BAD9140}"/>
    <cellStyle name="Komma 2 2 9 6 6" xfId="3473" xr:uid="{19E459D3-EBB8-4DC2-946D-C0FB0591F32C}"/>
    <cellStyle name="Komma 2 2 9 7" xfId="272" xr:uid="{00000000-0005-0000-0000-000015000000}"/>
    <cellStyle name="Komma 2 2 9 7 2" xfId="792" xr:uid="{00000000-0005-0000-0000-000015000000}"/>
    <cellStyle name="Komma 2 2 9 7 2 2" xfId="2953" xr:uid="{36AFA205-C5E9-4639-837A-B4BA79DCE3B5}"/>
    <cellStyle name="Komma 2 2 9 7 2 3" xfId="4073" xr:uid="{040B6DD3-C8E6-4547-93B3-FA369CE45418}"/>
    <cellStyle name="Komma 2 2 9 7 3" xfId="1312" xr:uid="{00000000-0005-0000-0000-0000FB000000}"/>
    <cellStyle name="Komma 2 2 9 7 4" xfId="1873" xr:uid="{00000000-0005-0000-0000-0000FB000000}"/>
    <cellStyle name="Komma 2 2 9 7 5" xfId="2393" xr:uid="{3FB2BC95-4E0E-4507-AC19-DD1F4A0971F9}"/>
    <cellStyle name="Komma 2 2 9 7 6" xfId="3513" xr:uid="{220452ED-2C02-467F-A2F3-D635D7339B84}"/>
    <cellStyle name="Komma 2 2 9 8" xfId="312" xr:uid="{00000000-0005-0000-0000-000015000000}"/>
    <cellStyle name="Komma 2 2 9 8 2" xfId="832" xr:uid="{00000000-0005-0000-0000-000015000000}"/>
    <cellStyle name="Komma 2 2 9 8 2 2" xfId="2993" xr:uid="{C1B7C53A-03EB-4F56-BF0F-291D8C1C5C86}"/>
    <cellStyle name="Komma 2 2 9 8 2 3" xfId="4113" xr:uid="{E7789213-B0B4-4207-91B0-96130EFABE2D}"/>
    <cellStyle name="Komma 2 2 9 8 3" xfId="1352" xr:uid="{00000000-0005-0000-0000-0000FC000000}"/>
    <cellStyle name="Komma 2 2 9 8 4" xfId="1913" xr:uid="{00000000-0005-0000-0000-0000FC000000}"/>
    <cellStyle name="Komma 2 2 9 8 5" xfId="2433" xr:uid="{9D1ADC61-F08E-4FE5-ABCF-B41C5A17B6C5}"/>
    <cellStyle name="Komma 2 2 9 8 6" xfId="3553" xr:uid="{84A9B9DC-FE9E-4FB5-889E-A5DB24ED303F}"/>
    <cellStyle name="Komma 2 2 9 9" xfId="352" xr:uid="{00000000-0005-0000-0000-000015000000}"/>
    <cellStyle name="Komma 2 2 9 9 2" xfId="872" xr:uid="{00000000-0005-0000-0000-000015000000}"/>
    <cellStyle name="Komma 2 2 9 9 2 2" xfId="3033" xr:uid="{EB6A8B4A-BF11-4E61-9BD7-628596EB8699}"/>
    <cellStyle name="Komma 2 2 9 9 2 3" xfId="4153" xr:uid="{B69C60EB-F8DB-41D8-A4AA-16D01AA36AB6}"/>
    <cellStyle name="Komma 2 2 9 9 3" xfId="1392" xr:uid="{00000000-0005-0000-0000-0000FD000000}"/>
    <cellStyle name="Komma 2 2 9 9 4" xfId="1953" xr:uid="{00000000-0005-0000-0000-0000FD000000}"/>
    <cellStyle name="Komma 2 2 9 9 5" xfId="2473" xr:uid="{D62EB549-A3BB-4DE4-8521-BA20B9457B93}"/>
    <cellStyle name="Komma 2 2 9 9 6" xfId="3593" xr:uid="{FF00036E-9B49-4C8A-B775-0FB4B67136D6}"/>
    <cellStyle name="Komma 2 20" xfId="207" xr:uid="{00000000-0005-0000-0000-000000000000}"/>
    <cellStyle name="Komma 2 20 2" xfId="727" xr:uid="{00000000-0005-0000-0000-000000000000}"/>
    <cellStyle name="Komma 2 20 2 2" xfId="2888" xr:uid="{D823CD45-0655-4327-B84B-E699A2D23B9D}"/>
    <cellStyle name="Komma 2 20 2 3" xfId="4008" xr:uid="{F7578529-96FE-4314-9AE4-BCE645DC800D}"/>
    <cellStyle name="Komma 2 20 3" xfId="1247" xr:uid="{00000000-0005-0000-0000-0000FE000000}"/>
    <cellStyle name="Komma 2 20 4" xfId="1808" xr:uid="{00000000-0005-0000-0000-0000FE000000}"/>
    <cellStyle name="Komma 2 20 5" xfId="2328" xr:uid="{28900D40-B362-4F70-8AAE-9C594DF8C627}"/>
    <cellStyle name="Komma 2 20 6" xfId="3448" xr:uid="{CEA90815-F5F3-4691-A160-A4B43D165743}"/>
    <cellStyle name="Komma 2 21" xfId="247" xr:uid="{00000000-0005-0000-0000-000002000000}"/>
    <cellStyle name="Komma 2 21 2" xfId="767" xr:uid="{00000000-0005-0000-0000-000002000000}"/>
    <cellStyle name="Komma 2 21 2 2" xfId="2928" xr:uid="{8CFF3796-B441-4A86-8588-06B834B3F491}"/>
    <cellStyle name="Komma 2 21 2 3" xfId="4048" xr:uid="{14ADEC40-362B-40F0-A9A5-18B9D20F76AE}"/>
    <cellStyle name="Komma 2 21 3" xfId="1287" xr:uid="{00000000-0005-0000-0000-0000FF000000}"/>
    <cellStyle name="Komma 2 21 4" xfId="1848" xr:uid="{00000000-0005-0000-0000-0000FF000000}"/>
    <cellStyle name="Komma 2 21 5" xfId="2368" xr:uid="{9AC5E08A-6C79-4F70-BADC-909991F58F00}"/>
    <cellStyle name="Komma 2 21 6" xfId="3488" xr:uid="{78FCEE12-EFA0-4E10-AB79-A01D6168BBDB}"/>
    <cellStyle name="Komma 2 22" xfId="287" xr:uid="{00000000-0005-0000-0000-000002000000}"/>
    <cellStyle name="Komma 2 22 2" xfId="807" xr:uid="{00000000-0005-0000-0000-000002000000}"/>
    <cellStyle name="Komma 2 22 2 2" xfId="2968" xr:uid="{AA68C561-A68E-44A7-AE52-ABB0A4DF0F8A}"/>
    <cellStyle name="Komma 2 22 2 3" xfId="4088" xr:uid="{3D4A9968-2A15-4FDC-92EB-B7B9B2A47748}"/>
    <cellStyle name="Komma 2 22 3" xfId="1327" xr:uid="{00000000-0005-0000-0000-000000010000}"/>
    <cellStyle name="Komma 2 22 4" xfId="1888" xr:uid="{00000000-0005-0000-0000-000000010000}"/>
    <cellStyle name="Komma 2 22 5" xfId="2408" xr:uid="{2A067E24-6239-416F-80FC-91E1A46818E4}"/>
    <cellStyle name="Komma 2 22 6" xfId="3528" xr:uid="{C5B2D0FA-1AE9-4BD5-9267-0C8AF32B9193}"/>
    <cellStyle name="Komma 2 23" xfId="327" xr:uid="{00000000-0005-0000-0000-000002000000}"/>
    <cellStyle name="Komma 2 23 2" xfId="847" xr:uid="{00000000-0005-0000-0000-000002000000}"/>
    <cellStyle name="Komma 2 23 2 2" xfId="3008" xr:uid="{D6EF69A3-C18D-45CC-9BCD-A1A337CAF525}"/>
    <cellStyle name="Komma 2 23 2 3" xfId="4128" xr:uid="{72472C21-DE3C-4EF0-B1CD-0D9A864E7C29}"/>
    <cellStyle name="Komma 2 23 3" xfId="1367" xr:uid="{00000000-0005-0000-0000-000001010000}"/>
    <cellStyle name="Komma 2 23 4" xfId="1928" xr:uid="{00000000-0005-0000-0000-000001010000}"/>
    <cellStyle name="Komma 2 23 5" xfId="2448" xr:uid="{D9CD5A90-06A3-495C-ACAA-20D64890EBEE}"/>
    <cellStyle name="Komma 2 23 6" xfId="3568" xr:uid="{92BCC7F7-441E-4448-8914-F9741B9CFF51}"/>
    <cellStyle name="Komma 2 24" xfId="367" xr:uid="{00000000-0005-0000-0000-000002000000}"/>
    <cellStyle name="Komma 2 24 2" xfId="887" xr:uid="{00000000-0005-0000-0000-000002000000}"/>
    <cellStyle name="Komma 2 24 2 2" xfId="3048" xr:uid="{C005B91A-A749-494D-B17D-F19358B2B279}"/>
    <cellStyle name="Komma 2 24 2 3" xfId="4168" xr:uid="{E8DDFFAB-D121-4C00-9C2C-46E07DCC73A0}"/>
    <cellStyle name="Komma 2 24 3" xfId="1407" xr:uid="{00000000-0005-0000-0000-000002010000}"/>
    <cellStyle name="Komma 2 24 4" xfId="1968" xr:uid="{00000000-0005-0000-0000-000002010000}"/>
    <cellStyle name="Komma 2 24 5" xfId="2488" xr:uid="{71F76DF0-9CE0-4BFF-99AE-2E3CD2F3D0DB}"/>
    <cellStyle name="Komma 2 24 6" xfId="3608" xr:uid="{0154E6E5-F3D1-4645-905A-43A0702A4B8A}"/>
    <cellStyle name="Komma 2 25" xfId="407" xr:uid="{00000000-0005-0000-0000-000000000000}"/>
    <cellStyle name="Komma 2 25 2" xfId="927" xr:uid="{00000000-0005-0000-0000-000000000000}"/>
    <cellStyle name="Komma 2 25 2 2" xfId="3088" xr:uid="{5C2394CC-BE1C-465E-8EFA-84E475F664FD}"/>
    <cellStyle name="Komma 2 25 2 3" xfId="4208" xr:uid="{7BEE157A-7268-4A9E-93C9-73CC7E143796}"/>
    <cellStyle name="Komma 2 25 3" xfId="1447" xr:uid="{00000000-0005-0000-0000-000003010000}"/>
    <cellStyle name="Komma 2 25 4" xfId="2008" xr:uid="{00000000-0005-0000-0000-000003010000}"/>
    <cellStyle name="Komma 2 25 5" xfId="2528" xr:uid="{98C1E961-91CF-4284-A574-6BF2701EC63D}"/>
    <cellStyle name="Komma 2 25 6" xfId="3648" xr:uid="{D62AB395-ED5F-490A-8812-EC6594A8BD6D}"/>
    <cellStyle name="Komma 2 26" xfId="447" xr:uid="{00000000-0005-0000-0000-000002000000}"/>
    <cellStyle name="Komma 2 26 2" xfId="967" xr:uid="{00000000-0005-0000-0000-000002000000}"/>
    <cellStyle name="Komma 2 26 2 2" xfId="3128" xr:uid="{EB28CA55-6878-4EAA-B46D-4EA4C314F1B7}"/>
    <cellStyle name="Komma 2 26 2 3" xfId="4248" xr:uid="{1B794997-FFAC-4D68-A9C8-D60C19FE3DF2}"/>
    <cellStyle name="Komma 2 26 3" xfId="1487" xr:uid="{00000000-0005-0000-0000-000004010000}"/>
    <cellStyle name="Komma 2 26 4" xfId="2048" xr:uid="{00000000-0005-0000-0000-000004010000}"/>
    <cellStyle name="Komma 2 26 5" xfId="2568" xr:uid="{06406202-ABA8-4196-B170-19EB313AD68A}"/>
    <cellStyle name="Komma 2 26 6" xfId="3688" xr:uid="{DBEAD341-445F-4D3E-ADBA-7C20B8F376B4}"/>
    <cellStyle name="Komma 2 27" xfId="487" xr:uid="{00000000-0005-0000-0000-000002000000}"/>
    <cellStyle name="Komma 2 27 2" xfId="1007" xr:uid="{00000000-0005-0000-0000-000002000000}"/>
    <cellStyle name="Komma 2 27 2 2" xfId="3168" xr:uid="{EC3CC76F-21EF-47BB-8FC5-65FA4D68DF4B}"/>
    <cellStyle name="Komma 2 27 2 3" xfId="4288" xr:uid="{BE55E83E-2D31-47FF-AFFC-CC2D33B27536}"/>
    <cellStyle name="Komma 2 27 3" xfId="1527" xr:uid="{00000000-0005-0000-0000-000005010000}"/>
    <cellStyle name="Komma 2 27 4" xfId="2088" xr:uid="{00000000-0005-0000-0000-000005010000}"/>
    <cellStyle name="Komma 2 27 5" xfId="2608" xr:uid="{3D018390-BEC5-4BAB-A076-939D97DBBCA0}"/>
    <cellStyle name="Komma 2 27 6" xfId="3728" xr:uid="{CEE43255-F9B9-4608-A1B6-7205D4865B90}"/>
    <cellStyle name="Komma 2 28" xfId="527" xr:uid="{00000000-0005-0000-0000-000000000000}"/>
    <cellStyle name="Komma 2 28 2" xfId="1568" xr:uid="{00000000-0005-0000-0000-000002000000}"/>
    <cellStyle name="Komma 2 28 2 2" xfId="3208" xr:uid="{F26ED7B4-93A4-430B-9424-5DFDC2F130EC}"/>
    <cellStyle name="Komma 2 28 2 3" xfId="4328" xr:uid="{022D8DE1-A8C0-4596-8FFA-8109BC3855E4}"/>
    <cellStyle name="Komma 2 28 3" xfId="2648" xr:uid="{F73BBD9F-1645-4696-B5AA-31C7EB627742}"/>
    <cellStyle name="Komma 2 28 4" xfId="3768" xr:uid="{BD737163-AA91-4784-9C74-3BAA01A4775F}"/>
    <cellStyle name="Komma 2 29" xfId="1047" xr:uid="{00000000-0005-0000-0000-000002000000}"/>
    <cellStyle name="Komma 2 29 2" xfId="2688" xr:uid="{373C0934-58C9-4D7B-BAD5-E3D0745D4419}"/>
    <cellStyle name="Komma 2 29 3" xfId="3808" xr:uid="{1F3A6AE3-26F2-4F2A-926C-C9F322C4B553}"/>
    <cellStyle name="Komma 2 3" xfId="8" xr:uid="{00000000-0005-0000-0000-000002000000}"/>
    <cellStyle name="Komma 2 3 10" xfId="35" xr:uid="{00000000-0005-0000-0000-000004000000}"/>
    <cellStyle name="Komma 2 3 10 10" xfId="396" xr:uid="{00000000-0005-0000-0000-000017000000}"/>
    <cellStyle name="Komma 2 3 10 10 2" xfId="916" xr:uid="{00000000-0005-0000-0000-000017000000}"/>
    <cellStyle name="Komma 2 3 10 10 2 2" xfId="3077" xr:uid="{FD0EC8DE-D9D9-44E8-9E6A-2F34E129B258}"/>
    <cellStyle name="Komma 2 3 10 10 2 3" xfId="4197" xr:uid="{AD958ED4-D073-4673-BFFC-8D4D2354B6F0}"/>
    <cellStyle name="Komma 2 3 10 10 3" xfId="1436" xr:uid="{00000000-0005-0000-0000-000008010000}"/>
    <cellStyle name="Komma 2 3 10 10 4" xfId="1997" xr:uid="{00000000-0005-0000-0000-000008010000}"/>
    <cellStyle name="Komma 2 3 10 10 5" xfId="2517" xr:uid="{1F5F6E7E-C2D7-4C49-800D-5302E9F61EE0}"/>
    <cellStyle name="Komma 2 3 10 10 6" xfId="3637" xr:uid="{45128F14-52AE-44E2-A9EC-9A7CE90B686E}"/>
    <cellStyle name="Komma 2 3 10 11" xfId="436" xr:uid="{00000000-0005-0000-0000-000004000000}"/>
    <cellStyle name="Komma 2 3 10 11 2" xfId="956" xr:uid="{00000000-0005-0000-0000-000004000000}"/>
    <cellStyle name="Komma 2 3 10 11 2 2" xfId="3117" xr:uid="{26CFD542-FF61-4B52-A78D-12D5A5485E52}"/>
    <cellStyle name="Komma 2 3 10 11 2 3" xfId="4237" xr:uid="{AB1717B9-FF04-44C3-8BD9-6775BB9745EF}"/>
    <cellStyle name="Komma 2 3 10 11 3" xfId="1476" xr:uid="{00000000-0005-0000-0000-000009010000}"/>
    <cellStyle name="Komma 2 3 10 11 4" xfId="2037" xr:uid="{00000000-0005-0000-0000-000009010000}"/>
    <cellStyle name="Komma 2 3 10 11 5" xfId="2557" xr:uid="{D73E22A3-F0FC-4A6B-A977-E67394549CF8}"/>
    <cellStyle name="Komma 2 3 10 11 6" xfId="3677" xr:uid="{9C7F3746-628B-4F2A-99FF-FF87A3C1B6EB}"/>
    <cellStyle name="Komma 2 3 10 12" xfId="476" xr:uid="{00000000-0005-0000-0000-000017000000}"/>
    <cellStyle name="Komma 2 3 10 12 2" xfId="996" xr:uid="{00000000-0005-0000-0000-000017000000}"/>
    <cellStyle name="Komma 2 3 10 12 2 2" xfId="3157" xr:uid="{C0D624AE-C528-4615-9CE2-07F29A090543}"/>
    <cellStyle name="Komma 2 3 10 12 2 3" xfId="4277" xr:uid="{EA384372-F923-414D-AFA9-1E7E23FB5ED6}"/>
    <cellStyle name="Komma 2 3 10 12 3" xfId="1516" xr:uid="{00000000-0005-0000-0000-00000A010000}"/>
    <cellStyle name="Komma 2 3 10 12 4" xfId="2077" xr:uid="{00000000-0005-0000-0000-00000A010000}"/>
    <cellStyle name="Komma 2 3 10 12 5" xfId="2597" xr:uid="{F6D8CF9B-2FB3-49A7-A2C3-B620C076EA79}"/>
    <cellStyle name="Komma 2 3 10 12 6" xfId="3717" xr:uid="{1C869033-9ECE-4C77-82EB-4ACAF1E97783}"/>
    <cellStyle name="Komma 2 3 10 13" xfId="516" xr:uid="{00000000-0005-0000-0000-000017000000}"/>
    <cellStyle name="Komma 2 3 10 13 2" xfId="1036" xr:uid="{00000000-0005-0000-0000-000017000000}"/>
    <cellStyle name="Komma 2 3 10 13 2 2" xfId="3197" xr:uid="{FBDC7D22-02C7-4282-AC80-73120EC2316E}"/>
    <cellStyle name="Komma 2 3 10 13 2 3" xfId="4317" xr:uid="{DC23DAD3-3768-43F9-A0D9-58C55C106995}"/>
    <cellStyle name="Komma 2 3 10 13 3" xfId="1556" xr:uid="{00000000-0005-0000-0000-00000B010000}"/>
    <cellStyle name="Komma 2 3 10 13 4" xfId="2117" xr:uid="{00000000-0005-0000-0000-00000B010000}"/>
    <cellStyle name="Komma 2 3 10 13 5" xfId="2637" xr:uid="{31A4FAC5-7FF6-4ECC-A62C-4CC631976DB8}"/>
    <cellStyle name="Komma 2 3 10 13 6" xfId="3757" xr:uid="{FB094AEC-9ABA-4A39-A125-7E9F1982A60F}"/>
    <cellStyle name="Komma 2 3 10 14" xfId="556" xr:uid="{00000000-0005-0000-0000-000004000000}"/>
    <cellStyle name="Komma 2 3 10 14 2" xfId="1597" xr:uid="{00000000-0005-0000-0000-000017000000}"/>
    <cellStyle name="Komma 2 3 10 14 2 2" xfId="3237" xr:uid="{D5FAF57A-1613-4282-BF70-CB4357E484DC}"/>
    <cellStyle name="Komma 2 3 10 14 2 3" xfId="4357" xr:uid="{25593217-34B5-4C08-BD57-44E19AA2D13A}"/>
    <cellStyle name="Komma 2 3 10 14 3" xfId="2677" xr:uid="{109AB359-2281-4A0F-98BE-90C1F32DC883}"/>
    <cellStyle name="Komma 2 3 10 14 4" xfId="3797" xr:uid="{CFF2119A-CDED-4E62-A712-7C65FA820A85}"/>
    <cellStyle name="Komma 2 3 10 15" xfId="1076" xr:uid="{00000000-0005-0000-0000-000007010000}"/>
    <cellStyle name="Komma 2 3 10 15 2" xfId="2717" xr:uid="{CB0ACC24-52EB-4AD6-9CA8-0F325BFA724E}"/>
    <cellStyle name="Komma 2 3 10 15 3" xfId="3837" xr:uid="{B89F689D-D66F-4F04-8404-7D3FE529241D}"/>
    <cellStyle name="Komma 2 3 10 16" xfId="1637" xr:uid="{00000000-0005-0000-0000-000007010000}"/>
    <cellStyle name="Komma 2 3 10 17" xfId="2157" xr:uid="{2C98C437-6DCC-48F6-BBB4-E8BFB74CE9AC}"/>
    <cellStyle name="Komma 2 3 10 18" xfId="3277" xr:uid="{C54A1862-7C6C-4AD7-9F26-E5634D377936}"/>
    <cellStyle name="Komma 2 3 10 2" xfId="76" xr:uid="{00000000-0005-0000-0000-000017000000}"/>
    <cellStyle name="Komma 2 3 10 2 2" xfId="596" xr:uid="{00000000-0005-0000-0000-000017000000}"/>
    <cellStyle name="Komma 2 3 10 2 2 2" xfId="2757" xr:uid="{37BEC637-BFD2-4C22-A5F9-B643215880EF}"/>
    <cellStyle name="Komma 2 3 10 2 2 3" xfId="3877" xr:uid="{22A5572E-6CA0-4508-88C3-EBC4DC3C317A}"/>
    <cellStyle name="Komma 2 3 10 2 3" xfId="1116" xr:uid="{00000000-0005-0000-0000-00000C010000}"/>
    <cellStyle name="Komma 2 3 10 2 4" xfId="1677" xr:uid="{00000000-0005-0000-0000-00000C010000}"/>
    <cellStyle name="Komma 2 3 10 2 5" xfId="2197" xr:uid="{E4E81DD9-55C3-494D-B931-3D3C88F65AD6}"/>
    <cellStyle name="Komma 2 3 10 2 6" xfId="3317" xr:uid="{B2396EDE-F071-43D2-876B-C3CFEBB27F57}"/>
    <cellStyle name="Komma 2 3 10 3" xfId="116" xr:uid="{00000000-0005-0000-0000-000017000000}"/>
    <cellStyle name="Komma 2 3 10 3 2" xfId="636" xr:uid="{00000000-0005-0000-0000-000017000000}"/>
    <cellStyle name="Komma 2 3 10 3 2 2" xfId="2797" xr:uid="{3EC1F879-E275-4ABE-B9F6-9305953549BA}"/>
    <cellStyle name="Komma 2 3 10 3 2 3" xfId="3917" xr:uid="{1ACAFE15-EB39-442E-B945-5A04C2A44D31}"/>
    <cellStyle name="Komma 2 3 10 3 3" xfId="1156" xr:uid="{00000000-0005-0000-0000-00000D010000}"/>
    <cellStyle name="Komma 2 3 10 3 4" xfId="1717" xr:uid="{00000000-0005-0000-0000-00000D010000}"/>
    <cellStyle name="Komma 2 3 10 3 5" xfId="2237" xr:uid="{8B93E045-FDA6-402C-AC86-4196628B6A86}"/>
    <cellStyle name="Komma 2 3 10 3 6" xfId="3357" xr:uid="{5B4540D5-3997-40F1-BDDA-4B7A9DD6BAEC}"/>
    <cellStyle name="Komma 2 3 10 4" xfId="156" xr:uid="{00000000-0005-0000-0000-000017000000}"/>
    <cellStyle name="Komma 2 3 10 4 2" xfId="676" xr:uid="{00000000-0005-0000-0000-000017000000}"/>
    <cellStyle name="Komma 2 3 10 4 2 2" xfId="2837" xr:uid="{7E418A64-343B-409C-8432-60C5EC7214D4}"/>
    <cellStyle name="Komma 2 3 10 4 2 3" xfId="3957" xr:uid="{3197776F-0381-4968-9494-FEC9757E1D36}"/>
    <cellStyle name="Komma 2 3 10 4 3" xfId="1196" xr:uid="{00000000-0005-0000-0000-00000E010000}"/>
    <cellStyle name="Komma 2 3 10 4 4" xfId="1757" xr:uid="{00000000-0005-0000-0000-00000E010000}"/>
    <cellStyle name="Komma 2 3 10 4 5" xfId="2277" xr:uid="{55B17D01-82AD-452A-8575-1D6FA4AE8CAB}"/>
    <cellStyle name="Komma 2 3 10 4 6" xfId="3397" xr:uid="{24DB6BDA-E16E-4E82-B0D5-CCA208392C49}"/>
    <cellStyle name="Komma 2 3 10 5" xfId="196" xr:uid="{00000000-0005-0000-0000-000017000000}"/>
    <cellStyle name="Komma 2 3 10 5 2" xfId="716" xr:uid="{00000000-0005-0000-0000-000017000000}"/>
    <cellStyle name="Komma 2 3 10 5 2 2" xfId="2877" xr:uid="{D08CF670-5EDD-4232-9D53-B6009BC4405B}"/>
    <cellStyle name="Komma 2 3 10 5 2 3" xfId="3997" xr:uid="{3D9A37FE-1C1F-4816-A3EE-1119924920EF}"/>
    <cellStyle name="Komma 2 3 10 5 3" xfId="1236" xr:uid="{00000000-0005-0000-0000-00000F010000}"/>
    <cellStyle name="Komma 2 3 10 5 4" xfId="1797" xr:uid="{00000000-0005-0000-0000-00000F010000}"/>
    <cellStyle name="Komma 2 3 10 5 5" xfId="2317" xr:uid="{54E85B6D-3756-454F-8104-9B160E9299A8}"/>
    <cellStyle name="Komma 2 3 10 5 6" xfId="3437" xr:uid="{90684BBA-F722-4393-8F59-C94B22AA92BE}"/>
    <cellStyle name="Komma 2 3 10 6" xfId="236" xr:uid="{00000000-0005-0000-0000-000015000000}"/>
    <cellStyle name="Komma 2 3 10 6 2" xfId="756" xr:uid="{00000000-0005-0000-0000-000015000000}"/>
    <cellStyle name="Komma 2 3 10 6 2 2" xfId="2917" xr:uid="{E18E2EFB-AE58-4551-A762-F5BB6552B161}"/>
    <cellStyle name="Komma 2 3 10 6 2 3" xfId="4037" xr:uid="{5D6F286B-460A-4EE6-8F52-AFA6D889C46C}"/>
    <cellStyle name="Komma 2 3 10 6 3" xfId="1276" xr:uid="{00000000-0005-0000-0000-000010010000}"/>
    <cellStyle name="Komma 2 3 10 6 4" xfId="1837" xr:uid="{00000000-0005-0000-0000-000010010000}"/>
    <cellStyle name="Komma 2 3 10 6 5" xfId="2357" xr:uid="{6C844D67-4FF1-4918-8CD5-52F2AC34A381}"/>
    <cellStyle name="Komma 2 3 10 6 6" xfId="3477" xr:uid="{B9EA2FC7-1043-49CB-AE7E-8B9FC4D75940}"/>
    <cellStyle name="Komma 2 3 10 7" xfId="276" xr:uid="{00000000-0005-0000-0000-000017000000}"/>
    <cellStyle name="Komma 2 3 10 7 2" xfId="796" xr:uid="{00000000-0005-0000-0000-000017000000}"/>
    <cellStyle name="Komma 2 3 10 7 2 2" xfId="2957" xr:uid="{33BF961C-7663-4E00-A1AA-3B3CB39770BC}"/>
    <cellStyle name="Komma 2 3 10 7 2 3" xfId="4077" xr:uid="{DA2A7292-982E-4D87-927A-D10579355208}"/>
    <cellStyle name="Komma 2 3 10 7 3" xfId="1316" xr:uid="{00000000-0005-0000-0000-000011010000}"/>
    <cellStyle name="Komma 2 3 10 7 4" xfId="1877" xr:uid="{00000000-0005-0000-0000-000011010000}"/>
    <cellStyle name="Komma 2 3 10 7 5" xfId="2397" xr:uid="{97C0C711-DAC9-4451-86A7-7BF85975A638}"/>
    <cellStyle name="Komma 2 3 10 7 6" xfId="3517" xr:uid="{F266412B-ADD7-42A1-A7B0-E677265F4263}"/>
    <cellStyle name="Komma 2 3 10 8" xfId="316" xr:uid="{00000000-0005-0000-0000-000017000000}"/>
    <cellStyle name="Komma 2 3 10 8 2" xfId="836" xr:uid="{00000000-0005-0000-0000-000017000000}"/>
    <cellStyle name="Komma 2 3 10 8 2 2" xfId="2997" xr:uid="{84DF26CD-752D-4DC3-A2DE-1A3CDDB7BFF1}"/>
    <cellStyle name="Komma 2 3 10 8 2 3" xfId="4117" xr:uid="{67B4FDAF-C488-4413-8268-278779BA64B7}"/>
    <cellStyle name="Komma 2 3 10 8 3" xfId="1356" xr:uid="{00000000-0005-0000-0000-000012010000}"/>
    <cellStyle name="Komma 2 3 10 8 4" xfId="1917" xr:uid="{00000000-0005-0000-0000-000012010000}"/>
    <cellStyle name="Komma 2 3 10 8 5" xfId="2437" xr:uid="{C057C0DD-307C-4B80-AA7D-1E1A0EEEED26}"/>
    <cellStyle name="Komma 2 3 10 8 6" xfId="3557" xr:uid="{1A634297-AE76-41D8-A91A-2AE4372FF9FF}"/>
    <cellStyle name="Komma 2 3 10 9" xfId="356" xr:uid="{00000000-0005-0000-0000-000017000000}"/>
    <cellStyle name="Komma 2 3 10 9 2" xfId="876" xr:uid="{00000000-0005-0000-0000-000017000000}"/>
    <cellStyle name="Komma 2 3 10 9 2 2" xfId="3037" xr:uid="{54A43A3B-5DAE-42DE-93A6-9076B68FE67C}"/>
    <cellStyle name="Komma 2 3 10 9 2 3" xfId="4157" xr:uid="{592C621B-B9FC-4CB9-9560-804FE34FDF60}"/>
    <cellStyle name="Komma 2 3 10 9 3" xfId="1396" xr:uid="{00000000-0005-0000-0000-000013010000}"/>
    <cellStyle name="Komma 2 3 10 9 4" xfId="1957" xr:uid="{00000000-0005-0000-0000-000013010000}"/>
    <cellStyle name="Komma 2 3 10 9 5" xfId="2477" xr:uid="{513369D4-FCEA-4C74-8DB2-D9A5C8A71666}"/>
    <cellStyle name="Komma 2 3 10 9 6" xfId="3597" xr:uid="{4889A4B7-6E65-4511-99F3-C72D05B2E819}"/>
    <cellStyle name="Komma 2 3 11" xfId="38" xr:uid="{00000000-0005-0000-0000-000004000000}"/>
    <cellStyle name="Komma 2 3 11 10" xfId="399" xr:uid="{00000000-0005-0000-0000-000018000000}"/>
    <cellStyle name="Komma 2 3 11 10 2" xfId="919" xr:uid="{00000000-0005-0000-0000-000018000000}"/>
    <cellStyle name="Komma 2 3 11 10 2 2" xfId="3080" xr:uid="{A35E2F04-DF48-4ED2-AF4E-2E25D77FBB4B}"/>
    <cellStyle name="Komma 2 3 11 10 2 3" xfId="4200" xr:uid="{EF60CA2A-757D-4B4D-93A0-2DEAC0A54C35}"/>
    <cellStyle name="Komma 2 3 11 10 3" xfId="1439" xr:uid="{00000000-0005-0000-0000-000015010000}"/>
    <cellStyle name="Komma 2 3 11 10 4" xfId="2000" xr:uid="{00000000-0005-0000-0000-000015010000}"/>
    <cellStyle name="Komma 2 3 11 10 5" xfId="2520" xr:uid="{F816AAB4-80F2-4C9C-9059-00D958F86727}"/>
    <cellStyle name="Komma 2 3 11 10 6" xfId="3640" xr:uid="{B9284D71-D57F-47A8-9620-7F3D7275B060}"/>
    <cellStyle name="Komma 2 3 11 11" xfId="439" xr:uid="{00000000-0005-0000-0000-000004000000}"/>
    <cellStyle name="Komma 2 3 11 11 2" xfId="959" xr:uid="{00000000-0005-0000-0000-000004000000}"/>
    <cellStyle name="Komma 2 3 11 11 2 2" xfId="3120" xr:uid="{4AAEA5E2-9518-40F7-AB4F-77502B54AED5}"/>
    <cellStyle name="Komma 2 3 11 11 2 3" xfId="4240" xr:uid="{B5E7DB4B-F449-408F-B38F-8C0F59DFE241}"/>
    <cellStyle name="Komma 2 3 11 11 3" xfId="1479" xr:uid="{00000000-0005-0000-0000-000016010000}"/>
    <cellStyle name="Komma 2 3 11 11 4" xfId="2040" xr:uid="{00000000-0005-0000-0000-000016010000}"/>
    <cellStyle name="Komma 2 3 11 11 5" xfId="2560" xr:uid="{FFE1B5ED-F660-4946-B190-B19D5A0D3606}"/>
    <cellStyle name="Komma 2 3 11 11 6" xfId="3680" xr:uid="{159E3AC8-163F-4399-AF87-055E527CBE50}"/>
    <cellStyle name="Komma 2 3 11 12" xfId="479" xr:uid="{00000000-0005-0000-0000-000018000000}"/>
    <cellStyle name="Komma 2 3 11 12 2" xfId="999" xr:uid="{00000000-0005-0000-0000-000018000000}"/>
    <cellStyle name="Komma 2 3 11 12 2 2" xfId="3160" xr:uid="{84C77557-FC46-4A08-A66C-E45877F70277}"/>
    <cellStyle name="Komma 2 3 11 12 2 3" xfId="4280" xr:uid="{2008C1D8-CACB-4A52-AF9A-C4F25524C89B}"/>
    <cellStyle name="Komma 2 3 11 12 3" xfId="1519" xr:uid="{00000000-0005-0000-0000-000017010000}"/>
    <cellStyle name="Komma 2 3 11 12 4" xfId="2080" xr:uid="{00000000-0005-0000-0000-000017010000}"/>
    <cellStyle name="Komma 2 3 11 12 5" xfId="2600" xr:uid="{59E81605-82A3-471B-B3D7-730D8269DE04}"/>
    <cellStyle name="Komma 2 3 11 12 6" xfId="3720" xr:uid="{D77D18D1-2567-4BC4-92AE-B19EF45BB9A6}"/>
    <cellStyle name="Komma 2 3 11 13" xfId="519" xr:uid="{00000000-0005-0000-0000-000018000000}"/>
    <cellStyle name="Komma 2 3 11 13 2" xfId="1039" xr:uid="{00000000-0005-0000-0000-000018000000}"/>
    <cellStyle name="Komma 2 3 11 13 2 2" xfId="3200" xr:uid="{30C6820D-65A6-4878-B56C-7E1D7925A5BC}"/>
    <cellStyle name="Komma 2 3 11 13 2 3" xfId="4320" xr:uid="{7220AE7A-2CD0-4D5E-9047-916C2387F06F}"/>
    <cellStyle name="Komma 2 3 11 13 3" xfId="1559" xr:uid="{00000000-0005-0000-0000-000018010000}"/>
    <cellStyle name="Komma 2 3 11 13 4" xfId="2120" xr:uid="{00000000-0005-0000-0000-000018010000}"/>
    <cellStyle name="Komma 2 3 11 13 5" xfId="2640" xr:uid="{40FB53D6-993C-4916-9DEF-D583D1E0A579}"/>
    <cellStyle name="Komma 2 3 11 13 6" xfId="3760" xr:uid="{44BB555C-7849-418C-95E4-5D67E0AF5778}"/>
    <cellStyle name="Komma 2 3 11 14" xfId="559" xr:uid="{00000000-0005-0000-0000-000004000000}"/>
    <cellStyle name="Komma 2 3 11 14 2" xfId="1600" xr:uid="{00000000-0005-0000-0000-000018000000}"/>
    <cellStyle name="Komma 2 3 11 14 2 2" xfId="3240" xr:uid="{D9CD789F-AB06-48E6-87C5-092786EFB7B5}"/>
    <cellStyle name="Komma 2 3 11 14 2 3" xfId="4360" xr:uid="{1BD765A9-40EE-45EA-B718-1A771C22F870}"/>
    <cellStyle name="Komma 2 3 11 14 3" xfId="2680" xr:uid="{162E53B2-9C47-469F-95B0-8D8B4A31F675}"/>
    <cellStyle name="Komma 2 3 11 14 4" xfId="3800" xr:uid="{CD6450B6-7A0A-4569-8797-4DA95BCDD73D}"/>
    <cellStyle name="Komma 2 3 11 15" xfId="1079" xr:uid="{00000000-0005-0000-0000-000014010000}"/>
    <cellStyle name="Komma 2 3 11 15 2" xfId="2720" xr:uid="{B57BC11A-D49C-4830-BFAB-11F0EFE9F2E6}"/>
    <cellStyle name="Komma 2 3 11 15 3" xfId="3840" xr:uid="{796E1595-BCDB-4FFF-820B-9B3AE7AC99D0}"/>
    <cellStyle name="Komma 2 3 11 16" xfId="1640" xr:uid="{00000000-0005-0000-0000-000014010000}"/>
    <cellStyle name="Komma 2 3 11 17" xfId="2160" xr:uid="{888F4A73-B8EC-47D2-917B-303609F1B374}"/>
    <cellStyle name="Komma 2 3 11 18" xfId="3280" xr:uid="{AB9C93E8-692E-4BDA-BBC7-5CE29964DFEB}"/>
    <cellStyle name="Komma 2 3 11 2" xfId="79" xr:uid="{00000000-0005-0000-0000-000018000000}"/>
    <cellStyle name="Komma 2 3 11 2 2" xfId="599" xr:uid="{00000000-0005-0000-0000-000018000000}"/>
    <cellStyle name="Komma 2 3 11 2 2 2" xfId="2760" xr:uid="{A2AE7F8D-FB95-4A0C-85AF-10633CBB705E}"/>
    <cellStyle name="Komma 2 3 11 2 2 3" xfId="3880" xr:uid="{DA562CBD-CD2B-4189-BE50-38B7FF21DE24}"/>
    <cellStyle name="Komma 2 3 11 2 3" xfId="1119" xr:uid="{00000000-0005-0000-0000-000019010000}"/>
    <cellStyle name="Komma 2 3 11 2 4" xfId="1680" xr:uid="{00000000-0005-0000-0000-000019010000}"/>
    <cellStyle name="Komma 2 3 11 2 5" xfId="2200" xr:uid="{3C826474-E0D3-4466-983A-D1C7B79E3977}"/>
    <cellStyle name="Komma 2 3 11 2 6" xfId="3320" xr:uid="{E19B6F43-CE2A-44BB-B285-C5040C790DA0}"/>
    <cellStyle name="Komma 2 3 11 3" xfId="119" xr:uid="{00000000-0005-0000-0000-000018000000}"/>
    <cellStyle name="Komma 2 3 11 3 2" xfId="639" xr:uid="{00000000-0005-0000-0000-000018000000}"/>
    <cellStyle name="Komma 2 3 11 3 2 2" xfId="2800" xr:uid="{C43A94BA-3192-45ED-A4BC-2037E993D842}"/>
    <cellStyle name="Komma 2 3 11 3 2 3" xfId="3920" xr:uid="{4CDD6443-7132-4EAF-906C-9EB236BD7764}"/>
    <cellStyle name="Komma 2 3 11 3 3" xfId="1159" xr:uid="{00000000-0005-0000-0000-00001A010000}"/>
    <cellStyle name="Komma 2 3 11 3 4" xfId="1720" xr:uid="{00000000-0005-0000-0000-00001A010000}"/>
    <cellStyle name="Komma 2 3 11 3 5" xfId="2240" xr:uid="{C18483D1-CABE-493D-826B-BD2769B230C6}"/>
    <cellStyle name="Komma 2 3 11 3 6" xfId="3360" xr:uid="{1A296B95-48E6-4070-AE57-02303D8D40A5}"/>
    <cellStyle name="Komma 2 3 11 4" xfId="159" xr:uid="{00000000-0005-0000-0000-000018000000}"/>
    <cellStyle name="Komma 2 3 11 4 2" xfId="679" xr:uid="{00000000-0005-0000-0000-000018000000}"/>
    <cellStyle name="Komma 2 3 11 4 2 2" xfId="2840" xr:uid="{260C0116-DA33-4385-8AB3-8625CCAD8927}"/>
    <cellStyle name="Komma 2 3 11 4 2 3" xfId="3960" xr:uid="{6FDDDCC5-7294-4DBB-81B8-7C082A650201}"/>
    <cellStyle name="Komma 2 3 11 4 3" xfId="1199" xr:uid="{00000000-0005-0000-0000-00001B010000}"/>
    <cellStyle name="Komma 2 3 11 4 4" xfId="1760" xr:uid="{00000000-0005-0000-0000-00001B010000}"/>
    <cellStyle name="Komma 2 3 11 4 5" xfId="2280" xr:uid="{287038A1-9FFA-4BE4-ADA0-EACC47F0F2A9}"/>
    <cellStyle name="Komma 2 3 11 4 6" xfId="3400" xr:uid="{668F69B1-1714-451C-926B-54DE23EACA18}"/>
    <cellStyle name="Komma 2 3 11 5" xfId="199" xr:uid="{00000000-0005-0000-0000-000018000000}"/>
    <cellStyle name="Komma 2 3 11 5 2" xfId="719" xr:uid="{00000000-0005-0000-0000-000018000000}"/>
    <cellStyle name="Komma 2 3 11 5 2 2" xfId="2880" xr:uid="{E064D332-EB31-487B-B823-92D4A50D108C}"/>
    <cellStyle name="Komma 2 3 11 5 2 3" xfId="4000" xr:uid="{B2AC69E9-F072-4F57-AEA9-3D81350B5284}"/>
    <cellStyle name="Komma 2 3 11 5 3" xfId="1239" xr:uid="{00000000-0005-0000-0000-00001C010000}"/>
    <cellStyle name="Komma 2 3 11 5 4" xfId="1800" xr:uid="{00000000-0005-0000-0000-00001C010000}"/>
    <cellStyle name="Komma 2 3 11 5 5" xfId="2320" xr:uid="{3ADB0342-2565-41C6-A0DB-CD5F05E3FE80}"/>
    <cellStyle name="Komma 2 3 11 5 6" xfId="3440" xr:uid="{7C9A8523-549D-4BE9-97EF-B2392BDF0F43}"/>
    <cellStyle name="Komma 2 3 11 6" xfId="239" xr:uid="{00000000-0005-0000-0000-000016000000}"/>
    <cellStyle name="Komma 2 3 11 6 2" xfId="759" xr:uid="{00000000-0005-0000-0000-000016000000}"/>
    <cellStyle name="Komma 2 3 11 6 2 2" xfId="2920" xr:uid="{3A47F349-32E3-4C98-B023-DEE3B1AB8D83}"/>
    <cellStyle name="Komma 2 3 11 6 2 3" xfId="4040" xr:uid="{28E8D685-CB32-46A0-A32A-5058B47AF7B6}"/>
    <cellStyle name="Komma 2 3 11 6 3" xfId="1279" xr:uid="{00000000-0005-0000-0000-00001D010000}"/>
    <cellStyle name="Komma 2 3 11 6 4" xfId="1840" xr:uid="{00000000-0005-0000-0000-00001D010000}"/>
    <cellStyle name="Komma 2 3 11 6 5" xfId="2360" xr:uid="{324BD289-5558-4F30-B4AC-8285F77B36F6}"/>
    <cellStyle name="Komma 2 3 11 6 6" xfId="3480" xr:uid="{0E2652D8-E3A4-42F4-A253-79CA5E88F95C}"/>
    <cellStyle name="Komma 2 3 11 7" xfId="279" xr:uid="{00000000-0005-0000-0000-000018000000}"/>
    <cellStyle name="Komma 2 3 11 7 2" xfId="799" xr:uid="{00000000-0005-0000-0000-000018000000}"/>
    <cellStyle name="Komma 2 3 11 7 2 2" xfId="2960" xr:uid="{39D0702E-1856-4136-81A1-F18F009CC201}"/>
    <cellStyle name="Komma 2 3 11 7 2 3" xfId="4080" xr:uid="{B83F62A8-3677-459D-A4E5-7BF861F0F291}"/>
    <cellStyle name="Komma 2 3 11 7 3" xfId="1319" xr:uid="{00000000-0005-0000-0000-00001E010000}"/>
    <cellStyle name="Komma 2 3 11 7 4" xfId="1880" xr:uid="{00000000-0005-0000-0000-00001E010000}"/>
    <cellStyle name="Komma 2 3 11 7 5" xfId="2400" xr:uid="{773D1BAC-28C8-4E9C-9BDC-C2E00877BEE5}"/>
    <cellStyle name="Komma 2 3 11 7 6" xfId="3520" xr:uid="{5F9086E9-114A-49D7-AF8B-F3C11BC33254}"/>
    <cellStyle name="Komma 2 3 11 8" xfId="319" xr:uid="{00000000-0005-0000-0000-000018000000}"/>
    <cellStyle name="Komma 2 3 11 8 2" xfId="839" xr:uid="{00000000-0005-0000-0000-000018000000}"/>
    <cellStyle name="Komma 2 3 11 8 2 2" xfId="3000" xr:uid="{F4513F04-2046-4465-B9A0-F04DEB8FF03A}"/>
    <cellStyle name="Komma 2 3 11 8 2 3" xfId="4120" xr:uid="{C859D318-18C1-4234-A599-9A38AD966085}"/>
    <cellStyle name="Komma 2 3 11 8 3" xfId="1359" xr:uid="{00000000-0005-0000-0000-00001F010000}"/>
    <cellStyle name="Komma 2 3 11 8 4" xfId="1920" xr:uid="{00000000-0005-0000-0000-00001F010000}"/>
    <cellStyle name="Komma 2 3 11 8 5" xfId="2440" xr:uid="{1FC8852E-5226-4223-BCF9-3EA1600B8B66}"/>
    <cellStyle name="Komma 2 3 11 8 6" xfId="3560" xr:uid="{80866994-ED43-41E0-97A8-42DF9A69B58C}"/>
    <cellStyle name="Komma 2 3 11 9" xfId="359" xr:uid="{00000000-0005-0000-0000-000018000000}"/>
    <cellStyle name="Komma 2 3 11 9 2" xfId="879" xr:uid="{00000000-0005-0000-0000-000018000000}"/>
    <cellStyle name="Komma 2 3 11 9 2 2" xfId="3040" xr:uid="{AB1119C0-95B1-47B1-A505-A75096FC68D7}"/>
    <cellStyle name="Komma 2 3 11 9 2 3" xfId="4160" xr:uid="{30DA2885-A295-45C4-8842-29C86965A557}"/>
    <cellStyle name="Komma 2 3 11 9 3" xfId="1399" xr:uid="{00000000-0005-0000-0000-000020010000}"/>
    <cellStyle name="Komma 2 3 11 9 4" xfId="1960" xr:uid="{00000000-0005-0000-0000-000020010000}"/>
    <cellStyle name="Komma 2 3 11 9 5" xfId="2480" xr:uid="{E1CF77C0-9503-4D45-ADFF-F5654B9A1FD2}"/>
    <cellStyle name="Komma 2 3 11 9 6" xfId="3600" xr:uid="{D2A77130-1290-4395-9506-9AFAD08732F6}"/>
    <cellStyle name="Komma 2 3 12" xfId="41" xr:uid="{00000000-0005-0000-0000-000004000000}"/>
    <cellStyle name="Komma 2 3 12 10" xfId="402" xr:uid="{00000000-0005-0000-0000-000019000000}"/>
    <cellStyle name="Komma 2 3 12 10 2" xfId="922" xr:uid="{00000000-0005-0000-0000-000019000000}"/>
    <cellStyle name="Komma 2 3 12 10 2 2" xfId="3083" xr:uid="{3D12F38C-8D99-45CA-9AB7-638EA0CE78F5}"/>
    <cellStyle name="Komma 2 3 12 10 2 3" xfId="4203" xr:uid="{10FD60D2-FFE6-49A8-AF2C-3D9E4DE93308}"/>
    <cellStyle name="Komma 2 3 12 10 3" xfId="1442" xr:uid="{00000000-0005-0000-0000-000022010000}"/>
    <cellStyle name="Komma 2 3 12 10 4" xfId="2003" xr:uid="{00000000-0005-0000-0000-000022010000}"/>
    <cellStyle name="Komma 2 3 12 10 5" xfId="2523" xr:uid="{BCD8DFD7-D097-48C8-9203-2364222E1287}"/>
    <cellStyle name="Komma 2 3 12 10 6" xfId="3643" xr:uid="{0C4DBC93-FA17-4DDE-BD4C-BAC7437833A7}"/>
    <cellStyle name="Komma 2 3 12 11" xfId="442" xr:uid="{00000000-0005-0000-0000-000004000000}"/>
    <cellStyle name="Komma 2 3 12 11 2" xfId="962" xr:uid="{00000000-0005-0000-0000-000004000000}"/>
    <cellStyle name="Komma 2 3 12 11 2 2" xfId="3123" xr:uid="{CCDCDC16-6BFD-4D4F-9E3A-0F9888741032}"/>
    <cellStyle name="Komma 2 3 12 11 2 3" xfId="4243" xr:uid="{F872730A-1E0C-4E3A-8146-8F0A518BBB1C}"/>
    <cellStyle name="Komma 2 3 12 11 3" xfId="1482" xr:uid="{00000000-0005-0000-0000-000023010000}"/>
    <cellStyle name="Komma 2 3 12 11 4" xfId="2043" xr:uid="{00000000-0005-0000-0000-000023010000}"/>
    <cellStyle name="Komma 2 3 12 11 5" xfId="2563" xr:uid="{764AE729-8C2F-4E0D-AB84-8FFF67C20E07}"/>
    <cellStyle name="Komma 2 3 12 11 6" xfId="3683" xr:uid="{D975F708-09B3-47E8-886C-A9A495E40C24}"/>
    <cellStyle name="Komma 2 3 12 12" xfId="482" xr:uid="{00000000-0005-0000-0000-000019000000}"/>
    <cellStyle name="Komma 2 3 12 12 2" xfId="1002" xr:uid="{00000000-0005-0000-0000-000019000000}"/>
    <cellStyle name="Komma 2 3 12 12 2 2" xfId="3163" xr:uid="{BE838819-B3DA-48C9-9285-4A8AEF2D26AD}"/>
    <cellStyle name="Komma 2 3 12 12 2 3" xfId="4283" xr:uid="{BB2184D7-5DE7-4FBC-9F71-A9CC31174570}"/>
    <cellStyle name="Komma 2 3 12 12 3" xfId="1522" xr:uid="{00000000-0005-0000-0000-000024010000}"/>
    <cellStyle name="Komma 2 3 12 12 4" xfId="2083" xr:uid="{00000000-0005-0000-0000-000024010000}"/>
    <cellStyle name="Komma 2 3 12 12 5" xfId="2603" xr:uid="{42263F09-D069-4BC5-BD03-01A0EBAFE9FC}"/>
    <cellStyle name="Komma 2 3 12 12 6" xfId="3723" xr:uid="{1F9784ED-10D0-4012-9C24-CF2599EC974F}"/>
    <cellStyle name="Komma 2 3 12 13" xfId="522" xr:uid="{00000000-0005-0000-0000-000019000000}"/>
    <cellStyle name="Komma 2 3 12 13 2" xfId="1042" xr:uid="{00000000-0005-0000-0000-000019000000}"/>
    <cellStyle name="Komma 2 3 12 13 2 2" xfId="3203" xr:uid="{D912CBE3-B8AD-431A-9359-BB294E06EF6F}"/>
    <cellStyle name="Komma 2 3 12 13 2 3" xfId="4323" xr:uid="{DC5C1885-2519-49F7-9F83-09D44ABA7D7C}"/>
    <cellStyle name="Komma 2 3 12 13 3" xfId="1562" xr:uid="{00000000-0005-0000-0000-000025010000}"/>
    <cellStyle name="Komma 2 3 12 13 4" xfId="2123" xr:uid="{00000000-0005-0000-0000-000025010000}"/>
    <cellStyle name="Komma 2 3 12 13 5" xfId="2643" xr:uid="{EA902F76-BAA7-4959-B135-D63C67085B89}"/>
    <cellStyle name="Komma 2 3 12 13 6" xfId="3763" xr:uid="{CE2D5683-8C4E-4518-A62B-0A2F95E7C253}"/>
    <cellStyle name="Komma 2 3 12 14" xfId="562" xr:uid="{00000000-0005-0000-0000-000004000000}"/>
    <cellStyle name="Komma 2 3 12 14 2" xfId="1603" xr:uid="{00000000-0005-0000-0000-000019000000}"/>
    <cellStyle name="Komma 2 3 12 14 2 2" xfId="3243" xr:uid="{9A2761C6-D5C9-4793-A763-67179DE25A78}"/>
    <cellStyle name="Komma 2 3 12 14 2 3" xfId="4363" xr:uid="{474192D9-F37D-47A4-B096-48721BDD4BD1}"/>
    <cellStyle name="Komma 2 3 12 14 3" xfId="2683" xr:uid="{E3B80B81-46C2-4D9C-AFD3-69A2383023C2}"/>
    <cellStyle name="Komma 2 3 12 14 4" xfId="3803" xr:uid="{CCE5015D-9424-45E1-8153-5538C12AFE58}"/>
    <cellStyle name="Komma 2 3 12 15" xfId="1082" xr:uid="{00000000-0005-0000-0000-000021010000}"/>
    <cellStyle name="Komma 2 3 12 15 2" xfId="2723" xr:uid="{9B701016-845F-4751-9519-EA2A678F145E}"/>
    <cellStyle name="Komma 2 3 12 15 3" xfId="3843" xr:uid="{D0212F8E-49BB-4072-870F-2002015AF61F}"/>
    <cellStyle name="Komma 2 3 12 16" xfId="1643" xr:uid="{00000000-0005-0000-0000-000021010000}"/>
    <cellStyle name="Komma 2 3 12 17" xfId="2163" xr:uid="{F5011CEC-22AF-472A-BFAB-6AEBC4FAEA4C}"/>
    <cellStyle name="Komma 2 3 12 18" xfId="3283" xr:uid="{61DB362B-3F64-4690-8C11-6B4A47F63BA5}"/>
    <cellStyle name="Komma 2 3 12 2" xfId="82" xr:uid="{00000000-0005-0000-0000-000019000000}"/>
    <cellStyle name="Komma 2 3 12 2 2" xfId="602" xr:uid="{00000000-0005-0000-0000-000019000000}"/>
    <cellStyle name="Komma 2 3 12 2 2 2" xfId="2763" xr:uid="{5A68BDF9-3314-4292-8CF7-E34154162F75}"/>
    <cellStyle name="Komma 2 3 12 2 2 3" xfId="3883" xr:uid="{EDFF19C5-0791-4828-8971-FA1FD5751102}"/>
    <cellStyle name="Komma 2 3 12 2 3" xfId="1122" xr:uid="{00000000-0005-0000-0000-000026010000}"/>
    <cellStyle name="Komma 2 3 12 2 4" xfId="1683" xr:uid="{00000000-0005-0000-0000-000026010000}"/>
    <cellStyle name="Komma 2 3 12 2 5" xfId="2203" xr:uid="{FAEE0256-286D-4A43-9270-CE67FC3084A4}"/>
    <cellStyle name="Komma 2 3 12 2 6" xfId="3323" xr:uid="{ABFB221D-9E87-4584-8759-9C228572C7FA}"/>
    <cellStyle name="Komma 2 3 12 3" xfId="122" xr:uid="{00000000-0005-0000-0000-000019000000}"/>
    <cellStyle name="Komma 2 3 12 3 2" xfId="642" xr:uid="{00000000-0005-0000-0000-000019000000}"/>
    <cellStyle name="Komma 2 3 12 3 2 2" xfId="2803" xr:uid="{173F0B74-9E45-4187-A08E-E0D4226BB7D3}"/>
    <cellStyle name="Komma 2 3 12 3 2 3" xfId="3923" xr:uid="{7D8347D2-9431-432A-B980-0898516D4574}"/>
    <cellStyle name="Komma 2 3 12 3 3" xfId="1162" xr:uid="{00000000-0005-0000-0000-000027010000}"/>
    <cellStyle name="Komma 2 3 12 3 4" xfId="1723" xr:uid="{00000000-0005-0000-0000-000027010000}"/>
    <cellStyle name="Komma 2 3 12 3 5" xfId="2243" xr:uid="{0BF4453E-9418-40A4-A972-AF17F41A0BC1}"/>
    <cellStyle name="Komma 2 3 12 3 6" xfId="3363" xr:uid="{B1A58178-AAD4-43C5-AE45-23DBFB29DE21}"/>
    <cellStyle name="Komma 2 3 12 4" xfId="162" xr:uid="{00000000-0005-0000-0000-000019000000}"/>
    <cellStyle name="Komma 2 3 12 4 2" xfId="682" xr:uid="{00000000-0005-0000-0000-000019000000}"/>
    <cellStyle name="Komma 2 3 12 4 2 2" xfId="2843" xr:uid="{25B249FB-3B68-4080-8B60-6529769A3C8A}"/>
    <cellStyle name="Komma 2 3 12 4 2 3" xfId="3963" xr:uid="{29FBBD55-4414-4D1A-8BDC-54E5D9433625}"/>
    <cellStyle name="Komma 2 3 12 4 3" xfId="1202" xr:uid="{00000000-0005-0000-0000-000028010000}"/>
    <cellStyle name="Komma 2 3 12 4 4" xfId="1763" xr:uid="{00000000-0005-0000-0000-000028010000}"/>
    <cellStyle name="Komma 2 3 12 4 5" xfId="2283" xr:uid="{9DC19370-F04D-4465-9E20-77FA3EBFCE23}"/>
    <cellStyle name="Komma 2 3 12 4 6" xfId="3403" xr:uid="{918CCBAC-675F-4F4F-AA75-2673B3A5F738}"/>
    <cellStyle name="Komma 2 3 12 5" xfId="202" xr:uid="{00000000-0005-0000-0000-000019000000}"/>
    <cellStyle name="Komma 2 3 12 5 2" xfId="722" xr:uid="{00000000-0005-0000-0000-000019000000}"/>
    <cellStyle name="Komma 2 3 12 5 2 2" xfId="2883" xr:uid="{D00A9D96-3BBE-4343-BC42-9B17CA175A8B}"/>
    <cellStyle name="Komma 2 3 12 5 2 3" xfId="4003" xr:uid="{C2CF8283-5283-4698-856D-F6A88146FAD2}"/>
    <cellStyle name="Komma 2 3 12 5 3" xfId="1242" xr:uid="{00000000-0005-0000-0000-000029010000}"/>
    <cellStyle name="Komma 2 3 12 5 4" xfId="1803" xr:uid="{00000000-0005-0000-0000-000029010000}"/>
    <cellStyle name="Komma 2 3 12 5 5" xfId="2323" xr:uid="{364949E1-5E55-4AF2-AE67-C19BC041213E}"/>
    <cellStyle name="Komma 2 3 12 5 6" xfId="3443" xr:uid="{D0BF89F1-1004-48A8-9CBB-BC5E8FB7C27C}"/>
    <cellStyle name="Komma 2 3 12 6" xfId="242" xr:uid="{00000000-0005-0000-0000-000017000000}"/>
    <cellStyle name="Komma 2 3 12 6 2" xfId="762" xr:uid="{00000000-0005-0000-0000-000017000000}"/>
    <cellStyle name="Komma 2 3 12 6 2 2" xfId="2923" xr:uid="{6090DD16-D32B-484C-8FD4-43E492D8D469}"/>
    <cellStyle name="Komma 2 3 12 6 2 3" xfId="4043" xr:uid="{EFD8380F-5C82-44BA-BDB0-E7E121E93524}"/>
    <cellStyle name="Komma 2 3 12 6 3" xfId="1282" xr:uid="{00000000-0005-0000-0000-00002A010000}"/>
    <cellStyle name="Komma 2 3 12 6 4" xfId="1843" xr:uid="{00000000-0005-0000-0000-00002A010000}"/>
    <cellStyle name="Komma 2 3 12 6 5" xfId="2363" xr:uid="{A25E86F5-D284-4C65-8B7A-5A2E30D0196A}"/>
    <cellStyle name="Komma 2 3 12 6 6" xfId="3483" xr:uid="{25B50620-B922-43C2-A3C0-7FF479C3275E}"/>
    <cellStyle name="Komma 2 3 12 7" xfId="282" xr:uid="{00000000-0005-0000-0000-000019000000}"/>
    <cellStyle name="Komma 2 3 12 7 2" xfId="802" xr:uid="{00000000-0005-0000-0000-000019000000}"/>
    <cellStyle name="Komma 2 3 12 7 2 2" xfId="2963" xr:uid="{DAEED95B-4AA8-442D-9238-EE52E2290F68}"/>
    <cellStyle name="Komma 2 3 12 7 2 3" xfId="4083" xr:uid="{C9C000C9-9E96-48AE-9D85-7B09757BE906}"/>
    <cellStyle name="Komma 2 3 12 7 3" xfId="1322" xr:uid="{00000000-0005-0000-0000-00002B010000}"/>
    <cellStyle name="Komma 2 3 12 7 4" xfId="1883" xr:uid="{00000000-0005-0000-0000-00002B010000}"/>
    <cellStyle name="Komma 2 3 12 7 5" xfId="2403" xr:uid="{8C0B97AB-F288-4238-AF17-9B5725FCCFAE}"/>
    <cellStyle name="Komma 2 3 12 7 6" xfId="3523" xr:uid="{848B2C6F-F638-4909-A233-F0ED9A521679}"/>
    <cellStyle name="Komma 2 3 12 8" xfId="322" xr:uid="{00000000-0005-0000-0000-000019000000}"/>
    <cellStyle name="Komma 2 3 12 8 2" xfId="842" xr:uid="{00000000-0005-0000-0000-000019000000}"/>
    <cellStyle name="Komma 2 3 12 8 2 2" xfId="3003" xr:uid="{1A5C1D51-E796-45C3-86AA-26504A0D016A}"/>
    <cellStyle name="Komma 2 3 12 8 2 3" xfId="4123" xr:uid="{5B2B9BC2-16D5-4513-8C16-CC5E526BE606}"/>
    <cellStyle name="Komma 2 3 12 8 3" xfId="1362" xr:uid="{00000000-0005-0000-0000-00002C010000}"/>
    <cellStyle name="Komma 2 3 12 8 4" xfId="1923" xr:uid="{00000000-0005-0000-0000-00002C010000}"/>
    <cellStyle name="Komma 2 3 12 8 5" xfId="2443" xr:uid="{6BD0BB36-C76F-473B-93D8-9726FDC48329}"/>
    <cellStyle name="Komma 2 3 12 8 6" xfId="3563" xr:uid="{496124EA-03A4-47B5-9815-6754F00C1D41}"/>
    <cellStyle name="Komma 2 3 12 9" xfId="362" xr:uid="{00000000-0005-0000-0000-000019000000}"/>
    <cellStyle name="Komma 2 3 12 9 2" xfId="882" xr:uid="{00000000-0005-0000-0000-000019000000}"/>
    <cellStyle name="Komma 2 3 12 9 2 2" xfId="3043" xr:uid="{A3B56C35-3330-4E19-927A-EC98B22AF77C}"/>
    <cellStyle name="Komma 2 3 12 9 2 3" xfId="4163" xr:uid="{8AF5911C-DE55-463B-B2BF-B038B967CEC3}"/>
    <cellStyle name="Komma 2 3 12 9 3" xfId="1402" xr:uid="{00000000-0005-0000-0000-00002D010000}"/>
    <cellStyle name="Komma 2 3 12 9 4" xfId="1963" xr:uid="{00000000-0005-0000-0000-00002D010000}"/>
    <cellStyle name="Komma 2 3 12 9 5" xfId="2483" xr:uid="{616292E1-C763-4382-8FC6-1BE423A18B59}"/>
    <cellStyle name="Komma 2 3 12 9 6" xfId="3603" xr:uid="{33674E89-4256-4216-8030-26622F44C981}"/>
    <cellStyle name="Komma 2 3 13" xfId="46" xr:uid="{00000000-0005-0000-0000-000002000000}"/>
    <cellStyle name="Komma 2 3 13 10" xfId="406" xr:uid="{00000000-0005-0000-0000-00001A000000}"/>
    <cellStyle name="Komma 2 3 13 10 2" xfId="926" xr:uid="{00000000-0005-0000-0000-00001A000000}"/>
    <cellStyle name="Komma 2 3 13 10 2 2" xfId="3087" xr:uid="{9F937E80-321C-4695-A723-77AF52E51B88}"/>
    <cellStyle name="Komma 2 3 13 10 2 3" xfId="4207" xr:uid="{E9A9089C-9E54-4283-967F-64DC93584D94}"/>
    <cellStyle name="Komma 2 3 13 10 3" xfId="1446" xr:uid="{00000000-0005-0000-0000-00002F010000}"/>
    <cellStyle name="Komma 2 3 13 10 4" xfId="2007" xr:uid="{00000000-0005-0000-0000-00002F010000}"/>
    <cellStyle name="Komma 2 3 13 10 5" xfId="2527" xr:uid="{DF17758B-E3B8-44F0-9CCA-B37C66D5D798}"/>
    <cellStyle name="Komma 2 3 13 10 6" xfId="3647" xr:uid="{8127E787-E892-4F78-8F80-EAD4AEBB34EC}"/>
    <cellStyle name="Komma 2 3 13 11" xfId="446" xr:uid="{00000000-0005-0000-0000-000002000000}"/>
    <cellStyle name="Komma 2 3 13 11 2" xfId="966" xr:uid="{00000000-0005-0000-0000-000002000000}"/>
    <cellStyle name="Komma 2 3 13 11 2 2" xfId="3127" xr:uid="{8ED22889-16E0-408D-96DF-CF88B3D63061}"/>
    <cellStyle name="Komma 2 3 13 11 2 3" xfId="4247" xr:uid="{EB2AB50C-9E0E-44B0-9F73-F5D463AE3FEB}"/>
    <cellStyle name="Komma 2 3 13 11 3" xfId="1486" xr:uid="{00000000-0005-0000-0000-000030010000}"/>
    <cellStyle name="Komma 2 3 13 11 4" xfId="2047" xr:uid="{00000000-0005-0000-0000-000030010000}"/>
    <cellStyle name="Komma 2 3 13 11 5" xfId="2567" xr:uid="{933C1F85-CD5B-42C3-958D-EC5FC00678CF}"/>
    <cellStyle name="Komma 2 3 13 11 6" xfId="3687" xr:uid="{BBDC94E7-5CE8-4020-AC8A-48212897B7A1}"/>
    <cellStyle name="Komma 2 3 13 12" xfId="486" xr:uid="{00000000-0005-0000-0000-00001A000000}"/>
    <cellStyle name="Komma 2 3 13 12 2" xfId="1006" xr:uid="{00000000-0005-0000-0000-00001A000000}"/>
    <cellStyle name="Komma 2 3 13 12 2 2" xfId="3167" xr:uid="{2D63CA50-16A1-4879-A842-D6AB28F58E97}"/>
    <cellStyle name="Komma 2 3 13 12 2 3" xfId="4287" xr:uid="{878F495D-D1CF-4255-83C6-A24999BF2A54}"/>
    <cellStyle name="Komma 2 3 13 12 3" xfId="1526" xr:uid="{00000000-0005-0000-0000-000031010000}"/>
    <cellStyle name="Komma 2 3 13 12 4" xfId="2087" xr:uid="{00000000-0005-0000-0000-000031010000}"/>
    <cellStyle name="Komma 2 3 13 12 5" xfId="2607" xr:uid="{123B04EC-9FBF-46C4-BD57-2701D1A6AF32}"/>
    <cellStyle name="Komma 2 3 13 12 6" xfId="3727" xr:uid="{38F41B12-518D-486D-982E-693F2BD65DF6}"/>
    <cellStyle name="Komma 2 3 13 13" xfId="526" xr:uid="{00000000-0005-0000-0000-00001A000000}"/>
    <cellStyle name="Komma 2 3 13 13 2" xfId="1046" xr:uid="{00000000-0005-0000-0000-00001A000000}"/>
    <cellStyle name="Komma 2 3 13 13 2 2" xfId="3207" xr:uid="{8AC749AB-57C5-4B9C-BBEA-35D80ED9DB15}"/>
    <cellStyle name="Komma 2 3 13 13 2 3" xfId="4327" xr:uid="{872F8AA7-AC01-44DF-B5C9-E8EA3B8273DD}"/>
    <cellStyle name="Komma 2 3 13 13 3" xfId="1566" xr:uid="{00000000-0005-0000-0000-000032010000}"/>
    <cellStyle name="Komma 2 3 13 13 4" xfId="2127" xr:uid="{00000000-0005-0000-0000-000032010000}"/>
    <cellStyle name="Komma 2 3 13 13 5" xfId="2647" xr:uid="{48578B58-5A90-432D-8590-886ED7CBE975}"/>
    <cellStyle name="Komma 2 3 13 13 6" xfId="3767" xr:uid="{A8569BC2-DAC6-44F1-B0AE-1CC996178E8F}"/>
    <cellStyle name="Komma 2 3 13 14" xfId="566" xr:uid="{00000000-0005-0000-0000-000002000000}"/>
    <cellStyle name="Komma 2 3 13 14 2" xfId="1607" xr:uid="{00000000-0005-0000-0000-00001A000000}"/>
    <cellStyle name="Komma 2 3 13 14 2 2" xfId="3247" xr:uid="{D87D45B4-20B3-48E8-A465-C91461D6C017}"/>
    <cellStyle name="Komma 2 3 13 14 2 3" xfId="4367" xr:uid="{797F048C-E2D2-435E-9A7E-B758AB61C59B}"/>
    <cellStyle name="Komma 2 3 13 14 3" xfId="2687" xr:uid="{F8BAF5B4-BCA3-47BE-A5FF-6C63A391C331}"/>
    <cellStyle name="Komma 2 3 13 14 4" xfId="3807" xr:uid="{396A5517-B398-4116-921B-B495E895C4B1}"/>
    <cellStyle name="Komma 2 3 13 15" xfId="1086" xr:uid="{00000000-0005-0000-0000-00002E010000}"/>
    <cellStyle name="Komma 2 3 13 15 2" xfId="2727" xr:uid="{B944308F-FAAD-4614-BCF7-F767404C2A0A}"/>
    <cellStyle name="Komma 2 3 13 15 3" xfId="3847" xr:uid="{EF67378E-5FE6-4F0F-A0CB-BF800138E129}"/>
    <cellStyle name="Komma 2 3 13 16" xfId="1647" xr:uid="{00000000-0005-0000-0000-00002E010000}"/>
    <cellStyle name="Komma 2 3 13 17" xfId="2167" xr:uid="{91D74DC0-F438-4E61-B220-D8FBCFEBD50A}"/>
    <cellStyle name="Komma 2 3 13 18" xfId="3287" xr:uid="{DF0335AB-D706-4CB1-A765-DA827A18C523}"/>
    <cellStyle name="Komma 2 3 13 2" xfId="86" xr:uid="{00000000-0005-0000-0000-00001A000000}"/>
    <cellStyle name="Komma 2 3 13 2 2" xfId="606" xr:uid="{00000000-0005-0000-0000-00001A000000}"/>
    <cellStyle name="Komma 2 3 13 2 2 2" xfId="2767" xr:uid="{1DE78080-1010-4380-8724-5E249260B977}"/>
    <cellStyle name="Komma 2 3 13 2 2 3" xfId="3887" xr:uid="{EE647985-8305-4E54-9191-136ACAEC4CBF}"/>
    <cellStyle name="Komma 2 3 13 2 3" xfId="1126" xr:uid="{00000000-0005-0000-0000-000033010000}"/>
    <cellStyle name="Komma 2 3 13 2 4" xfId="1687" xr:uid="{00000000-0005-0000-0000-000033010000}"/>
    <cellStyle name="Komma 2 3 13 2 5" xfId="2207" xr:uid="{8E0A6670-3DA5-4845-93FC-6230F42D9B92}"/>
    <cellStyle name="Komma 2 3 13 2 6" xfId="3327" xr:uid="{48078FB4-7F63-4445-8039-EC4ACACEBC3F}"/>
    <cellStyle name="Komma 2 3 13 3" xfId="126" xr:uid="{00000000-0005-0000-0000-00001A000000}"/>
    <cellStyle name="Komma 2 3 13 3 2" xfId="646" xr:uid="{00000000-0005-0000-0000-00001A000000}"/>
    <cellStyle name="Komma 2 3 13 3 2 2" xfId="2807" xr:uid="{C0B9B53B-1516-471F-A84B-DED1830180DD}"/>
    <cellStyle name="Komma 2 3 13 3 2 3" xfId="3927" xr:uid="{E0355004-F1B8-44FD-A3A7-0D07594302E9}"/>
    <cellStyle name="Komma 2 3 13 3 3" xfId="1166" xr:uid="{00000000-0005-0000-0000-000034010000}"/>
    <cellStyle name="Komma 2 3 13 3 4" xfId="1727" xr:uid="{00000000-0005-0000-0000-000034010000}"/>
    <cellStyle name="Komma 2 3 13 3 5" xfId="2247" xr:uid="{BEB42C08-7B3C-4CA5-9C81-03A07A8E2C16}"/>
    <cellStyle name="Komma 2 3 13 3 6" xfId="3367" xr:uid="{887176BA-3AC3-4341-95F3-CA4ED838DC2B}"/>
    <cellStyle name="Komma 2 3 13 4" xfId="166" xr:uid="{00000000-0005-0000-0000-00001A000000}"/>
    <cellStyle name="Komma 2 3 13 4 2" xfId="686" xr:uid="{00000000-0005-0000-0000-00001A000000}"/>
    <cellStyle name="Komma 2 3 13 4 2 2" xfId="2847" xr:uid="{45F47F01-6C98-4E1F-A01B-DB77BE589C8B}"/>
    <cellStyle name="Komma 2 3 13 4 2 3" xfId="3967" xr:uid="{BF0ABB0C-F2ED-4244-84DD-72F86FD0BC09}"/>
    <cellStyle name="Komma 2 3 13 4 3" xfId="1206" xr:uid="{00000000-0005-0000-0000-000035010000}"/>
    <cellStyle name="Komma 2 3 13 4 4" xfId="1767" xr:uid="{00000000-0005-0000-0000-000035010000}"/>
    <cellStyle name="Komma 2 3 13 4 5" xfId="2287" xr:uid="{68619D37-278B-4796-AD88-79F3A45DC752}"/>
    <cellStyle name="Komma 2 3 13 4 6" xfId="3407" xr:uid="{6392E101-D85E-4E63-84A2-55B587D9D7C2}"/>
    <cellStyle name="Komma 2 3 13 5" xfId="206" xr:uid="{00000000-0005-0000-0000-00001A000000}"/>
    <cellStyle name="Komma 2 3 13 5 2" xfId="726" xr:uid="{00000000-0005-0000-0000-00001A000000}"/>
    <cellStyle name="Komma 2 3 13 5 2 2" xfId="2887" xr:uid="{8A8B13F7-C1FB-422F-BCAB-617BA5D2C9C3}"/>
    <cellStyle name="Komma 2 3 13 5 2 3" xfId="4007" xr:uid="{5EFC05A2-E760-442A-B76B-678C53F12B03}"/>
    <cellStyle name="Komma 2 3 13 5 3" xfId="1246" xr:uid="{00000000-0005-0000-0000-000036010000}"/>
    <cellStyle name="Komma 2 3 13 5 4" xfId="1807" xr:uid="{00000000-0005-0000-0000-000036010000}"/>
    <cellStyle name="Komma 2 3 13 5 5" xfId="2327" xr:uid="{D103601D-77D8-49DD-827B-DACD25ECA78F}"/>
    <cellStyle name="Komma 2 3 13 5 6" xfId="3447" xr:uid="{00EF7D78-4EA8-4E07-8271-5F201CA0AA6A}"/>
    <cellStyle name="Komma 2 3 13 6" xfId="246" xr:uid="{00000000-0005-0000-0000-000018000000}"/>
    <cellStyle name="Komma 2 3 13 6 2" xfId="766" xr:uid="{00000000-0005-0000-0000-000018000000}"/>
    <cellStyle name="Komma 2 3 13 6 2 2" xfId="2927" xr:uid="{D7170434-D72F-4353-9F84-79AC0601315B}"/>
    <cellStyle name="Komma 2 3 13 6 2 3" xfId="4047" xr:uid="{BD37E03F-8EC5-4784-B9C0-87DD89585772}"/>
    <cellStyle name="Komma 2 3 13 6 3" xfId="1286" xr:uid="{00000000-0005-0000-0000-000037010000}"/>
    <cellStyle name="Komma 2 3 13 6 4" xfId="1847" xr:uid="{00000000-0005-0000-0000-000037010000}"/>
    <cellStyle name="Komma 2 3 13 6 5" xfId="2367" xr:uid="{2BF2BC6D-AFF5-438C-AEB5-2775319561B7}"/>
    <cellStyle name="Komma 2 3 13 6 6" xfId="3487" xr:uid="{306359E2-CD06-400A-9AB6-43E04A568F93}"/>
    <cellStyle name="Komma 2 3 13 7" xfId="286" xr:uid="{00000000-0005-0000-0000-00001A000000}"/>
    <cellStyle name="Komma 2 3 13 7 2" xfId="806" xr:uid="{00000000-0005-0000-0000-00001A000000}"/>
    <cellStyle name="Komma 2 3 13 7 2 2" xfId="2967" xr:uid="{F074082E-2F1F-446B-9CB5-BB25FBA9255B}"/>
    <cellStyle name="Komma 2 3 13 7 2 3" xfId="4087" xr:uid="{126E2F93-8C47-4D84-B8AB-FE2203B217C0}"/>
    <cellStyle name="Komma 2 3 13 7 3" xfId="1326" xr:uid="{00000000-0005-0000-0000-000038010000}"/>
    <cellStyle name="Komma 2 3 13 7 4" xfId="1887" xr:uid="{00000000-0005-0000-0000-000038010000}"/>
    <cellStyle name="Komma 2 3 13 7 5" xfId="2407" xr:uid="{FB142EDA-61E8-4193-87EE-4DB3743C9726}"/>
    <cellStyle name="Komma 2 3 13 7 6" xfId="3527" xr:uid="{B58276DD-6BB4-4EA3-AFC7-427B08926FE0}"/>
    <cellStyle name="Komma 2 3 13 8" xfId="326" xr:uid="{00000000-0005-0000-0000-00001A000000}"/>
    <cellStyle name="Komma 2 3 13 8 2" xfId="846" xr:uid="{00000000-0005-0000-0000-00001A000000}"/>
    <cellStyle name="Komma 2 3 13 8 2 2" xfId="3007" xr:uid="{ED04D8E0-24CA-45AF-A778-A215A8375F5B}"/>
    <cellStyle name="Komma 2 3 13 8 2 3" xfId="4127" xr:uid="{F540542A-0052-4833-8EF8-ED3E4B5325E0}"/>
    <cellStyle name="Komma 2 3 13 8 3" xfId="1366" xr:uid="{00000000-0005-0000-0000-000039010000}"/>
    <cellStyle name="Komma 2 3 13 8 4" xfId="1927" xr:uid="{00000000-0005-0000-0000-000039010000}"/>
    <cellStyle name="Komma 2 3 13 8 5" xfId="2447" xr:uid="{48F18756-0761-4C5D-96E0-886F4332BD6D}"/>
    <cellStyle name="Komma 2 3 13 8 6" xfId="3567" xr:uid="{FD4EAF2A-F6C7-40CC-9772-9C9E394C532A}"/>
    <cellStyle name="Komma 2 3 13 9" xfId="366" xr:uid="{00000000-0005-0000-0000-00001A000000}"/>
    <cellStyle name="Komma 2 3 13 9 2" xfId="886" xr:uid="{00000000-0005-0000-0000-00001A000000}"/>
    <cellStyle name="Komma 2 3 13 9 2 2" xfId="3047" xr:uid="{64B65BFE-9D5F-4DED-918A-80FF5EBC0279}"/>
    <cellStyle name="Komma 2 3 13 9 2 3" xfId="4167" xr:uid="{D90D86C6-9549-4877-8D7E-1AA8A4537B9B}"/>
    <cellStyle name="Komma 2 3 13 9 3" xfId="1406" xr:uid="{00000000-0005-0000-0000-00003A010000}"/>
    <cellStyle name="Komma 2 3 13 9 4" xfId="1967" xr:uid="{00000000-0005-0000-0000-00003A010000}"/>
    <cellStyle name="Komma 2 3 13 9 5" xfId="2487" xr:uid="{D912B12D-ADD0-4B9C-8305-1F9D0B96076D}"/>
    <cellStyle name="Komma 2 3 13 9 6" xfId="3607" xr:uid="{5E72FC02-16B1-450D-82F6-56E2D6DD724C}"/>
    <cellStyle name="Komma 2 3 14" xfId="49" xr:uid="{00000000-0005-0000-0000-000016000000}"/>
    <cellStyle name="Komma 2 3 14 2" xfId="569" xr:uid="{00000000-0005-0000-0000-000016000000}"/>
    <cellStyle name="Komma 2 3 14 2 2" xfId="2730" xr:uid="{8EAA30A7-8EEE-44C0-9080-E710DD9B4CCD}"/>
    <cellStyle name="Komma 2 3 14 2 3" xfId="3850" xr:uid="{35CB2574-30AD-4D20-83E3-1DE4078C53A2}"/>
    <cellStyle name="Komma 2 3 14 3" xfId="1089" xr:uid="{00000000-0005-0000-0000-00003B010000}"/>
    <cellStyle name="Komma 2 3 14 4" xfId="1650" xr:uid="{00000000-0005-0000-0000-00003B010000}"/>
    <cellStyle name="Komma 2 3 14 5" xfId="2170" xr:uid="{E3F2FEA4-20AB-45BC-9ECE-A35348FF3711}"/>
    <cellStyle name="Komma 2 3 14 6" xfId="3290" xr:uid="{9895494F-D1FA-4D76-B04D-0F98DEA0B12C}"/>
    <cellStyle name="Komma 2 3 15" xfId="89" xr:uid="{00000000-0005-0000-0000-000016000000}"/>
    <cellStyle name="Komma 2 3 15 2" xfId="609" xr:uid="{00000000-0005-0000-0000-000016000000}"/>
    <cellStyle name="Komma 2 3 15 2 2" xfId="2770" xr:uid="{49A16B2B-C649-4DF4-A378-C8FBAD494357}"/>
    <cellStyle name="Komma 2 3 15 2 3" xfId="3890" xr:uid="{072D0411-E38E-4640-B398-BDD0E534FE80}"/>
    <cellStyle name="Komma 2 3 15 3" xfId="1129" xr:uid="{00000000-0005-0000-0000-00003C010000}"/>
    <cellStyle name="Komma 2 3 15 4" xfId="1690" xr:uid="{00000000-0005-0000-0000-00003C010000}"/>
    <cellStyle name="Komma 2 3 15 5" xfId="2210" xr:uid="{7FA9114B-1AA1-4F80-85B0-5D04BB3A1119}"/>
    <cellStyle name="Komma 2 3 15 6" xfId="3330" xr:uid="{F5233594-5BAE-4F2E-8308-1E9778ABC489}"/>
    <cellStyle name="Komma 2 3 16" xfId="129" xr:uid="{00000000-0005-0000-0000-000016000000}"/>
    <cellStyle name="Komma 2 3 16 2" xfId="649" xr:uid="{00000000-0005-0000-0000-000016000000}"/>
    <cellStyle name="Komma 2 3 16 2 2" xfId="2810" xr:uid="{943DC58B-3F6C-41BA-B043-D4B3776AFDE1}"/>
    <cellStyle name="Komma 2 3 16 2 3" xfId="3930" xr:uid="{8BAA4A53-0758-40D3-9066-10A7465BFCBD}"/>
    <cellStyle name="Komma 2 3 16 3" xfId="1169" xr:uid="{00000000-0005-0000-0000-00003D010000}"/>
    <cellStyle name="Komma 2 3 16 4" xfId="1730" xr:uid="{00000000-0005-0000-0000-00003D010000}"/>
    <cellStyle name="Komma 2 3 16 5" xfId="2250" xr:uid="{4DC61C84-ADB6-4599-8959-B42068F738F9}"/>
    <cellStyle name="Komma 2 3 16 6" xfId="3370" xr:uid="{911C2D81-DB3B-4A03-B58B-93C38F9D4815}"/>
    <cellStyle name="Komma 2 3 17" xfId="169" xr:uid="{00000000-0005-0000-0000-000016000000}"/>
    <cellStyle name="Komma 2 3 17 2" xfId="689" xr:uid="{00000000-0005-0000-0000-000016000000}"/>
    <cellStyle name="Komma 2 3 17 2 2" xfId="2850" xr:uid="{386B5CF4-002F-4139-9B5E-AE811B62B44D}"/>
    <cellStyle name="Komma 2 3 17 2 3" xfId="3970" xr:uid="{0E060750-2470-4FAA-B9A2-F4AB4C22AFB5}"/>
    <cellStyle name="Komma 2 3 17 3" xfId="1209" xr:uid="{00000000-0005-0000-0000-00003E010000}"/>
    <cellStyle name="Komma 2 3 17 4" xfId="1770" xr:uid="{00000000-0005-0000-0000-00003E010000}"/>
    <cellStyle name="Komma 2 3 17 5" xfId="2290" xr:uid="{312AB811-3307-42F0-B509-2BF0925E6DC6}"/>
    <cellStyle name="Komma 2 3 17 6" xfId="3410" xr:uid="{996BF17C-2F41-48B9-A6A1-976C7DA4E66A}"/>
    <cellStyle name="Komma 2 3 18" xfId="209" xr:uid="{00000000-0005-0000-0000-000014000000}"/>
    <cellStyle name="Komma 2 3 18 2" xfId="729" xr:uid="{00000000-0005-0000-0000-000014000000}"/>
    <cellStyle name="Komma 2 3 18 2 2" xfId="2890" xr:uid="{7C8F74A6-C32C-4F3E-9D8A-E30E189BE8A1}"/>
    <cellStyle name="Komma 2 3 18 2 3" xfId="4010" xr:uid="{6CED7414-CF51-4E26-9CE7-F035C4E04BB6}"/>
    <cellStyle name="Komma 2 3 18 3" xfId="1249" xr:uid="{00000000-0005-0000-0000-00003F010000}"/>
    <cellStyle name="Komma 2 3 18 4" xfId="1810" xr:uid="{00000000-0005-0000-0000-00003F010000}"/>
    <cellStyle name="Komma 2 3 18 5" xfId="2330" xr:uid="{948EB185-5F54-47F8-91AF-E37EC856EA34}"/>
    <cellStyle name="Komma 2 3 18 6" xfId="3450" xr:uid="{5BB56642-405F-4F38-8FA0-7E27D5DDEEDC}"/>
    <cellStyle name="Komma 2 3 19" xfId="249" xr:uid="{00000000-0005-0000-0000-000016000000}"/>
    <cellStyle name="Komma 2 3 19 2" xfId="769" xr:uid="{00000000-0005-0000-0000-000016000000}"/>
    <cellStyle name="Komma 2 3 19 2 2" xfId="2930" xr:uid="{B6829356-541B-4FFB-A0A8-74D5691A439D}"/>
    <cellStyle name="Komma 2 3 19 2 3" xfId="4050" xr:uid="{83D9218B-9A1E-4A2C-9483-23EEC8FF863C}"/>
    <cellStyle name="Komma 2 3 19 3" xfId="1289" xr:uid="{00000000-0005-0000-0000-000040010000}"/>
    <cellStyle name="Komma 2 3 19 4" xfId="1850" xr:uid="{00000000-0005-0000-0000-000040010000}"/>
    <cellStyle name="Komma 2 3 19 5" xfId="2370" xr:uid="{E302EC8A-B424-4043-9A3D-2E83B9E6D736}"/>
    <cellStyle name="Komma 2 3 19 6" xfId="3490" xr:uid="{54A4A924-2582-4F4E-B1DE-12AEC59BA199}"/>
    <cellStyle name="Komma 2 3 2" xfId="11" xr:uid="{00000000-0005-0000-0000-000004000000}"/>
    <cellStyle name="Komma 2 3 2 10" xfId="372" xr:uid="{00000000-0005-0000-0000-00001B000000}"/>
    <cellStyle name="Komma 2 3 2 10 2" xfId="892" xr:uid="{00000000-0005-0000-0000-00001B000000}"/>
    <cellStyle name="Komma 2 3 2 10 2 2" xfId="3053" xr:uid="{54154707-E555-4C45-AF78-F43128268926}"/>
    <cellStyle name="Komma 2 3 2 10 2 3" xfId="4173" xr:uid="{1261F8A4-2B8E-4844-ACDE-85A17BA58454}"/>
    <cellStyle name="Komma 2 3 2 10 3" xfId="1412" xr:uid="{00000000-0005-0000-0000-000042010000}"/>
    <cellStyle name="Komma 2 3 2 10 4" xfId="1973" xr:uid="{00000000-0005-0000-0000-000042010000}"/>
    <cellStyle name="Komma 2 3 2 10 5" xfId="2493" xr:uid="{664340C6-F811-442C-B7D6-FAD79D654EB0}"/>
    <cellStyle name="Komma 2 3 2 10 6" xfId="3613" xr:uid="{0039982E-8A73-4044-B3A1-50F66F151205}"/>
    <cellStyle name="Komma 2 3 2 11" xfId="412" xr:uid="{00000000-0005-0000-0000-000004000000}"/>
    <cellStyle name="Komma 2 3 2 11 2" xfId="932" xr:uid="{00000000-0005-0000-0000-000004000000}"/>
    <cellStyle name="Komma 2 3 2 11 2 2" xfId="3093" xr:uid="{3778E2F5-F8E5-4DCF-B51D-DDA158C4C050}"/>
    <cellStyle name="Komma 2 3 2 11 2 3" xfId="4213" xr:uid="{F62B4A4C-DB8F-453B-BE90-7832AFE3CF8C}"/>
    <cellStyle name="Komma 2 3 2 11 3" xfId="1452" xr:uid="{00000000-0005-0000-0000-000043010000}"/>
    <cellStyle name="Komma 2 3 2 11 4" xfId="2013" xr:uid="{00000000-0005-0000-0000-000043010000}"/>
    <cellStyle name="Komma 2 3 2 11 5" xfId="2533" xr:uid="{525A4739-2084-44C5-B584-6C3B39074BF1}"/>
    <cellStyle name="Komma 2 3 2 11 6" xfId="3653" xr:uid="{023A0ECC-AFCA-4C0E-A7B5-45A88BD3B3EA}"/>
    <cellStyle name="Komma 2 3 2 12" xfId="452" xr:uid="{00000000-0005-0000-0000-00001B000000}"/>
    <cellStyle name="Komma 2 3 2 12 2" xfId="972" xr:uid="{00000000-0005-0000-0000-00001B000000}"/>
    <cellStyle name="Komma 2 3 2 12 2 2" xfId="3133" xr:uid="{A3BE1B9F-53AD-4C8C-A970-31B31BF0FE41}"/>
    <cellStyle name="Komma 2 3 2 12 2 3" xfId="4253" xr:uid="{FCFB69D5-8001-4419-B6BE-830B38117C37}"/>
    <cellStyle name="Komma 2 3 2 12 3" xfId="1492" xr:uid="{00000000-0005-0000-0000-000044010000}"/>
    <cellStyle name="Komma 2 3 2 12 4" xfId="2053" xr:uid="{00000000-0005-0000-0000-000044010000}"/>
    <cellStyle name="Komma 2 3 2 12 5" xfId="2573" xr:uid="{16C45E1A-996B-4C60-8AF8-CCA00A99FC72}"/>
    <cellStyle name="Komma 2 3 2 12 6" xfId="3693" xr:uid="{033EE1A1-6DDC-43D9-ACC3-A80DDD132023}"/>
    <cellStyle name="Komma 2 3 2 13" xfId="492" xr:uid="{00000000-0005-0000-0000-00001B000000}"/>
    <cellStyle name="Komma 2 3 2 13 2" xfId="1012" xr:uid="{00000000-0005-0000-0000-00001B000000}"/>
    <cellStyle name="Komma 2 3 2 13 2 2" xfId="3173" xr:uid="{1B787172-5B98-4732-BCA2-56D3145A6466}"/>
    <cellStyle name="Komma 2 3 2 13 2 3" xfId="4293" xr:uid="{2C50D3DE-6C31-47C6-966D-8C04EE684D62}"/>
    <cellStyle name="Komma 2 3 2 13 3" xfId="1532" xr:uid="{00000000-0005-0000-0000-000045010000}"/>
    <cellStyle name="Komma 2 3 2 13 4" xfId="2093" xr:uid="{00000000-0005-0000-0000-000045010000}"/>
    <cellStyle name="Komma 2 3 2 13 5" xfId="2613" xr:uid="{D7387AE5-2555-469A-8D21-94629FB42AEA}"/>
    <cellStyle name="Komma 2 3 2 13 6" xfId="3733" xr:uid="{F2BD2B67-5E49-4FB0-BDBA-445AECBA31B2}"/>
    <cellStyle name="Komma 2 3 2 14" xfId="532" xr:uid="{00000000-0005-0000-0000-000004000000}"/>
    <cellStyle name="Komma 2 3 2 14 2" xfId="1573" xr:uid="{00000000-0005-0000-0000-00001B000000}"/>
    <cellStyle name="Komma 2 3 2 14 2 2" xfId="3213" xr:uid="{178E6B6C-7BE3-474E-BB6A-B0560D71D363}"/>
    <cellStyle name="Komma 2 3 2 14 2 3" xfId="4333" xr:uid="{8349052B-C528-4023-B3C2-B8F37D43F5B8}"/>
    <cellStyle name="Komma 2 3 2 14 3" xfId="2653" xr:uid="{4129C6CB-AC0B-4EEF-9840-AF91B76504B3}"/>
    <cellStyle name="Komma 2 3 2 14 4" xfId="3773" xr:uid="{1F84DC50-FA35-4523-BD33-0440729B9676}"/>
    <cellStyle name="Komma 2 3 2 15" xfId="1052" xr:uid="{00000000-0005-0000-0000-000041010000}"/>
    <cellStyle name="Komma 2 3 2 15 2" xfId="2693" xr:uid="{34E745EB-A310-431D-AF1D-6B38DCB8123B}"/>
    <cellStyle name="Komma 2 3 2 15 3" xfId="3813" xr:uid="{1EB81F54-C079-445A-89A6-5490EB7F02FA}"/>
    <cellStyle name="Komma 2 3 2 16" xfId="1613" xr:uid="{00000000-0005-0000-0000-000041010000}"/>
    <cellStyle name="Komma 2 3 2 17" xfId="2133" xr:uid="{4F75BA2D-BE9E-42CE-B615-19ECC1391A0A}"/>
    <cellStyle name="Komma 2 3 2 18" xfId="3253" xr:uid="{48D8C52A-0012-4FEF-A193-9C2784F1928C}"/>
    <cellStyle name="Komma 2 3 2 2" xfId="52" xr:uid="{00000000-0005-0000-0000-00001B000000}"/>
    <cellStyle name="Komma 2 3 2 2 2" xfId="572" xr:uid="{00000000-0005-0000-0000-00001B000000}"/>
    <cellStyle name="Komma 2 3 2 2 2 2" xfId="2733" xr:uid="{1EA23BA2-B4D3-4599-AF0C-8F66AFA4A62A}"/>
    <cellStyle name="Komma 2 3 2 2 2 3" xfId="3853" xr:uid="{31C0B307-87D4-4A51-B9AE-6744C4DDE127}"/>
    <cellStyle name="Komma 2 3 2 2 3" xfId="1092" xr:uid="{00000000-0005-0000-0000-000046010000}"/>
    <cellStyle name="Komma 2 3 2 2 4" xfId="1653" xr:uid="{00000000-0005-0000-0000-000046010000}"/>
    <cellStyle name="Komma 2 3 2 2 5" xfId="2173" xr:uid="{6403AE63-F380-4F38-A4A3-BE16F1CCF259}"/>
    <cellStyle name="Komma 2 3 2 2 6" xfId="3293" xr:uid="{2B076A8F-5218-4A7C-A775-85651984B855}"/>
    <cellStyle name="Komma 2 3 2 3" xfId="92" xr:uid="{00000000-0005-0000-0000-00001B000000}"/>
    <cellStyle name="Komma 2 3 2 3 2" xfId="612" xr:uid="{00000000-0005-0000-0000-00001B000000}"/>
    <cellStyle name="Komma 2 3 2 3 2 2" xfId="2773" xr:uid="{03578E5E-5F4F-4EDF-A166-FA590018B3E4}"/>
    <cellStyle name="Komma 2 3 2 3 2 3" xfId="3893" xr:uid="{FE951BE6-11A1-4A61-938E-60079E1D63A4}"/>
    <cellStyle name="Komma 2 3 2 3 3" xfId="1132" xr:uid="{00000000-0005-0000-0000-000047010000}"/>
    <cellStyle name="Komma 2 3 2 3 4" xfId="1693" xr:uid="{00000000-0005-0000-0000-000047010000}"/>
    <cellStyle name="Komma 2 3 2 3 5" xfId="2213" xr:uid="{4F31E085-798C-4811-A5F3-D79C102AFEA8}"/>
    <cellStyle name="Komma 2 3 2 3 6" xfId="3333" xr:uid="{E2623573-AB4A-42B3-A966-CBB39031AB3B}"/>
    <cellStyle name="Komma 2 3 2 4" xfId="132" xr:uid="{00000000-0005-0000-0000-00001B000000}"/>
    <cellStyle name="Komma 2 3 2 4 2" xfId="652" xr:uid="{00000000-0005-0000-0000-00001B000000}"/>
    <cellStyle name="Komma 2 3 2 4 2 2" xfId="2813" xr:uid="{5DB48BE8-FF7D-4552-9263-5D8902DE4EC9}"/>
    <cellStyle name="Komma 2 3 2 4 2 3" xfId="3933" xr:uid="{6DC83ECC-667C-4F76-80B9-8F6C5143A11C}"/>
    <cellStyle name="Komma 2 3 2 4 3" xfId="1172" xr:uid="{00000000-0005-0000-0000-000048010000}"/>
    <cellStyle name="Komma 2 3 2 4 4" xfId="1733" xr:uid="{00000000-0005-0000-0000-000048010000}"/>
    <cellStyle name="Komma 2 3 2 4 5" xfId="2253" xr:uid="{A02E074A-AF6F-4245-B880-ECA61808F33A}"/>
    <cellStyle name="Komma 2 3 2 4 6" xfId="3373" xr:uid="{9FC84262-3F02-458F-ADB5-246D0E6A1B9F}"/>
    <cellStyle name="Komma 2 3 2 5" xfId="172" xr:uid="{00000000-0005-0000-0000-00001B000000}"/>
    <cellStyle name="Komma 2 3 2 5 2" xfId="692" xr:uid="{00000000-0005-0000-0000-00001B000000}"/>
    <cellStyle name="Komma 2 3 2 5 2 2" xfId="2853" xr:uid="{514BDDED-CD92-4091-8451-4D3B0D476203}"/>
    <cellStyle name="Komma 2 3 2 5 2 3" xfId="3973" xr:uid="{EE05D23D-09B0-4226-95F1-EBF5778FB9E5}"/>
    <cellStyle name="Komma 2 3 2 5 3" xfId="1212" xr:uid="{00000000-0005-0000-0000-000049010000}"/>
    <cellStyle name="Komma 2 3 2 5 4" xfId="1773" xr:uid="{00000000-0005-0000-0000-000049010000}"/>
    <cellStyle name="Komma 2 3 2 5 5" xfId="2293" xr:uid="{B81A1924-6E45-4FF2-A34C-2CEFD33E7B37}"/>
    <cellStyle name="Komma 2 3 2 5 6" xfId="3413" xr:uid="{2AD08E8C-26BD-4006-B260-7F66B4BAA758}"/>
    <cellStyle name="Komma 2 3 2 6" xfId="212" xr:uid="{00000000-0005-0000-0000-000019000000}"/>
    <cellStyle name="Komma 2 3 2 6 2" xfId="732" xr:uid="{00000000-0005-0000-0000-000019000000}"/>
    <cellStyle name="Komma 2 3 2 6 2 2" xfId="2893" xr:uid="{77DF9FDA-B77A-4D33-BC8C-13B5D9C921F6}"/>
    <cellStyle name="Komma 2 3 2 6 2 3" xfId="4013" xr:uid="{8F753DD1-4260-496C-A57B-BD152E1CC6A1}"/>
    <cellStyle name="Komma 2 3 2 6 3" xfId="1252" xr:uid="{00000000-0005-0000-0000-00004A010000}"/>
    <cellStyle name="Komma 2 3 2 6 4" xfId="1813" xr:uid="{00000000-0005-0000-0000-00004A010000}"/>
    <cellStyle name="Komma 2 3 2 6 5" xfId="2333" xr:uid="{679C6C89-4515-4622-ABE7-DAC2BAB3A958}"/>
    <cellStyle name="Komma 2 3 2 6 6" xfId="3453" xr:uid="{EBE556D7-8EEB-4E63-88B9-39F90D198654}"/>
    <cellStyle name="Komma 2 3 2 7" xfId="252" xr:uid="{00000000-0005-0000-0000-00001B000000}"/>
    <cellStyle name="Komma 2 3 2 7 2" xfId="772" xr:uid="{00000000-0005-0000-0000-00001B000000}"/>
    <cellStyle name="Komma 2 3 2 7 2 2" xfId="2933" xr:uid="{9A28101F-AF2B-415A-BE7A-DA0179F5E6F1}"/>
    <cellStyle name="Komma 2 3 2 7 2 3" xfId="4053" xr:uid="{437942E4-A0F1-4A95-BD6A-BADC93245E85}"/>
    <cellStyle name="Komma 2 3 2 7 3" xfId="1292" xr:uid="{00000000-0005-0000-0000-00004B010000}"/>
    <cellStyle name="Komma 2 3 2 7 4" xfId="1853" xr:uid="{00000000-0005-0000-0000-00004B010000}"/>
    <cellStyle name="Komma 2 3 2 7 5" xfId="2373" xr:uid="{200E2A7C-72D5-4D0D-AA2E-B7CCF2CD7075}"/>
    <cellStyle name="Komma 2 3 2 7 6" xfId="3493" xr:uid="{77EAD1BC-5235-42EF-9C37-90A9B7A4FFDD}"/>
    <cellStyle name="Komma 2 3 2 8" xfId="292" xr:uid="{00000000-0005-0000-0000-00001B000000}"/>
    <cellStyle name="Komma 2 3 2 8 2" xfId="812" xr:uid="{00000000-0005-0000-0000-00001B000000}"/>
    <cellStyle name="Komma 2 3 2 8 2 2" xfId="2973" xr:uid="{0D0A7CDE-2E6E-4C4B-8EAA-D9C291D71097}"/>
    <cellStyle name="Komma 2 3 2 8 2 3" xfId="4093" xr:uid="{3E412E5D-1BBF-468C-8D3F-600445386BE2}"/>
    <cellStyle name="Komma 2 3 2 8 3" xfId="1332" xr:uid="{00000000-0005-0000-0000-00004C010000}"/>
    <cellStyle name="Komma 2 3 2 8 4" xfId="1893" xr:uid="{00000000-0005-0000-0000-00004C010000}"/>
    <cellStyle name="Komma 2 3 2 8 5" xfId="2413" xr:uid="{4A325EA3-7B3E-4D6F-AA90-9E575F8B8E94}"/>
    <cellStyle name="Komma 2 3 2 8 6" xfId="3533" xr:uid="{4F040C88-B034-4376-B8AF-CDF1F5C1C777}"/>
    <cellStyle name="Komma 2 3 2 9" xfId="332" xr:uid="{00000000-0005-0000-0000-00001B000000}"/>
    <cellStyle name="Komma 2 3 2 9 2" xfId="852" xr:uid="{00000000-0005-0000-0000-00001B000000}"/>
    <cellStyle name="Komma 2 3 2 9 2 2" xfId="3013" xr:uid="{F11F9325-3667-42CE-B920-07C27B78B588}"/>
    <cellStyle name="Komma 2 3 2 9 2 3" xfId="4133" xr:uid="{DA3E489B-7947-41F8-8A06-DC5BE11B9208}"/>
    <cellStyle name="Komma 2 3 2 9 3" xfId="1372" xr:uid="{00000000-0005-0000-0000-00004D010000}"/>
    <cellStyle name="Komma 2 3 2 9 4" xfId="1933" xr:uid="{00000000-0005-0000-0000-00004D010000}"/>
    <cellStyle name="Komma 2 3 2 9 5" xfId="2453" xr:uid="{A30E3B7D-E121-4E5E-9413-9D9AB6A503F9}"/>
    <cellStyle name="Komma 2 3 2 9 6" xfId="3573" xr:uid="{B2C34083-23FA-4B8B-B920-F27FC53714B3}"/>
    <cellStyle name="Komma 2 3 20" xfId="289" xr:uid="{00000000-0005-0000-0000-000016000000}"/>
    <cellStyle name="Komma 2 3 20 2" xfId="809" xr:uid="{00000000-0005-0000-0000-000016000000}"/>
    <cellStyle name="Komma 2 3 20 2 2" xfId="2970" xr:uid="{396446BE-0EB8-4FCE-9AE1-9E8DA8324967}"/>
    <cellStyle name="Komma 2 3 20 2 3" xfId="4090" xr:uid="{5CED881C-8C66-4385-BE22-F36C431A0DAD}"/>
    <cellStyle name="Komma 2 3 20 3" xfId="1329" xr:uid="{00000000-0005-0000-0000-00004E010000}"/>
    <cellStyle name="Komma 2 3 20 4" xfId="1890" xr:uid="{00000000-0005-0000-0000-00004E010000}"/>
    <cellStyle name="Komma 2 3 20 5" xfId="2410" xr:uid="{2F687EF3-408F-4EDB-8619-7C7E0DF17CD2}"/>
    <cellStyle name="Komma 2 3 20 6" xfId="3530" xr:uid="{EA834DD2-735F-4A17-AFFF-28CBC50DE165}"/>
    <cellStyle name="Komma 2 3 21" xfId="329" xr:uid="{00000000-0005-0000-0000-000016000000}"/>
    <cellStyle name="Komma 2 3 21 2" xfId="849" xr:uid="{00000000-0005-0000-0000-000016000000}"/>
    <cellStyle name="Komma 2 3 21 2 2" xfId="3010" xr:uid="{2F70E9CF-2E6A-4B62-9E85-B66073C531EF}"/>
    <cellStyle name="Komma 2 3 21 2 3" xfId="4130" xr:uid="{994BE70F-5067-41BD-926D-45194665EBED}"/>
    <cellStyle name="Komma 2 3 21 3" xfId="1369" xr:uid="{00000000-0005-0000-0000-00004F010000}"/>
    <cellStyle name="Komma 2 3 21 4" xfId="1930" xr:uid="{00000000-0005-0000-0000-00004F010000}"/>
    <cellStyle name="Komma 2 3 21 5" xfId="2450" xr:uid="{06ED9183-D0FB-4C0A-8CAB-44F4C1278BD4}"/>
    <cellStyle name="Komma 2 3 21 6" xfId="3570" xr:uid="{FA6F6D51-7508-4302-999D-10DD2CD7A722}"/>
    <cellStyle name="Komma 2 3 22" xfId="369" xr:uid="{00000000-0005-0000-0000-000016000000}"/>
    <cellStyle name="Komma 2 3 22 2" xfId="889" xr:uid="{00000000-0005-0000-0000-000016000000}"/>
    <cellStyle name="Komma 2 3 22 2 2" xfId="3050" xr:uid="{7C1C367A-037E-4630-968C-9DFEF38F8229}"/>
    <cellStyle name="Komma 2 3 22 2 3" xfId="4170" xr:uid="{0633D9F4-B115-40B8-8F1A-3BB86C9D1D2C}"/>
    <cellStyle name="Komma 2 3 22 3" xfId="1409" xr:uid="{00000000-0005-0000-0000-000050010000}"/>
    <cellStyle name="Komma 2 3 22 4" xfId="1970" xr:uid="{00000000-0005-0000-0000-000050010000}"/>
    <cellStyle name="Komma 2 3 22 5" xfId="2490" xr:uid="{D559624C-5C74-476B-9D50-8FA2E0BE54BB}"/>
    <cellStyle name="Komma 2 3 22 6" xfId="3610" xr:uid="{D24DEAF2-913D-4120-958D-056D06AED0AD}"/>
    <cellStyle name="Komma 2 3 23" xfId="409" xr:uid="{00000000-0005-0000-0000-000002000000}"/>
    <cellStyle name="Komma 2 3 23 2" xfId="929" xr:uid="{00000000-0005-0000-0000-000002000000}"/>
    <cellStyle name="Komma 2 3 23 2 2" xfId="3090" xr:uid="{CF0AC49B-967C-498E-8F3C-0276BFE30CB8}"/>
    <cellStyle name="Komma 2 3 23 2 3" xfId="4210" xr:uid="{54CCFA55-2F1B-44D4-8EDB-7F53B15441FD}"/>
    <cellStyle name="Komma 2 3 23 3" xfId="1449" xr:uid="{00000000-0005-0000-0000-000051010000}"/>
    <cellStyle name="Komma 2 3 23 4" xfId="2010" xr:uid="{00000000-0005-0000-0000-000051010000}"/>
    <cellStyle name="Komma 2 3 23 5" xfId="2530" xr:uid="{77129EF5-4317-4C9B-B907-75479B746C9B}"/>
    <cellStyle name="Komma 2 3 23 6" xfId="3650" xr:uid="{F12354CE-B6B4-476A-9145-3AF9F8F38462}"/>
    <cellStyle name="Komma 2 3 24" xfId="449" xr:uid="{00000000-0005-0000-0000-000016000000}"/>
    <cellStyle name="Komma 2 3 24 2" xfId="969" xr:uid="{00000000-0005-0000-0000-000016000000}"/>
    <cellStyle name="Komma 2 3 24 2 2" xfId="3130" xr:uid="{CA51E2B7-8FAE-4C48-8300-C6B926A3997C}"/>
    <cellStyle name="Komma 2 3 24 2 3" xfId="4250" xr:uid="{FDBA2EE3-1209-4F64-AE99-635D44678A77}"/>
    <cellStyle name="Komma 2 3 24 3" xfId="1489" xr:uid="{00000000-0005-0000-0000-000052010000}"/>
    <cellStyle name="Komma 2 3 24 4" xfId="2050" xr:uid="{00000000-0005-0000-0000-000052010000}"/>
    <cellStyle name="Komma 2 3 24 5" xfId="2570" xr:uid="{35969B83-F444-4B5E-968C-72027B02D1A9}"/>
    <cellStyle name="Komma 2 3 24 6" xfId="3690" xr:uid="{5D8C13BD-F9C7-45E2-B5AE-E619E5282445}"/>
    <cellStyle name="Komma 2 3 25" xfId="489" xr:uid="{00000000-0005-0000-0000-000016000000}"/>
    <cellStyle name="Komma 2 3 25 2" xfId="1009" xr:uid="{00000000-0005-0000-0000-000016000000}"/>
    <cellStyle name="Komma 2 3 25 2 2" xfId="3170" xr:uid="{75F26494-3120-4C0B-9E80-137F4AB28A1C}"/>
    <cellStyle name="Komma 2 3 25 2 3" xfId="4290" xr:uid="{47BABA7C-4930-446F-AE82-AF3B7DDC9C07}"/>
    <cellStyle name="Komma 2 3 25 3" xfId="1529" xr:uid="{00000000-0005-0000-0000-000053010000}"/>
    <cellStyle name="Komma 2 3 25 4" xfId="2090" xr:uid="{00000000-0005-0000-0000-000053010000}"/>
    <cellStyle name="Komma 2 3 25 5" xfId="2610" xr:uid="{27E35CB6-54C1-447D-8CCC-F01C16D46206}"/>
    <cellStyle name="Komma 2 3 25 6" xfId="3730" xr:uid="{F89AA56E-FB26-4696-86B4-5170AA19A454}"/>
    <cellStyle name="Komma 2 3 26" xfId="529" xr:uid="{00000000-0005-0000-0000-000002000000}"/>
    <cellStyle name="Komma 2 3 26 2" xfId="1570" xr:uid="{00000000-0005-0000-0000-000016000000}"/>
    <cellStyle name="Komma 2 3 26 2 2" xfId="3210" xr:uid="{D6E3F478-6E48-418F-955E-13E23A9981B7}"/>
    <cellStyle name="Komma 2 3 26 2 3" xfId="4330" xr:uid="{90CC6DF3-5A95-4DE3-B54E-0D075D2268A2}"/>
    <cellStyle name="Komma 2 3 26 3" xfId="2650" xr:uid="{7EC3ADBE-3BA7-4676-ADA5-1E72787BBD89}"/>
    <cellStyle name="Komma 2 3 26 4" xfId="3770" xr:uid="{3F0B66BE-43CB-4FA5-BDE0-747B26273000}"/>
    <cellStyle name="Komma 2 3 27" xfId="1049" xr:uid="{00000000-0005-0000-0000-000006010000}"/>
    <cellStyle name="Komma 2 3 27 2" xfId="2690" xr:uid="{C3B971FE-25D5-4AF9-8668-3E652D074077}"/>
    <cellStyle name="Komma 2 3 27 3" xfId="3810" xr:uid="{B28CA74F-71CB-4186-85F0-A1A0A508657B}"/>
    <cellStyle name="Komma 2 3 28" xfId="1610" xr:uid="{00000000-0005-0000-0000-000006010000}"/>
    <cellStyle name="Komma 2 3 29" xfId="2130" xr:uid="{2BB894EE-7124-4606-B331-0978230E6A49}"/>
    <cellStyle name="Komma 2 3 3" xfId="14" xr:uid="{00000000-0005-0000-0000-000004000000}"/>
    <cellStyle name="Komma 2 3 3 10" xfId="375" xr:uid="{00000000-0005-0000-0000-00001C000000}"/>
    <cellStyle name="Komma 2 3 3 10 2" xfId="895" xr:uid="{00000000-0005-0000-0000-00001C000000}"/>
    <cellStyle name="Komma 2 3 3 10 2 2" xfId="3056" xr:uid="{6768CFCF-ED73-4AE8-BA3A-126190D4354C}"/>
    <cellStyle name="Komma 2 3 3 10 2 3" xfId="4176" xr:uid="{B3CA744D-90BA-4DBB-8C48-5374FBF5C8DE}"/>
    <cellStyle name="Komma 2 3 3 10 3" xfId="1415" xr:uid="{00000000-0005-0000-0000-000055010000}"/>
    <cellStyle name="Komma 2 3 3 10 4" xfId="1976" xr:uid="{00000000-0005-0000-0000-000055010000}"/>
    <cellStyle name="Komma 2 3 3 10 5" xfId="2496" xr:uid="{6367611C-A5CF-4084-9510-E6D01B5AD792}"/>
    <cellStyle name="Komma 2 3 3 10 6" xfId="3616" xr:uid="{2365D884-F94D-49E6-91A2-0F0CC5605CDB}"/>
    <cellStyle name="Komma 2 3 3 11" xfId="415" xr:uid="{00000000-0005-0000-0000-000004000000}"/>
    <cellStyle name="Komma 2 3 3 11 2" xfId="935" xr:uid="{00000000-0005-0000-0000-000004000000}"/>
    <cellStyle name="Komma 2 3 3 11 2 2" xfId="3096" xr:uid="{7EDB305C-BB99-40CE-A1B9-6AA0F5C17A82}"/>
    <cellStyle name="Komma 2 3 3 11 2 3" xfId="4216" xr:uid="{F1D7384B-661D-4A8B-AF50-F833D35E3571}"/>
    <cellStyle name="Komma 2 3 3 11 3" xfId="1455" xr:uid="{00000000-0005-0000-0000-000056010000}"/>
    <cellStyle name="Komma 2 3 3 11 4" xfId="2016" xr:uid="{00000000-0005-0000-0000-000056010000}"/>
    <cellStyle name="Komma 2 3 3 11 5" xfId="2536" xr:uid="{7ABE0B25-25CC-4A4E-88E9-8243180F29CF}"/>
    <cellStyle name="Komma 2 3 3 11 6" xfId="3656" xr:uid="{C54D0506-673F-4469-9FDA-4260B7D99686}"/>
    <cellStyle name="Komma 2 3 3 12" xfId="455" xr:uid="{00000000-0005-0000-0000-00001C000000}"/>
    <cellStyle name="Komma 2 3 3 12 2" xfId="975" xr:uid="{00000000-0005-0000-0000-00001C000000}"/>
    <cellStyle name="Komma 2 3 3 12 2 2" xfId="3136" xr:uid="{B1A911E9-E000-473E-9596-171E8F554DDA}"/>
    <cellStyle name="Komma 2 3 3 12 2 3" xfId="4256" xr:uid="{442315D1-C494-43C0-ABA5-9C0AE0B2F439}"/>
    <cellStyle name="Komma 2 3 3 12 3" xfId="1495" xr:uid="{00000000-0005-0000-0000-000057010000}"/>
    <cellStyle name="Komma 2 3 3 12 4" xfId="2056" xr:uid="{00000000-0005-0000-0000-000057010000}"/>
    <cellStyle name="Komma 2 3 3 12 5" xfId="2576" xr:uid="{E76EE446-61C9-43DB-BDE6-0FA8AB107369}"/>
    <cellStyle name="Komma 2 3 3 12 6" xfId="3696" xr:uid="{092474BC-139C-41E1-88C2-BA7BE18F5D2D}"/>
    <cellStyle name="Komma 2 3 3 13" xfId="495" xr:uid="{00000000-0005-0000-0000-00001C000000}"/>
    <cellStyle name="Komma 2 3 3 13 2" xfId="1015" xr:uid="{00000000-0005-0000-0000-00001C000000}"/>
    <cellStyle name="Komma 2 3 3 13 2 2" xfId="3176" xr:uid="{3288F497-E44D-4C8B-9CFE-439554993008}"/>
    <cellStyle name="Komma 2 3 3 13 2 3" xfId="4296" xr:uid="{C93F3E55-E1EC-4955-9EE3-34325C06D346}"/>
    <cellStyle name="Komma 2 3 3 13 3" xfId="1535" xr:uid="{00000000-0005-0000-0000-000058010000}"/>
    <cellStyle name="Komma 2 3 3 13 4" xfId="2096" xr:uid="{00000000-0005-0000-0000-000058010000}"/>
    <cellStyle name="Komma 2 3 3 13 5" xfId="2616" xr:uid="{5BD46208-F2DB-4EEB-98B7-81B3FD19F578}"/>
    <cellStyle name="Komma 2 3 3 13 6" xfId="3736" xr:uid="{740675CB-B4BE-426C-AAA5-1D0D75CF9BF6}"/>
    <cellStyle name="Komma 2 3 3 14" xfId="535" xr:uid="{00000000-0005-0000-0000-000004000000}"/>
    <cellStyle name="Komma 2 3 3 14 2" xfId="1576" xr:uid="{00000000-0005-0000-0000-00001C000000}"/>
    <cellStyle name="Komma 2 3 3 14 2 2" xfId="3216" xr:uid="{80B64668-9264-4E0A-929D-830CC36BCD7F}"/>
    <cellStyle name="Komma 2 3 3 14 2 3" xfId="4336" xr:uid="{4D5D337E-9CBA-4B5D-AF47-5D179580C9D4}"/>
    <cellStyle name="Komma 2 3 3 14 3" xfId="2656" xr:uid="{154C4E2D-CC35-4508-B230-FF073E2A56A7}"/>
    <cellStyle name="Komma 2 3 3 14 4" xfId="3776" xr:uid="{D7C55265-3C77-47A1-969C-E0AA4895DB59}"/>
    <cellStyle name="Komma 2 3 3 15" xfId="1055" xr:uid="{00000000-0005-0000-0000-000054010000}"/>
    <cellStyle name="Komma 2 3 3 15 2" xfId="2696" xr:uid="{22FC6A41-4C5D-46E0-928E-3CCE7B5CED42}"/>
    <cellStyle name="Komma 2 3 3 15 3" xfId="3816" xr:uid="{AE9042C0-AE4B-43F0-848C-511AB3A87514}"/>
    <cellStyle name="Komma 2 3 3 16" xfId="1616" xr:uid="{00000000-0005-0000-0000-000054010000}"/>
    <cellStyle name="Komma 2 3 3 17" xfId="2136" xr:uid="{9F467512-36DC-4DA5-BF02-D55C72654E4F}"/>
    <cellStyle name="Komma 2 3 3 18" xfId="3256" xr:uid="{CE74DC9A-CB21-4670-B14B-0BEDF16DDD49}"/>
    <cellStyle name="Komma 2 3 3 2" xfId="55" xr:uid="{00000000-0005-0000-0000-00001C000000}"/>
    <cellStyle name="Komma 2 3 3 2 2" xfId="575" xr:uid="{00000000-0005-0000-0000-00001C000000}"/>
    <cellStyle name="Komma 2 3 3 2 2 2" xfId="2736" xr:uid="{1A9A6046-C5E0-4DE9-8D53-87F59FB56588}"/>
    <cellStyle name="Komma 2 3 3 2 2 3" xfId="3856" xr:uid="{65A423D0-864E-48FC-A33A-00D8511EA5CA}"/>
    <cellStyle name="Komma 2 3 3 2 3" xfId="1095" xr:uid="{00000000-0005-0000-0000-000059010000}"/>
    <cellStyle name="Komma 2 3 3 2 4" xfId="1656" xr:uid="{00000000-0005-0000-0000-000059010000}"/>
    <cellStyle name="Komma 2 3 3 2 5" xfId="2176" xr:uid="{A9C7A6EA-C28E-4DC2-A4EB-AB150D7C04E4}"/>
    <cellStyle name="Komma 2 3 3 2 6" xfId="3296" xr:uid="{8A3A3D89-D48E-4D7C-9031-C5391D6EAC0D}"/>
    <cellStyle name="Komma 2 3 3 3" xfId="95" xr:uid="{00000000-0005-0000-0000-00001C000000}"/>
    <cellStyle name="Komma 2 3 3 3 2" xfId="615" xr:uid="{00000000-0005-0000-0000-00001C000000}"/>
    <cellStyle name="Komma 2 3 3 3 2 2" xfId="2776" xr:uid="{37746FC4-6433-4AA9-B9E1-5ADF00C9B3B5}"/>
    <cellStyle name="Komma 2 3 3 3 2 3" xfId="3896" xr:uid="{AA5F9DDF-D462-426D-9C10-AB9D08AD4229}"/>
    <cellStyle name="Komma 2 3 3 3 3" xfId="1135" xr:uid="{00000000-0005-0000-0000-00005A010000}"/>
    <cellStyle name="Komma 2 3 3 3 4" xfId="1696" xr:uid="{00000000-0005-0000-0000-00005A010000}"/>
    <cellStyle name="Komma 2 3 3 3 5" xfId="2216" xr:uid="{ED332645-5D10-4D95-910E-3995BE3327E3}"/>
    <cellStyle name="Komma 2 3 3 3 6" xfId="3336" xr:uid="{9E40F58A-75AB-4B5E-8B74-C70A42A4BAED}"/>
    <cellStyle name="Komma 2 3 3 4" xfId="135" xr:uid="{00000000-0005-0000-0000-00001C000000}"/>
    <cellStyle name="Komma 2 3 3 4 2" xfId="655" xr:uid="{00000000-0005-0000-0000-00001C000000}"/>
    <cellStyle name="Komma 2 3 3 4 2 2" xfId="2816" xr:uid="{B7A8CF27-B8AB-4535-9CDE-18F67C4ADE8A}"/>
    <cellStyle name="Komma 2 3 3 4 2 3" xfId="3936" xr:uid="{71B885C5-02E9-466E-BD7C-020AC8667C93}"/>
    <cellStyle name="Komma 2 3 3 4 3" xfId="1175" xr:uid="{00000000-0005-0000-0000-00005B010000}"/>
    <cellStyle name="Komma 2 3 3 4 4" xfId="1736" xr:uid="{00000000-0005-0000-0000-00005B010000}"/>
    <cellStyle name="Komma 2 3 3 4 5" xfId="2256" xr:uid="{51E1D92A-0046-4DCB-A377-DB7D4E500A6B}"/>
    <cellStyle name="Komma 2 3 3 4 6" xfId="3376" xr:uid="{CE09BD1A-0B2C-4BFD-9DCB-1789CE6AC019}"/>
    <cellStyle name="Komma 2 3 3 5" xfId="175" xr:uid="{00000000-0005-0000-0000-00001C000000}"/>
    <cellStyle name="Komma 2 3 3 5 2" xfId="695" xr:uid="{00000000-0005-0000-0000-00001C000000}"/>
    <cellStyle name="Komma 2 3 3 5 2 2" xfId="2856" xr:uid="{0F7E687B-8E25-4DA4-AF8B-6E3FEABA4F2B}"/>
    <cellStyle name="Komma 2 3 3 5 2 3" xfId="3976" xr:uid="{2D16D413-00A4-47A8-B09F-F49B686DA9DD}"/>
    <cellStyle name="Komma 2 3 3 5 3" xfId="1215" xr:uid="{00000000-0005-0000-0000-00005C010000}"/>
    <cellStyle name="Komma 2 3 3 5 4" xfId="1776" xr:uid="{00000000-0005-0000-0000-00005C010000}"/>
    <cellStyle name="Komma 2 3 3 5 5" xfId="2296" xr:uid="{554A34B2-94AD-41AD-8A3B-D5B032EF59D3}"/>
    <cellStyle name="Komma 2 3 3 5 6" xfId="3416" xr:uid="{9FE2620D-2CB1-4A1E-853D-2DE9C11BD5FD}"/>
    <cellStyle name="Komma 2 3 3 6" xfId="215" xr:uid="{00000000-0005-0000-0000-00001A000000}"/>
    <cellStyle name="Komma 2 3 3 6 2" xfId="735" xr:uid="{00000000-0005-0000-0000-00001A000000}"/>
    <cellStyle name="Komma 2 3 3 6 2 2" xfId="2896" xr:uid="{8BA0021E-B374-4E9D-AA46-74CB6DDE60E6}"/>
    <cellStyle name="Komma 2 3 3 6 2 3" xfId="4016" xr:uid="{8FA16C93-719B-4C59-90DD-5269DAC3BB3E}"/>
    <cellStyle name="Komma 2 3 3 6 3" xfId="1255" xr:uid="{00000000-0005-0000-0000-00005D010000}"/>
    <cellStyle name="Komma 2 3 3 6 4" xfId="1816" xr:uid="{00000000-0005-0000-0000-00005D010000}"/>
    <cellStyle name="Komma 2 3 3 6 5" xfId="2336" xr:uid="{000A902C-AA29-4395-9F87-B581DABD2DA9}"/>
    <cellStyle name="Komma 2 3 3 6 6" xfId="3456" xr:uid="{623017DA-36E5-48A9-928B-194CBE09DB33}"/>
    <cellStyle name="Komma 2 3 3 7" xfId="255" xr:uid="{00000000-0005-0000-0000-00001C000000}"/>
    <cellStyle name="Komma 2 3 3 7 2" xfId="775" xr:uid="{00000000-0005-0000-0000-00001C000000}"/>
    <cellStyle name="Komma 2 3 3 7 2 2" xfId="2936" xr:uid="{5637E58C-2DAE-41C7-8DFC-64A55573DE52}"/>
    <cellStyle name="Komma 2 3 3 7 2 3" xfId="4056" xr:uid="{0981B3F4-8762-474F-819D-3FE1CF337117}"/>
    <cellStyle name="Komma 2 3 3 7 3" xfId="1295" xr:uid="{00000000-0005-0000-0000-00005E010000}"/>
    <cellStyle name="Komma 2 3 3 7 4" xfId="1856" xr:uid="{00000000-0005-0000-0000-00005E010000}"/>
    <cellStyle name="Komma 2 3 3 7 5" xfId="2376" xr:uid="{25234AA6-745B-4874-957C-34EF37BD38F6}"/>
    <cellStyle name="Komma 2 3 3 7 6" xfId="3496" xr:uid="{9578D1F5-EA00-4D3D-97D5-4BA5A8D473F0}"/>
    <cellStyle name="Komma 2 3 3 8" xfId="295" xr:uid="{00000000-0005-0000-0000-00001C000000}"/>
    <cellStyle name="Komma 2 3 3 8 2" xfId="815" xr:uid="{00000000-0005-0000-0000-00001C000000}"/>
    <cellStyle name="Komma 2 3 3 8 2 2" xfId="2976" xr:uid="{82207253-37D6-4964-A531-EF455A6B1962}"/>
    <cellStyle name="Komma 2 3 3 8 2 3" xfId="4096" xr:uid="{1D7081B8-25A8-417F-AE14-CCCF1BBFA936}"/>
    <cellStyle name="Komma 2 3 3 8 3" xfId="1335" xr:uid="{00000000-0005-0000-0000-00005F010000}"/>
    <cellStyle name="Komma 2 3 3 8 4" xfId="1896" xr:uid="{00000000-0005-0000-0000-00005F010000}"/>
    <cellStyle name="Komma 2 3 3 8 5" xfId="2416" xr:uid="{DBDBCBE4-EA0A-45BD-8C83-B4E6D5E5D5FD}"/>
    <cellStyle name="Komma 2 3 3 8 6" xfId="3536" xr:uid="{01C4D35C-ABCC-4322-A597-F87C79DDE024}"/>
    <cellStyle name="Komma 2 3 3 9" xfId="335" xr:uid="{00000000-0005-0000-0000-00001C000000}"/>
    <cellStyle name="Komma 2 3 3 9 2" xfId="855" xr:uid="{00000000-0005-0000-0000-00001C000000}"/>
    <cellStyle name="Komma 2 3 3 9 2 2" xfId="3016" xr:uid="{986780B8-9838-4C40-9170-65B95B302821}"/>
    <cellStyle name="Komma 2 3 3 9 2 3" xfId="4136" xr:uid="{9C7C9751-5A8D-43BC-B298-38EC54E351CA}"/>
    <cellStyle name="Komma 2 3 3 9 3" xfId="1375" xr:uid="{00000000-0005-0000-0000-000060010000}"/>
    <cellStyle name="Komma 2 3 3 9 4" xfId="1936" xr:uid="{00000000-0005-0000-0000-000060010000}"/>
    <cellStyle name="Komma 2 3 3 9 5" xfId="2456" xr:uid="{7BAFBDD4-004A-42AF-BCAD-91CC76327B01}"/>
    <cellStyle name="Komma 2 3 3 9 6" xfId="3576" xr:uid="{C0B700C3-6E08-4035-85BB-C60925B2BECE}"/>
    <cellStyle name="Komma 2 3 30" xfId="3250" xr:uid="{C9A4791E-DAAA-4CEF-AD60-B1FDD8976A23}"/>
    <cellStyle name="Komma 2 3 4" xfId="17" xr:uid="{00000000-0005-0000-0000-000004000000}"/>
    <cellStyle name="Komma 2 3 4 10" xfId="378" xr:uid="{00000000-0005-0000-0000-00001D000000}"/>
    <cellStyle name="Komma 2 3 4 10 2" xfId="898" xr:uid="{00000000-0005-0000-0000-00001D000000}"/>
    <cellStyle name="Komma 2 3 4 10 2 2" xfId="3059" xr:uid="{45DAB0B7-3682-49E2-82DE-6D532E3F9402}"/>
    <cellStyle name="Komma 2 3 4 10 2 3" xfId="4179" xr:uid="{D6969036-5892-4998-9A68-22AFAE0D4C4C}"/>
    <cellStyle name="Komma 2 3 4 10 3" xfId="1418" xr:uid="{00000000-0005-0000-0000-000062010000}"/>
    <cellStyle name="Komma 2 3 4 10 4" xfId="1979" xr:uid="{00000000-0005-0000-0000-000062010000}"/>
    <cellStyle name="Komma 2 3 4 10 5" xfId="2499" xr:uid="{0FED96C9-9D11-4E9E-8949-4869B0731EFB}"/>
    <cellStyle name="Komma 2 3 4 10 6" xfId="3619" xr:uid="{15AFBF7E-6EDF-46BF-862E-67D52AA82B8F}"/>
    <cellStyle name="Komma 2 3 4 11" xfId="418" xr:uid="{00000000-0005-0000-0000-000004000000}"/>
    <cellStyle name="Komma 2 3 4 11 2" xfId="938" xr:uid="{00000000-0005-0000-0000-000004000000}"/>
    <cellStyle name="Komma 2 3 4 11 2 2" xfId="3099" xr:uid="{BF11BB36-3063-4E04-B38C-82047DE1467E}"/>
    <cellStyle name="Komma 2 3 4 11 2 3" xfId="4219" xr:uid="{EFA8CA57-A1F6-467B-909B-CF7DF0A31676}"/>
    <cellStyle name="Komma 2 3 4 11 3" xfId="1458" xr:uid="{00000000-0005-0000-0000-000063010000}"/>
    <cellStyle name="Komma 2 3 4 11 4" xfId="2019" xr:uid="{00000000-0005-0000-0000-000063010000}"/>
    <cellStyle name="Komma 2 3 4 11 5" xfId="2539" xr:uid="{663354C0-C688-4753-B83A-D9F5041938C0}"/>
    <cellStyle name="Komma 2 3 4 11 6" xfId="3659" xr:uid="{1076D287-6C60-494B-8905-6289DDE34D8B}"/>
    <cellStyle name="Komma 2 3 4 12" xfId="458" xr:uid="{00000000-0005-0000-0000-00001D000000}"/>
    <cellStyle name="Komma 2 3 4 12 2" xfId="978" xr:uid="{00000000-0005-0000-0000-00001D000000}"/>
    <cellStyle name="Komma 2 3 4 12 2 2" xfId="3139" xr:uid="{AE65E93D-C6D2-4A55-B691-CE82EED3FCC2}"/>
    <cellStyle name="Komma 2 3 4 12 2 3" xfId="4259" xr:uid="{C6A231B3-D846-4B65-AC97-9D612FD68175}"/>
    <cellStyle name="Komma 2 3 4 12 3" xfId="1498" xr:uid="{00000000-0005-0000-0000-000064010000}"/>
    <cellStyle name="Komma 2 3 4 12 4" xfId="2059" xr:uid="{00000000-0005-0000-0000-000064010000}"/>
    <cellStyle name="Komma 2 3 4 12 5" xfId="2579" xr:uid="{56FACED8-2A02-4D00-A84A-9882A8A5ED4B}"/>
    <cellStyle name="Komma 2 3 4 12 6" xfId="3699" xr:uid="{1C1DCA61-6811-4CA3-8105-DB7B9CAD99CF}"/>
    <cellStyle name="Komma 2 3 4 13" xfId="498" xr:uid="{00000000-0005-0000-0000-00001D000000}"/>
    <cellStyle name="Komma 2 3 4 13 2" xfId="1018" xr:uid="{00000000-0005-0000-0000-00001D000000}"/>
    <cellStyle name="Komma 2 3 4 13 2 2" xfId="3179" xr:uid="{B85CD43F-71AC-4BFD-8D8A-AD25BE7BBDF6}"/>
    <cellStyle name="Komma 2 3 4 13 2 3" xfId="4299" xr:uid="{D34941A8-BBD6-414E-A9CD-AF9A8B049F8A}"/>
    <cellStyle name="Komma 2 3 4 13 3" xfId="1538" xr:uid="{00000000-0005-0000-0000-000065010000}"/>
    <cellStyle name="Komma 2 3 4 13 4" xfId="2099" xr:uid="{00000000-0005-0000-0000-000065010000}"/>
    <cellStyle name="Komma 2 3 4 13 5" xfId="2619" xr:uid="{0C8F158D-BF41-4F7C-BF67-FEA56DD073AD}"/>
    <cellStyle name="Komma 2 3 4 13 6" xfId="3739" xr:uid="{676861F7-F26D-447E-91DB-EAB51D56184F}"/>
    <cellStyle name="Komma 2 3 4 14" xfId="538" xr:uid="{00000000-0005-0000-0000-000004000000}"/>
    <cellStyle name="Komma 2 3 4 14 2" xfId="1579" xr:uid="{00000000-0005-0000-0000-00001D000000}"/>
    <cellStyle name="Komma 2 3 4 14 2 2" xfId="3219" xr:uid="{72C4B826-1A4D-4F09-A27F-3C7607309B80}"/>
    <cellStyle name="Komma 2 3 4 14 2 3" xfId="4339" xr:uid="{480325A7-C15B-4C8D-991B-C666DFFFBB28}"/>
    <cellStyle name="Komma 2 3 4 14 3" xfId="2659" xr:uid="{902E5C9C-2C50-4EAA-9B4B-47AD3A4CD5CC}"/>
    <cellStyle name="Komma 2 3 4 14 4" xfId="3779" xr:uid="{1377B3B1-17C7-4249-929F-D0AC1AEE63F8}"/>
    <cellStyle name="Komma 2 3 4 15" xfId="1058" xr:uid="{00000000-0005-0000-0000-000061010000}"/>
    <cellStyle name="Komma 2 3 4 15 2" xfId="2699" xr:uid="{5E138B3D-A28F-4AE3-A552-3183C68319ED}"/>
    <cellStyle name="Komma 2 3 4 15 3" xfId="3819" xr:uid="{E4E780A9-E7B4-49E1-9C89-CA03EE9FA0C6}"/>
    <cellStyle name="Komma 2 3 4 16" xfId="1619" xr:uid="{00000000-0005-0000-0000-000061010000}"/>
    <cellStyle name="Komma 2 3 4 17" xfId="2139" xr:uid="{0E783FEB-092B-452A-A37D-2D0C208C97A3}"/>
    <cellStyle name="Komma 2 3 4 18" xfId="3259" xr:uid="{12174D42-99F1-4AE9-A571-8DDB22E8774E}"/>
    <cellStyle name="Komma 2 3 4 2" xfId="58" xr:uid="{00000000-0005-0000-0000-00001D000000}"/>
    <cellStyle name="Komma 2 3 4 2 2" xfId="578" xr:uid="{00000000-0005-0000-0000-00001D000000}"/>
    <cellStyle name="Komma 2 3 4 2 2 2" xfId="2739" xr:uid="{FBCB91C0-DAB5-4F91-9DE5-D957ED794ACA}"/>
    <cellStyle name="Komma 2 3 4 2 2 3" xfId="3859" xr:uid="{E9354849-EF4C-455D-BA49-CCDE815048B2}"/>
    <cellStyle name="Komma 2 3 4 2 3" xfId="1098" xr:uid="{00000000-0005-0000-0000-000066010000}"/>
    <cellStyle name="Komma 2 3 4 2 4" xfId="1659" xr:uid="{00000000-0005-0000-0000-000066010000}"/>
    <cellStyle name="Komma 2 3 4 2 5" xfId="2179" xr:uid="{B2BEA32C-5527-4371-9AD9-85F06C38A7E2}"/>
    <cellStyle name="Komma 2 3 4 2 6" xfId="3299" xr:uid="{3485968B-61A1-43FC-A8C4-D8C6477B043D}"/>
    <cellStyle name="Komma 2 3 4 3" xfId="98" xr:uid="{00000000-0005-0000-0000-00001D000000}"/>
    <cellStyle name="Komma 2 3 4 3 2" xfId="618" xr:uid="{00000000-0005-0000-0000-00001D000000}"/>
    <cellStyle name="Komma 2 3 4 3 2 2" xfId="2779" xr:uid="{AA64A0CA-E352-4600-9939-500167D41C02}"/>
    <cellStyle name="Komma 2 3 4 3 2 3" xfId="3899" xr:uid="{3B7B6B63-1E68-4355-BFB1-A83F7FEFFFC4}"/>
    <cellStyle name="Komma 2 3 4 3 3" xfId="1138" xr:uid="{00000000-0005-0000-0000-000067010000}"/>
    <cellStyle name="Komma 2 3 4 3 4" xfId="1699" xr:uid="{00000000-0005-0000-0000-000067010000}"/>
    <cellStyle name="Komma 2 3 4 3 5" xfId="2219" xr:uid="{B36BCD2B-7929-48C2-A198-EE11DC4D753C}"/>
    <cellStyle name="Komma 2 3 4 3 6" xfId="3339" xr:uid="{32EECFD6-F05B-4849-86FC-9A05827EE02F}"/>
    <cellStyle name="Komma 2 3 4 4" xfId="138" xr:uid="{00000000-0005-0000-0000-00001D000000}"/>
    <cellStyle name="Komma 2 3 4 4 2" xfId="658" xr:uid="{00000000-0005-0000-0000-00001D000000}"/>
    <cellStyle name="Komma 2 3 4 4 2 2" xfId="2819" xr:uid="{BF057AF2-C2ED-4FC3-A59E-146DFFA6F95D}"/>
    <cellStyle name="Komma 2 3 4 4 2 3" xfId="3939" xr:uid="{226BEEA7-0DDF-49BA-A42C-191EB84882D8}"/>
    <cellStyle name="Komma 2 3 4 4 3" xfId="1178" xr:uid="{00000000-0005-0000-0000-000068010000}"/>
    <cellStyle name="Komma 2 3 4 4 4" xfId="1739" xr:uid="{00000000-0005-0000-0000-000068010000}"/>
    <cellStyle name="Komma 2 3 4 4 5" xfId="2259" xr:uid="{FBD849ED-AA13-40CF-BE4B-289C51257EAC}"/>
    <cellStyle name="Komma 2 3 4 4 6" xfId="3379" xr:uid="{F6E4B2D8-D5C9-4C4C-BBE0-23F19CDEDB2E}"/>
    <cellStyle name="Komma 2 3 4 5" xfId="178" xr:uid="{00000000-0005-0000-0000-00001D000000}"/>
    <cellStyle name="Komma 2 3 4 5 2" xfId="698" xr:uid="{00000000-0005-0000-0000-00001D000000}"/>
    <cellStyle name="Komma 2 3 4 5 2 2" xfId="2859" xr:uid="{51DFA6FD-CC1F-4685-A513-87B7CA7AEBEE}"/>
    <cellStyle name="Komma 2 3 4 5 2 3" xfId="3979" xr:uid="{B7BEFBD5-7F1B-4D43-97B4-FE1B8CF44D58}"/>
    <cellStyle name="Komma 2 3 4 5 3" xfId="1218" xr:uid="{00000000-0005-0000-0000-000069010000}"/>
    <cellStyle name="Komma 2 3 4 5 4" xfId="1779" xr:uid="{00000000-0005-0000-0000-000069010000}"/>
    <cellStyle name="Komma 2 3 4 5 5" xfId="2299" xr:uid="{1F7A51C5-781D-4EF6-9B32-6580A90D9B4B}"/>
    <cellStyle name="Komma 2 3 4 5 6" xfId="3419" xr:uid="{60F05FEB-F825-4925-B271-377E89910293}"/>
    <cellStyle name="Komma 2 3 4 6" xfId="218" xr:uid="{00000000-0005-0000-0000-00001B000000}"/>
    <cellStyle name="Komma 2 3 4 6 2" xfId="738" xr:uid="{00000000-0005-0000-0000-00001B000000}"/>
    <cellStyle name="Komma 2 3 4 6 2 2" xfId="2899" xr:uid="{A2D78BBE-8393-426A-8095-BCD84D13758B}"/>
    <cellStyle name="Komma 2 3 4 6 2 3" xfId="4019" xr:uid="{FC6F0C0C-D3D4-4D3F-8C5B-4B4FC6904734}"/>
    <cellStyle name="Komma 2 3 4 6 3" xfId="1258" xr:uid="{00000000-0005-0000-0000-00006A010000}"/>
    <cellStyle name="Komma 2 3 4 6 4" xfId="1819" xr:uid="{00000000-0005-0000-0000-00006A010000}"/>
    <cellStyle name="Komma 2 3 4 6 5" xfId="2339" xr:uid="{FA3863EE-20B1-44F7-A39C-BA7FA26027C2}"/>
    <cellStyle name="Komma 2 3 4 6 6" xfId="3459" xr:uid="{242D152D-6E86-45FE-AB22-9BD76B0E3FB5}"/>
    <cellStyle name="Komma 2 3 4 7" xfId="258" xr:uid="{00000000-0005-0000-0000-00001D000000}"/>
    <cellStyle name="Komma 2 3 4 7 2" xfId="778" xr:uid="{00000000-0005-0000-0000-00001D000000}"/>
    <cellStyle name="Komma 2 3 4 7 2 2" xfId="2939" xr:uid="{2C6B819B-0919-4547-AC92-FD7A64637BF7}"/>
    <cellStyle name="Komma 2 3 4 7 2 3" xfId="4059" xr:uid="{15ECBEE5-0927-4832-B1A1-043D762AEAD5}"/>
    <cellStyle name="Komma 2 3 4 7 3" xfId="1298" xr:uid="{00000000-0005-0000-0000-00006B010000}"/>
    <cellStyle name="Komma 2 3 4 7 4" xfId="1859" xr:uid="{00000000-0005-0000-0000-00006B010000}"/>
    <cellStyle name="Komma 2 3 4 7 5" xfId="2379" xr:uid="{7D1933C9-88C7-4BB6-8001-D4B8F0BCB8AD}"/>
    <cellStyle name="Komma 2 3 4 7 6" xfId="3499" xr:uid="{F8056D30-626A-4071-A010-76553ECFF306}"/>
    <cellStyle name="Komma 2 3 4 8" xfId="298" xr:uid="{00000000-0005-0000-0000-00001D000000}"/>
    <cellStyle name="Komma 2 3 4 8 2" xfId="818" xr:uid="{00000000-0005-0000-0000-00001D000000}"/>
    <cellStyle name="Komma 2 3 4 8 2 2" xfId="2979" xr:uid="{03CEA034-DC46-4768-BB84-14F36E7878F2}"/>
    <cellStyle name="Komma 2 3 4 8 2 3" xfId="4099" xr:uid="{F618E7B0-87D9-4B5F-AB3F-C89F2C782530}"/>
    <cellStyle name="Komma 2 3 4 8 3" xfId="1338" xr:uid="{00000000-0005-0000-0000-00006C010000}"/>
    <cellStyle name="Komma 2 3 4 8 4" xfId="1899" xr:uid="{00000000-0005-0000-0000-00006C010000}"/>
    <cellStyle name="Komma 2 3 4 8 5" xfId="2419" xr:uid="{2AF7F2CE-4824-4E93-8E54-7142E776B8BB}"/>
    <cellStyle name="Komma 2 3 4 8 6" xfId="3539" xr:uid="{C2A40A79-5749-43B7-98DA-44935F747775}"/>
    <cellStyle name="Komma 2 3 4 9" xfId="338" xr:uid="{00000000-0005-0000-0000-00001D000000}"/>
    <cellStyle name="Komma 2 3 4 9 2" xfId="858" xr:uid="{00000000-0005-0000-0000-00001D000000}"/>
    <cellStyle name="Komma 2 3 4 9 2 2" xfId="3019" xr:uid="{F6D5D8D2-E904-41FC-8623-9ACB25A56896}"/>
    <cellStyle name="Komma 2 3 4 9 2 3" xfId="4139" xr:uid="{309C78A3-030A-4745-8CC8-AC402EC850AF}"/>
    <cellStyle name="Komma 2 3 4 9 3" xfId="1378" xr:uid="{00000000-0005-0000-0000-00006D010000}"/>
    <cellStyle name="Komma 2 3 4 9 4" xfId="1939" xr:uid="{00000000-0005-0000-0000-00006D010000}"/>
    <cellStyle name="Komma 2 3 4 9 5" xfId="2459" xr:uid="{925FB676-743B-42DD-BAF0-12F9EFB3668D}"/>
    <cellStyle name="Komma 2 3 4 9 6" xfId="3579" xr:uid="{A9B13D32-A212-40C6-9BD7-64CA3F560954}"/>
    <cellStyle name="Komma 2 3 5" xfId="20" xr:uid="{00000000-0005-0000-0000-000004000000}"/>
    <cellStyle name="Komma 2 3 5 10" xfId="381" xr:uid="{00000000-0005-0000-0000-00001E000000}"/>
    <cellStyle name="Komma 2 3 5 10 2" xfId="901" xr:uid="{00000000-0005-0000-0000-00001E000000}"/>
    <cellStyle name="Komma 2 3 5 10 2 2" xfId="3062" xr:uid="{ACA0D3CB-8EA5-4877-B3FC-AAA0F9C3BB19}"/>
    <cellStyle name="Komma 2 3 5 10 2 3" xfId="4182" xr:uid="{DCDC4E9B-F49A-4A81-819A-78E772DE1E56}"/>
    <cellStyle name="Komma 2 3 5 10 3" xfId="1421" xr:uid="{00000000-0005-0000-0000-00006F010000}"/>
    <cellStyle name="Komma 2 3 5 10 4" xfId="1982" xr:uid="{00000000-0005-0000-0000-00006F010000}"/>
    <cellStyle name="Komma 2 3 5 10 5" xfId="2502" xr:uid="{178144AF-92AD-41AA-8A94-9E96CDFBFA7F}"/>
    <cellStyle name="Komma 2 3 5 10 6" xfId="3622" xr:uid="{BFBFD8DA-F723-42A6-A81D-AB70487CF2BA}"/>
    <cellStyle name="Komma 2 3 5 11" xfId="421" xr:uid="{00000000-0005-0000-0000-000004000000}"/>
    <cellStyle name="Komma 2 3 5 11 2" xfId="941" xr:uid="{00000000-0005-0000-0000-000004000000}"/>
    <cellStyle name="Komma 2 3 5 11 2 2" xfId="3102" xr:uid="{A0ECAE4C-F3CB-44B6-8B7D-21139F322D1F}"/>
    <cellStyle name="Komma 2 3 5 11 2 3" xfId="4222" xr:uid="{20C7496D-5691-457B-9538-8F82C5116B2F}"/>
    <cellStyle name="Komma 2 3 5 11 3" xfId="1461" xr:uid="{00000000-0005-0000-0000-000070010000}"/>
    <cellStyle name="Komma 2 3 5 11 4" xfId="2022" xr:uid="{00000000-0005-0000-0000-000070010000}"/>
    <cellStyle name="Komma 2 3 5 11 5" xfId="2542" xr:uid="{2F69A1CA-605A-4328-9DBC-6A2165F8A892}"/>
    <cellStyle name="Komma 2 3 5 11 6" xfId="3662" xr:uid="{DC4F5415-CFC6-4888-8392-B2360D575CD3}"/>
    <cellStyle name="Komma 2 3 5 12" xfId="461" xr:uid="{00000000-0005-0000-0000-00001E000000}"/>
    <cellStyle name="Komma 2 3 5 12 2" xfId="981" xr:uid="{00000000-0005-0000-0000-00001E000000}"/>
    <cellStyle name="Komma 2 3 5 12 2 2" xfId="3142" xr:uid="{299AA8F3-C725-467A-8506-4D7809C41424}"/>
    <cellStyle name="Komma 2 3 5 12 2 3" xfId="4262" xr:uid="{5777D73E-A10A-41EC-87B2-E8FF4BFE8DD3}"/>
    <cellStyle name="Komma 2 3 5 12 3" xfId="1501" xr:uid="{00000000-0005-0000-0000-000071010000}"/>
    <cellStyle name="Komma 2 3 5 12 4" xfId="2062" xr:uid="{00000000-0005-0000-0000-000071010000}"/>
    <cellStyle name="Komma 2 3 5 12 5" xfId="2582" xr:uid="{42F58826-2B3A-4B24-B180-CD426FD81AFA}"/>
    <cellStyle name="Komma 2 3 5 12 6" xfId="3702" xr:uid="{D1028A27-63B8-4C1B-A3F8-E014E9ED23C9}"/>
    <cellStyle name="Komma 2 3 5 13" xfId="501" xr:uid="{00000000-0005-0000-0000-00001E000000}"/>
    <cellStyle name="Komma 2 3 5 13 2" xfId="1021" xr:uid="{00000000-0005-0000-0000-00001E000000}"/>
    <cellStyle name="Komma 2 3 5 13 2 2" xfId="3182" xr:uid="{E92FEEA8-C293-4381-8624-5AEA692D009B}"/>
    <cellStyle name="Komma 2 3 5 13 2 3" xfId="4302" xr:uid="{5300CFB1-2367-4FA1-8E4F-8E097A483D39}"/>
    <cellStyle name="Komma 2 3 5 13 3" xfId="1541" xr:uid="{00000000-0005-0000-0000-000072010000}"/>
    <cellStyle name="Komma 2 3 5 13 4" xfId="2102" xr:uid="{00000000-0005-0000-0000-000072010000}"/>
    <cellStyle name="Komma 2 3 5 13 5" xfId="2622" xr:uid="{1E38A19B-5CCB-48E1-ACD8-C859383B45CE}"/>
    <cellStyle name="Komma 2 3 5 13 6" xfId="3742" xr:uid="{7A50CA2C-5EC5-4A59-BC12-DEE093BD5852}"/>
    <cellStyle name="Komma 2 3 5 14" xfId="541" xr:uid="{00000000-0005-0000-0000-000004000000}"/>
    <cellStyle name="Komma 2 3 5 14 2" xfId="1582" xr:uid="{00000000-0005-0000-0000-00001E000000}"/>
    <cellStyle name="Komma 2 3 5 14 2 2" xfId="3222" xr:uid="{A023020C-70CA-4B54-971C-4E7020E30776}"/>
    <cellStyle name="Komma 2 3 5 14 2 3" xfId="4342" xr:uid="{2D9DF945-0039-42F8-A597-9AB2D1AE2304}"/>
    <cellStyle name="Komma 2 3 5 14 3" xfId="2662" xr:uid="{26F0383C-9548-4E38-BB2C-4629B75621FD}"/>
    <cellStyle name="Komma 2 3 5 14 4" xfId="3782" xr:uid="{F4EBCF72-8DC9-4612-BF98-1BF66FF0473F}"/>
    <cellStyle name="Komma 2 3 5 15" xfId="1061" xr:uid="{00000000-0005-0000-0000-00006E010000}"/>
    <cellStyle name="Komma 2 3 5 15 2" xfId="2702" xr:uid="{44317E83-5E10-4336-9EA3-4F1AF2C589BD}"/>
    <cellStyle name="Komma 2 3 5 15 3" xfId="3822" xr:uid="{71DDA463-7C49-402E-A353-418235231571}"/>
    <cellStyle name="Komma 2 3 5 16" xfId="1622" xr:uid="{00000000-0005-0000-0000-00006E010000}"/>
    <cellStyle name="Komma 2 3 5 17" xfId="2142" xr:uid="{6B2F1E0C-9308-4209-B1A5-305A8F06AC3F}"/>
    <cellStyle name="Komma 2 3 5 18" xfId="3262" xr:uid="{CAB66C61-3883-4511-9D51-E4EB56976D1B}"/>
    <cellStyle name="Komma 2 3 5 2" xfId="61" xr:uid="{00000000-0005-0000-0000-00001E000000}"/>
    <cellStyle name="Komma 2 3 5 2 2" xfId="581" xr:uid="{00000000-0005-0000-0000-00001E000000}"/>
    <cellStyle name="Komma 2 3 5 2 2 2" xfId="2742" xr:uid="{8286CD43-6648-41FD-868A-8FAFBF8E43AA}"/>
    <cellStyle name="Komma 2 3 5 2 2 3" xfId="3862" xr:uid="{F58A9C64-F5D4-401A-83F7-387AF2670A11}"/>
    <cellStyle name="Komma 2 3 5 2 3" xfId="1101" xr:uid="{00000000-0005-0000-0000-000073010000}"/>
    <cellStyle name="Komma 2 3 5 2 4" xfId="1662" xr:uid="{00000000-0005-0000-0000-000073010000}"/>
    <cellStyle name="Komma 2 3 5 2 5" xfId="2182" xr:uid="{04C54EC8-075C-4C16-8E30-AFB5919A8A0E}"/>
    <cellStyle name="Komma 2 3 5 2 6" xfId="3302" xr:uid="{DBC6C6A0-770D-40E3-8519-482234C36B76}"/>
    <cellStyle name="Komma 2 3 5 3" xfId="101" xr:uid="{00000000-0005-0000-0000-00001E000000}"/>
    <cellStyle name="Komma 2 3 5 3 2" xfId="621" xr:uid="{00000000-0005-0000-0000-00001E000000}"/>
    <cellStyle name="Komma 2 3 5 3 2 2" xfId="2782" xr:uid="{EB8223CF-472F-4389-AF58-98EF3A775C14}"/>
    <cellStyle name="Komma 2 3 5 3 2 3" xfId="3902" xr:uid="{C7BE7408-CC1A-4208-BEB1-6CC010E168B8}"/>
    <cellStyle name="Komma 2 3 5 3 3" xfId="1141" xr:uid="{00000000-0005-0000-0000-000074010000}"/>
    <cellStyle name="Komma 2 3 5 3 4" xfId="1702" xr:uid="{00000000-0005-0000-0000-000074010000}"/>
    <cellStyle name="Komma 2 3 5 3 5" xfId="2222" xr:uid="{011BFE57-13C5-4CFC-B819-E25242360E90}"/>
    <cellStyle name="Komma 2 3 5 3 6" xfId="3342" xr:uid="{F8FD8FD0-F32E-4D04-83AF-925D8D325562}"/>
    <cellStyle name="Komma 2 3 5 4" xfId="141" xr:uid="{00000000-0005-0000-0000-00001E000000}"/>
    <cellStyle name="Komma 2 3 5 4 2" xfId="661" xr:uid="{00000000-0005-0000-0000-00001E000000}"/>
    <cellStyle name="Komma 2 3 5 4 2 2" xfId="2822" xr:uid="{ABE19D50-7441-48CB-A6E0-9A347BC6B1F7}"/>
    <cellStyle name="Komma 2 3 5 4 2 3" xfId="3942" xr:uid="{EBEE0B25-86FF-47D0-8E2B-89F3614D1580}"/>
    <cellStyle name="Komma 2 3 5 4 3" xfId="1181" xr:uid="{00000000-0005-0000-0000-000075010000}"/>
    <cellStyle name="Komma 2 3 5 4 4" xfId="1742" xr:uid="{00000000-0005-0000-0000-000075010000}"/>
    <cellStyle name="Komma 2 3 5 4 5" xfId="2262" xr:uid="{BA1AF53A-11F2-4A99-9931-22A9892AF30E}"/>
    <cellStyle name="Komma 2 3 5 4 6" xfId="3382" xr:uid="{0A1F8127-FEB7-4AF1-BA56-828101570911}"/>
    <cellStyle name="Komma 2 3 5 5" xfId="181" xr:uid="{00000000-0005-0000-0000-00001E000000}"/>
    <cellStyle name="Komma 2 3 5 5 2" xfId="701" xr:uid="{00000000-0005-0000-0000-00001E000000}"/>
    <cellStyle name="Komma 2 3 5 5 2 2" xfId="2862" xr:uid="{E86FB34B-EE38-4B21-93C8-6278ED2D2330}"/>
    <cellStyle name="Komma 2 3 5 5 2 3" xfId="3982" xr:uid="{8BD9A64B-561C-4704-A7C1-241FF60C85B8}"/>
    <cellStyle name="Komma 2 3 5 5 3" xfId="1221" xr:uid="{00000000-0005-0000-0000-000076010000}"/>
    <cellStyle name="Komma 2 3 5 5 4" xfId="1782" xr:uid="{00000000-0005-0000-0000-000076010000}"/>
    <cellStyle name="Komma 2 3 5 5 5" xfId="2302" xr:uid="{33C743E8-A56E-403D-965C-0B205B991DDA}"/>
    <cellStyle name="Komma 2 3 5 5 6" xfId="3422" xr:uid="{DE7F81B7-385C-4426-8646-7BFE6333B03F}"/>
    <cellStyle name="Komma 2 3 5 6" xfId="221" xr:uid="{00000000-0005-0000-0000-00001C000000}"/>
    <cellStyle name="Komma 2 3 5 6 2" xfId="741" xr:uid="{00000000-0005-0000-0000-00001C000000}"/>
    <cellStyle name="Komma 2 3 5 6 2 2" xfId="2902" xr:uid="{A95184B6-54DF-410A-A24E-6337793CC56F}"/>
    <cellStyle name="Komma 2 3 5 6 2 3" xfId="4022" xr:uid="{13CD3FFB-FB07-4406-AC04-2BCC75C3512F}"/>
    <cellStyle name="Komma 2 3 5 6 3" xfId="1261" xr:uid="{00000000-0005-0000-0000-000077010000}"/>
    <cellStyle name="Komma 2 3 5 6 4" xfId="1822" xr:uid="{00000000-0005-0000-0000-000077010000}"/>
    <cellStyle name="Komma 2 3 5 6 5" xfId="2342" xr:uid="{F2F1FC3B-13E6-4C29-BFB5-03DD8CA03D35}"/>
    <cellStyle name="Komma 2 3 5 6 6" xfId="3462" xr:uid="{F2BD8533-B431-47F6-BE2A-2A89043596A3}"/>
    <cellStyle name="Komma 2 3 5 7" xfId="261" xr:uid="{00000000-0005-0000-0000-00001E000000}"/>
    <cellStyle name="Komma 2 3 5 7 2" xfId="781" xr:uid="{00000000-0005-0000-0000-00001E000000}"/>
    <cellStyle name="Komma 2 3 5 7 2 2" xfId="2942" xr:uid="{AA7296C2-ABE1-41DC-A06F-3D4C23737726}"/>
    <cellStyle name="Komma 2 3 5 7 2 3" xfId="4062" xr:uid="{870EA1EF-EC9E-490C-9B36-0DFDFA7C00F9}"/>
    <cellStyle name="Komma 2 3 5 7 3" xfId="1301" xr:uid="{00000000-0005-0000-0000-000078010000}"/>
    <cellStyle name="Komma 2 3 5 7 4" xfId="1862" xr:uid="{00000000-0005-0000-0000-000078010000}"/>
    <cellStyle name="Komma 2 3 5 7 5" xfId="2382" xr:uid="{DD30AE9F-C8FB-466E-9371-9A6CADC54939}"/>
    <cellStyle name="Komma 2 3 5 7 6" xfId="3502" xr:uid="{2D5F010F-4436-460A-9287-A65D670E0A5D}"/>
    <cellStyle name="Komma 2 3 5 8" xfId="301" xr:uid="{00000000-0005-0000-0000-00001E000000}"/>
    <cellStyle name="Komma 2 3 5 8 2" xfId="821" xr:uid="{00000000-0005-0000-0000-00001E000000}"/>
    <cellStyle name="Komma 2 3 5 8 2 2" xfId="2982" xr:uid="{B8036E38-737D-49F8-AE79-DB52EFA30808}"/>
    <cellStyle name="Komma 2 3 5 8 2 3" xfId="4102" xr:uid="{B795A2BE-36E5-4F4E-A3D5-6E25A101E17D}"/>
    <cellStyle name="Komma 2 3 5 8 3" xfId="1341" xr:uid="{00000000-0005-0000-0000-000079010000}"/>
    <cellStyle name="Komma 2 3 5 8 4" xfId="1902" xr:uid="{00000000-0005-0000-0000-000079010000}"/>
    <cellStyle name="Komma 2 3 5 8 5" xfId="2422" xr:uid="{7D1839F9-2805-4D8D-8108-9B8C1865FBBC}"/>
    <cellStyle name="Komma 2 3 5 8 6" xfId="3542" xr:uid="{B8319AFC-928D-47B4-9ECE-F286BB3B33FE}"/>
    <cellStyle name="Komma 2 3 5 9" xfId="341" xr:uid="{00000000-0005-0000-0000-00001E000000}"/>
    <cellStyle name="Komma 2 3 5 9 2" xfId="861" xr:uid="{00000000-0005-0000-0000-00001E000000}"/>
    <cellStyle name="Komma 2 3 5 9 2 2" xfId="3022" xr:uid="{1D1D3FAF-595A-48BC-9DE7-645474A966E4}"/>
    <cellStyle name="Komma 2 3 5 9 2 3" xfId="4142" xr:uid="{B7C4C1CF-A0A3-489F-8135-0927432D61B3}"/>
    <cellStyle name="Komma 2 3 5 9 3" xfId="1381" xr:uid="{00000000-0005-0000-0000-00007A010000}"/>
    <cellStyle name="Komma 2 3 5 9 4" xfId="1942" xr:uid="{00000000-0005-0000-0000-00007A010000}"/>
    <cellStyle name="Komma 2 3 5 9 5" xfId="2462" xr:uid="{24B7E479-8A48-46DD-B0E6-7FB2C6D410F1}"/>
    <cellStyle name="Komma 2 3 5 9 6" xfId="3582" xr:uid="{F63689A5-F268-4082-B16B-EE04D0AC15B6}"/>
    <cellStyle name="Komma 2 3 6" xfId="23" xr:uid="{00000000-0005-0000-0000-000004000000}"/>
    <cellStyle name="Komma 2 3 6 10" xfId="384" xr:uid="{00000000-0005-0000-0000-00001F000000}"/>
    <cellStyle name="Komma 2 3 6 10 2" xfId="904" xr:uid="{00000000-0005-0000-0000-00001F000000}"/>
    <cellStyle name="Komma 2 3 6 10 2 2" xfId="3065" xr:uid="{8F0B0B85-C2DB-4E11-8316-C001BA36AA2B}"/>
    <cellStyle name="Komma 2 3 6 10 2 3" xfId="4185" xr:uid="{0F3036FB-7D03-4D89-8B2A-CA7AA701DDB8}"/>
    <cellStyle name="Komma 2 3 6 10 3" xfId="1424" xr:uid="{00000000-0005-0000-0000-00007C010000}"/>
    <cellStyle name="Komma 2 3 6 10 4" xfId="1985" xr:uid="{00000000-0005-0000-0000-00007C010000}"/>
    <cellStyle name="Komma 2 3 6 10 5" xfId="2505" xr:uid="{DFF924EE-0AAE-471D-B39E-26070B54FDAC}"/>
    <cellStyle name="Komma 2 3 6 10 6" xfId="3625" xr:uid="{D66BBF05-E9EA-412A-AF0C-6236FD3D2E0C}"/>
    <cellStyle name="Komma 2 3 6 11" xfId="424" xr:uid="{00000000-0005-0000-0000-000004000000}"/>
    <cellStyle name="Komma 2 3 6 11 2" xfId="944" xr:uid="{00000000-0005-0000-0000-000004000000}"/>
    <cellStyle name="Komma 2 3 6 11 2 2" xfId="3105" xr:uid="{0B4E6DA8-3D38-4771-81BB-6F46BD7C3BF0}"/>
    <cellStyle name="Komma 2 3 6 11 2 3" xfId="4225" xr:uid="{0C93B8CC-4E93-461B-AD36-9F11D2D0C331}"/>
    <cellStyle name="Komma 2 3 6 11 3" xfId="1464" xr:uid="{00000000-0005-0000-0000-00007D010000}"/>
    <cellStyle name="Komma 2 3 6 11 4" xfId="2025" xr:uid="{00000000-0005-0000-0000-00007D010000}"/>
    <cellStyle name="Komma 2 3 6 11 5" xfId="2545" xr:uid="{F9DB9D49-4F69-4D71-9B75-CDE7F6F7569B}"/>
    <cellStyle name="Komma 2 3 6 11 6" xfId="3665" xr:uid="{2AD0D0A3-8B34-4088-BD75-1BAE9A14E318}"/>
    <cellStyle name="Komma 2 3 6 12" xfId="464" xr:uid="{00000000-0005-0000-0000-00001F000000}"/>
    <cellStyle name="Komma 2 3 6 12 2" xfId="984" xr:uid="{00000000-0005-0000-0000-00001F000000}"/>
    <cellStyle name="Komma 2 3 6 12 2 2" xfId="3145" xr:uid="{22EE0139-5506-4582-A846-16073CC6CB9E}"/>
    <cellStyle name="Komma 2 3 6 12 2 3" xfId="4265" xr:uid="{184ED0F6-6FF7-4F97-ACAA-D5095912EF0B}"/>
    <cellStyle name="Komma 2 3 6 12 3" xfId="1504" xr:uid="{00000000-0005-0000-0000-00007E010000}"/>
    <cellStyle name="Komma 2 3 6 12 4" xfId="2065" xr:uid="{00000000-0005-0000-0000-00007E010000}"/>
    <cellStyle name="Komma 2 3 6 12 5" xfId="2585" xr:uid="{C98551B3-3C38-4E6C-A34E-0EA0A4CABB74}"/>
    <cellStyle name="Komma 2 3 6 12 6" xfId="3705" xr:uid="{77B25F24-7653-4834-90B4-6305CC9976F3}"/>
    <cellStyle name="Komma 2 3 6 13" xfId="504" xr:uid="{00000000-0005-0000-0000-00001F000000}"/>
    <cellStyle name="Komma 2 3 6 13 2" xfId="1024" xr:uid="{00000000-0005-0000-0000-00001F000000}"/>
    <cellStyle name="Komma 2 3 6 13 2 2" xfId="3185" xr:uid="{C0558747-2EAD-4B6F-A268-7DF04CFE6456}"/>
    <cellStyle name="Komma 2 3 6 13 2 3" xfId="4305" xr:uid="{0A4730B6-641B-4A76-B757-5829A6224D06}"/>
    <cellStyle name="Komma 2 3 6 13 3" xfId="1544" xr:uid="{00000000-0005-0000-0000-00007F010000}"/>
    <cellStyle name="Komma 2 3 6 13 4" xfId="2105" xr:uid="{00000000-0005-0000-0000-00007F010000}"/>
    <cellStyle name="Komma 2 3 6 13 5" xfId="2625" xr:uid="{48353676-F4B8-4200-A614-D8B134B6ACF6}"/>
    <cellStyle name="Komma 2 3 6 13 6" xfId="3745" xr:uid="{690E3B80-086E-41AE-989F-7844165B546F}"/>
    <cellStyle name="Komma 2 3 6 14" xfId="544" xr:uid="{00000000-0005-0000-0000-000004000000}"/>
    <cellStyle name="Komma 2 3 6 14 2" xfId="1585" xr:uid="{00000000-0005-0000-0000-00001F000000}"/>
    <cellStyle name="Komma 2 3 6 14 2 2" xfId="3225" xr:uid="{DD922F60-880C-46C4-B6A5-193FDD9145E0}"/>
    <cellStyle name="Komma 2 3 6 14 2 3" xfId="4345" xr:uid="{8AFE08D7-55F6-47F2-9FFE-EB9C1A4C25D6}"/>
    <cellStyle name="Komma 2 3 6 14 3" xfId="2665" xr:uid="{B306931F-2A3E-4665-9F1F-DA4FE61C20C4}"/>
    <cellStyle name="Komma 2 3 6 14 4" xfId="3785" xr:uid="{C93EC77B-F0EB-4684-88C3-E5292D9A06BF}"/>
    <cellStyle name="Komma 2 3 6 15" xfId="1064" xr:uid="{00000000-0005-0000-0000-00007B010000}"/>
    <cellStyle name="Komma 2 3 6 15 2" xfId="2705" xr:uid="{F4B6E40D-8BFC-4F68-9341-B9EB8CD8AE50}"/>
    <cellStyle name="Komma 2 3 6 15 3" xfId="3825" xr:uid="{B0C23F16-5167-43D7-BE2F-38B089C7AC1E}"/>
    <cellStyle name="Komma 2 3 6 16" xfId="1625" xr:uid="{00000000-0005-0000-0000-00007B010000}"/>
    <cellStyle name="Komma 2 3 6 17" xfId="2145" xr:uid="{BD41FA8D-2835-4E66-B411-A029A04179FE}"/>
    <cellStyle name="Komma 2 3 6 18" xfId="3265" xr:uid="{1EC32816-F6D3-451A-848D-2050F9A2E3F4}"/>
    <cellStyle name="Komma 2 3 6 2" xfId="64" xr:uid="{00000000-0005-0000-0000-00001F000000}"/>
    <cellStyle name="Komma 2 3 6 2 2" xfId="584" xr:uid="{00000000-0005-0000-0000-00001F000000}"/>
    <cellStyle name="Komma 2 3 6 2 2 2" xfId="2745" xr:uid="{D7A5CC9B-255D-4276-834C-2327C669AA27}"/>
    <cellStyle name="Komma 2 3 6 2 2 3" xfId="3865" xr:uid="{2D5F5F85-65D1-4592-A897-B6FE45928999}"/>
    <cellStyle name="Komma 2 3 6 2 3" xfId="1104" xr:uid="{00000000-0005-0000-0000-000080010000}"/>
    <cellStyle name="Komma 2 3 6 2 4" xfId="1665" xr:uid="{00000000-0005-0000-0000-000080010000}"/>
    <cellStyle name="Komma 2 3 6 2 5" xfId="2185" xr:uid="{B9A98700-C7C6-442F-9967-534A22F8F728}"/>
    <cellStyle name="Komma 2 3 6 2 6" xfId="3305" xr:uid="{6E3C902B-D681-45A0-B9FE-8E530583F2EA}"/>
    <cellStyle name="Komma 2 3 6 3" xfId="104" xr:uid="{00000000-0005-0000-0000-00001F000000}"/>
    <cellStyle name="Komma 2 3 6 3 2" xfId="624" xr:uid="{00000000-0005-0000-0000-00001F000000}"/>
    <cellStyle name="Komma 2 3 6 3 2 2" xfId="2785" xr:uid="{F88F4F41-02E1-4E1D-9DE0-1ABE29F994BE}"/>
    <cellStyle name="Komma 2 3 6 3 2 3" xfId="3905" xr:uid="{CFEFD631-690D-4498-8DB1-749CFBD86184}"/>
    <cellStyle name="Komma 2 3 6 3 3" xfId="1144" xr:uid="{00000000-0005-0000-0000-000081010000}"/>
    <cellStyle name="Komma 2 3 6 3 4" xfId="1705" xr:uid="{00000000-0005-0000-0000-000081010000}"/>
    <cellStyle name="Komma 2 3 6 3 5" xfId="2225" xr:uid="{AF5DBA22-7EAC-4E8A-8913-DF2A79787158}"/>
    <cellStyle name="Komma 2 3 6 3 6" xfId="3345" xr:uid="{E5280E90-CC51-46EE-8237-BDCF7C4DE445}"/>
    <cellStyle name="Komma 2 3 6 4" xfId="144" xr:uid="{00000000-0005-0000-0000-00001F000000}"/>
    <cellStyle name="Komma 2 3 6 4 2" xfId="664" xr:uid="{00000000-0005-0000-0000-00001F000000}"/>
    <cellStyle name="Komma 2 3 6 4 2 2" xfId="2825" xr:uid="{20CE63C0-B01F-4C28-820D-E230A56D4BBA}"/>
    <cellStyle name="Komma 2 3 6 4 2 3" xfId="3945" xr:uid="{B7F447E4-B46A-4426-BB73-440665F37C91}"/>
    <cellStyle name="Komma 2 3 6 4 3" xfId="1184" xr:uid="{00000000-0005-0000-0000-000082010000}"/>
    <cellStyle name="Komma 2 3 6 4 4" xfId="1745" xr:uid="{00000000-0005-0000-0000-000082010000}"/>
    <cellStyle name="Komma 2 3 6 4 5" xfId="2265" xr:uid="{10FB4C2D-19EC-4439-81D6-7C5C3A54286A}"/>
    <cellStyle name="Komma 2 3 6 4 6" xfId="3385" xr:uid="{7E3FC669-9382-442D-A52D-B859583B68BB}"/>
    <cellStyle name="Komma 2 3 6 5" xfId="184" xr:uid="{00000000-0005-0000-0000-00001F000000}"/>
    <cellStyle name="Komma 2 3 6 5 2" xfId="704" xr:uid="{00000000-0005-0000-0000-00001F000000}"/>
    <cellStyle name="Komma 2 3 6 5 2 2" xfId="2865" xr:uid="{51B38C9F-9EEB-4C6B-96AB-743A7D3EE55F}"/>
    <cellStyle name="Komma 2 3 6 5 2 3" xfId="3985" xr:uid="{9A9DACAA-2F34-49A7-B44A-708597920A62}"/>
    <cellStyle name="Komma 2 3 6 5 3" xfId="1224" xr:uid="{00000000-0005-0000-0000-000083010000}"/>
    <cellStyle name="Komma 2 3 6 5 4" xfId="1785" xr:uid="{00000000-0005-0000-0000-000083010000}"/>
    <cellStyle name="Komma 2 3 6 5 5" xfId="2305" xr:uid="{23781EC0-3BDC-47F5-A849-0DE7705E99D8}"/>
    <cellStyle name="Komma 2 3 6 5 6" xfId="3425" xr:uid="{0A4B7147-48AD-4BC6-9A36-90B290722D16}"/>
    <cellStyle name="Komma 2 3 6 6" xfId="224" xr:uid="{00000000-0005-0000-0000-00001D000000}"/>
    <cellStyle name="Komma 2 3 6 6 2" xfId="744" xr:uid="{00000000-0005-0000-0000-00001D000000}"/>
    <cellStyle name="Komma 2 3 6 6 2 2" xfId="2905" xr:uid="{A50870C4-D468-4CB2-BCBB-CE792D529C47}"/>
    <cellStyle name="Komma 2 3 6 6 2 3" xfId="4025" xr:uid="{A853DADB-E8B6-496D-87E9-059F8750209A}"/>
    <cellStyle name="Komma 2 3 6 6 3" xfId="1264" xr:uid="{00000000-0005-0000-0000-000084010000}"/>
    <cellStyle name="Komma 2 3 6 6 4" xfId="1825" xr:uid="{00000000-0005-0000-0000-000084010000}"/>
    <cellStyle name="Komma 2 3 6 6 5" xfId="2345" xr:uid="{86752C13-A2CD-419B-A2E5-1353D0E1B034}"/>
    <cellStyle name="Komma 2 3 6 6 6" xfId="3465" xr:uid="{1314A2E0-9C1F-422C-95B1-5BA69FA30951}"/>
    <cellStyle name="Komma 2 3 6 7" xfId="264" xr:uid="{00000000-0005-0000-0000-00001F000000}"/>
    <cellStyle name="Komma 2 3 6 7 2" xfId="784" xr:uid="{00000000-0005-0000-0000-00001F000000}"/>
    <cellStyle name="Komma 2 3 6 7 2 2" xfId="2945" xr:uid="{E3055323-BEB0-4711-A4E8-8146861FDD3F}"/>
    <cellStyle name="Komma 2 3 6 7 2 3" xfId="4065" xr:uid="{C751B7AD-C828-4E89-A9AF-2E4208417072}"/>
    <cellStyle name="Komma 2 3 6 7 3" xfId="1304" xr:uid="{00000000-0005-0000-0000-000085010000}"/>
    <cellStyle name="Komma 2 3 6 7 4" xfId="1865" xr:uid="{00000000-0005-0000-0000-000085010000}"/>
    <cellStyle name="Komma 2 3 6 7 5" xfId="2385" xr:uid="{5C1912D4-8250-4556-B4DE-E1E5D8BA8BCF}"/>
    <cellStyle name="Komma 2 3 6 7 6" xfId="3505" xr:uid="{9F3C48A4-EE8F-4FCE-A20A-A157984599A6}"/>
    <cellStyle name="Komma 2 3 6 8" xfId="304" xr:uid="{00000000-0005-0000-0000-00001F000000}"/>
    <cellStyle name="Komma 2 3 6 8 2" xfId="824" xr:uid="{00000000-0005-0000-0000-00001F000000}"/>
    <cellStyle name="Komma 2 3 6 8 2 2" xfId="2985" xr:uid="{131E8DFE-3120-4B88-A477-F3BF38145806}"/>
    <cellStyle name="Komma 2 3 6 8 2 3" xfId="4105" xr:uid="{6AB9FD9D-B611-47CF-A077-78EA30B7EA20}"/>
    <cellStyle name="Komma 2 3 6 8 3" xfId="1344" xr:uid="{00000000-0005-0000-0000-000086010000}"/>
    <cellStyle name="Komma 2 3 6 8 4" xfId="1905" xr:uid="{00000000-0005-0000-0000-000086010000}"/>
    <cellStyle name="Komma 2 3 6 8 5" xfId="2425" xr:uid="{39B948BE-04E6-49E4-BE22-A39790C55ADE}"/>
    <cellStyle name="Komma 2 3 6 8 6" xfId="3545" xr:uid="{802DAB0F-1C39-496C-BD8E-9418E47154B0}"/>
    <cellStyle name="Komma 2 3 6 9" xfId="344" xr:uid="{00000000-0005-0000-0000-00001F000000}"/>
    <cellStyle name="Komma 2 3 6 9 2" xfId="864" xr:uid="{00000000-0005-0000-0000-00001F000000}"/>
    <cellStyle name="Komma 2 3 6 9 2 2" xfId="3025" xr:uid="{67712B65-BDDA-4181-AD7B-C5EB8679BA84}"/>
    <cellStyle name="Komma 2 3 6 9 2 3" xfId="4145" xr:uid="{47D20F20-831A-48DF-981F-5A84A81065E5}"/>
    <cellStyle name="Komma 2 3 6 9 3" xfId="1384" xr:uid="{00000000-0005-0000-0000-000087010000}"/>
    <cellStyle name="Komma 2 3 6 9 4" xfId="1945" xr:uid="{00000000-0005-0000-0000-000087010000}"/>
    <cellStyle name="Komma 2 3 6 9 5" xfId="2465" xr:uid="{73E8FB32-F369-456F-869F-FE7318654B93}"/>
    <cellStyle name="Komma 2 3 6 9 6" xfId="3585" xr:uid="{4161D78D-00A3-46F9-AC99-63A78951EF3A}"/>
    <cellStyle name="Komma 2 3 7" xfId="26" xr:uid="{00000000-0005-0000-0000-000002000000}"/>
    <cellStyle name="Komma 2 3 7 10" xfId="387" xr:uid="{00000000-0005-0000-0000-000020000000}"/>
    <cellStyle name="Komma 2 3 7 10 2" xfId="907" xr:uid="{00000000-0005-0000-0000-000020000000}"/>
    <cellStyle name="Komma 2 3 7 10 2 2" xfId="3068" xr:uid="{4FE8F215-2462-40D1-B585-FBE48F9BC4FE}"/>
    <cellStyle name="Komma 2 3 7 10 2 3" xfId="4188" xr:uid="{7AE311E9-E627-4CB5-B990-7467AC69E248}"/>
    <cellStyle name="Komma 2 3 7 10 3" xfId="1427" xr:uid="{00000000-0005-0000-0000-000089010000}"/>
    <cellStyle name="Komma 2 3 7 10 4" xfId="1988" xr:uid="{00000000-0005-0000-0000-000089010000}"/>
    <cellStyle name="Komma 2 3 7 10 5" xfId="2508" xr:uid="{ED4571C3-0F6A-46D8-8F70-C98EC0813D34}"/>
    <cellStyle name="Komma 2 3 7 10 6" xfId="3628" xr:uid="{D4BF5B66-5D11-418A-92BA-95073EAD024F}"/>
    <cellStyle name="Komma 2 3 7 11" xfId="427" xr:uid="{00000000-0005-0000-0000-000002000000}"/>
    <cellStyle name="Komma 2 3 7 11 2" xfId="947" xr:uid="{00000000-0005-0000-0000-000002000000}"/>
    <cellStyle name="Komma 2 3 7 11 2 2" xfId="3108" xr:uid="{9EFE148A-9480-4E5E-B7F5-45F13D69D504}"/>
    <cellStyle name="Komma 2 3 7 11 2 3" xfId="4228" xr:uid="{FA496BC6-EDA9-4AF1-8304-2D7885F3B051}"/>
    <cellStyle name="Komma 2 3 7 11 3" xfId="1467" xr:uid="{00000000-0005-0000-0000-00008A010000}"/>
    <cellStyle name="Komma 2 3 7 11 4" xfId="2028" xr:uid="{00000000-0005-0000-0000-00008A010000}"/>
    <cellStyle name="Komma 2 3 7 11 5" xfId="2548" xr:uid="{8BA6C3B0-B778-412A-9A4F-36FCB78F1D93}"/>
    <cellStyle name="Komma 2 3 7 11 6" xfId="3668" xr:uid="{117C548C-7CC8-4988-89AB-6604C06457F7}"/>
    <cellStyle name="Komma 2 3 7 12" xfId="467" xr:uid="{00000000-0005-0000-0000-000020000000}"/>
    <cellStyle name="Komma 2 3 7 12 2" xfId="987" xr:uid="{00000000-0005-0000-0000-000020000000}"/>
    <cellStyle name="Komma 2 3 7 12 2 2" xfId="3148" xr:uid="{EE2D2DE1-30B3-48B4-A544-0D6835A852B4}"/>
    <cellStyle name="Komma 2 3 7 12 2 3" xfId="4268" xr:uid="{3000E9B3-4F22-4E5A-9D7F-0760311D34FF}"/>
    <cellStyle name="Komma 2 3 7 12 3" xfId="1507" xr:uid="{00000000-0005-0000-0000-00008B010000}"/>
    <cellStyle name="Komma 2 3 7 12 4" xfId="2068" xr:uid="{00000000-0005-0000-0000-00008B010000}"/>
    <cellStyle name="Komma 2 3 7 12 5" xfId="2588" xr:uid="{9F4C6022-21FC-4AF3-8FCD-5CC115FD4A7C}"/>
    <cellStyle name="Komma 2 3 7 12 6" xfId="3708" xr:uid="{BBA460C9-3F47-41EC-8576-DA8C815E8D8B}"/>
    <cellStyle name="Komma 2 3 7 13" xfId="507" xr:uid="{00000000-0005-0000-0000-000020000000}"/>
    <cellStyle name="Komma 2 3 7 13 2" xfId="1027" xr:uid="{00000000-0005-0000-0000-000020000000}"/>
    <cellStyle name="Komma 2 3 7 13 2 2" xfId="3188" xr:uid="{AFD0B748-B56B-4906-803B-E54C28870FE8}"/>
    <cellStyle name="Komma 2 3 7 13 2 3" xfId="4308" xr:uid="{F2915057-EF9D-4CE2-B4E2-D0F9093CF636}"/>
    <cellStyle name="Komma 2 3 7 13 3" xfId="1547" xr:uid="{00000000-0005-0000-0000-00008C010000}"/>
    <cellStyle name="Komma 2 3 7 13 4" xfId="2108" xr:uid="{00000000-0005-0000-0000-00008C010000}"/>
    <cellStyle name="Komma 2 3 7 13 5" xfId="2628" xr:uid="{D35A559A-A33B-4FEE-8DA4-911790C71603}"/>
    <cellStyle name="Komma 2 3 7 13 6" xfId="3748" xr:uid="{2DF67670-A07D-4AA9-BD88-6FE92373BDCD}"/>
    <cellStyle name="Komma 2 3 7 14" xfId="547" xr:uid="{00000000-0005-0000-0000-000002000000}"/>
    <cellStyle name="Komma 2 3 7 14 2" xfId="1588" xr:uid="{00000000-0005-0000-0000-000020000000}"/>
    <cellStyle name="Komma 2 3 7 14 2 2" xfId="3228" xr:uid="{9DE29783-E5BE-409C-9AF9-13F80AED6716}"/>
    <cellStyle name="Komma 2 3 7 14 2 3" xfId="4348" xr:uid="{B34D2CDA-5420-4B3F-9CA3-F78F076C25EF}"/>
    <cellStyle name="Komma 2 3 7 14 3" xfId="2668" xr:uid="{528EF301-8566-450B-8155-EEBC84CB163E}"/>
    <cellStyle name="Komma 2 3 7 14 4" xfId="3788" xr:uid="{98D505EB-158D-4794-8047-121008F5E1F1}"/>
    <cellStyle name="Komma 2 3 7 15" xfId="1067" xr:uid="{00000000-0005-0000-0000-000088010000}"/>
    <cellStyle name="Komma 2 3 7 15 2" xfId="2708" xr:uid="{A7C6DCD9-3CE3-4557-9345-6E9C38D21F4C}"/>
    <cellStyle name="Komma 2 3 7 15 3" xfId="3828" xr:uid="{735D739D-AE56-4BE5-888F-81122AA18C57}"/>
    <cellStyle name="Komma 2 3 7 16" xfId="1628" xr:uid="{00000000-0005-0000-0000-000088010000}"/>
    <cellStyle name="Komma 2 3 7 17" xfId="2148" xr:uid="{0F84F0D4-D9E9-4A19-A638-F4A0AC09D758}"/>
    <cellStyle name="Komma 2 3 7 18" xfId="3268" xr:uid="{92CF0FF3-B2FF-4F3A-ABB9-D41BB9C2F018}"/>
    <cellStyle name="Komma 2 3 7 2" xfId="67" xr:uid="{00000000-0005-0000-0000-000020000000}"/>
    <cellStyle name="Komma 2 3 7 2 2" xfId="587" xr:uid="{00000000-0005-0000-0000-000020000000}"/>
    <cellStyle name="Komma 2 3 7 2 2 2" xfId="2748" xr:uid="{443BA3F1-5831-4167-AC3C-94352AD06B08}"/>
    <cellStyle name="Komma 2 3 7 2 2 3" xfId="3868" xr:uid="{64BCC9B6-1D4B-489F-BA1D-5DA16B009A60}"/>
    <cellStyle name="Komma 2 3 7 2 3" xfId="1107" xr:uid="{00000000-0005-0000-0000-00008D010000}"/>
    <cellStyle name="Komma 2 3 7 2 4" xfId="1668" xr:uid="{00000000-0005-0000-0000-00008D010000}"/>
    <cellStyle name="Komma 2 3 7 2 5" xfId="2188" xr:uid="{AA75F8F7-02F7-4CF2-8CF1-9279531B2210}"/>
    <cellStyle name="Komma 2 3 7 2 6" xfId="3308" xr:uid="{28B6F433-F182-4FEE-988F-9EE4007FEE34}"/>
    <cellStyle name="Komma 2 3 7 3" xfId="107" xr:uid="{00000000-0005-0000-0000-000020000000}"/>
    <cellStyle name="Komma 2 3 7 3 2" xfId="627" xr:uid="{00000000-0005-0000-0000-000020000000}"/>
    <cellStyle name="Komma 2 3 7 3 2 2" xfId="2788" xr:uid="{E4C5F0A5-1AE9-4CF0-BA12-4B9541F0E8AE}"/>
    <cellStyle name="Komma 2 3 7 3 2 3" xfId="3908" xr:uid="{7C82339D-D205-4E4D-B560-92F2D45993D2}"/>
    <cellStyle name="Komma 2 3 7 3 3" xfId="1147" xr:uid="{00000000-0005-0000-0000-00008E010000}"/>
    <cellStyle name="Komma 2 3 7 3 4" xfId="1708" xr:uid="{00000000-0005-0000-0000-00008E010000}"/>
    <cellStyle name="Komma 2 3 7 3 5" xfId="2228" xr:uid="{F3D32B18-3E1C-4534-8947-E7EBEBB1C7CB}"/>
    <cellStyle name="Komma 2 3 7 3 6" xfId="3348" xr:uid="{47C8806E-5691-4369-8A21-EF4C5C31D6A6}"/>
    <cellStyle name="Komma 2 3 7 4" xfId="147" xr:uid="{00000000-0005-0000-0000-000020000000}"/>
    <cellStyle name="Komma 2 3 7 4 2" xfId="667" xr:uid="{00000000-0005-0000-0000-000020000000}"/>
    <cellStyle name="Komma 2 3 7 4 2 2" xfId="2828" xr:uid="{49B3DA8E-1D47-4418-A2C7-80686D1691B9}"/>
    <cellStyle name="Komma 2 3 7 4 2 3" xfId="3948" xr:uid="{15AD65C4-3F77-469D-ABE2-1F7D30F6E08C}"/>
    <cellStyle name="Komma 2 3 7 4 3" xfId="1187" xr:uid="{00000000-0005-0000-0000-00008F010000}"/>
    <cellStyle name="Komma 2 3 7 4 4" xfId="1748" xr:uid="{00000000-0005-0000-0000-00008F010000}"/>
    <cellStyle name="Komma 2 3 7 4 5" xfId="2268" xr:uid="{E69F7AF5-9716-45C6-95B8-5021D0E25FCC}"/>
    <cellStyle name="Komma 2 3 7 4 6" xfId="3388" xr:uid="{80CDBBBF-F3BA-418B-B95D-CC5B5A71914B}"/>
    <cellStyle name="Komma 2 3 7 5" xfId="187" xr:uid="{00000000-0005-0000-0000-000020000000}"/>
    <cellStyle name="Komma 2 3 7 5 2" xfId="707" xr:uid="{00000000-0005-0000-0000-000020000000}"/>
    <cellStyle name="Komma 2 3 7 5 2 2" xfId="2868" xr:uid="{925C3D70-F21E-4936-8245-A7D8D0D71947}"/>
    <cellStyle name="Komma 2 3 7 5 2 3" xfId="3988" xr:uid="{CED4F0A1-3A11-4394-A317-DA3F734BC9B4}"/>
    <cellStyle name="Komma 2 3 7 5 3" xfId="1227" xr:uid="{00000000-0005-0000-0000-000090010000}"/>
    <cellStyle name="Komma 2 3 7 5 4" xfId="1788" xr:uid="{00000000-0005-0000-0000-000090010000}"/>
    <cellStyle name="Komma 2 3 7 5 5" xfId="2308" xr:uid="{142F6F34-B5B7-49A0-9A7A-EE66C471B04D}"/>
    <cellStyle name="Komma 2 3 7 5 6" xfId="3428" xr:uid="{8FED9B84-C255-4B2F-A1D4-DE3174458023}"/>
    <cellStyle name="Komma 2 3 7 6" xfId="227" xr:uid="{00000000-0005-0000-0000-00001E000000}"/>
    <cellStyle name="Komma 2 3 7 6 2" xfId="747" xr:uid="{00000000-0005-0000-0000-00001E000000}"/>
    <cellStyle name="Komma 2 3 7 6 2 2" xfId="2908" xr:uid="{65D92FD9-58FD-4984-9F22-3F8C1DBC6F0B}"/>
    <cellStyle name="Komma 2 3 7 6 2 3" xfId="4028" xr:uid="{1423C802-933D-4494-93CA-27313F59832B}"/>
    <cellStyle name="Komma 2 3 7 6 3" xfId="1267" xr:uid="{00000000-0005-0000-0000-000091010000}"/>
    <cellStyle name="Komma 2 3 7 6 4" xfId="1828" xr:uid="{00000000-0005-0000-0000-000091010000}"/>
    <cellStyle name="Komma 2 3 7 6 5" xfId="2348" xr:uid="{785D59E8-41D4-4812-A9A1-A11841FCBBE6}"/>
    <cellStyle name="Komma 2 3 7 6 6" xfId="3468" xr:uid="{F22791CF-D328-43D3-9B54-1B41B2BD73E4}"/>
    <cellStyle name="Komma 2 3 7 7" xfId="267" xr:uid="{00000000-0005-0000-0000-000020000000}"/>
    <cellStyle name="Komma 2 3 7 7 2" xfId="787" xr:uid="{00000000-0005-0000-0000-000020000000}"/>
    <cellStyle name="Komma 2 3 7 7 2 2" xfId="2948" xr:uid="{854CB9C8-925E-4948-B5D9-C2279CA1F031}"/>
    <cellStyle name="Komma 2 3 7 7 2 3" xfId="4068" xr:uid="{28FA40AD-FAD9-4C42-80CE-3A7F95F2CAEF}"/>
    <cellStyle name="Komma 2 3 7 7 3" xfId="1307" xr:uid="{00000000-0005-0000-0000-000092010000}"/>
    <cellStyle name="Komma 2 3 7 7 4" xfId="1868" xr:uid="{00000000-0005-0000-0000-000092010000}"/>
    <cellStyle name="Komma 2 3 7 7 5" xfId="2388" xr:uid="{22291478-C3AF-4A74-AEBF-16540322A144}"/>
    <cellStyle name="Komma 2 3 7 7 6" xfId="3508" xr:uid="{B5A5EACF-82EA-4207-A8F1-72075F3BF2D4}"/>
    <cellStyle name="Komma 2 3 7 8" xfId="307" xr:uid="{00000000-0005-0000-0000-000020000000}"/>
    <cellStyle name="Komma 2 3 7 8 2" xfId="827" xr:uid="{00000000-0005-0000-0000-000020000000}"/>
    <cellStyle name="Komma 2 3 7 8 2 2" xfId="2988" xr:uid="{77C44ADF-4453-4CCA-87FE-556496D44DB0}"/>
    <cellStyle name="Komma 2 3 7 8 2 3" xfId="4108" xr:uid="{3D68B9F9-8F74-42D9-A219-B8B33AFFE7C1}"/>
    <cellStyle name="Komma 2 3 7 8 3" xfId="1347" xr:uid="{00000000-0005-0000-0000-000093010000}"/>
    <cellStyle name="Komma 2 3 7 8 4" xfId="1908" xr:uid="{00000000-0005-0000-0000-000093010000}"/>
    <cellStyle name="Komma 2 3 7 8 5" xfId="2428" xr:uid="{DC4965F9-5273-4A3A-9354-6FEBF35F5729}"/>
    <cellStyle name="Komma 2 3 7 8 6" xfId="3548" xr:uid="{5D3D45C1-7A23-4F22-B7F4-2CDE256D1FFC}"/>
    <cellStyle name="Komma 2 3 7 9" xfId="347" xr:uid="{00000000-0005-0000-0000-000020000000}"/>
    <cellStyle name="Komma 2 3 7 9 2" xfId="867" xr:uid="{00000000-0005-0000-0000-000020000000}"/>
    <cellStyle name="Komma 2 3 7 9 2 2" xfId="3028" xr:uid="{ED870ECF-B712-4B20-8676-512388BE8B6F}"/>
    <cellStyle name="Komma 2 3 7 9 2 3" xfId="4148" xr:uid="{A4498D77-3C80-442E-983C-2F809F17420D}"/>
    <cellStyle name="Komma 2 3 7 9 3" xfId="1387" xr:uid="{00000000-0005-0000-0000-000094010000}"/>
    <cellStyle name="Komma 2 3 7 9 4" xfId="1948" xr:uid="{00000000-0005-0000-0000-000094010000}"/>
    <cellStyle name="Komma 2 3 7 9 5" xfId="2468" xr:uid="{B6641A87-5689-475E-B515-04C6D05C1BAE}"/>
    <cellStyle name="Komma 2 3 7 9 6" xfId="3588" xr:uid="{637861CE-8EC3-4617-B0C6-A86AC9FA0286}"/>
    <cellStyle name="Komma 2 3 8" xfId="29" xr:uid="{00000000-0005-0000-0000-000002000000}"/>
    <cellStyle name="Komma 2 3 8 10" xfId="390" xr:uid="{00000000-0005-0000-0000-000021000000}"/>
    <cellStyle name="Komma 2 3 8 10 2" xfId="910" xr:uid="{00000000-0005-0000-0000-000021000000}"/>
    <cellStyle name="Komma 2 3 8 10 2 2" xfId="3071" xr:uid="{4354E382-BB82-4BF8-817F-4D724747E87A}"/>
    <cellStyle name="Komma 2 3 8 10 2 3" xfId="4191" xr:uid="{BBA84F45-FBEF-4DC0-9D4B-48843CC7508B}"/>
    <cellStyle name="Komma 2 3 8 10 3" xfId="1430" xr:uid="{00000000-0005-0000-0000-000096010000}"/>
    <cellStyle name="Komma 2 3 8 10 4" xfId="1991" xr:uid="{00000000-0005-0000-0000-000096010000}"/>
    <cellStyle name="Komma 2 3 8 10 5" xfId="2511" xr:uid="{886CC8A6-172A-42B2-A17C-168CF012F7C8}"/>
    <cellStyle name="Komma 2 3 8 10 6" xfId="3631" xr:uid="{6F1E50D9-F450-4555-BF80-D91CE2D2C2BD}"/>
    <cellStyle name="Komma 2 3 8 11" xfId="430" xr:uid="{00000000-0005-0000-0000-000002000000}"/>
    <cellStyle name="Komma 2 3 8 11 2" xfId="950" xr:uid="{00000000-0005-0000-0000-000002000000}"/>
    <cellStyle name="Komma 2 3 8 11 2 2" xfId="3111" xr:uid="{69C565B6-36AE-40C3-964F-FDF8C525E2CC}"/>
    <cellStyle name="Komma 2 3 8 11 2 3" xfId="4231" xr:uid="{9A20BF78-4F90-4102-A1E4-E6528B2AC354}"/>
    <cellStyle name="Komma 2 3 8 11 3" xfId="1470" xr:uid="{00000000-0005-0000-0000-000097010000}"/>
    <cellStyle name="Komma 2 3 8 11 4" xfId="2031" xr:uid="{00000000-0005-0000-0000-000097010000}"/>
    <cellStyle name="Komma 2 3 8 11 5" xfId="2551" xr:uid="{168CFB81-2AFD-4F32-8D82-E49F89838E6E}"/>
    <cellStyle name="Komma 2 3 8 11 6" xfId="3671" xr:uid="{6E544ABC-31A1-4884-B41D-47600F22EB53}"/>
    <cellStyle name="Komma 2 3 8 12" xfId="470" xr:uid="{00000000-0005-0000-0000-000021000000}"/>
    <cellStyle name="Komma 2 3 8 12 2" xfId="990" xr:uid="{00000000-0005-0000-0000-000021000000}"/>
    <cellStyle name="Komma 2 3 8 12 2 2" xfId="3151" xr:uid="{017982D4-4DEF-4C2F-A8CA-C59BF3881BF7}"/>
    <cellStyle name="Komma 2 3 8 12 2 3" xfId="4271" xr:uid="{4899D551-83D4-4FBD-91AA-0F75F7D0A929}"/>
    <cellStyle name="Komma 2 3 8 12 3" xfId="1510" xr:uid="{00000000-0005-0000-0000-000098010000}"/>
    <cellStyle name="Komma 2 3 8 12 4" xfId="2071" xr:uid="{00000000-0005-0000-0000-000098010000}"/>
    <cellStyle name="Komma 2 3 8 12 5" xfId="2591" xr:uid="{4340F443-B07F-453A-A32F-4F43A8C3419A}"/>
    <cellStyle name="Komma 2 3 8 12 6" xfId="3711" xr:uid="{5DCFF5A1-0A58-461C-8B01-E775307CFBBE}"/>
    <cellStyle name="Komma 2 3 8 13" xfId="510" xr:uid="{00000000-0005-0000-0000-000021000000}"/>
    <cellStyle name="Komma 2 3 8 13 2" xfId="1030" xr:uid="{00000000-0005-0000-0000-000021000000}"/>
    <cellStyle name="Komma 2 3 8 13 2 2" xfId="3191" xr:uid="{038A28B0-C0FB-40D1-A380-F9E6554CC666}"/>
    <cellStyle name="Komma 2 3 8 13 2 3" xfId="4311" xr:uid="{C2F7EB94-7614-41BB-AF8B-016074112088}"/>
    <cellStyle name="Komma 2 3 8 13 3" xfId="1550" xr:uid="{00000000-0005-0000-0000-000099010000}"/>
    <cellStyle name="Komma 2 3 8 13 4" xfId="2111" xr:uid="{00000000-0005-0000-0000-000099010000}"/>
    <cellStyle name="Komma 2 3 8 13 5" xfId="2631" xr:uid="{E4D7091F-2694-48D8-BEF7-C1712C3021AB}"/>
    <cellStyle name="Komma 2 3 8 13 6" xfId="3751" xr:uid="{B63E5B7B-F348-4290-8B54-B7F6338C688A}"/>
    <cellStyle name="Komma 2 3 8 14" xfId="550" xr:uid="{00000000-0005-0000-0000-000002000000}"/>
    <cellStyle name="Komma 2 3 8 14 2" xfId="1591" xr:uid="{00000000-0005-0000-0000-000021000000}"/>
    <cellStyle name="Komma 2 3 8 14 2 2" xfId="3231" xr:uid="{7F0F27C4-BB83-4553-8459-27091A66085B}"/>
    <cellStyle name="Komma 2 3 8 14 2 3" xfId="4351" xr:uid="{4E59AEB8-1E31-4C8C-8C6A-6DBB27D9FE69}"/>
    <cellStyle name="Komma 2 3 8 14 3" xfId="2671" xr:uid="{00BF3068-41DA-435C-97CE-C5819AE58705}"/>
    <cellStyle name="Komma 2 3 8 14 4" xfId="3791" xr:uid="{7AD79311-4093-42AC-9B53-D5DF376ED3BC}"/>
    <cellStyle name="Komma 2 3 8 15" xfId="1070" xr:uid="{00000000-0005-0000-0000-000095010000}"/>
    <cellStyle name="Komma 2 3 8 15 2" xfId="2711" xr:uid="{7AF96E26-1B32-4354-A012-3D5C2DE8BEE9}"/>
    <cellStyle name="Komma 2 3 8 15 3" xfId="3831" xr:uid="{8163C75E-AB77-410A-9D0E-A230DB8380F4}"/>
    <cellStyle name="Komma 2 3 8 16" xfId="1631" xr:uid="{00000000-0005-0000-0000-000095010000}"/>
    <cellStyle name="Komma 2 3 8 17" xfId="2151" xr:uid="{24EBA8BF-F83A-4E3E-B9EC-11BE9BB55A48}"/>
    <cellStyle name="Komma 2 3 8 18" xfId="3271" xr:uid="{393C8A54-7929-43A4-82C9-FD7E9404CBAF}"/>
    <cellStyle name="Komma 2 3 8 2" xfId="70" xr:uid="{00000000-0005-0000-0000-000021000000}"/>
    <cellStyle name="Komma 2 3 8 2 2" xfId="590" xr:uid="{00000000-0005-0000-0000-000021000000}"/>
    <cellStyle name="Komma 2 3 8 2 2 2" xfId="2751" xr:uid="{D4369B63-FC48-4C9D-94C8-7455DE2E3BF0}"/>
    <cellStyle name="Komma 2 3 8 2 2 3" xfId="3871" xr:uid="{1924C20E-A857-4DD5-AB36-836A8EFD5E6D}"/>
    <cellStyle name="Komma 2 3 8 2 3" xfId="1110" xr:uid="{00000000-0005-0000-0000-00009A010000}"/>
    <cellStyle name="Komma 2 3 8 2 4" xfId="1671" xr:uid="{00000000-0005-0000-0000-00009A010000}"/>
    <cellStyle name="Komma 2 3 8 2 5" xfId="2191" xr:uid="{738CB7EB-D42E-45F0-BDFD-8C22712E1D4F}"/>
    <cellStyle name="Komma 2 3 8 2 6" xfId="3311" xr:uid="{0153214C-5CC9-403D-A049-A2B9B58A6A12}"/>
    <cellStyle name="Komma 2 3 8 3" xfId="110" xr:uid="{00000000-0005-0000-0000-000021000000}"/>
    <cellStyle name="Komma 2 3 8 3 2" xfId="630" xr:uid="{00000000-0005-0000-0000-000021000000}"/>
    <cellStyle name="Komma 2 3 8 3 2 2" xfId="2791" xr:uid="{9A5996B1-ED30-49E1-8079-61D396804479}"/>
    <cellStyle name="Komma 2 3 8 3 2 3" xfId="3911" xr:uid="{FA97CF8C-2496-414B-9178-08587E470133}"/>
    <cellStyle name="Komma 2 3 8 3 3" xfId="1150" xr:uid="{00000000-0005-0000-0000-00009B010000}"/>
    <cellStyle name="Komma 2 3 8 3 4" xfId="1711" xr:uid="{00000000-0005-0000-0000-00009B010000}"/>
    <cellStyle name="Komma 2 3 8 3 5" xfId="2231" xr:uid="{07BCC5F5-751B-4144-B5C3-F046ED9F98C7}"/>
    <cellStyle name="Komma 2 3 8 3 6" xfId="3351" xr:uid="{033D0063-87DB-4B0D-8DA3-329F40C3BDB9}"/>
    <cellStyle name="Komma 2 3 8 4" xfId="150" xr:uid="{00000000-0005-0000-0000-000021000000}"/>
    <cellStyle name="Komma 2 3 8 4 2" xfId="670" xr:uid="{00000000-0005-0000-0000-000021000000}"/>
    <cellStyle name="Komma 2 3 8 4 2 2" xfId="2831" xr:uid="{13BD9C17-4F5F-41A1-8644-8E96FE0FA1FE}"/>
    <cellStyle name="Komma 2 3 8 4 2 3" xfId="3951" xr:uid="{5EBEF049-1311-42E2-974C-D718919BDDB8}"/>
    <cellStyle name="Komma 2 3 8 4 3" xfId="1190" xr:uid="{00000000-0005-0000-0000-00009C010000}"/>
    <cellStyle name="Komma 2 3 8 4 4" xfId="1751" xr:uid="{00000000-0005-0000-0000-00009C010000}"/>
    <cellStyle name="Komma 2 3 8 4 5" xfId="2271" xr:uid="{7BAA4C18-6164-46A3-AA20-542048EE07ED}"/>
    <cellStyle name="Komma 2 3 8 4 6" xfId="3391" xr:uid="{F28CF0F4-2975-4B97-AD0B-42724B2499A7}"/>
    <cellStyle name="Komma 2 3 8 5" xfId="190" xr:uid="{00000000-0005-0000-0000-000021000000}"/>
    <cellStyle name="Komma 2 3 8 5 2" xfId="710" xr:uid="{00000000-0005-0000-0000-000021000000}"/>
    <cellStyle name="Komma 2 3 8 5 2 2" xfId="2871" xr:uid="{62017C59-A1D2-4D64-9E3C-D47FDFBC352E}"/>
    <cellStyle name="Komma 2 3 8 5 2 3" xfId="3991" xr:uid="{21AF81F7-FF2B-4DDF-B538-798D57E4BCAE}"/>
    <cellStyle name="Komma 2 3 8 5 3" xfId="1230" xr:uid="{00000000-0005-0000-0000-00009D010000}"/>
    <cellStyle name="Komma 2 3 8 5 4" xfId="1791" xr:uid="{00000000-0005-0000-0000-00009D010000}"/>
    <cellStyle name="Komma 2 3 8 5 5" xfId="2311" xr:uid="{A8D35959-6C38-49E3-B883-0743BE4BDDCD}"/>
    <cellStyle name="Komma 2 3 8 5 6" xfId="3431" xr:uid="{D03E98F5-1A26-4B97-9236-A1369576859B}"/>
    <cellStyle name="Komma 2 3 8 6" xfId="230" xr:uid="{00000000-0005-0000-0000-00001F000000}"/>
    <cellStyle name="Komma 2 3 8 6 2" xfId="750" xr:uid="{00000000-0005-0000-0000-00001F000000}"/>
    <cellStyle name="Komma 2 3 8 6 2 2" xfId="2911" xr:uid="{01CE008D-0B4A-4FC4-8F33-650EA5927491}"/>
    <cellStyle name="Komma 2 3 8 6 2 3" xfId="4031" xr:uid="{64762CAF-2184-4BFE-B8F9-85F93DD29749}"/>
    <cellStyle name="Komma 2 3 8 6 3" xfId="1270" xr:uid="{00000000-0005-0000-0000-00009E010000}"/>
    <cellStyle name="Komma 2 3 8 6 4" xfId="1831" xr:uid="{00000000-0005-0000-0000-00009E010000}"/>
    <cellStyle name="Komma 2 3 8 6 5" xfId="2351" xr:uid="{DDB3642D-3B0A-4A29-996B-FE59084C47ED}"/>
    <cellStyle name="Komma 2 3 8 6 6" xfId="3471" xr:uid="{07C59C24-300B-4D9B-9821-A557608CDB0A}"/>
    <cellStyle name="Komma 2 3 8 7" xfId="270" xr:uid="{00000000-0005-0000-0000-000021000000}"/>
    <cellStyle name="Komma 2 3 8 7 2" xfId="790" xr:uid="{00000000-0005-0000-0000-000021000000}"/>
    <cellStyle name="Komma 2 3 8 7 2 2" xfId="2951" xr:uid="{2C05100F-F1AB-407A-BB0A-C1E5630C7EA0}"/>
    <cellStyle name="Komma 2 3 8 7 2 3" xfId="4071" xr:uid="{B5CAA299-A8F7-4931-8A70-B5F985F1A888}"/>
    <cellStyle name="Komma 2 3 8 7 3" xfId="1310" xr:uid="{00000000-0005-0000-0000-00009F010000}"/>
    <cellStyle name="Komma 2 3 8 7 4" xfId="1871" xr:uid="{00000000-0005-0000-0000-00009F010000}"/>
    <cellStyle name="Komma 2 3 8 7 5" xfId="2391" xr:uid="{3B129C06-32AD-4C6C-B08C-01441B72BF69}"/>
    <cellStyle name="Komma 2 3 8 7 6" xfId="3511" xr:uid="{77EAACB5-3C56-4E09-9FFA-8E604384726C}"/>
    <cellStyle name="Komma 2 3 8 8" xfId="310" xr:uid="{00000000-0005-0000-0000-000021000000}"/>
    <cellStyle name="Komma 2 3 8 8 2" xfId="830" xr:uid="{00000000-0005-0000-0000-000021000000}"/>
    <cellStyle name="Komma 2 3 8 8 2 2" xfId="2991" xr:uid="{EFAECE94-EE25-4188-B247-0444252D26DD}"/>
    <cellStyle name="Komma 2 3 8 8 2 3" xfId="4111" xr:uid="{7424E592-E5DB-4463-A800-A2A449FFBAFC}"/>
    <cellStyle name="Komma 2 3 8 8 3" xfId="1350" xr:uid="{00000000-0005-0000-0000-0000A0010000}"/>
    <cellStyle name="Komma 2 3 8 8 4" xfId="1911" xr:uid="{00000000-0005-0000-0000-0000A0010000}"/>
    <cellStyle name="Komma 2 3 8 8 5" xfId="2431" xr:uid="{9100B49C-75A2-4E9B-B7DD-01D198DE252A}"/>
    <cellStyle name="Komma 2 3 8 8 6" xfId="3551" xr:uid="{519B55DD-39DD-4F67-BB2C-6FD622122989}"/>
    <cellStyle name="Komma 2 3 8 9" xfId="350" xr:uid="{00000000-0005-0000-0000-000021000000}"/>
    <cellStyle name="Komma 2 3 8 9 2" xfId="870" xr:uid="{00000000-0005-0000-0000-000021000000}"/>
    <cellStyle name="Komma 2 3 8 9 2 2" xfId="3031" xr:uid="{1AA867A5-5B04-4F56-A8C4-9F944B65B58E}"/>
    <cellStyle name="Komma 2 3 8 9 2 3" xfId="4151" xr:uid="{D3FA7D14-F756-447A-92DD-F202F7E64EE1}"/>
    <cellStyle name="Komma 2 3 8 9 3" xfId="1390" xr:uid="{00000000-0005-0000-0000-0000A1010000}"/>
    <cellStyle name="Komma 2 3 8 9 4" xfId="1951" xr:uid="{00000000-0005-0000-0000-0000A1010000}"/>
    <cellStyle name="Komma 2 3 8 9 5" xfId="2471" xr:uid="{E2553CF7-F450-457F-8142-55E2DD679FD5}"/>
    <cellStyle name="Komma 2 3 8 9 6" xfId="3591" xr:uid="{ADB770F5-D31A-4DD3-97A9-D26EB2FAEFFD}"/>
    <cellStyle name="Komma 2 3 9" xfId="32" xr:uid="{00000000-0005-0000-0000-000004000000}"/>
    <cellStyle name="Komma 2 3 9 10" xfId="393" xr:uid="{00000000-0005-0000-0000-000022000000}"/>
    <cellStyle name="Komma 2 3 9 10 2" xfId="913" xr:uid="{00000000-0005-0000-0000-000022000000}"/>
    <cellStyle name="Komma 2 3 9 10 2 2" xfId="3074" xr:uid="{053C046B-9912-4DD0-AD09-D2B1A2B8A676}"/>
    <cellStyle name="Komma 2 3 9 10 2 3" xfId="4194" xr:uid="{926651D7-32E8-4246-BBB3-D3E324BFEB33}"/>
    <cellStyle name="Komma 2 3 9 10 3" xfId="1433" xr:uid="{00000000-0005-0000-0000-0000A3010000}"/>
    <cellStyle name="Komma 2 3 9 10 4" xfId="1994" xr:uid="{00000000-0005-0000-0000-0000A3010000}"/>
    <cellStyle name="Komma 2 3 9 10 5" xfId="2514" xr:uid="{092A71D5-A9E7-419D-BDEA-5D2571DEA3B3}"/>
    <cellStyle name="Komma 2 3 9 10 6" xfId="3634" xr:uid="{D62A9E9C-10E1-47A9-BC12-AA4FBC7589B3}"/>
    <cellStyle name="Komma 2 3 9 11" xfId="433" xr:uid="{00000000-0005-0000-0000-000004000000}"/>
    <cellStyle name="Komma 2 3 9 11 2" xfId="953" xr:uid="{00000000-0005-0000-0000-000004000000}"/>
    <cellStyle name="Komma 2 3 9 11 2 2" xfId="3114" xr:uid="{EF8CF1BC-08A3-4F9E-B633-3579A5AA1C24}"/>
    <cellStyle name="Komma 2 3 9 11 2 3" xfId="4234" xr:uid="{C376D6A5-D2F4-4448-A04B-B4EF527698D8}"/>
    <cellStyle name="Komma 2 3 9 11 3" xfId="1473" xr:uid="{00000000-0005-0000-0000-0000A4010000}"/>
    <cellStyle name="Komma 2 3 9 11 4" xfId="2034" xr:uid="{00000000-0005-0000-0000-0000A4010000}"/>
    <cellStyle name="Komma 2 3 9 11 5" xfId="2554" xr:uid="{25681DA4-01E6-4918-9680-503C397ABC99}"/>
    <cellStyle name="Komma 2 3 9 11 6" xfId="3674" xr:uid="{0F64D718-E913-4E39-97B1-696FC547983A}"/>
    <cellStyle name="Komma 2 3 9 12" xfId="473" xr:uid="{00000000-0005-0000-0000-000022000000}"/>
    <cellStyle name="Komma 2 3 9 12 2" xfId="993" xr:uid="{00000000-0005-0000-0000-000022000000}"/>
    <cellStyle name="Komma 2 3 9 12 2 2" xfId="3154" xr:uid="{C9EDC656-BAE9-4089-9A54-02CD3F6B2AF1}"/>
    <cellStyle name="Komma 2 3 9 12 2 3" xfId="4274" xr:uid="{9AD76FAD-7800-47F0-8FF7-E4BF29A05A64}"/>
    <cellStyle name="Komma 2 3 9 12 3" xfId="1513" xr:uid="{00000000-0005-0000-0000-0000A5010000}"/>
    <cellStyle name="Komma 2 3 9 12 4" xfId="2074" xr:uid="{00000000-0005-0000-0000-0000A5010000}"/>
    <cellStyle name="Komma 2 3 9 12 5" xfId="2594" xr:uid="{B734EBB2-44AA-4B0A-8509-0756082B31B5}"/>
    <cellStyle name="Komma 2 3 9 12 6" xfId="3714" xr:uid="{CE243904-2047-4E90-A191-E8BA84782B23}"/>
    <cellStyle name="Komma 2 3 9 13" xfId="513" xr:uid="{00000000-0005-0000-0000-000022000000}"/>
    <cellStyle name="Komma 2 3 9 13 2" xfId="1033" xr:uid="{00000000-0005-0000-0000-000022000000}"/>
    <cellStyle name="Komma 2 3 9 13 2 2" xfId="3194" xr:uid="{9DD5D030-BC20-4F36-823F-2CD90F335B12}"/>
    <cellStyle name="Komma 2 3 9 13 2 3" xfId="4314" xr:uid="{2E1725A1-84D5-4DA5-8067-E2CA19C4A044}"/>
    <cellStyle name="Komma 2 3 9 13 3" xfId="1553" xr:uid="{00000000-0005-0000-0000-0000A6010000}"/>
    <cellStyle name="Komma 2 3 9 13 4" xfId="2114" xr:uid="{00000000-0005-0000-0000-0000A6010000}"/>
    <cellStyle name="Komma 2 3 9 13 5" xfId="2634" xr:uid="{ED050BBF-FB43-459F-A6FD-4A0664D60C7D}"/>
    <cellStyle name="Komma 2 3 9 13 6" xfId="3754" xr:uid="{F63D8CA0-BDBF-4A42-B838-47B327B9116E}"/>
    <cellStyle name="Komma 2 3 9 14" xfId="553" xr:uid="{00000000-0005-0000-0000-000004000000}"/>
    <cellStyle name="Komma 2 3 9 14 2" xfId="1594" xr:uid="{00000000-0005-0000-0000-000022000000}"/>
    <cellStyle name="Komma 2 3 9 14 2 2" xfId="3234" xr:uid="{7BCDE5F0-2939-4FD9-8C88-BFF1E9397C95}"/>
    <cellStyle name="Komma 2 3 9 14 2 3" xfId="4354" xr:uid="{D6F9A026-0E57-45AE-AB11-94E9680F0FD4}"/>
    <cellStyle name="Komma 2 3 9 14 3" xfId="2674" xr:uid="{AC733CB7-14B7-47AA-BC4A-A03C25E00696}"/>
    <cellStyle name="Komma 2 3 9 14 4" xfId="3794" xr:uid="{135257AE-5E48-4D67-BEC3-E7DF83A9726D}"/>
    <cellStyle name="Komma 2 3 9 15" xfId="1073" xr:uid="{00000000-0005-0000-0000-0000A2010000}"/>
    <cellStyle name="Komma 2 3 9 15 2" xfId="2714" xr:uid="{ACF4B8AE-F545-4D07-8191-8460C02E9648}"/>
    <cellStyle name="Komma 2 3 9 15 3" xfId="3834" xr:uid="{1FDE1850-CF71-4A3D-9C38-FE63135226BD}"/>
    <cellStyle name="Komma 2 3 9 16" xfId="1634" xr:uid="{00000000-0005-0000-0000-0000A2010000}"/>
    <cellStyle name="Komma 2 3 9 17" xfId="2154" xr:uid="{14ADE6A9-9671-4D29-981C-7A0909481BC3}"/>
    <cellStyle name="Komma 2 3 9 18" xfId="3274" xr:uid="{CF73C0EF-E1CD-4CDA-AFE4-24312D4184FB}"/>
    <cellStyle name="Komma 2 3 9 2" xfId="73" xr:uid="{00000000-0005-0000-0000-000022000000}"/>
    <cellStyle name="Komma 2 3 9 2 2" xfId="593" xr:uid="{00000000-0005-0000-0000-000022000000}"/>
    <cellStyle name="Komma 2 3 9 2 2 2" xfId="2754" xr:uid="{D5296DDC-D98A-43D1-92AC-49CD5FFF70F0}"/>
    <cellStyle name="Komma 2 3 9 2 2 3" xfId="3874" xr:uid="{2AFD1D09-A319-4CF7-AC7D-CEAB03BD2F3B}"/>
    <cellStyle name="Komma 2 3 9 2 3" xfId="1113" xr:uid="{00000000-0005-0000-0000-0000A7010000}"/>
    <cellStyle name="Komma 2 3 9 2 4" xfId="1674" xr:uid="{00000000-0005-0000-0000-0000A7010000}"/>
    <cellStyle name="Komma 2 3 9 2 5" xfId="2194" xr:uid="{FBD0FAAE-F251-4EAE-BBEF-E2CE2B057811}"/>
    <cellStyle name="Komma 2 3 9 2 6" xfId="3314" xr:uid="{D0EC5B0D-F79C-4683-88E0-30831534CACD}"/>
    <cellStyle name="Komma 2 3 9 3" xfId="113" xr:uid="{00000000-0005-0000-0000-000022000000}"/>
    <cellStyle name="Komma 2 3 9 3 2" xfId="633" xr:uid="{00000000-0005-0000-0000-000022000000}"/>
    <cellStyle name="Komma 2 3 9 3 2 2" xfId="2794" xr:uid="{F9158E66-E517-431E-B3A4-C493B561A1D6}"/>
    <cellStyle name="Komma 2 3 9 3 2 3" xfId="3914" xr:uid="{3CE40668-1CE0-43AD-9AD7-6753A88D6F16}"/>
    <cellStyle name="Komma 2 3 9 3 3" xfId="1153" xr:uid="{00000000-0005-0000-0000-0000A8010000}"/>
    <cellStyle name="Komma 2 3 9 3 4" xfId="1714" xr:uid="{00000000-0005-0000-0000-0000A8010000}"/>
    <cellStyle name="Komma 2 3 9 3 5" xfId="2234" xr:uid="{848D7DE0-78FB-4F61-A081-467107D3711A}"/>
    <cellStyle name="Komma 2 3 9 3 6" xfId="3354" xr:uid="{C4027B25-F57B-4640-9B0F-A0FA8C4DFE70}"/>
    <cellStyle name="Komma 2 3 9 4" xfId="153" xr:uid="{00000000-0005-0000-0000-000022000000}"/>
    <cellStyle name="Komma 2 3 9 4 2" xfId="673" xr:uid="{00000000-0005-0000-0000-000022000000}"/>
    <cellStyle name="Komma 2 3 9 4 2 2" xfId="2834" xr:uid="{FC97B67F-EFBD-4003-8852-9D9AE4088B0C}"/>
    <cellStyle name="Komma 2 3 9 4 2 3" xfId="3954" xr:uid="{75A3F69E-3944-49AD-B2D2-004BB16FCE88}"/>
    <cellStyle name="Komma 2 3 9 4 3" xfId="1193" xr:uid="{00000000-0005-0000-0000-0000A9010000}"/>
    <cellStyle name="Komma 2 3 9 4 4" xfId="1754" xr:uid="{00000000-0005-0000-0000-0000A9010000}"/>
    <cellStyle name="Komma 2 3 9 4 5" xfId="2274" xr:uid="{42C59BBA-66DA-4BCF-8748-EA3F8CDDCB9E}"/>
    <cellStyle name="Komma 2 3 9 4 6" xfId="3394" xr:uid="{17338B8C-0C62-41D6-B5BF-48491AAF5C53}"/>
    <cellStyle name="Komma 2 3 9 5" xfId="193" xr:uid="{00000000-0005-0000-0000-000022000000}"/>
    <cellStyle name="Komma 2 3 9 5 2" xfId="713" xr:uid="{00000000-0005-0000-0000-000022000000}"/>
    <cellStyle name="Komma 2 3 9 5 2 2" xfId="2874" xr:uid="{235010A3-E36A-440F-AF4F-824B6277066C}"/>
    <cellStyle name="Komma 2 3 9 5 2 3" xfId="3994" xr:uid="{41D97BB3-94B8-4291-83C1-2C56988A7BF4}"/>
    <cellStyle name="Komma 2 3 9 5 3" xfId="1233" xr:uid="{00000000-0005-0000-0000-0000AA010000}"/>
    <cellStyle name="Komma 2 3 9 5 4" xfId="1794" xr:uid="{00000000-0005-0000-0000-0000AA010000}"/>
    <cellStyle name="Komma 2 3 9 5 5" xfId="2314" xr:uid="{AB196B1F-EA94-4A80-96E6-EC791422BC57}"/>
    <cellStyle name="Komma 2 3 9 5 6" xfId="3434" xr:uid="{A7F2832A-C541-43EB-8A81-A96F26A07AA5}"/>
    <cellStyle name="Komma 2 3 9 6" xfId="233" xr:uid="{00000000-0005-0000-0000-000020000000}"/>
    <cellStyle name="Komma 2 3 9 6 2" xfId="753" xr:uid="{00000000-0005-0000-0000-000020000000}"/>
    <cellStyle name="Komma 2 3 9 6 2 2" xfId="2914" xr:uid="{3A4A67EB-14D1-461C-8E00-274D9A370A8F}"/>
    <cellStyle name="Komma 2 3 9 6 2 3" xfId="4034" xr:uid="{3B48F16C-286E-4A32-940B-617F240A7D4B}"/>
    <cellStyle name="Komma 2 3 9 6 3" xfId="1273" xr:uid="{00000000-0005-0000-0000-0000AB010000}"/>
    <cellStyle name="Komma 2 3 9 6 4" xfId="1834" xr:uid="{00000000-0005-0000-0000-0000AB010000}"/>
    <cellStyle name="Komma 2 3 9 6 5" xfId="2354" xr:uid="{B348BD2D-FC44-46A9-8123-043306A73693}"/>
    <cellStyle name="Komma 2 3 9 6 6" xfId="3474" xr:uid="{943BFC93-C5C7-4777-8E73-0E7DE5F08412}"/>
    <cellStyle name="Komma 2 3 9 7" xfId="273" xr:uid="{00000000-0005-0000-0000-000022000000}"/>
    <cellStyle name="Komma 2 3 9 7 2" xfId="793" xr:uid="{00000000-0005-0000-0000-000022000000}"/>
    <cellStyle name="Komma 2 3 9 7 2 2" xfId="2954" xr:uid="{2705C4D3-3099-431C-9761-42F1DDF85CC8}"/>
    <cellStyle name="Komma 2 3 9 7 2 3" xfId="4074" xr:uid="{D3ABB66B-01EC-46ED-A683-0DF5D7C07EA1}"/>
    <cellStyle name="Komma 2 3 9 7 3" xfId="1313" xr:uid="{00000000-0005-0000-0000-0000AC010000}"/>
    <cellStyle name="Komma 2 3 9 7 4" xfId="1874" xr:uid="{00000000-0005-0000-0000-0000AC010000}"/>
    <cellStyle name="Komma 2 3 9 7 5" xfId="2394" xr:uid="{E374E88B-A2DA-4A4D-84ED-37B404A43F01}"/>
    <cellStyle name="Komma 2 3 9 7 6" xfId="3514" xr:uid="{40F92B8A-184A-4096-9519-4C480843C8ED}"/>
    <cellStyle name="Komma 2 3 9 8" xfId="313" xr:uid="{00000000-0005-0000-0000-000022000000}"/>
    <cellStyle name="Komma 2 3 9 8 2" xfId="833" xr:uid="{00000000-0005-0000-0000-000022000000}"/>
    <cellStyle name="Komma 2 3 9 8 2 2" xfId="2994" xr:uid="{FED42F3C-B5DC-4DDF-B4A8-DDB571C82C54}"/>
    <cellStyle name="Komma 2 3 9 8 2 3" xfId="4114" xr:uid="{441BC9F9-1FA3-47CD-8646-C86DCA221CC9}"/>
    <cellStyle name="Komma 2 3 9 8 3" xfId="1353" xr:uid="{00000000-0005-0000-0000-0000AD010000}"/>
    <cellStyle name="Komma 2 3 9 8 4" xfId="1914" xr:uid="{00000000-0005-0000-0000-0000AD010000}"/>
    <cellStyle name="Komma 2 3 9 8 5" xfId="2434" xr:uid="{B9F91B8B-AE49-410A-A286-F1CD0E657F83}"/>
    <cellStyle name="Komma 2 3 9 8 6" xfId="3554" xr:uid="{CDD31D78-350A-4FC8-9698-C01ADADB8D62}"/>
    <cellStyle name="Komma 2 3 9 9" xfId="353" xr:uid="{00000000-0005-0000-0000-000022000000}"/>
    <cellStyle name="Komma 2 3 9 9 2" xfId="873" xr:uid="{00000000-0005-0000-0000-000022000000}"/>
    <cellStyle name="Komma 2 3 9 9 2 2" xfId="3034" xr:uid="{9168DE9A-E256-4C62-B533-8877215C0306}"/>
    <cellStyle name="Komma 2 3 9 9 2 3" xfId="4154" xr:uid="{3CAFC9B8-73BB-4418-9273-66E82E26973B}"/>
    <cellStyle name="Komma 2 3 9 9 3" xfId="1393" xr:uid="{00000000-0005-0000-0000-0000AE010000}"/>
    <cellStyle name="Komma 2 3 9 9 4" xfId="1954" xr:uid="{00000000-0005-0000-0000-0000AE010000}"/>
    <cellStyle name="Komma 2 3 9 9 5" xfId="2474" xr:uid="{32CE50E8-79F7-4994-87AB-BF7CD740E38A}"/>
    <cellStyle name="Komma 2 3 9 9 6" xfId="3594" xr:uid="{33ED9081-E59C-4595-982E-36742A24E08D}"/>
    <cellStyle name="Komma 2 30" xfId="1608" xr:uid="{00000000-0005-0000-0000-000002000000}"/>
    <cellStyle name="Komma 2 31" xfId="2128" xr:uid="{B5C30BED-0839-489E-9079-5AD43B106F5D}"/>
    <cellStyle name="Komma 2 32" xfId="3248" xr:uid="{32873025-E569-4FCF-AB66-25BFCED60EFB}"/>
    <cellStyle name="Komma 2 4" xfId="9" xr:uid="{00000000-0005-0000-0000-000002000000}"/>
    <cellStyle name="Komma 2 4 10" xfId="370" xr:uid="{00000000-0005-0000-0000-000023000000}"/>
    <cellStyle name="Komma 2 4 10 2" xfId="890" xr:uid="{00000000-0005-0000-0000-000023000000}"/>
    <cellStyle name="Komma 2 4 10 2 2" xfId="3051" xr:uid="{9B87FEFE-FB09-41C4-96F2-25EE525E25FB}"/>
    <cellStyle name="Komma 2 4 10 2 3" xfId="4171" xr:uid="{DD12E1DD-3228-4DB9-ACDA-0D6DFE8CF0CB}"/>
    <cellStyle name="Komma 2 4 10 3" xfId="1410" xr:uid="{00000000-0005-0000-0000-0000B0010000}"/>
    <cellStyle name="Komma 2 4 10 4" xfId="1971" xr:uid="{00000000-0005-0000-0000-0000B0010000}"/>
    <cellStyle name="Komma 2 4 10 5" xfId="2491" xr:uid="{A60BFD8B-D7ED-4551-AA35-E9630FBF1F3F}"/>
    <cellStyle name="Komma 2 4 10 6" xfId="3611" xr:uid="{197BD0C2-A4CE-4CCC-BCAD-91803A3CE694}"/>
    <cellStyle name="Komma 2 4 11" xfId="410" xr:uid="{00000000-0005-0000-0000-000002000000}"/>
    <cellStyle name="Komma 2 4 11 2" xfId="930" xr:uid="{00000000-0005-0000-0000-000002000000}"/>
    <cellStyle name="Komma 2 4 11 2 2" xfId="3091" xr:uid="{96889DA7-65DB-4050-B9D7-79618414A94C}"/>
    <cellStyle name="Komma 2 4 11 2 3" xfId="4211" xr:uid="{8C2ADC85-A60B-4542-81E6-C815FCFD5050}"/>
    <cellStyle name="Komma 2 4 11 3" xfId="1450" xr:uid="{00000000-0005-0000-0000-0000B1010000}"/>
    <cellStyle name="Komma 2 4 11 4" xfId="2011" xr:uid="{00000000-0005-0000-0000-0000B1010000}"/>
    <cellStyle name="Komma 2 4 11 5" xfId="2531" xr:uid="{C4F5B4FA-F9DE-4869-BDC6-172C8FCEF488}"/>
    <cellStyle name="Komma 2 4 11 6" xfId="3651" xr:uid="{B6D9DC96-6B9E-44CC-B514-CE07ED34ACC2}"/>
    <cellStyle name="Komma 2 4 12" xfId="450" xr:uid="{00000000-0005-0000-0000-000023000000}"/>
    <cellStyle name="Komma 2 4 12 2" xfId="970" xr:uid="{00000000-0005-0000-0000-000023000000}"/>
    <cellStyle name="Komma 2 4 12 2 2" xfId="3131" xr:uid="{F6B74E45-4C8E-4730-984F-A9E6BA91D647}"/>
    <cellStyle name="Komma 2 4 12 2 3" xfId="4251" xr:uid="{A9109A65-1976-4474-8A08-A2038558353A}"/>
    <cellStyle name="Komma 2 4 12 3" xfId="1490" xr:uid="{00000000-0005-0000-0000-0000B2010000}"/>
    <cellStyle name="Komma 2 4 12 4" xfId="2051" xr:uid="{00000000-0005-0000-0000-0000B2010000}"/>
    <cellStyle name="Komma 2 4 12 5" xfId="2571" xr:uid="{2B18C5D6-17C1-4655-9220-B20646FFBABB}"/>
    <cellStyle name="Komma 2 4 12 6" xfId="3691" xr:uid="{AF0E2A2C-B68A-45AC-8CD7-224D8E62190F}"/>
    <cellStyle name="Komma 2 4 13" xfId="490" xr:uid="{00000000-0005-0000-0000-000023000000}"/>
    <cellStyle name="Komma 2 4 13 2" xfId="1010" xr:uid="{00000000-0005-0000-0000-000023000000}"/>
    <cellStyle name="Komma 2 4 13 2 2" xfId="3171" xr:uid="{28CB8FE3-4C79-4165-9BFA-229EFE922DA7}"/>
    <cellStyle name="Komma 2 4 13 2 3" xfId="4291" xr:uid="{9B64C868-637F-4C0D-83AE-B8A58B411FCE}"/>
    <cellStyle name="Komma 2 4 13 3" xfId="1530" xr:uid="{00000000-0005-0000-0000-0000B3010000}"/>
    <cellStyle name="Komma 2 4 13 4" xfId="2091" xr:uid="{00000000-0005-0000-0000-0000B3010000}"/>
    <cellStyle name="Komma 2 4 13 5" xfId="2611" xr:uid="{824A8D1F-AFF5-41CA-AF6E-BF2A5C446BA7}"/>
    <cellStyle name="Komma 2 4 13 6" xfId="3731" xr:uid="{4897431B-9211-48B7-AB4B-C95CE18E0863}"/>
    <cellStyle name="Komma 2 4 14" xfId="530" xr:uid="{00000000-0005-0000-0000-000002000000}"/>
    <cellStyle name="Komma 2 4 14 2" xfId="1571" xr:uid="{00000000-0005-0000-0000-000023000000}"/>
    <cellStyle name="Komma 2 4 14 2 2" xfId="3211" xr:uid="{0BEEAAD0-9D73-46E6-A741-37409211E5A9}"/>
    <cellStyle name="Komma 2 4 14 2 3" xfId="4331" xr:uid="{231E07DA-8EDE-4141-A04F-05D3864D4914}"/>
    <cellStyle name="Komma 2 4 14 3" xfId="2651" xr:uid="{D2D2FDFE-1FE9-4773-938C-0D5C167AE116}"/>
    <cellStyle name="Komma 2 4 14 4" xfId="3771" xr:uid="{9D5D00D1-8797-4BB9-9AA4-0AC832098D48}"/>
    <cellStyle name="Komma 2 4 15" xfId="1050" xr:uid="{00000000-0005-0000-0000-0000AF010000}"/>
    <cellStyle name="Komma 2 4 15 2" xfId="2691" xr:uid="{E5682CCA-3316-4C5B-B9B6-7044E4C054B4}"/>
    <cellStyle name="Komma 2 4 15 3" xfId="3811" xr:uid="{BC55EE2C-64FF-4AC0-98A5-C79C2D6BC251}"/>
    <cellStyle name="Komma 2 4 16" xfId="1611" xr:uid="{00000000-0005-0000-0000-0000AF010000}"/>
    <cellStyle name="Komma 2 4 17" xfId="2131" xr:uid="{C2B775F7-7FC3-43F9-B2F8-DE65BC363D68}"/>
    <cellStyle name="Komma 2 4 18" xfId="3251" xr:uid="{72CE054E-F4FB-4E7A-A754-2BAD842F9993}"/>
    <cellStyle name="Komma 2 4 2" xfId="50" xr:uid="{00000000-0005-0000-0000-000023000000}"/>
    <cellStyle name="Komma 2 4 2 2" xfId="570" xr:uid="{00000000-0005-0000-0000-000023000000}"/>
    <cellStyle name="Komma 2 4 2 2 2" xfId="2731" xr:uid="{E1090B9A-9E20-4AD9-ADBA-18964C0CF901}"/>
    <cellStyle name="Komma 2 4 2 2 3" xfId="3851" xr:uid="{26F01B47-103A-4821-98A0-C8D883F2028F}"/>
    <cellStyle name="Komma 2 4 2 3" xfId="1090" xr:uid="{00000000-0005-0000-0000-0000B4010000}"/>
    <cellStyle name="Komma 2 4 2 4" xfId="1651" xr:uid="{00000000-0005-0000-0000-0000B4010000}"/>
    <cellStyle name="Komma 2 4 2 5" xfId="2171" xr:uid="{0C9A127C-63B4-42A6-9135-70628809549C}"/>
    <cellStyle name="Komma 2 4 2 6" xfId="3291" xr:uid="{271E0E47-F4D2-40F2-A3DB-0F60CAF5644B}"/>
    <cellStyle name="Komma 2 4 3" xfId="90" xr:uid="{00000000-0005-0000-0000-000023000000}"/>
    <cellStyle name="Komma 2 4 3 2" xfId="610" xr:uid="{00000000-0005-0000-0000-000023000000}"/>
    <cellStyle name="Komma 2 4 3 2 2" xfId="2771" xr:uid="{EEA6B439-A15E-46B4-A45F-989EDDBFBD96}"/>
    <cellStyle name="Komma 2 4 3 2 3" xfId="3891" xr:uid="{C7C62ADC-E5A7-4F22-AE87-031A8DD42448}"/>
    <cellStyle name="Komma 2 4 3 3" xfId="1130" xr:uid="{00000000-0005-0000-0000-0000B5010000}"/>
    <cellStyle name="Komma 2 4 3 4" xfId="1691" xr:uid="{00000000-0005-0000-0000-0000B5010000}"/>
    <cellStyle name="Komma 2 4 3 5" xfId="2211" xr:uid="{0C0A09B4-80BA-4193-A50E-FA86659E3168}"/>
    <cellStyle name="Komma 2 4 3 6" xfId="3331" xr:uid="{2E7197EE-1AFB-437E-8B98-1A6D1BB1AFC3}"/>
    <cellStyle name="Komma 2 4 4" xfId="130" xr:uid="{00000000-0005-0000-0000-000023000000}"/>
    <cellStyle name="Komma 2 4 4 2" xfId="650" xr:uid="{00000000-0005-0000-0000-000023000000}"/>
    <cellStyle name="Komma 2 4 4 2 2" xfId="2811" xr:uid="{7253ADF7-DCC5-455D-A5C4-E5F797BD014A}"/>
    <cellStyle name="Komma 2 4 4 2 3" xfId="3931" xr:uid="{51A4DBF6-B86A-47EE-AA38-89EC41CD5C57}"/>
    <cellStyle name="Komma 2 4 4 3" xfId="1170" xr:uid="{00000000-0005-0000-0000-0000B6010000}"/>
    <cellStyle name="Komma 2 4 4 4" xfId="1731" xr:uid="{00000000-0005-0000-0000-0000B6010000}"/>
    <cellStyle name="Komma 2 4 4 5" xfId="2251" xr:uid="{113DC75D-2D48-404D-B8D7-BBAF730E38B2}"/>
    <cellStyle name="Komma 2 4 4 6" xfId="3371" xr:uid="{2C0959CA-B682-4997-AA6A-7DB722F0CC71}"/>
    <cellStyle name="Komma 2 4 5" xfId="170" xr:uid="{00000000-0005-0000-0000-000023000000}"/>
    <cellStyle name="Komma 2 4 5 2" xfId="690" xr:uid="{00000000-0005-0000-0000-000023000000}"/>
    <cellStyle name="Komma 2 4 5 2 2" xfId="2851" xr:uid="{6BD4A151-3D14-491C-97F2-3B26EA1630A8}"/>
    <cellStyle name="Komma 2 4 5 2 3" xfId="3971" xr:uid="{E12995B3-6A43-47D4-86EA-315D6A6C0C3A}"/>
    <cellStyle name="Komma 2 4 5 3" xfId="1210" xr:uid="{00000000-0005-0000-0000-0000B7010000}"/>
    <cellStyle name="Komma 2 4 5 4" xfId="1771" xr:uid="{00000000-0005-0000-0000-0000B7010000}"/>
    <cellStyle name="Komma 2 4 5 5" xfId="2291" xr:uid="{A9940F7F-6240-4E42-9D3C-EE47D6002031}"/>
    <cellStyle name="Komma 2 4 5 6" xfId="3411" xr:uid="{3267AC86-2755-4522-9707-B90AF112D234}"/>
    <cellStyle name="Komma 2 4 6" xfId="210" xr:uid="{00000000-0005-0000-0000-000021000000}"/>
    <cellStyle name="Komma 2 4 6 2" xfId="730" xr:uid="{00000000-0005-0000-0000-000021000000}"/>
    <cellStyle name="Komma 2 4 6 2 2" xfId="2891" xr:uid="{8100D055-EE77-4A1D-BBB5-F6F11D9065C3}"/>
    <cellStyle name="Komma 2 4 6 2 3" xfId="4011" xr:uid="{B4C80F90-72B2-437C-AC9F-440402CC192F}"/>
    <cellStyle name="Komma 2 4 6 3" xfId="1250" xr:uid="{00000000-0005-0000-0000-0000B8010000}"/>
    <cellStyle name="Komma 2 4 6 4" xfId="1811" xr:uid="{00000000-0005-0000-0000-0000B8010000}"/>
    <cellStyle name="Komma 2 4 6 5" xfId="2331" xr:uid="{BEE711CE-88C9-4D72-B5C5-C4EC502A7D92}"/>
    <cellStyle name="Komma 2 4 6 6" xfId="3451" xr:uid="{71512FF7-60F6-4A58-A8B3-FBCD0F859230}"/>
    <cellStyle name="Komma 2 4 7" xfId="250" xr:uid="{00000000-0005-0000-0000-000023000000}"/>
    <cellStyle name="Komma 2 4 7 2" xfId="770" xr:uid="{00000000-0005-0000-0000-000023000000}"/>
    <cellStyle name="Komma 2 4 7 2 2" xfId="2931" xr:uid="{F3ADE9CA-EFAA-488B-9C81-C82C3AFD8E56}"/>
    <cellStyle name="Komma 2 4 7 2 3" xfId="4051" xr:uid="{782CBA36-1C22-4049-9C11-DC268E6DCE9F}"/>
    <cellStyle name="Komma 2 4 7 3" xfId="1290" xr:uid="{00000000-0005-0000-0000-0000B9010000}"/>
    <cellStyle name="Komma 2 4 7 4" xfId="1851" xr:uid="{00000000-0005-0000-0000-0000B9010000}"/>
    <cellStyle name="Komma 2 4 7 5" xfId="2371" xr:uid="{80482498-F639-431A-8EDB-638D348B874E}"/>
    <cellStyle name="Komma 2 4 7 6" xfId="3491" xr:uid="{7F589976-DFAE-4B99-AA0A-37536CD390A6}"/>
    <cellStyle name="Komma 2 4 8" xfId="290" xr:uid="{00000000-0005-0000-0000-000023000000}"/>
    <cellStyle name="Komma 2 4 8 2" xfId="810" xr:uid="{00000000-0005-0000-0000-000023000000}"/>
    <cellStyle name="Komma 2 4 8 2 2" xfId="2971" xr:uid="{2A76E754-5292-4E98-83C6-69C4B892412B}"/>
    <cellStyle name="Komma 2 4 8 2 3" xfId="4091" xr:uid="{5E9DA3CF-246C-4D4E-A087-9D4C3D79B7FD}"/>
    <cellStyle name="Komma 2 4 8 3" xfId="1330" xr:uid="{00000000-0005-0000-0000-0000BA010000}"/>
    <cellStyle name="Komma 2 4 8 4" xfId="1891" xr:uid="{00000000-0005-0000-0000-0000BA010000}"/>
    <cellStyle name="Komma 2 4 8 5" xfId="2411" xr:uid="{F7ED8609-14E9-4341-AF16-47E97F6DDE6E}"/>
    <cellStyle name="Komma 2 4 8 6" xfId="3531" xr:uid="{9B912241-8225-4412-929F-FACF49EE437B}"/>
    <cellStyle name="Komma 2 4 9" xfId="330" xr:uid="{00000000-0005-0000-0000-000023000000}"/>
    <cellStyle name="Komma 2 4 9 2" xfId="850" xr:uid="{00000000-0005-0000-0000-000023000000}"/>
    <cellStyle name="Komma 2 4 9 2 2" xfId="3011" xr:uid="{4460C359-A8BB-416B-9F58-0E9AA700FA4D}"/>
    <cellStyle name="Komma 2 4 9 2 3" xfId="4131" xr:uid="{BB9C7F2A-A237-40AF-A973-52F5DE56AD50}"/>
    <cellStyle name="Komma 2 4 9 3" xfId="1370" xr:uid="{00000000-0005-0000-0000-0000BB010000}"/>
    <cellStyle name="Komma 2 4 9 4" xfId="1931" xr:uid="{00000000-0005-0000-0000-0000BB010000}"/>
    <cellStyle name="Komma 2 4 9 5" xfId="2451" xr:uid="{3DE3443D-C39B-41BD-840F-F2E517F8C669}"/>
    <cellStyle name="Komma 2 4 9 6" xfId="3571" xr:uid="{AFA0AE68-3E4B-4F7C-BDC3-A42787836222}"/>
    <cellStyle name="Komma 2 5" xfId="12" xr:uid="{00000000-0005-0000-0000-000002000000}"/>
    <cellStyle name="Komma 2 5 10" xfId="373" xr:uid="{00000000-0005-0000-0000-000024000000}"/>
    <cellStyle name="Komma 2 5 10 2" xfId="893" xr:uid="{00000000-0005-0000-0000-000024000000}"/>
    <cellStyle name="Komma 2 5 10 2 2" xfId="3054" xr:uid="{9A675F67-3668-45A6-AAAE-4AB4D951D04A}"/>
    <cellStyle name="Komma 2 5 10 2 3" xfId="4174" xr:uid="{9707A905-3740-442C-8530-07FEB6E8A566}"/>
    <cellStyle name="Komma 2 5 10 3" xfId="1413" xr:uid="{00000000-0005-0000-0000-0000BD010000}"/>
    <cellStyle name="Komma 2 5 10 4" xfId="1974" xr:uid="{00000000-0005-0000-0000-0000BD010000}"/>
    <cellStyle name="Komma 2 5 10 5" xfId="2494" xr:uid="{870C5AC0-CE12-43EB-B8F7-0803074C675F}"/>
    <cellStyle name="Komma 2 5 10 6" xfId="3614" xr:uid="{2EE6A7CA-795F-46A2-8CF9-893652D65FD9}"/>
    <cellStyle name="Komma 2 5 11" xfId="413" xr:uid="{00000000-0005-0000-0000-000002000000}"/>
    <cellStyle name="Komma 2 5 11 2" xfId="933" xr:uid="{00000000-0005-0000-0000-000002000000}"/>
    <cellStyle name="Komma 2 5 11 2 2" xfId="3094" xr:uid="{13970624-9586-459C-8690-77BE668FE368}"/>
    <cellStyle name="Komma 2 5 11 2 3" xfId="4214" xr:uid="{D27518A8-089D-4846-B54D-0EA1D649E184}"/>
    <cellStyle name="Komma 2 5 11 3" xfId="1453" xr:uid="{00000000-0005-0000-0000-0000BE010000}"/>
    <cellStyle name="Komma 2 5 11 4" xfId="2014" xr:uid="{00000000-0005-0000-0000-0000BE010000}"/>
    <cellStyle name="Komma 2 5 11 5" xfId="2534" xr:uid="{C38C2A67-FCD2-40A7-A021-F300EFC4B0D4}"/>
    <cellStyle name="Komma 2 5 11 6" xfId="3654" xr:uid="{255BEC48-5059-4B1E-A5D6-FABC4ED883E8}"/>
    <cellStyle name="Komma 2 5 12" xfId="453" xr:uid="{00000000-0005-0000-0000-000024000000}"/>
    <cellStyle name="Komma 2 5 12 2" xfId="973" xr:uid="{00000000-0005-0000-0000-000024000000}"/>
    <cellStyle name="Komma 2 5 12 2 2" xfId="3134" xr:uid="{AF5D4BA9-AF7C-4315-ACC3-4FEA687B966C}"/>
    <cellStyle name="Komma 2 5 12 2 3" xfId="4254" xr:uid="{692143CC-E774-40E3-BD7F-22FA75A0E111}"/>
    <cellStyle name="Komma 2 5 12 3" xfId="1493" xr:uid="{00000000-0005-0000-0000-0000BF010000}"/>
    <cellStyle name="Komma 2 5 12 4" xfId="2054" xr:uid="{00000000-0005-0000-0000-0000BF010000}"/>
    <cellStyle name="Komma 2 5 12 5" xfId="2574" xr:uid="{EDC0E2B7-8BB2-4E4D-B970-6B741D9C6254}"/>
    <cellStyle name="Komma 2 5 12 6" xfId="3694" xr:uid="{3A0B6793-9A8C-4337-B2A9-744275EC7035}"/>
    <cellStyle name="Komma 2 5 13" xfId="493" xr:uid="{00000000-0005-0000-0000-000024000000}"/>
    <cellStyle name="Komma 2 5 13 2" xfId="1013" xr:uid="{00000000-0005-0000-0000-000024000000}"/>
    <cellStyle name="Komma 2 5 13 2 2" xfId="3174" xr:uid="{3C53DA45-E8FF-4B4D-8273-32BB6C2016C9}"/>
    <cellStyle name="Komma 2 5 13 2 3" xfId="4294" xr:uid="{38D51E66-5F51-4BA0-BF5E-04848DFB604C}"/>
    <cellStyle name="Komma 2 5 13 3" xfId="1533" xr:uid="{00000000-0005-0000-0000-0000C0010000}"/>
    <cellStyle name="Komma 2 5 13 4" xfId="2094" xr:uid="{00000000-0005-0000-0000-0000C0010000}"/>
    <cellStyle name="Komma 2 5 13 5" xfId="2614" xr:uid="{E53192BE-2BD0-4883-AB39-D0613009901C}"/>
    <cellStyle name="Komma 2 5 13 6" xfId="3734" xr:uid="{7177BBC1-CFB4-492C-8162-B75087D87EBD}"/>
    <cellStyle name="Komma 2 5 14" xfId="533" xr:uid="{00000000-0005-0000-0000-000002000000}"/>
    <cellStyle name="Komma 2 5 14 2" xfId="1574" xr:uid="{00000000-0005-0000-0000-000024000000}"/>
    <cellStyle name="Komma 2 5 14 2 2" xfId="3214" xr:uid="{F19B791F-B65E-428F-BECF-43E32C81BF5B}"/>
    <cellStyle name="Komma 2 5 14 2 3" xfId="4334" xr:uid="{0E3D05E1-B86E-4B52-A294-9744747E8B83}"/>
    <cellStyle name="Komma 2 5 14 3" xfId="2654" xr:uid="{7AA2B1F4-57FA-445D-A4EA-E1EA5BD7A37D}"/>
    <cellStyle name="Komma 2 5 14 4" xfId="3774" xr:uid="{BFA71E0B-8818-4E3B-A2F2-DD9AA74FC1B1}"/>
    <cellStyle name="Komma 2 5 15" xfId="1053" xr:uid="{00000000-0005-0000-0000-0000BC010000}"/>
    <cellStyle name="Komma 2 5 15 2" xfId="2694" xr:uid="{F5E1CC7C-ACF6-4A7B-9315-C384A9E70253}"/>
    <cellStyle name="Komma 2 5 15 3" xfId="3814" xr:uid="{52220A7D-7E5A-4411-8426-935A0050ECDD}"/>
    <cellStyle name="Komma 2 5 16" xfId="1614" xr:uid="{00000000-0005-0000-0000-0000BC010000}"/>
    <cellStyle name="Komma 2 5 17" xfId="2134" xr:uid="{16845C33-A8F0-4C62-B32E-B3E65F7671F1}"/>
    <cellStyle name="Komma 2 5 18" xfId="3254" xr:uid="{F8CCB062-851C-47F4-A9A9-E604894D1780}"/>
    <cellStyle name="Komma 2 5 2" xfId="53" xr:uid="{00000000-0005-0000-0000-000024000000}"/>
    <cellStyle name="Komma 2 5 2 2" xfId="573" xr:uid="{00000000-0005-0000-0000-000024000000}"/>
    <cellStyle name="Komma 2 5 2 2 2" xfId="2734" xr:uid="{7639B7D5-CB08-4EF2-8633-65F05022E403}"/>
    <cellStyle name="Komma 2 5 2 2 3" xfId="3854" xr:uid="{8FC95AEA-9031-4584-9E54-647E1E361FC6}"/>
    <cellStyle name="Komma 2 5 2 3" xfId="1093" xr:uid="{00000000-0005-0000-0000-0000C1010000}"/>
    <cellStyle name="Komma 2 5 2 4" xfId="1654" xr:uid="{00000000-0005-0000-0000-0000C1010000}"/>
    <cellStyle name="Komma 2 5 2 5" xfId="2174" xr:uid="{2536F95B-916E-4110-8C96-9F5F61C4E3FB}"/>
    <cellStyle name="Komma 2 5 2 6" xfId="3294" xr:uid="{BEE797B1-BF52-4EA1-9D48-155C1169D145}"/>
    <cellStyle name="Komma 2 5 3" xfId="93" xr:uid="{00000000-0005-0000-0000-000024000000}"/>
    <cellStyle name="Komma 2 5 3 2" xfId="613" xr:uid="{00000000-0005-0000-0000-000024000000}"/>
    <cellStyle name="Komma 2 5 3 2 2" xfId="2774" xr:uid="{ED0B28DF-A418-4F2F-B33D-C2F18E5947F3}"/>
    <cellStyle name="Komma 2 5 3 2 3" xfId="3894" xr:uid="{344D5ED4-C04A-4427-8381-BDDA476F38F5}"/>
    <cellStyle name="Komma 2 5 3 3" xfId="1133" xr:uid="{00000000-0005-0000-0000-0000C2010000}"/>
    <cellStyle name="Komma 2 5 3 4" xfId="1694" xr:uid="{00000000-0005-0000-0000-0000C2010000}"/>
    <cellStyle name="Komma 2 5 3 5" xfId="2214" xr:uid="{CD75B94E-8188-4A49-9162-7F092ACBD41E}"/>
    <cellStyle name="Komma 2 5 3 6" xfId="3334" xr:uid="{47B9BD27-D569-416D-AF8F-F657DFBCBFEF}"/>
    <cellStyle name="Komma 2 5 4" xfId="133" xr:uid="{00000000-0005-0000-0000-000024000000}"/>
    <cellStyle name="Komma 2 5 4 2" xfId="653" xr:uid="{00000000-0005-0000-0000-000024000000}"/>
    <cellStyle name="Komma 2 5 4 2 2" xfId="2814" xr:uid="{43AAA697-64C1-45EC-A563-5064542E5B8D}"/>
    <cellStyle name="Komma 2 5 4 2 3" xfId="3934" xr:uid="{67AB9902-176F-47A0-AC8F-35C4363B39FC}"/>
    <cellStyle name="Komma 2 5 4 3" xfId="1173" xr:uid="{00000000-0005-0000-0000-0000C3010000}"/>
    <cellStyle name="Komma 2 5 4 4" xfId="1734" xr:uid="{00000000-0005-0000-0000-0000C3010000}"/>
    <cellStyle name="Komma 2 5 4 5" xfId="2254" xr:uid="{BE6607EA-E9CE-45E8-9772-30A851838CED}"/>
    <cellStyle name="Komma 2 5 4 6" xfId="3374" xr:uid="{3383B0F5-D956-4D13-A7E8-BD3519E19491}"/>
    <cellStyle name="Komma 2 5 5" xfId="173" xr:uid="{00000000-0005-0000-0000-000024000000}"/>
    <cellStyle name="Komma 2 5 5 2" xfId="693" xr:uid="{00000000-0005-0000-0000-000024000000}"/>
    <cellStyle name="Komma 2 5 5 2 2" xfId="2854" xr:uid="{D15E4B26-AB86-48C4-B734-7CB1CE666DE2}"/>
    <cellStyle name="Komma 2 5 5 2 3" xfId="3974" xr:uid="{92A2BDC1-289F-4CBE-B635-5AA14CE60FF3}"/>
    <cellStyle name="Komma 2 5 5 3" xfId="1213" xr:uid="{00000000-0005-0000-0000-0000C4010000}"/>
    <cellStyle name="Komma 2 5 5 4" xfId="1774" xr:uid="{00000000-0005-0000-0000-0000C4010000}"/>
    <cellStyle name="Komma 2 5 5 5" xfId="2294" xr:uid="{C20A9F27-A732-442D-A9E1-F622A7F4A2A9}"/>
    <cellStyle name="Komma 2 5 5 6" xfId="3414" xr:uid="{31C9A319-EA97-4110-AC4B-DE4607F734CE}"/>
    <cellStyle name="Komma 2 5 6" xfId="213" xr:uid="{00000000-0005-0000-0000-000022000000}"/>
    <cellStyle name="Komma 2 5 6 2" xfId="733" xr:uid="{00000000-0005-0000-0000-000022000000}"/>
    <cellStyle name="Komma 2 5 6 2 2" xfId="2894" xr:uid="{2C6E1A22-D3BB-4F38-AE3B-739E5B38C7CF}"/>
    <cellStyle name="Komma 2 5 6 2 3" xfId="4014" xr:uid="{5CDFE5A8-7798-4ECA-B36F-9F1B6DA99A99}"/>
    <cellStyle name="Komma 2 5 6 3" xfId="1253" xr:uid="{00000000-0005-0000-0000-0000C5010000}"/>
    <cellStyle name="Komma 2 5 6 4" xfId="1814" xr:uid="{00000000-0005-0000-0000-0000C5010000}"/>
    <cellStyle name="Komma 2 5 6 5" xfId="2334" xr:uid="{76C2C261-E262-46CC-8522-516B0DB134F7}"/>
    <cellStyle name="Komma 2 5 6 6" xfId="3454" xr:uid="{7C26E0AD-4A67-4350-BF10-BC91BB9DF8B1}"/>
    <cellStyle name="Komma 2 5 7" xfId="253" xr:uid="{00000000-0005-0000-0000-000024000000}"/>
    <cellStyle name="Komma 2 5 7 2" xfId="773" xr:uid="{00000000-0005-0000-0000-000024000000}"/>
    <cellStyle name="Komma 2 5 7 2 2" xfId="2934" xr:uid="{83898CEC-8C20-4F3C-8532-2A70239D2F35}"/>
    <cellStyle name="Komma 2 5 7 2 3" xfId="4054" xr:uid="{51FEF38D-D514-40D3-94BF-73883CFF5520}"/>
    <cellStyle name="Komma 2 5 7 3" xfId="1293" xr:uid="{00000000-0005-0000-0000-0000C6010000}"/>
    <cellStyle name="Komma 2 5 7 4" xfId="1854" xr:uid="{00000000-0005-0000-0000-0000C6010000}"/>
    <cellStyle name="Komma 2 5 7 5" xfId="2374" xr:uid="{66F0F7F3-E5BD-4501-8572-AA483DD86DBC}"/>
    <cellStyle name="Komma 2 5 7 6" xfId="3494" xr:uid="{23AEE285-9F06-4D96-A0C5-E16E62FCE44E}"/>
    <cellStyle name="Komma 2 5 8" xfId="293" xr:uid="{00000000-0005-0000-0000-000024000000}"/>
    <cellStyle name="Komma 2 5 8 2" xfId="813" xr:uid="{00000000-0005-0000-0000-000024000000}"/>
    <cellStyle name="Komma 2 5 8 2 2" xfId="2974" xr:uid="{5405DE2E-2EB8-4A33-8321-C2E614A50B51}"/>
    <cellStyle name="Komma 2 5 8 2 3" xfId="4094" xr:uid="{FE16265B-F71B-40C1-AFE5-7001608515A8}"/>
    <cellStyle name="Komma 2 5 8 3" xfId="1333" xr:uid="{00000000-0005-0000-0000-0000C7010000}"/>
    <cellStyle name="Komma 2 5 8 4" xfId="1894" xr:uid="{00000000-0005-0000-0000-0000C7010000}"/>
    <cellStyle name="Komma 2 5 8 5" xfId="2414" xr:uid="{439C9DED-EC52-4BBB-AD7F-870AFFC287C2}"/>
    <cellStyle name="Komma 2 5 8 6" xfId="3534" xr:uid="{6343C688-1056-4359-9249-BD3C4E6E466C}"/>
    <cellStyle name="Komma 2 5 9" xfId="333" xr:uid="{00000000-0005-0000-0000-000024000000}"/>
    <cellStyle name="Komma 2 5 9 2" xfId="853" xr:uid="{00000000-0005-0000-0000-000024000000}"/>
    <cellStyle name="Komma 2 5 9 2 2" xfId="3014" xr:uid="{B644228D-C26D-448F-B094-2A1A900C67A3}"/>
    <cellStyle name="Komma 2 5 9 2 3" xfId="4134" xr:uid="{6BAE5648-2957-4807-85A8-8385768430DC}"/>
    <cellStyle name="Komma 2 5 9 3" xfId="1373" xr:uid="{00000000-0005-0000-0000-0000C8010000}"/>
    <cellStyle name="Komma 2 5 9 4" xfId="1934" xr:uid="{00000000-0005-0000-0000-0000C8010000}"/>
    <cellStyle name="Komma 2 5 9 5" xfId="2454" xr:uid="{621DC58E-647F-4496-8734-7D82B8540F16}"/>
    <cellStyle name="Komma 2 5 9 6" xfId="3574" xr:uid="{1BAFF973-0A95-4D97-AC91-6B333E3F2482}"/>
    <cellStyle name="Komma 2 6" xfId="15" xr:uid="{00000000-0005-0000-0000-000002000000}"/>
    <cellStyle name="Komma 2 6 10" xfId="376" xr:uid="{00000000-0005-0000-0000-000025000000}"/>
    <cellStyle name="Komma 2 6 10 2" xfId="896" xr:uid="{00000000-0005-0000-0000-000025000000}"/>
    <cellStyle name="Komma 2 6 10 2 2" xfId="3057" xr:uid="{DF930005-AA67-4DEF-8DD7-0BB9ADB10A6F}"/>
    <cellStyle name="Komma 2 6 10 2 3" xfId="4177" xr:uid="{5CA4536E-1F70-47DD-BA9F-FD7287BE3609}"/>
    <cellStyle name="Komma 2 6 10 3" xfId="1416" xr:uid="{00000000-0005-0000-0000-0000CA010000}"/>
    <cellStyle name="Komma 2 6 10 4" xfId="1977" xr:uid="{00000000-0005-0000-0000-0000CA010000}"/>
    <cellStyle name="Komma 2 6 10 5" xfId="2497" xr:uid="{612BCC25-BE5F-4AC5-B61B-B2610AB40A4C}"/>
    <cellStyle name="Komma 2 6 10 6" xfId="3617" xr:uid="{7B533847-375E-4F0B-9768-297B02BBDE64}"/>
    <cellStyle name="Komma 2 6 11" xfId="416" xr:uid="{00000000-0005-0000-0000-000002000000}"/>
    <cellStyle name="Komma 2 6 11 2" xfId="936" xr:uid="{00000000-0005-0000-0000-000002000000}"/>
    <cellStyle name="Komma 2 6 11 2 2" xfId="3097" xr:uid="{101648B5-D1F8-4661-9C2E-2B9E39BCD328}"/>
    <cellStyle name="Komma 2 6 11 2 3" xfId="4217" xr:uid="{DA0C9A47-BD8F-41CB-84BD-2BB25A2B6240}"/>
    <cellStyle name="Komma 2 6 11 3" xfId="1456" xr:uid="{00000000-0005-0000-0000-0000CB010000}"/>
    <cellStyle name="Komma 2 6 11 4" xfId="2017" xr:uid="{00000000-0005-0000-0000-0000CB010000}"/>
    <cellStyle name="Komma 2 6 11 5" xfId="2537" xr:uid="{D6CB3DC0-0D7B-457B-9EBA-A2DB0233E56B}"/>
    <cellStyle name="Komma 2 6 11 6" xfId="3657" xr:uid="{C486E973-1A05-4D64-9C09-81F0F02C697F}"/>
    <cellStyle name="Komma 2 6 12" xfId="456" xr:uid="{00000000-0005-0000-0000-000025000000}"/>
    <cellStyle name="Komma 2 6 12 2" xfId="976" xr:uid="{00000000-0005-0000-0000-000025000000}"/>
    <cellStyle name="Komma 2 6 12 2 2" xfId="3137" xr:uid="{4C69E8A6-7802-465F-AA0B-B15D8E135BD1}"/>
    <cellStyle name="Komma 2 6 12 2 3" xfId="4257" xr:uid="{7CBD2A39-6C3F-4942-AD3C-C273B0A73F83}"/>
    <cellStyle name="Komma 2 6 12 3" xfId="1496" xr:uid="{00000000-0005-0000-0000-0000CC010000}"/>
    <cellStyle name="Komma 2 6 12 4" xfId="2057" xr:uid="{00000000-0005-0000-0000-0000CC010000}"/>
    <cellStyle name="Komma 2 6 12 5" xfId="2577" xr:uid="{128D4A54-107A-40E7-900C-E44A26E4ADA2}"/>
    <cellStyle name="Komma 2 6 12 6" xfId="3697" xr:uid="{392F5CA6-B06C-432C-99B7-A4DE37533F89}"/>
    <cellStyle name="Komma 2 6 13" xfId="496" xr:uid="{00000000-0005-0000-0000-000025000000}"/>
    <cellStyle name="Komma 2 6 13 2" xfId="1016" xr:uid="{00000000-0005-0000-0000-000025000000}"/>
    <cellStyle name="Komma 2 6 13 2 2" xfId="3177" xr:uid="{788C4327-1121-4BFD-9485-BF8D24ADB1B0}"/>
    <cellStyle name="Komma 2 6 13 2 3" xfId="4297" xr:uid="{3992C676-1F78-4C1C-93D8-6F36C0083316}"/>
    <cellStyle name="Komma 2 6 13 3" xfId="1536" xr:uid="{00000000-0005-0000-0000-0000CD010000}"/>
    <cellStyle name="Komma 2 6 13 4" xfId="2097" xr:uid="{00000000-0005-0000-0000-0000CD010000}"/>
    <cellStyle name="Komma 2 6 13 5" xfId="2617" xr:uid="{7AD9B6C3-92BD-4C34-962C-4FD86C5D671F}"/>
    <cellStyle name="Komma 2 6 13 6" xfId="3737" xr:uid="{621133A5-2BA7-4A16-AD50-37C211DD554F}"/>
    <cellStyle name="Komma 2 6 14" xfId="536" xr:uid="{00000000-0005-0000-0000-000002000000}"/>
    <cellStyle name="Komma 2 6 14 2" xfId="1577" xr:uid="{00000000-0005-0000-0000-000025000000}"/>
    <cellStyle name="Komma 2 6 14 2 2" xfId="3217" xr:uid="{B0540EC1-A698-43B6-A48D-2F91088925EC}"/>
    <cellStyle name="Komma 2 6 14 2 3" xfId="4337" xr:uid="{38391BE8-C858-46C1-ADC9-17B4B2DAF7A0}"/>
    <cellStyle name="Komma 2 6 14 3" xfId="2657" xr:uid="{09F5F622-8891-447B-AC94-EE6B8DC43344}"/>
    <cellStyle name="Komma 2 6 14 4" xfId="3777" xr:uid="{CA281A43-CF44-4763-96A6-F499318D4353}"/>
    <cellStyle name="Komma 2 6 15" xfId="1056" xr:uid="{00000000-0005-0000-0000-0000C9010000}"/>
    <cellStyle name="Komma 2 6 15 2" xfId="2697" xr:uid="{1A6FC5B6-202D-4507-A5D2-5724219233E9}"/>
    <cellStyle name="Komma 2 6 15 3" xfId="3817" xr:uid="{4F3E8A06-5FA9-4E5F-9B2C-830CD8741272}"/>
    <cellStyle name="Komma 2 6 16" xfId="1617" xr:uid="{00000000-0005-0000-0000-0000C9010000}"/>
    <cellStyle name="Komma 2 6 17" xfId="2137" xr:uid="{E8C13F65-3EF9-441F-B661-B969A35BF509}"/>
    <cellStyle name="Komma 2 6 18" xfId="3257" xr:uid="{62479055-B345-42B5-9198-A8BB6BC8E59D}"/>
    <cellStyle name="Komma 2 6 2" xfId="56" xr:uid="{00000000-0005-0000-0000-000025000000}"/>
    <cellStyle name="Komma 2 6 2 2" xfId="576" xr:uid="{00000000-0005-0000-0000-000025000000}"/>
    <cellStyle name="Komma 2 6 2 2 2" xfId="2737" xr:uid="{F30E4B0B-DA17-457F-BC09-845558F891D4}"/>
    <cellStyle name="Komma 2 6 2 2 3" xfId="3857" xr:uid="{19CC7960-2507-4DBC-8F89-349CDFA89259}"/>
    <cellStyle name="Komma 2 6 2 3" xfId="1096" xr:uid="{00000000-0005-0000-0000-0000CE010000}"/>
    <cellStyle name="Komma 2 6 2 4" xfId="1657" xr:uid="{00000000-0005-0000-0000-0000CE010000}"/>
    <cellStyle name="Komma 2 6 2 5" xfId="2177" xr:uid="{4A50C037-B984-47D5-A33D-54F2F22A94C1}"/>
    <cellStyle name="Komma 2 6 2 6" xfId="3297" xr:uid="{E178EF2E-7640-4212-B5E2-469BE3675070}"/>
    <cellStyle name="Komma 2 6 3" xfId="96" xr:uid="{00000000-0005-0000-0000-000025000000}"/>
    <cellStyle name="Komma 2 6 3 2" xfId="616" xr:uid="{00000000-0005-0000-0000-000025000000}"/>
    <cellStyle name="Komma 2 6 3 2 2" xfId="2777" xr:uid="{4BBDAC3D-5B5F-4F38-8B8A-47E6CD3581F6}"/>
    <cellStyle name="Komma 2 6 3 2 3" xfId="3897" xr:uid="{8FAA98A8-CB19-4179-9392-B4E411CE732D}"/>
    <cellStyle name="Komma 2 6 3 3" xfId="1136" xr:uid="{00000000-0005-0000-0000-0000CF010000}"/>
    <cellStyle name="Komma 2 6 3 4" xfId="1697" xr:uid="{00000000-0005-0000-0000-0000CF010000}"/>
    <cellStyle name="Komma 2 6 3 5" xfId="2217" xr:uid="{4C07BD89-BE69-463C-862D-E5D6787EE036}"/>
    <cellStyle name="Komma 2 6 3 6" xfId="3337" xr:uid="{05E9FE18-8994-4EB4-A392-96B5322CFD71}"/>
    <cellStyle name="Komma 2 6 4" xfId="136" xr:uid="{00000000-0005-0000-0000-000025000000}"/>
    <cellStyle name="Komma 2 6 4 2" xfId="656" xr:uid="{00000000-0005-0000-0000-000025000000}"/>
    <cellStyle name="Komma 2 6 4 2 2" xfId="2817" xr:uid="{D4BF16FC-21BA-46E2-BCFE-2E5FF3F1F1BD}"/>
    <cellStyle name="Komma 2 6 4 2 3" xfId="3937" xr:uid="{6EFDC955-3A50-457B-8E30-9DB245263B62}"/>
    <cellStyle name="Komma 2 6 4 3" xfId="1176" xr:uid="{00000000-0005-0000-0000-0000D0010000}"/>
    <cellStyle name="Komma 2 6 4 4" xfId="1737" xr:uid="{00000000-0005-0000-0000-0000D0010000}"/>
    <cellStyle name="Komma 2 6 4 5" xfId="2257" xr:uid="{19E81748-348A-4EB3-A378-75133BEA79D6}"/>
    <cellStyle name="Komma 2 6 4 6" xfId="3377" xr:uid="{3E85BCD4-0414-4609-9DD0-AFED7D031561}"/>
    <cellStyle name="Komma 2 6 5" xfId="176" xr:uid="{00000000-0005-0000-0000-000025000000}"/>
    <cellStyle name="Komma 2 6 5 2" xfId="696" xr:uid="{00000000-0005-0000-0000-000025000000}"/>
    <cellStyle name="Komma 2 6 5 2 2" xfId="2857" xr:uid="{34A7C7F7-CC5D-43B8-8BB8-97889C5DEA44}"/>
    <cellStyle name="Komma 2 6 5 2 3" xfId="3977" xr:uid="{6D1F874E-8FA2-4EC2-890F-6F516625809A}"/>
    <cellStyle name="Komma 2 6 5 3" xfId="1216" xr:uid="{00000000-0005-0000-0000-0000D1010000}"/>
    <cellStyle name="Komma 2 6 5 4" xfId="1777" xr:uid="{00000000-0005-0000-0000-0000D1010000}"/>
    <cellStyle name="Komma 2 6 5 5" xfId="2297" xr:uid="{E1F8683D-BB0D-478D-99B3-DC15741450AA}"/>
    <cellStyle name="Komma 2 6 5 6" xfId="3417" xr:uid="{3561D699-DC00-47C5-B6B3-805285699A45}"/>
    <cellStyle name="Komma 2 6 6" xfId="216" xr:uid="{00000000-0005-0000-0000-000023000000}"/>
    <cellStyle name="Komma 2 6 6 2" xfId="736" xr:uid="{00000000-0005-0000-0000-000023000000}"/>
    <cellStyle name="Komma 2 6 6 2 2" xfId="2897" xr:uid="{ED2EAC49-84BF-49DE-BC27-7F8844D316FE}"/>
    <cellStyle name="Komma 2 6 6 2 3" xfId="4017" xr:uid="{A7F79CFE-CD3E-4308-B7C9-47C077D7D373}"/>
    <cellStyle name="Komma 2 6 6 3" xfId="1256" xr:uid="{00000000-0005-0000-0000-0000D2010000}"/>
    <cellStyle name="Komma 2 6 6 4" xfId="1817" xr:uid="{00000000-0005-0000-0000-0000D2010000}"/>
    <cellStyle name="Komma 2 6 6 5" xfId="2337" xr:uid="{8CB700E5-1187-4AB3-A698-E520841974D9}"/>
    <cellStyle name="Komma 2 6 6 6" xfId="3457" xr:uid="{A76C03BF-DD78-44A6-89CB-71A588EB8E91}"/>
    <cellStyle name="Komma 2 6 7" xfId="256" xr:uid="{00000000-0005-0000-0000-000025000000}"/>
    <cellStyle name="Komma 2 6 7 2" xfId="776" xr:uid="{00000000-0005-0000-0000-000025000000}"/>
    <cellStyle name="Komma 2 6 7 2 2" xfId="2937" xr:uid="{2AB8502A-C135-46C8-ADF4-2E2C794506C8}"/>
    <cellStyle name="Komma 2 6 7 2 3" xfId="4057" xr:uid="{3C34F6D5-10A5-425B-AD4D-903A8F28FF82}"/>
    <cellStyle name="Komma 2 6 7 3" xfId="1296" xr:uid="{00000000-0005-0000-0000-0000D3010000}"/>
    <cellStyle name="Komma 2 6 7 4" xfId="1857" xr:uid="{00000000-0005-0000-0000-0000D3010000}"/>
    <cellStyle name="Komma 2 6 7 5" xfId="2377" xr:uid="{04C16ADD-10F6-4B48-9684-37E1F68B59F1}"/>
    <cellStyle name="Komma 2 6 7 6" xfId="3497" xr:uid="{19978A07-EAE9-4F28-A92A-0DC0ADF75430}"/>
    <cellStyle name="Komma 2 6 8" xfId="296" xr:uid="{00000000-0005-0000-0000-000025000000}"/>
    <cellStyle name="Komma 2 6 8 2" xfId="816" xr:uid="{00000000-0005-0000-0000-000025000000}"/>
    <cellStyle name="Komma 2 6 8 2 2" xfId="2977" xr:uid="{8A50453D-D317-4BAA-ADE6-A1676E15B71B}"/>
    <cellStyle name="Komma 2 6 8 2 3" xfId="4097" xr:uid="{D68A9D5C-5B69-4F60-A0E2-29C6D0DAC73B}"/>
    <cellStyle name="Komma 2 6 8 3" xfId="1336" xr:uid="{00000000-0005-0000-0000-0000D4010000}"/>
    <cellStyle name="Komma 2 6 8 4" xfId="1897" xr:uid="{00000000-0005-0000-0000-0000D4010000}"/>
    <cellStyle name="Komma 2 6 8 5" xfId="2417" xr:uid="{24BF3F4C-137B-48E5-8242-CC677462BDCD}"/>
    <cellStyle name="Komma 2 6 8 6" xfId="3537" xr:uid="{9BAE3A45-8AAF-4840-A03E-63A32946408D}"/>
    <cellStyle name="Komma 2 6 9" xfId="336" xr:uid="{00000000-0005-0000-0000-000025000000}"/>
    <cellStyle name="Komma 2 6 9 2" xfId="856" xr:uid="{00000000-0005-0000-0000-000025000000}"/>
    <cellStyle name="Komma 2 6 9 2 2" xfId="3017" xr:uid="{F065E886-E179-426C-9CF5-188D02CD7A37}"/>
    <cellStyle name="Komma 2 6 9 2 3" xfId="4137" xr:uid="{36CD2865-BC86-40BE-B75F-AC3D93E858A6}"/>
    <cellStyle name="Komma 2 6 9 3" xfId="1376" xr:uid="{00000000-0005-0000-0000-0000D5010000}"/>
    <cellStyle name="Komma 2 6 9 4" xfId="1937" xr:uid="{00000000-0005-0000-0000-0000D5010000}"/>
    <cellStyle name="Komma 2 6 9 5" xfId="2457" xr:uid="{6CC5D06D-E339-498D-82CD-C2BA9F422F99}"/>
    <cellStyle name="Komma 2 6 9 6" xfId="3577" xr:uid="{146F2F15-1127-49AB-A234-C53E454734F3}"/>
    <cellStyle name="Komma 2 7" xfId="18" xr:uid="{00000000-0005-0000-0000-000002000000}"/>
    <cellStyle name="Komma 2 7 10" xfId="379" xr:uid="{00000000-0005-0000-0000-000026000000}"/>
    <cellStyle name="Komma 2 7 10 2" xfId="899" xr:uid="{00000000-0005-0000-0000-000026000000}"/>
    <cellStyle name="Komma 2 7 10 2 2" xfId="3060" xr:uid="{97416893-A15E-4888-80D0-267FD91D6EDF}"/>
    <cellStyle name="Komma 2 7 10 2 3" xfId="4180" xr:uid="{4BCD5EDC-46F3-4503-87F6-C94166B5C705}"/>
    <cellStyle name="Komma 2 7 10 3" xfId="1419" xr:uid="{00000000-0005-0000-0000-0000D7010000}"/>
    <cellStyle name="Komma 2 7 10 4" xfId="1980" xr:uid="{00000000-0005-0000-0000-0000D7010000}"/>
    <cellStyle name="Komma 2 7 10 5" xfId="2500" xr:uid="{9EDABF34-7ACA-413E-BD33-C13E2CEF6AA6}"/>
    <cellStyle name="Komma 2 7 10 6" xfId="3620" xr:uid="{6621BC5A-AF11-4A7A-AE2F-C85D8568AFB4}"/>
    <cellStyle name="Komma 2 7 11" xfId="419" xr:uid="{00000000-0005-0000-0000-000002000000}"/>
    <cellStyle name="Komma 2 7 11 2" xfId="939" xr:uid="{00000000-0005-0000-0000-000002000000}"/>
    <cellStyle name="Komma 2 7 11 2 2" xfId="3100" xr:uid="{F56EA3E2-E871-4360-B890-FEEE83D9D056}"/>
    <cellStyle name="Komma 2 7 11 2 3" xfId="4220" xr:uid="{59821778-C39C-4AB2-B1FD-41EF7C169C83}"/>
    <cellStyle name="Komma 2 7 11 3" xfId="1459" xr:uid="{00000000-0005-0000-0000-0000D8010000}"/>
    <cellStyle name="Komma 2 7 11 4" xfId="2020" xr:uid="{00000000-0005-0000-0000-0000D8010000}"/>
    <cellStyle name="Komma 2 7 11 5" xfId="2540" xr:uid="{498B3CFC-D5EB-4B3E-92EC-265726D12697}"/>
    <cellStyle name="Komma 2 7 11 6" xfId="3660" xr:uid="{BBB89B69-573C-4957-BAD4-09679B961FFD}"/>
    <cellStyle name="Komma 2 7 12" xfId="459" xr:uid="{00000000-0005-0000-0000-000026000000}"/>
    <cellStyle name="Komma 2 7 12 2" xfId="979" xr:uid="{00000000-0005-0000-0000-000026000000}"/>
    <cellStyle name="Komma 2 7 12 2 2" xfId="3140" xr:uid="{975FC83D-D5C7-4E07-86AD-9AB5A9370E7B}"/>
    <cellStyle name="Komma 2 7 12 2 3" xfId="4260" xr:uid="{B804E5F6-AE6A-4FE2-8FEC-A1142C3A81B0}"/>
    <cellStyle name="Komma 2 7 12 3" xfId="1499" xr:uid="{00000000-0005-0000-0000-0000D9010000}"/>
    <cellStyle name="Komma 2 7 12 4" xfId="2060" xr:uid="{00000000-0005-0000-0000-0000D9010000}"/>
    <cellStyle name="Komma 2 7 12 5" xfId="2580" xr:uid="{4F28A303-EEAF-4C66-93B5-F68D72D90A97}"/>
    <cellStyle name="Komma 2 7 12 6" xfId="3700" xr:uid="{46649790-AE20-4526-984B-4EA7B7332721}"/>
    <cellStyle name="Komma 2 7 13" xfId="499" xr:uid="{00000000-0005-0000-0000-000026000000}"/>
    <cellStyle name="Komma 2 7 13 2" xfId="1019" xr:uid="{00000000-0005-0000-0000-000026000000}"/>
    <cellStyle name="Komma 2 7 13 2 2" xfId="3180" xr:uid="{A30C3700-D884-46F4-8428-3FC532593E83}"/>
    <cellStyle name="Komma 2 7 13 2 3" xfId="4300" xr:uid="{E7FF0523-9083-47E3-AF51-E6DA83A922CE}"/>
    <cellStyle name="Komma 2 7 13 3" xfId="1539" xr:uid="{00000000-0005-0000-0000-0000DA010000}"/>
    <cellStyle name="Komma 2 7 13 4" xfId="2100" xr:uid="{00000000-0005-0000-0000-0000DA010000}"/>
    <cellStyle name="Komma 2 7 13 5" xfId="2620" xr:uid="{EE66F343-39B2-4697-8BCF-CFC36981D234}"/>
    <cellStyle name="Komma 2 7 13 6" xfId="3740" xr:uid="{C0E3DBA8-ADDD-4901-A734-D8E54CDD8C01}"/>
    <cellStyle name="Komma 2 7 14" xfId="539" xr:uid="{00000000-0005-0000-0000-000002000000}"/>
    <cellStyle name="Komma 2 7 14 2" xfId="1580" xr:uid="{00000000-0005-0000-0000-000026000000}"/>
    <cellStyle name="Komma 2 7 14 2 2" xfId="3220" xr:uid="{9E244116-F549-463D-B24E-9CAAD5940928}"/>
    <cellStyle name="Komma 2 7 14 2 3" xfId="4340" xr:uid="{C5913021-0ED1-49CD-B4FD-416E8A2B2B49}"/>
    <cellStyle name="Komma 2 7 14 3" xfId="2660" xr:uid="{D2517797-3A75-44A9-9B26-8EB807D95E53}"/>
    <cellStyle name="Komma 2 7 14 4" xfId="3780" xr:uid="{87BB0709-F074-4878-B1A6-530044E45CE7}"/>
    <cellStyle name="Komma 2 7 15" xfId="1059" xr:uid="{00000000-0005-0000-0000-0000D6010000}"/>
    <cellStyle name="Komma 2 7 15 2" xfId="2700" xr:uid="{C4EE465B-DB90-45C4-B8D5-6A928E23EBFD}"/>
    <cellStyle name="Komma 2 7 15 3" xfId="3820" xr:uid="{BB0E5399-C2A5-4551-A76B-8B9BE3CEAB01}"/>
    <cellStyle name="Komma 2 7 16" xfId="1620" xr:uid="{00000000-0005-0000-0000-0000D6010000}"/>
    <cellStyle name="Komma 2 7 17" xfId="2140" xr:uid="{4FB45942-E606-498C-A74F-D2BBFD40BF43}"/>
    <cellStyle name="Komma 2 7 18" xfId="3260" xr:uid="{A53FDF18-B98F-4BE5-B585-434D9F241B0F}"/>
    <cellStyle name="Komma 2 7 2" xfId="59" xr:uid="{00000000-0005-0000-0000-000026000000}"/>
    <cellStyle name="Komma 2 7 2 2" xfId="579" xr:uid="{00000000-0005-0000-0000-000026000000}"/>
    <cellStyle name="Komma 2 7 2 2 2" xfId="2740" xr:uid="{4F1E3B4A-8853-47CD-949A-77FD21498A08}"/>
    <cellStyle name="Komma 2 7 2 2 3" xfId="3860" xr:uid="{892A38FA-2541-4860-88F1-C7930EFB01CB}"/>
    <cellStyle name="Komma 2 7 2 3" xfId="1099" xr:uid="{00000000-0005-0000-0000-0000DB010000}"/>
    <cellStyle name="Komma 2 7 2 4" xfId="1660" xr:uid="{00000000-0005-0000-0000-0000DB010000}"/>
    <cellStyle name="Komma 2 7 2 5" xfId="2180" xr:uid="{437E88C0-CA8B-4BF3-8D4B-B001F7352C0A}"/>
    <cellStyle name="Komma 2 7 2 6" xfId="3300" xr:uid="{D6670A6A-7D04-421B-BCEB-834C639D2C2C}"/>
    <cellStyle name="Komma 2 7 3" xfId="99" xr:uid="{00000000-0005-0000-0000-000026000000}"/>
    <cellStyle name="Komma 2 7 3 2" xfId="619" xr:uid="{00000000-0005-0000-0000-000026000000}"/>
    <cellStyle name="Komma 2 7 3 2 2" xfId="2780" xr:uid="{41960FBF-4E28-46D8-912B-5F1B16646863}"/>
    <cellStyle name="Komma 2 7 3 2 3" xfId="3900" xr:uid="{0B801FD4-B2CB-4B9C-84FD-433FE8A293AA}"/>
    <cellStyle name="Komma 2 7 3 3" xfId="1139" xr:uid="{00000000-0005-0000-0000-0000DC010000}"/>
    <cellStyle name="Komma 2 7 3 4" xfId="1700" xr:uid="{00000000-0005-0000-0000-0000DC010000}"/>
    <cellStyle name="Komma 2 7 3 5" xfId="2220" xr:uid="{C12C3362-A93A-4CEF-ABF0-0E70728E0025}"/>
    <cellStyle name="Komma 2 7 3 6" xfId="3340" xr:uid="{2B32B049-A672-44CA-A95B-FFDC144B373A}"/>
    <cellStyle name="Komma 2 7 4" xfId="139" xr:uid="{00000000-0005-0000-0000-000026000000}"/>
    <cellStyle name="Komma 2 7 4 2" xfId="659" xr:uid="{00000000-0005-0000-0000-000026000000}"/>
    <cellStyle name="Komma 2 7 4 2 2" xfId="2820" xr:uid="{70D78507-CD3C-4578-99ED-41EA7A17D89A}"/>
    <cellStyle name="Komma 2 7 4 2 3" xfId="3940" xr:uid="{115FA034-9DC3-45E9-9868-533C67FD3816}"/>
    <cellStyle name="Komma 2 7 4 3" xfId="1179" xr:uid="{00000000-0005-0000-0000-0000DD010000}"/>
    <cellStyle name="Komma 2 7 4 4" xfId="1740" xr:uid="{00000000-0005-0000-0000-0000DD010000}"/>
    <cellStyle name="Komma 2 7 4 5" xfId="2260" xr:uid="{89E7C7DF-EC2D-4AFA-84F5-8A36C8FEC376}"/>
    <cellStyle name="Komma 2 7 4 6" xfId="3380" xr:uid="{F1840F93-02AF-4D1F-83EE-3B94FE0D5096}"/>
    <cellStyle name="Komma 2 7 5" xfId="179" xr:uid="{00000000-0005-0000-0000-000026000000}"/>
    <cellStyle name="Komma 2 7 5 2" xfId="699" xr:uid="{00000000-0005-0000-0000-000026000000}"/>
    <cellStyle name="Komma 2 7 5 2 2" xfId="2860" xr:uid="{E1DA1096-0401-4526-B400-6CF56D8235D8}"/>
    <cellStyle name="Komma 2 7 5 2 3" xfId="3980" xr:uid="{EB2A998E-0035-4E3F-9FFC-5ADE3B8C02B0}"/>
    <cellStyle name="Komma 2 7 5 3" xfId="1219" xr:uid="{00000000-0005-0000-0000-0000DE010000}"/>
    <cellStyle name="Komma 2 7 5 4" xfId="1780" xr:uid="{00000000-0005-0000-0000-0000DE010000}"/>
    <cellStyle name="Komma 2 7 5 5" xfId="2300" xr:uid="{5818B1AB-CD95-4EE0-8EE2-0156243B1433}"/>
    <cellStyle name="Komma 2 7 5 6" xfId="3420" xr:uid="{B207D0AD-3B22-444C-BC5A-BFD37004D65D}"/>
    <cellStyle name="Komma 2 7 6" xfId="219" xr:uid="{00000000-0005-0000-0000-000024000000}"/>
    <cellStyle name="Komma 2 7 6 2" xfId="739" xr:uid="{00000000-0005-0000-0000-000024000000}"/>
    <cellStyle name="Komma 2 7 6 2 2" xfId="2900" xr:uid="{0C2F8EF8-6D8D-4DF3-B859-E75AF4391D5E}"/>
    <cellStyle name="Komma 2 7 6 2 3" xfId="4020" xr:uid="{61DF172D-CC86-4D5C-97AB-29C1F8483722}"/>
    <cellStyle name="Komma 2 7 6 3" xfId="1259" xr:uid="{00000000-0005-0000-0000-0000DF010000}"/>
    <cellStyle name="Komma 2 7 6 4" xfId="1820" xr:uid="{00000000-0005-0000-0000-0000DF010000}"/>
    <cellStyle name="Komma 2 7 6 5" xfId="2340" xr:uid="{379FC7DC-D754-4E0F-A0A8-5234DF886B23}"/>
    <cellStyle name="Komma 2 7 6 6" xfId="3460" xr:uid="{23EFE7C9-44F0-4D85-9D79-68D2AA5E5E6E}"/>
    <cellStyle name="Komma 2 7 7" xfId="259" xr:uid="{00000000-0005-0000-0000-000026000000}"/>
    <cellStyle name="Komma 2 7 7 2" xfId="779" xr:uid="{00000000-0005-0000-0000-000026000000}"/>
    <cellStyle name="Komma 2 7 7 2 2" xfId="2940" xr:uid="{004CA382-5E33-41DF-B382-01604B96773C}"/>
    <cellStyle name="Komma 2 7 7 2 3" xfId="4060" xr:uid="{03327F28-3C4A-4557-9A24-4B23222F274E}"/>
    <cellStyle name="Komma 2 7 7 3" xfId="1299" xr:uid="{00000000-0005-0000-0000-0000E0010000}"/>
    <cellStyle name="Komma 2 7 7 4" xfId="1860" xr:uid="{00000000-0005-0000-0000-0000E0010000}"/>
    <cellStyle name="Komma 2 7 7 5" xfId="2380" xr:uid="{90CC1D15-18F5-4F68-8186-7462BFAEAE5B}"/>
    <cellStyle name="Komma 2 7 7 6" xfId="3500" xr:uid="{1609439F-EA89-4D31-BFCA-18D6D2108E1D}"/>
    <cellStyle name="Komma 2 7 8" xfId="299" xr:uid="{00000000-0005-0000-0000-000026000000}"/>
    <cellStyle name="Komma 2 7 8 2" xfId="819" xr:uid="{00000000-0005-0000-0000-000026000000}"/>
    <cellStyle name="Komma 2 7 8 2 2" xfId="2980" xr:uid="{0072E9D8-4FA8-4B8C-9410-AB67FDE596CD}"/>
    <cellStyle name="Komma 2 7 8 2 3" xfId="4100" xr:uid="{5F59F0EE-6636-46E2-993F-9D5EE4A9BC62}"/>
    <cellStyle name="Komma 2 7 8 3" xfId="1339" xr:uid="{00000000-0005-0000-0000-0000E1010000}"/>
    <cellStyle name="Komma 2 7 8 4" xfId="1900" xr:uid="{00000000-0005-0000-0000-0000E1010000}"/>
    <cellStyle name="Komma 2 7 8 5" xfId="2420" xr:uid="{487C9E4E-293B-4249-8AEE-FA0803AE0A41}"/>
    <cellStyle name="Komma 2 7 8 6" xfId="3540" xr:uid="{4B50ED87-DED0-4649-9396-104087722B98}"/>
    <cellStyle name="Komma 2 7 9" xfId="339" xr:uid="{00000000-0005-0000-0000-000026000000}"/>
    <cellStyle name="Komma 2 7 9 2" xfId="859" xr:uid="{00000000-0005-0000-0000-000026000000}"/>
    <cellStyle name="Komma 2 7 9 2 2" xfId="3020" xr:uid="{61E835EE-F3A7-47D0-BA94-B3FDB5D6123C}"/>
    <cellStyle name="Komma 2 7 9 2 3" xfId="4140" xr:uid="{D3963BA6-1F14-4B4C-9F40-BF0D6D5013FC}"/>
    <cellStyle name="Komma 2 7 9 3" xfId="1379" xr:uid="{00000000-0005-0000-0000-0000E2010000}"/>
    <cellStyle name="Komma 2 7 9 4" xfId="1940" xr:uid="{00000000-0005-0000-0000-0000E2010000}"/>
    <cellStyle name="Komma 2 7 9 5" xfId="2460" xr:uid="{4B570D55-F938-4944-AA5E-F9DB9F1F43A1}"/>
    <cellStyle name="Komma 2 7 9 6" xfId="3580" xr:uid="{9B71DABE-50A9-4B3B-BA0F-F6E6D4349127}"/>
    <cellStyle name="Komma 2 8" xfId="21" xr:uid="{00000000-0005-0000-0000-000002000000}"/>
    <cellStyle name="Komma 2 8 10" xfId="382" xr:uid="{00000000-0005-0000-0000-000027000000}"/>
    <cellStyle name="Komma 2 8 10 2" xfId="902" xr:uid="{00000000-0005-0000-0000-000027000000}"/>
    <cellStyle name="Komma 2 8 10 2 2" xfId="3063" xr:uid="{8CE3F84E-86F7-4F91-9851-7C26AF2550E8}"/>
    <cellStyle name="Komma 2 8 10 2 3" xfId="4183" xr:uid="{67507111-C287-4F5F-93C2-113F1F166C8B}"/>
    <cellStyle name="Komma 2 8 10 3" xfId="1422" xr:uid="{00000000-0005-0000-0000-0000E4010000}"/>
    <cellStyle name="Komma 2 8 10 4" xfId="1983" xr:uid="{00000000-0005-0000-0000-0000E4010000}"/>
    <cellStyle name="Komma 2 8 10 5" xfId="2503" xr:uid="{91889F0C-B77A-45B6-A795-3E74DC5CD4CF}"/>
    <cellStyle name="Komma 2 8 10 6" xfId="3623" xr:uid="{63E910A8-6F64-40DA-A164-F97CD7B54586}"/>
    <cellStyle name="Komma 2 8 11" xfId="422" xr:uid="{00000000-0005-0000-0000-000002000000}"/>
    <cellStyle name="Komma 2 8 11 2" xfId="942" xr:uid="{00000000-0005-0000-0000-000002000000}"/>
    <cellStyle name="Komma 2 8 11 2 2" xfId="3103" xr:uid="{00C94966-7479-4022-BAC4-3C2C1AFA9AB6}"/>
    <cellStyle name="Komma 2 8 11 2 3" xfId="4223" xr:uid="{1BCE619A-6ADF-4DAA-8FB6-95D4E8F077AF}"/>
    <cellStyle name="Komma 2 8 11 3" xfId="1462" xr:uid="{00000000-0005-0000-0000-0000E5010000}"/>
    <cellStyle name="Komma 2 8 11 4" xfId="2023" xr:uid="{00000000-0005-0000-0000-0000E5010000}"/>
    <cellStyle name="Komma 2 8 11 5" xfId="2543" xr:uid="{EEF1E7C2-455B-4660-86E4-C417C3E4771C}"/>
    <cellStyle name="Komma 2 8 11 6" xfId="3663" xr:uid="{A284F57B-AA2E-4083-8744-47326B8121AA}"/>
    <cellStyle name="Komma 2 8 12" xfId="462" xr:uid="{00000000-0005-0000-0000-000027000000}"/>
    <cellStyle name="Komma 2 8 12 2" xfId="982" xr:uid="{00000000-0005-0000-0000-000027000000}"/>
    <cellStyle name="Komma 2 8 12 2 2" xfId="3143" xr:uid="{3EE17544-74AF-4C42-9669-1B325E2295EC}"/>
    <cellStyle name="Komma 2 8 12 2 3" xfId="4263" xr:uid="{05C8A5CC-AE6F-493A-A539-1A974E6648CC}"/>
    <cellStyle name="Komma 2 8 12 3" xfId="1502" xr:uid="{00000000-0005-0000-0000-0000E6010000}"/>
    <cellStyle name="Komma 2 8 12 4" xfId="2063" xr:uid="{00000000-0005-0000-0000-0000E6010000}"/>
    <cellStyle name="Komma 2 8 12 5" xfId="2583" xr:uid="{30553783-C568-4080-BC04-5F0A3A9161B9}"/>
    <cellStyle name="Komma 2 8 12 6" xfId="3703" xr:uid="{D018A88E-A398-4642-8624-4518270B3D38}"/>
    <cellStyle name="Komma 2 8 13" xfId="502" xr:uid="{00000000-0005-0000-0000-000027000000}"/>
    <cellStyle name="Komma 2 8 13 2" xfId="1022" xr:uid="{00000000-0005-0000-0000-000027000000}"/>
    <cellStyle name="Komma 2 8 13 2 2" xfId="3183" xr:uid="{144C1474-71BE-4EC3-A7B7-618D8E531383}"/>
    <cellStyle name="Komma 2 8 13 2 3" xfId="4303" xr:uid="{38BF1EF3-570F-453D-961D-0C90B1A9221C}"/>
    <cellStyle name="Komma 2 8 13 3" xfId="1542" xr:uid="{00000000-0005-0000-0000-0000E7010000}"/>
    <cellStyle name="Komma 2 8 13 4" xfId="2103" xr:uid="{00000000-0005-0000-0000-0000E7010000}"/>
    <cellStyle name="Komma 2 8 13 5" xfId="2623" xr:uid="{EF0C0C9A-B673-46FA-8FFB-5E1C97A55D24}"/>
    <cellStyle name="Komma 2 8 13 6" xfId="3743" xr:uid="{F15F5A57-FBD9-447B-90B1-840661C18145}"/>
    <cellStyle name="Komma 2 8 14" xfId="542" xr:uid="{00000000-0005-0000-0000-000002000000}"/>
    <cellStyle name="Komma 2 8 14 2" xfId="1583" xr:uid="{00000000-0005-0000-0000-000027000000}"/>
    <cellStyle name="Komma 2 8 14 2 2" xfId="3223" xr:uid="{56FDE968-80E2-4353-80AC-A962B0354A61}"/>
    <cellStyle name="Komma 2 8 14 2 3" xfId="4343" xr:uid="{6E94FA24-8D5E-41DC-B088-1FE6E7955D83}"/>
    <cellStyle name="Komma 2 8 14 3" xfId="2663" xr:uid="{201EE5F7-EB51-4B55-99AA-1C7DA75D7C9E}"/>
    <cellStyle name="Komma 2 8 14 4" xfId="3783" xr:uid="{E22698D9-BA46-4025-99EA-181188104014}"/>
    <cellStyle name="Komma 2 8 15" xfId="1062" xr:uid="{00000000-0005-0000-0000-0000E3010000}"/>
    <cellStyle name="Komma 2 8 15 2" xfId="2703" xr:uid="{09A4D322-5E69-4BCD-9C78-E0D1BD0020D1}"/>
    <cellStyle name="Komma 2 8 15 3" xfId="3823" xr:uid="{4383E22A-4ECB-413C-B7E9-38DAD4C25526}"/>
    <cellStyle name="Komma 2 8 16" xfId="1623" xr:uid="{00000000-0005-0000-0000-0000E3010000}"/>
    <cellStyle name="Komma 2 8 17" xfId="2143" xr:uid="{8F0C3CD7-6E45-4EA7-98E1-A7D133B1A25B}"/>
    <cellStyle name="Komma 2 8 18" xfId="3263" xr:uid="{8BB6725F-8902-4C5A-B3DB-877FFC6C8A9A}"/>
    <cellStyle name="Komma 2 8 2" xfId="62" xr:uid="{00000000-0005-0000-0000-000027000000}"/>
    <cellStyle name="Komma 2 8 2 2" xfId="582" xr:uid="{00000000-0005-0000-0000-000027000000}"/>
    <cellStyle name="Komma 2 8 2 2 2" xfId="2743" xr:uid="{BCB3D137-2F09-4F18-B8C3-75BCABF3449A}"/>
    <cellStyle name="Komma 2 8 2 2 3" xfId="3863" xr:uid="{E67173D3-F407-45C4-A874-C9584D2A0C95}"/>
    <cellStyle name="Komma 2 8 2 3" xfId="1102" xr:uid="{00000000-0005-0000-0000-0000E8010000}"/>
    <cellStyle name="Komma 2 8 2 4" xfId="1663" xr:uid="{00000000-0005-0000-0000-0000E8010000}"/>
    <cellStyle name="Komma 2 8 2 5" xfId="2183" xr:uid="{2BE2927E-38FE-417D-BFF0-B105D74802A1}"/>
    <cellStyle name="Komma 2 8 2 6" xfId="3303" xr:uid="{B4A14B55-FFF9-457D-B620-04408043CC42}"/>
    <cellStyle name="Komma 2 8 3" xfId="102" xr:uid="{00000000-0005-0000-0000-000027000000}"/>
    <cellStyle name="Komma 2 8 3 2" xfId="622" xr:uid="{00000000-0005-0000-0000-000027000000}"/>
    <cellStyle name="Komma 2 8 3 2 2" xfId="2783" xr:uid="{1A2CE4CC-74E2-42BC-9ACC-43EE4EB6E7B7}"/>
    <cellStyle name="Komma 2 8 3 2 3" xfId="3903" xr:uid="{274E2D9D-82D1-4FD1-89E8-F8F79CEF0C82}"/>
    <cellStyle name="Komma 2 8 3 3" xfId="1142" xr:uid="{00000000-0005-0000-0000-0000E9010000}"/>
    <cellStyle name="Komma 2 8 3 4" xfId="1703" xr:uid="{00000000-0005-0000-0000-0000E9010000}"/>
    <cellStyle name="Komma 2 8 3 5" xfId="2223" xr:uid="{00188F2C-70EE-442F-9926-480C43445411}"/>
    <cellStyle name="Komma 2 8 3 6" xfId="3343" xr:uid="{24BF5BB1-0313-4F4D-984D-35F2B96338C7}"/>
    <cellStyle name="Komma 2 8 4" xfId="142" xr:uid="{00000000-0005-0000-0000-000027000000}"/>
    <cellStyle name="Komma 2 8 4 2" xfId="662" xr:uid="{00000000-0005-0000-0000-000027000000}"/>
    <cellStyle name="Komma 2 8 4 2 2" xfId="2823" xr:uid="{3D6B86C9-0C6A-4953-A430-258F6A37EAEB}"/>
    <cellStyle name="Komma 2 8 4 2 3" xfId="3943" xr:uid="{84633AF6-A2B9-4378-BEA6-05414283141A}"/>
    <cellStyle name="Komma 2 8 4 3" xfId="1182" xr:uid="{00000000-0005-0000-0000-0000EA010000}"/>
    <cellStyle name="Komma 2 8 4 4" xfId="1743" xr:uid="{00000000-0005-0000-0000-0000EA010000}"/>
    <cellStyle name="Komma 2 8 4 5" xfId="2263" xr:uid="{54A20ACD-BF1F-4CEB-A75D-71825EEF5528}"/>
    <cellStyle name="Komma 2 8 4 6" xfId="3383" xr:uid="{B5D35161-2953-4AC2-93EB-A712600BC10D}"/>
    <cellStyle name="Komma 2 8 5" xfId="182" xr:uid="{00000000-0005-0000-0000-000027000000}"/>
    <cellStyle name="Komma 2 8 5 2" xfId="702" xr:uid="{00000000-0005-0000-0000-000027000000}"/>
    <cellStyle name="Komma 2 8 5 2 2" xfId="2863" xr:uid="{0151BAA3-2032-464E-8FF7-F3C3DB9B5AC4}"/>
    <cellStyle name="Komma 2 8 5 2 3" xfId="3983" xr:uid="{7E569405-F564-4CFB-94B6-559151A13E6F}"/>
    <cellStyle name="Komma 2 8 5 3" xfId="1222" xr:uid="{00000000-0005-0000-0000-0000EB010000}"/>
    <cellStyle name="Komma 2 8 5 4" xfId="1783" xr:uid="{00000000-0005-0000-0000-0000EB010000}"/>
    <cellStyle name="Komma 2 8 5 5" xfId="2303" xr:uid="{CB33D840-2341-44C4-9477-62676F274CE9}"/>
    <cellStyle name="Komma 2 8 5 6" xfId="3423" xr:uid="{6D76AD49-F48D-44B2-8F64-9F1323E8A479}"/>
    <cellStyle name="Komma 2 8 6" xfId="222" xr:uid="{00000000-0005-0000-0000-000025000000}"/>
    <cellStyle name="Komma 2 8 6 2" xfId="742" xr:uid="{00000000-0005-0000-0000-000025000000}"/>
    <cellStyle name="Komma 2 8 6 2 2" xfId="2903" xr:uid="{A9542ADC-5B20-4BA9-B2EB-5C7D60477888}"/>
    <cellStyle name="Komma 2 8 6 2 3" xfId="4023" xr:uid="{8922DE43-F482-4ED1-BEB6-CB34B54F536A}"/>
    <cellStyle name="Komma 2 8 6 3" xfId="1262" xr:uid="{00000000-0005-0000-0000-0000EC010000}"/>
    <cellStyle name="Komma 2 8 6 4" xfId="1823" xr:uid="{00000000-0005-0000-0000-0000EC010000}"/>
    <cellStyle name="Komma 2 8 6 5" xfId="2343" xr:uid="{C47CC7EA-4FFF-4C9C-96F0-EEE399B7D69D}"/>
    <cellStyle name="Komma 2 8 6 6" xfId="3463" xr:uid="{748385AB-D625-41DB-9189-95358A1D6251}"/>
    <cellStyle name="Komma 2 8 7" xfId="262" xr:uid="{00000000-0005-0000-0000-000027000000}"/>
    <cellStyle name="Komma 2 8 7 2" xfId="782" xr:uid="{00000000-0005-0000-0000-000027000000}"/>
    <cellStyle name="Komma 2 8 7 2 2" xfId="2943" xr:uid="{EBD14167-79BA-441A-8A00-7411961B3B35}"/>
    <cellStyle name="Komma 2 8 7 2 3" xfId="4063" xr:uid="{24F667B9-2350-4817-9844-C083ED34EC1E}"/>
    <cellStyle name="Komma 2 8 7 3" xfId="1302" xr:uid="{00000000-0005-0000-0000-0000ED010000}"/>
    <cellStyle name="Komma 2 8 7 4" xfId="1863" xr:uid="{00000000-0005-0000-0000-0000ED010000}"/>
    <cellStyle name="Komma 2 8 7 5" xfId="2383" xr:uid="{99C1CB9A-E91E-4937-845D-98D6CF0C668A}"/>
    <cellStyle name="Komma 2 8 7 6" xfId="3503" xr:uid="{95FB8E33-3C9E-413B-8041-42F40CD38E5F}"/>
    <cellStyle name="Komma 2 8 8" xfId="302" xr:uid="{00000000-0005-0000-0000-000027000000}"/>
    <cellStyle name="Komma 2 8 8 2" xfId="822" xr:uid="{00000000-0005-0000-0000-000027000000}"/>
    <cellStyle name="Komma 2 8 8 2 2" xfId="2983" xr:uid="{10B37C57-0C97-4703-A538-E3F37415604B}"/>
    <cellStyle name="Komma 2 8 8 2 3" xfId="4103" xr:uid="{9E0523DE-9AC7-4824-B1BA-6F44B80E3701}"/>
    <cellStyle name="Komma 2 8 8 3" xfId="1342" xr:uid="{00000000-0005-0000-0000-0000EE010000}"/>
    <cellStyle name="Komma 2 8 8 4" xfId="1903" xr:uid="{00000000-0005-0000-0000-0000EE010000}"/>
    <cellStyle name="Komma 2 8 8 5" xfId="2423" xr:uid="{4AABA64A-6825-4671-9322-25CEF7CB0C99}"/>
    <cellStyle name="Komma 2 8 8 6" xfId="3543" xr:uid="{06B15F29-E243-4E7F-87EC-75F2797046DD}"/>
    <cellStyle name="Komma 2 8 9" xfId="342" xr:uid="{00000000-0005-0000-0000-000027000000}"/>
    <cellStyle name="Komma 2 8 9 2" xfId="862" xr:uid="{00000000-0005-0000-0000-000027000000}"/>
    <cellStyle name="Komma 2 8 9 2 2" xfId="3023" xr:uid="{8F4DB57E-9587-41F8-A775-71B2594C9FB5}"/>
    <cellStyle name="Komma 2 8 9 2 3" xfId="4143" xr:uid="{6C2AF9D4-3B38-4B2B-861F-205E8B980133}"/>
    <cellStyle name="Komma 2 8 9 3" xfId="1382" xr:uid="{00000000-0005-0000-0000-0000EF010000}"/>
    <cellStyle name="Komma 2 8 9 4" xfId="1943" xr:uid="{00000000-0005-0000-0000-0000EF010000}"/>
    <cellStyle name="Komma 2 8 9 5" xfId="2463" xr:uid="{C5FCE93F-B304-4B4B-B81C-D5641A2DF8B9}"/>
    <cellStyle name="Komma 2 8 9 6" xfId="3583" xr:uid="{30927C91-B7DF-4608-9D1A-17E9C04432E6}"/>
    <cellStyle name="Komma 2 9" xfId="24" xr:uid="{00000000-0005-0000-0000-000000000000}"/>
    <cellStyle name="Komma 2 9 10" xfId="385" xr:uid="{00000000-0005-0000-0000-000028000000}"/>
    <cellStyle name="Komma 2 9 10 2" xfId="905" xr:uid="{00000000-0005-0000-0000-000028000000}"/>
    <cellStyle name="Komma 2 9 10 2 2" xfId="3066" xr:uid="{48012D17-00DA-488A-9FE3-575EB7C4C0CE}"/>
    <cellStyle name="Komma 2 9 10 2 3" xfId="4186" xr:uid="{7C87B219-1FAE-4363-89B8-0213E7AEBB23}"/>
    <cellStyle name="Komma 2 9 10 3" xfId="1425" xr:uid="{00000000-0005-0000-0000-0000F1010000}"/>
    <cellStyle name="Komma 2 9 10 4" xfId="1986" xr:uid="{00000000-0005-0000-0000-0000F1010000}"/>
    <cellStyle name="Komma 2 9 10 5" xfId="2506" xr:uid="{61397B58-CAEB-4591-A5BD-91F1B2275BDD}"/>
    <cellStyle name="Komma 2 9 10 6" xfId="3626" xr:uid="{697017D8-6785-4E13-8BAF-F0478535CB19}"/>
    <cellStyle name="Komma 2 9 11" xfId="425" xr:uid="{00000000-0005-0000-0000-000000000000}"/>
    <cellStyle name="Komma 2 9 11 2" xfId="945" xr:uid="{00000000-0005-0000-0000-000000000000}"/>
    <cellStyle name="Komma 2 9 11 2 2" xfId="3106" xr:uid="{F538530B-C1A3-47C6-809A-1938E357ACD2}"/>
    <cellStyle name="Komma 2 9 11 2 3" xfId="4226" xr:uid="{C48D0C28-1517-4E67-9EE4-774B2B99B540}"/>
    <cellStyle name="Komma 2 9 11 3" xfId="1465" xr:uid="{00000000-0005-0000-0000-0000F2010000}"/>
    <cellStyle name="Komma 2 9 11 4" xfId="2026" xr:uid="{00000000-0005-0000-0000-0000F2010000}"/>
    <cellStyle name="Komma 2 9 11 5" xfId="2546" xr:uid="{8A36FCE7-E8DA-4760-8871-E74840A28619}"/>
    <cellStyle name="Komma 2 9 11 6" xfId="3666" xr:uid="{92A6F9C2-6149-462A-A8EB-EC433ED0A1D8}"/>
    <cellStyle name="Komma 2 9 12" xfId="465" xr:uid="{00000000-0005-0000-0000-000028000000}"/>
    <cellStyle name="Komma 2 9 12 2" xfId="985" xr:uid="{00000000-0005-0000-0000-000028000000}"/>
    <cellStyle name="Komma 2 9 12 2 2" xfId="3146" xr:uid="{F2B45AAD-9132-4F3B-A035-787597A1CBF9}"/>
    <cellStyle name="Komma 2 9 12 2 3" xfId="4266" xr:uid="{1A305FAA-B9F4-4274-92BD-DF28484D941C}"/>
    <cellStyle name="Komma 2 9 12 3" xfId="1505" xr:uid="{00000000-0005-0000-0000-0000F3010000}"/>
    <cellStyle name="Komma 2 9 12 4" xfId="2066" xr:uid="{00000000-0005-0000-0000-0000F3010000}"/>
    <cellStyle name="Komma 2 9 12 5" xfId="2586" xr:uid="{F0A4C2EB-D1EA-4122-919B-77DA7E4E816A}"/>
    <cellStyle name="Komma 2 9 12 6" xfId="3706" xr:uid="{EC8E4412-E393-40D8-9E69-4AC5D3AA8E4F}"/>
    <cellStyle name="Komma 2 9 13" xfId="505" xr:uid="{00000000-0005-0000-0000-000028000000}"/>
    <cellStyle name="Komma 2 9 13 2" xfId="1025" xr:uid="{00000000-0005-0000-0000-000028000000}"/>
    <cellStyle name="Komma 2 9 13 2 2" xfId="3186" xr:uid="{00BCFCC3-7D99-4E85-A5E6-5AE5C2E4DFA9}"/>
    <cellStyle name="Komma 2 9 13 2 3" xfId="4306" xr:uid="{C2420356-2816-4F31-8F72-BB8BC8546EC4}"/>
    <cellStyle name="Komma 2 9 13 3" xfId="1545" xr:uid="{00000000-0005-0000-0000-0000F4010000}"/>
    <cellStyle name="Komma 2 9 13 4" xfId="2106" xr:uid="{00000000-0005-0000-0000-0000F4010000}"/>
    <cellStyle name="Komma 2 9 13 5" xfId="2626" xr:uid="{AD752A07-88E2-478C-A509-5B32E0781960}"/>
    <cellStyle name="Komma 2 9 13 6" xfId="3746" xr:uid="{B2316A2D-7EE3-4880-A3F8-5E296FD6EA50}"/>
    <cellStyle name="Komma 2 9 14" xfId="545" xr:uid="{00000000-0005-0000-0000-000000000000}"/>
    <cellStyle name="Komma 2 9 14 2" xfId="1586" xr:uid="{00000000-0005-0000-0000-000028000000}"/>
    <cellStyle name="Komma 2 9 14 2 2" xfId="3226" xr:uid="{3ABABC21-B3A2-4920-8BB3-7B40016862F5}"/>
    <cellStyle name="Komma 2 9 14 2 3" xfId="4346" xr:uid="{B5CC414F-D0EF-42F4-99F7-52BA614DCEB4}"/>
    <cellStyle name="Komma 2 9 14 3" xfId="2666" xr:uid="{B7DDCDDB-A42E-4A22-A365-3E09C2D6A2C9}"/>
    <cellStyle name="Komma 2 9 14 4" xfId="3786" xr:uid="{2D4F121E-0220-4C10-B573-18882A625BBB}"/>
    <cellStyle name="Komma 2 9 15" xfId="1065" xr:uid="{00000000-0005-0000-0000-0000F0010000}"/>
    <cellStyle name="Komma 2 9 15 2" xfId="2706" xr:uid="{373BFD33-D594-4E8E-A05F-0C71ED27A2DF}"/>
    <cellStyle name="Komma 2 9 15 3" xfId="3826" xr:uid="{9F6D48F9-4546-42E4-AE62-AD085BA8AA4F}"/>
    <cellStyle name="Komma 2 9 16" xfId="1626" xr:uid="{00000000-0005-0000-0000-0000F0010000}"/>
    <cellStyle name="Komma 2 9 17" xfId="2146" xr:uid="{845E4C4E-B569-40D8-9591-0A821F4FC277}"/>
    <cellStyle name="Komma 2 9 18" xfId="3266" xr:uid="{95424158-68A9-4791-8616-06D2FE38F3FA}"/>
    <cellStyle name="Komma 2 9 2" xfId="65" xr:uid="{00000000-0005-0000-0000-000028000000}"/>
    <cellStyle name="Komma 2 9 2 2" xfId="585" xr:uid="{00000000-0005-0000-0000-000028000000}"/>
    <cellStyle name="Komma 2 9 2 2 2" xfId="2746" xr:uid="{CDC772CE-DC85-4CD9-8318-5E68270D7534}"/>
    <cellStyle name="Komma 2 9 2 2 3" xfId="3866" xr:uid="{E88ADA00-F41B-4191-8657-92EBD7DCC41D}"/>
    <cellStyle name="Komma 2 9 2 3" xfId="1105" xr:uid="{00000000-0005-0000-0000-0000F5010000}"/>
    <cellStyle name="Komma 2 9 2 4" xfId="1666" xr:uid="{00000000-0005-0000-0000-0000F5010000}"/>
    <cellStyle name="Komma 2 9 2 5" xfId="2186" xr:uid="{A5CA89DA-1A4B-48C2-A3D7-E931F7A75CD6}"/>
    <cellStyle name="Komma 2 9 2 6" xfId="3306" xr:uid="{BC980446-A601-4747-8EAB-D03DC2C02BD8}"/>
    <cellStyle name="Komma 2 9 3" xfId="105" xr:uid="{00000000-0005-0000-0000-000028000000}"/>
    <cellStyle name="Komma 2 9 3 2" xfId="625" xr:uid="{00000000-0005-0000-0000-000028000000}"/>
    <cellStyle name="Komma 2 9 3 2 2" xfId="2786" xr:uid="{1FDEB195-5F17-4A78-816B-C403F8583759}"/>
    <cellStyle name="Komma 2 9 3 2 3" xfId="3906" xr:uid="{0776F844-BC64-4A9D-A686-AA92A81E6DD8}"/>
    <cellStyle name="Komma 2 9 3 3" xfId="1145" xr:uid="{00000000-0005-0000-0000-0000F6010000}"/>
    <cellStyle name="Komma 2 9 3 4" xfId="1706" xr:uid="{00000000-0005-0000-0000-0000F6010000}"/>
    <cellStyle name="Komma 2 9 3 5" xfId="2226" xr:uid="{1B2EFBBC-8D4C-42E7-A820-A4CB8E251FAA}"/>
    <cellStyle name="Komma 2 9 3 6" xfId="3346" xr:uid="{025E4D36-6AF4-4452-93D2-47A7E6F255A9}"/>
    <cellStyle name="Komma 2 9 4" xfId="145" xr:uid="{00000000-0005-0000-0000-000028000000}"/>
    <cellStyle name="Komma 2 9 4 2" xfId="665" xr:uid="{00000000-0005-0000-0000-000028000000}"/>
    <cellStyle name="Komma 2 9 4 2 2" xfId="2826" xr:uid="{A38776EF-A45D-4E77-9DC9-673AA817E674}"/>
    <cellStyle name="Komma 2 9 4 2 3" xfId="3946" xr:uid="{ED2A65E4-56B7-428C-83C9-9D946A1028E1}"/>
    <cellStyle name="Komma 2 9 4 3" xfId="1185" xr:uid="{00000000-0005-0000-0000-0000F7010000}"/>
    <cellStyle name="Komma 2 9 4 4" xfId="1746" xr:uid="{00000000-0005-0000-0000-0000F7010000}"/>
    <cellStyle name="Komma 2 9 4 5" xfId="2266" xr:uid="{06AEF151-6BA5-46DA-968A-2E2BF2B8FE3E}"/>
    <cellStyle name="Komma 2 9 4 6" xfId="3386" xr:uid="{AD4F823E-7567-46E5-8B24-986F240FADF7}"/>
    <cellStyle name="Komma 2 9 5" xfId="185" xr:uid="{00000000-0005-0000-0000-000028000000}"/>
    <cellStyle name="Komma 2 9 5 2" xfId="705" xr:uid="{00000000-0005-0000-0000-000028000000}"/>
    <cellStyle name="Komma 2 9 5 2 2" xfId="2866" xr:uid="{85701354-3950-4133-AA97-2E32450F4E54}"/>
    <cellStyle name="Komma 2 9 5 2 3" xfId="3986" xr:uid="{37414E97-DE1B-44B8-B978-E96D947D9F80}"/>
    <cellStyle name="Komma 2 9 5 3" xfId="1225" xr:uid="{00000000-0005-0000-0000-0000F8010000}"/>
    <cellStyle name="Komma 2 9 5 4" xfId="1786" xr:uid="{00000000-0005-0000-0000-0000F8010000}"/>
    <cellStyle name="Komma 2 9 5 5" xfId="2306" xr:uid="{DCE84D14-1A85-4B45-AE4B-DFC2500EB17A}"/>
    <cellStyle name="Komma 2 9 5 6" xfId="3426" xr:uid="{7217583F-EDFA-4093-B990-FDAD91185B84}"/>
    <cellStyle name="Komma 2 9 6" xfId="225" xr:uid="{00000000-0005-0000-0000-000026000000}"/>
    <cellStyle name="Komma 2 9 6 2" xfId="745" xr:uid="{00000000-0005-0000-0000-000026000000}"/>
    <cellStyle name="Komma 2 9 6 2 2" xfId="2906" xr:uid="{A34B44D4-4DC7-4F8C-A516-E2E5294D1D3B}"/>
    <cellStyle name="Komma 2 9 6 2 3" xfId="4026" xr:uid="{3E5D3298-34DF-40F2-AF53-2F5858A1391C}"/>
    <cellStyle name="Komma 2 9 6 3" xfId="1265" xr:uid="{00000000-0005-0000-0000-0000F9010000}"/>
    <cellStyle name="Komma 2 9 6 4" xfId="1826" xr:uid="{00000000-0005-0000-0000-0000F9010000}"/>
    <cellStyle name="Komma 2 9 6 5" xfId="2346" xr:uid="{065F8FF0-51CD-4251-AB2D-5C90F9884BB1}"/>
    <cellStyle name="Komma 2 9 6 6" xfId="3466" xr:uid="{561F4AEF-DBDE-4B02-9D75-C9C948ED1263}"/>
    <cellStyle name="Komma 2 9 7" xfId="265" xr:uid="{00000000-0005-0000-0000-000028000000}"/>
    <cellStyle name="Komma 2 9 7 2" xfId="785" xr:uid="{00000000-0005-0000-0000-000028000000}"/>
    <cellStyle name="Komma 2 9 7 2 2" xfId="2946" xr:uid="{2E8CFB64-F06F-42D8-8F98-9B93B78C4D5C}"/>
    <cellStyle name="Komma 2 9 7 2 3" xfId="4066" xr:uid="{F403365E-79CC-437C-B0CF-EA2B2C1A3306}"/>
    <cellStyle name="Komma 2 9 7 3" xfId="1305" xr:uid="{00000000-0005-0000-0000-0000FA010000}"/>
    <cellStyle name="Komma 2 9 7 4" xfId="1866" xr:uid="{00000000-0005-0000-0000-0000FA010000}"/>
    <cellStyle name="Komma 2 9 7 5" xfId="2386" xr:uid="{C05FC799-0EAD-4BD9-B1B5-3A4FE023AD5D}"/>
    <cellStyle name="Komma 2 9 7 6" xfId="3506" xr:uid="{A940F2B1-BDFA-4F14-BB3E-AF887E166905}"/>
    <cellStyle name="Komma 2 9 8" xfId="305" xr:uid="{00000000-0005-0000-0000-000028000000}"/>
    <cellStyle name="Komma 2 9 8 2" xfId="825" xr:uid="{00000000-0005-0000-0000-000028000000}"/>
    <cellStyle name="Komma 2 9 8 2 2" xfId="2986" xr:uid="{95740CB7-D6CF-473F-B125-97A58FD4613D}"/>
    <cellStyle name="Komma 2 9 8 2 3" xfId="4106" xr:uid="{337C8EAC-ACC8-40A8-9BDB-99BC85110000}"/>
    <cellStyle name="Komma 2 9 8 3" xfId="1345" xr:uid="{00000000-0005-0000-0000-0000FB010000}"/>
    <cellStyle name="Komma 2 9 8 4" xfId="1906" xr:uid="{00000000-0005-0000-0000-0000FB010000}"/>
    <cellStyle name="Komma 2 9 8 5" xfId="2426" xr:uid="{B5A04538-8568-4EB0-951B-76C745718053}"/>
    <cellStyle name="Komma 2 9 8 6" xfId="3546" xr:uid="{D35D209E-D04D-47C7-B69D-3111FBF1D9BF}"/>
    <cellStyle name="Komma 2 9 9" xfId="345" xr:uid="{00000000-0005-0000-0000-000028000000}"/>
    <cellStyle name="Komma 2 9 9 2" xfId="865" xr:uid="{00000000-0005-0000-0000-000028000000}"/>
    <cellStyle name="Komma 2 9 9 2 2" xfId="3026" xr:uid="{221D40E7-287E-4533-8A01-937ECAAD8909}"/>
    <cellStyle name="Komma 2 9 9 2 3" xfId="4146" xr:uid="{D705CE75-51CE-4F71-AA79-35CD88AAAC0D}"/>
    <cellStyle name="Komma 2 9 9 3" xfId="1385" xr:uid="{00000000-0005-0000-0000-0000FC010000}"/>
    <cellStyle name="Komma 2 9 9 4" xfId="1946" xr:uid="{00000000-0005-0000-0000-0000FC010000}"/>
    <cellStyle name="Komma 2 9 9 5" xfId="2466" xr:uid="{BA567BF1-E8B4-47F7-8A65-79F2A7FE6389}"/>
    <cellStyle name="Komma 2 9 9 6" xfId="3586" xr:uid="{AD4B4955-1A8F-4789-ACEB-E7F0A6413365}"/>
    <cellStyle name="Milliers" xfId="1" builtinId="3"/>
    <cellStyle name="Milliers 2" xfId="43" xr:uid="{00000000-0005-0000-0000-000003000000}"/>
    <cellStyle name="Milliers 2 10" xfId="403" xr:uid="{00000000-0005-0000-0000-000029000000}"/>
    <cellStyle name="Milliers 2 10 2" xfId="923" xr:uid="{00000000-0005-0000-0000-000029000000}"/>
    <cellStyle name="Milliers 2 10 2 2" xfId="3084" xr:uid="{FC2BDEF8-83F3-4A8E-9ED6-2B3DD09AB8BE}"/>
    <cellStyle name="Milliers 2 10 2 3" xfId="4204" xr:uid="{A7235DC3-1089-4AF3-A82E-C5DB5CBF454F}"/>
    <cellStyle name="Milliers 2 10 3" xfId="1443" xr:uid="{00000000-0005-0000-0000-0000FE010000}"/>
    <cellStyle name="Milliers 2 10 4" xfId="2004" xr:uid="{00000000-0005-0000-0000-0000FE010000}"/>
    <cellStyle name="Milliers 2 10 5" xfId="2524" xr:uid="{C03B7C07-FA24-4B32-BD6B-4A7BFD745E50}"/>
    <cellStyle name="Milliers 2 10 6" xfId="3644" xr:uid="{0645F0CE-1395-4F69-B2E8-90A9DC165251}"/>
    <cellStyle name="Milliers 2 11" xfId="443" xr:uid="{00000000-0005-0000-0000-000003000000}"/>
    <cellStyle name="Milliers 2 11 2" xfId="963" xr:uid="{00000000-0005-0000-0000-000003000000}"/>
    <cellStyle name="Milliers 2 11 2 2" xfId="3124" xr:uid="{DE01894A-F3D0-44F7-A8B7-AC0B53B6408B}"/>
    <cellStyle name="Milliers 2 11 2 3" xfId="4244" xr:uid="{0CE3016E-6FEA-4530-B45F-0ECA58844E6A}"/>
    <cellStyle name="Milliers 2 11 3" xfId="1483" xr:uid="{00000000-0005-0000-0000-0000FF010000}"/>
    <cellStyle name="Milliers 2 11 4" xfId="2044" xr:uid="{00000000-0005-0000-0000-0000FF010000}"/>
    <cellStyle name="Milliers 2 11 5" xfId="2564" xr:uid="{C11ADDB5-B935-4E37-8C12-9708331BDC6B}"/>
    <cellStyle name="Milliers 2 11 6" xfId="3684" xr:uid="{8CB1D568-3E74-409B-9507-3F516EC63C09}"/>
    <cellStyle name="Milliers 2 12" xfId="483" xr:uid="{00000000-0005-0000-0000-000029000000}"/>
    <cellStyle name="Milliers 2 12 2" xfId="1003" xr:uid="{00000000-0005-0000-0000-000029000000}"/>
    <cellStyle name="Milliers 2 12 2 2" xfId="3164" xr:uid="{7909BFB0-4097-44A6-82C5-1E64D93767DF}"/>
    <cellStyle name="Milliers 2 12 2 3" xfId="4284" xr:uid="{36ED0A7B-5ED8-4CF2-AA9E-90AE3254F9DB}"/>
    <cellStyle name="Milliers 2 12 3" xfId="1523" xr:uid="{00000000-0005-0000-0000-000000020000}"/>
    <cellStyle name="Milliers 2 12 4" xfId="2084" xr:uid="{00000000-0005-0000-0000-000000020000}"/>
    <cellStyle name="Milliers 2 12 5" xfId="2604" xr:uid="{41AF866B-738D-47E2-953D-DCB00D0C0EB9}"/>
    <cellStyle name="Milliers 2 12 6" xfId="3724" xr:uid="{04010DBE-DA9E-486E-87A3-785014537457}"/>
    <cellStyle name="Milliers 2 13" xfId="523" xr:uid="{00000000-0005-0000-0000-000029000000}"/>
    <cellStyle name="Milliers 2 13 2" xfId="1043" xr:uid="{00000000-0005-0000-0000-000029000000}"/>
    <cellStyle name="Milliers 2 13 2 2" xfId="3204" xr:uid="{22168A43-9642-460D-9AC7-DFEE49175345}"/>
    <cellStyle name="Milliers 2 13 2 3" xfId="4324" xr:uid="{16C9ECD9-ED6E-4046-85E4-301F4DF88AC6}"/>
    <cellStyle name="Milliers 2 13 3" xfId="1563" xr:uid="{00000000-0005-0000-0000-000001020000}"/>
    <cellStyle name="Milliers 2 13 4" xfId="2124" xr:uid="{00000000-0005-0000-0000-000001020000}"/>
    <cellStyle name="Milliers 2 13 5" xfId="2644" xr:uid="{1FE9067F-F385-4D14-9C33-EF4132CCC3C3}"/>
    <cellStyle name="Milliers 2 13 6" xfId="3764" xr:uid="{E2217060-E407-47FF-B397-713308773DC4}"/>
    <cellStyle name="Milliers 2 14" xfId="563" xr:uid="{00000000-0005-0000-0000-000003000000}"/>
    <cellStyle name="Milliers 2 14 2" xfId="1604" xr:uid="{00000000-0005-0000-0000-000029000000}"/>
    <cellStyle name="Milliers 2 14 2 2" xfId="3244" xr:uid="{5F288F56-C653-466D-B143-97A500D61731}"/>
    <cellStyle name="Milliers 2 14 2 3" xfId="4364" xr:uid="{D75F03E7-A2FA-419A-99F5-EF759DC571AA}"/>
    <cellStyle name="Milliers 2 14 3" xfId="2684" xr:uid="{6292E209-D703-4DD7-AF9F-25B373FC6510}"/>
    <cellStyle name="Milliers 2 14 4" xfId="3804" xr:uid="{0DB83A8D-EE37-4D6D-86C3-22B4F0B7C335}"/>
    <cellStyle name="Milliers 2 15" xfId="1083" xr:uid="{00000000-0005-0000-0000-0000FD010000}"/>
    <cellStyle name="Milliers 2 15 2" xfId="2724" xr:uid="{CBEF80F2-DEDF-491B-B737-7C32A83F5539}"/>
    <cellStyle name="Milliers 2 15 3" xfId="3844" xr:uid="{B5339496-21D2-430D-A8C1-1B5241C19461}"/>
    <cellStyle name="Milliers 2 16" xfId="1644" xr:uid="{00000000-0005-0000-0000-0000FD010000}"/>
    <cellStyle name="Milliers 2 17" xfId="2164" xr:uid="{5A84B56A-7EB4-402B-B28A-ECA24697DCC2}"/>
    <cellStyle name="Milliers 2 18" xfId="3284" xr:uid="{55AE3DE0-A506-44E8-B17D-A724AC5255FA}"/>
    <cellStyle name="Milliers 2 2" xfId="83" xr:uid="{00000000-0005-0000-0000-000029000000}"/>
    <cellStyle name="Milliers 2 2 2" xfId="603" xr:uid="{00000000-0005-0000-0000-000029000000}"/>
    <cellStyle name="Milliers 2 2 2 2" xfId="2764" xr:uid="{FE47CC21-07A1-44EF-A4E3-5AD9C8821BC1}"/>
    <cellStyle name="Milliers 2 2 2 3" xfId="3884" xr:uid="{B191D7D7-473B-4C95-8BD7-1D7070D0B58A}"/>
    <cellStyle name="Milliers 2 2 3" xfId="1123" xr:uid="{00000000-0005-0000-0000-000002020000}"/>
    <cellStyle name="Milliers 2 2 4" xfId="1684" xr:uid="{00000000-0005-0000-0000-000002020000}"/>
    <cellStyle name="Milliers 2 2 5" xfId="2204" xr:uid="{450FE42C-49E7-49EF-91B3-37DC5BCC9783}"/>
    <cellStyle name="Milliers 2 2 6" xfId="3324" xr:uid="{D95EF893-76D1-4E40-99D9-64267687DFDB}"/>
    <cellStyle name="Milliers 2 3" xfId="123" xr:uid="{00000000-0005-0000-0000-000029000000}"/>
    <cellStyle name="Milliers 2 3 2" xfId="643" xr:uid="{00000000-0005-0000-0000-000029000000}"/>
    <cellStyle name="Milliers 2 3 2 2" xfId="2804" xr:uid="{9ED71D08-1C4A-46D3-865D-2CFD3182DBBE}"/>
    <cellStyle name="Milliers 2 3 2 3" xfId="3924" xr:uid="{9D9151EA-6437-4853-97BC-AF66F70B94DF}"/>
    <cellStyle name="Milliers 2 3 3" xfId="1163" xr:uid="{00000000-0005-0000-0000-000003020000}"/>
    <cellStyle name="Milliers 2 3 4" xfId="1724" xr:uid="{00000000-0005-0000-0000-000003020000}"/>
    <cellStyle name="Milliers 2 3 5" xfId="2244" xr:uid="{FEC6755B-57D8-4A44-BBF2-E3DB51D76A54}"/>
    <cellStyle name="Milliers 2 3 6" xfId="3364" xr:uid="{38146B02-4481-475B-B498-AE93AC690A5A}"/>
    <cellStyle name="Milliers 2 4" xfId="163" xr:uid="{00000000-0005-0000-0000-000029000000}"/>
    <cellStyle name="Milliers 2 4 2" xfId="683" xr:uid="{00000000-0005-0000-0000-000029000000}"/>
    <cellStyle name="Milliers 2 4 2 2" xfId="2844" xr:uid="{59BE5E09-7928-4264-B837-A06CA680F736}"/>
    <cellStyle name="Milliers 2 4 2 3" xfId="3964" xr:uid="{8723AF5C-B6D1-4531-B426-518A87744862}"/>
    <cellStyle name="Milliers 2 4 3" xfId="1203" xr:uid="{00000000-0005-0000-0000-000004020000}"/>
    <cellStyle name="Milliers 2 4 4" xfId="1764" xr:uid="{00000000-0005-0000-0000-000004020000}"/>
    <cellStyle name="Milliers 2 4 5" xfId="2284" xr:uid="{FAF6A34F-7B6C-419B-AF91-D14FCB2B099B}"/>
    <cellStyle name="Milliers 2 4 6" xfId="3404" xr:uid="{494E0048-A783-4E80-8920-13F5E74B8194}"/>
    <cellStyle name="Milliers 2 5" xfId="203" xr:uid="{00000000-0005-0000-0000-000029000000}"/>
    <cellStyle name="Milliers 2 5 2" xfId="723" xr:uid="{00000000-0005-0000-0000-000029000000}"/>
    <cellStyle name="Milliers 2 5 2 2" xfId="2884" xr:uid="{8053F44F-29C0-44BB-B5D2-3B97FEEFBC66}"/>
    <cellStyle name="Milliers 2 5 2 3" xfId="4004" xr:uid="{2AAF4D66-FE9F-4789-8BB4-B24B0A21F537}"/>
    <cellStyle name="Milliers 2 5 3" xfId="1243" xr:uid="{00000000-0005-0000-0000-000005020000}"/>
    <cellStyle name="Milliers 2 5 4" xfId="1804" xr:uid="{00000000-0005-0000-0000-000005020000}"/>
    <cellStyle name="Milliers 2 5 5" xfId="2324" xr:uid="{368C4B93-8EEA-499E-8A92-7D1636C79BAA}"/>
    <cellStyle name="Milliers 2 5 6" xfId="3444" xr:uid="{44F41834-EBE4-400A-A601-03322E6A2E10}"/>
    <cellStyle name="Milliers 2 6" xfId="243" xr:uid="{00000000-0005-0000-0000-000028000000}"/>
    <cellStyle name="Milliers 2 6 2" xfId="763" xr:uid="{00000000-0005-0000-0000-000028000000}"/>
    <cellStyle name="Milliers 2 6 2 2" xfId="2924" xr:uid="{D89C9234-88E5-4701-A4D1-E05E494D8501}"/>
    <cellStyle name="Milliers 2 6 2 3" xfId="4044" xr:uid="{6C7CDEB9-0798-476F-99A1-9A909BAF3EC3}"/>
    <cellStyle name="Milliers 2 6 3" xfId="1283" xr:uid="{00000000-0005-0000-0000-000006020000}"/>
    <cellStyle name="Milliers 2 6 4" xfId="1844" xr:uid="{00000000-0005-0000-0000-000006020000}"/>
    <cellStyle name="Milliers 2 6 5" xfId="2364" xr:uid="{A291A53F-79D8-4B3A-9624-D636A65020D6}"/>
    <cellStyle name="Milliers 2 6 6" xfId="3484" xr:uid="{2A3C0A7E-34F6-459F-B2F4-6D948E4AC1F9}"/>
    <cellStyle name="Milliers 2 7" xfId="283" xr:uid="{00000000-0005-0000-0000-000029000000}"/>
    <cellStyle name="Milliers 2 7 2" xfId="803" xr:uid="{00000000-0005-0000-0000-000029000000}"/>
    <cellStyle name="Milliers 2 7 2 2" xfId="2964" xr:uid="{D31F2C6C-1AC6-4E57-ADCC-3166D86E2B5D}"/>
    <cellStyle name="Milliers 2 7 2 3" xfId="4084" xr:uid="{78DB0B75-E395-4878-B597-8166BD07611E}"/>
    <cellStyle name="Milliers 2 7 3" xfId="1323" xr:uid="{00000000-0005-0000-0000-000007020000}"/>
    <cellStyle name="Milliers 2 7 4" xfId="1884" xr:uid="{00000000-0005-0000-0000-000007020000}"/>
    <cellStyle name="Milliers 2 7 5" xfId="2404" xr:uid="{04AE4983-DC32-4BED-B297-8C166BA9BD87}"/>
    <cellStyle name="Milliers 2 7 6" xfId="3524" xr:uid="{D9049723-B23B-4582-8641-FC503E90935A}"/>
    <cellStyle name="Milliers 2 8" xfId="323" xr:uid="{00000000-0005-0000-0000-000029000000}"/>
    <cellStyle name="Milliers 2 8 2" xfId="843" xr:uid="{00000000-0005-0000-0000-000029000000}"/>
    <cellStyle name="Milliers 2 8 2 2" xfId="3004" xr:uid="{40F53FDD-ECF7-49DA-86CC-D0CC0E0D101D}"/>
    <cellStyle name="Milliers 2 8 2 3" xfId="4124" xr:uid="{D6BE32E6-F4A4-4352-B306-F282EF3618A9}"/>
    <cellStyle name="Milliers 2 8 3" xfId="1363" xr:uid="{00000000-0005-0000-0000-000008020000}"/>
    <cellStyle name="Milliers 2 8 4" xfId="1924" xr:uid="{00000000-0005-0000-0000-000008020000}"/>
    <cellStyle name="Milliers 2 8 5" xfId="2444" xr:uid="{43A68EF1-81E5-4D05-B2DD-DA96C8BC805A}"/>
    <cellStyle name="Milliers 2 8 6" xfId="3564" xr:uid="{863D5E32-5639-4B7A-8596-95D4BB910DB6}"/>
    <cellStyle name="Milliers 2 9" xfId="363" xr:uid="{00000000-0005-0000-0000-000029000000}"/>
    <cellStyle name="Milliers 2 9 2" xfId="883" xr:uid="{00000000-0005-0000-0000-000029000000}"/>
    <cellStyle name="Milliers 2 9 2 2" xfId="3044" xr:uid="{EA82169C-5B80-4AF6-8FCF-F976E818E7AB}"/>
    <cellStyle name="Milliers 2 9 2 3" xfId="4164" xr:uid="{A549CE51-12DF-4EC6-A89A-78943ABDD5C0}"/>
    <cellStyle name="Milliers 2 9 3" xfId="1403" xr:uid="{00000000-0005-0000-0000-000009020000}"/>
    <cellStyle name="Milliers 2 9 4" xfId="1964" xr:uid="{00000000-0005-0000-0000-000009020000}"/>
    <cellStyle name="Milliers 2 9 5" xfId="2484" xr:uid="{F347724C-BF31-453E-AE43-5F9F3D52EA74}"/>
    <cellStyle name="Milliers 2 9 6" xfId="3604" xr:uid="{C4B5B2EE-5AA7-4516-8B1A-7D3516C3AC3F}"/>
    <cellStyle name="Neutre" xfId="3" builtinId="28"/>
    <cellStyle name="Normal" xfId="0" builtinId="0"/>
    <cellStyle name="Normal 2" xfId="42" xr:uid="{00000000-0005-0000-0000-000005000000}"/>
    <cellStyle name="Prozent 2" xfId="1567" xr:uid="{00000000-0005-0000-0000-000012020000}"/>
    <cellStyle name="Satisfaisant" xfId="2" builtinId="26"/>
    <cellStyle name="Standard 3" xfId="4" xr:uid="{00000000-0005-0000-0000-000007000000}"/>
    <cellStyle name="Standard 4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J80"/>
  <sheetViews>
    <sheetView tabSelected="1" topLeftCell="A15" zoomScale="110" zoomScaleNormal="110" workbookViewId="0">
      <pane xSplit="3" topLeftCell="D1" activePane="topRight" state="frozen"/>
      <selection pane="topRight" activeCell="B15" sqref="B15"/>
    </sheetView>
  </sheetViews>
  <sheetFormatPr baseColWidth="10" defaultColWidth="10.6328125" defaultRowHeight="12.5" x14ac:dyDescent="0.25"/>
  <cols>
    <col min="1" max="1" width="6.90625" style="5" customWidth="1"/>
    <col min="2" max="3" width="39.08984375" style="36" customWidth="1"/>
    <col min="4" max="4" width="11.6328125" style="20" customWidth="1"/>
    <col min="5" max="5" width="10.54296875" style="20" customWidth="1"/>
    <col min="6" max="6" width="14.453125" style="20" customWidth="1"/>
    <col min="7" max="7" width="13.6328125" style="20" customWidth="1"/>
    <col min="8" max="9" width="13" style="20" customWidth="1"/>
    <col min="10" max="10" width="12" style="36" bestFit="1" customWidth="1"/>
    <col min="11" max="12" width="11.54296875" style="36" bestFit="1" customWidth="1"/>
    <col min="13" max="13" width="11.54296875" style="36" customWidth="1"/>
    <col min="14" max="14" width="11.54296875" style="93" customWidth="1"/>
    <col min="15" max="24" width="8.6328125" style="36" customWidth="1"/>
    <col min="25" max="25" width="8.6328125" style="93" customWidth="1"/>
    <col min="26" max="35" width="8.6328125" style="36" customWidth="1"/>
    <col min="36" max="36" width="8.6328125" style="93" customWidth="1"/>
    <col min="37" max="40" width="8.6328125" style="36" customWidth="1"/>
    <col min="41" max="42" width="10.08984375" style="36" bestFit="1" customWidth="1"/>
    <col min="43" max="46" width="8.6328125" style="36" customWidth="1"/>
    <col min="47" max="47" width="8.6328125" style="93" customWidth="1"/>
    <col min="48" max="48" width="11.453125" style="36" customWidth="1"/>
    <col min="49" max="49" width="12" style="36" customWidth="1"/>
    <col min="50" max="50" width="14.08984375" style="36" customWidth="1"/>
    <col min="51" max="51" width="11.54296875" style="36" customWidth="1"/>
    <col min="52" max="52" width="10" style="36" customWidth="1"/>
    <col min="53" max="53" width="10.54296875" style="36" customWidth="1"/>
    <col min="54" max="57" width="11.08984375" style="36" customWidth="1"/>
    <col min="58" max="58" width="11.08984375" style="93" customWidth="1"/>
    <col min="59" max="68" width="8.6328125" style="36" customWidth="1"/>
    <col min="69" max="69" width="8.6328125" style="93" customWidth="1"/>
    <col min="70" max="70" width="10.54296875" style="36" customWidth="1"/>
    <col min="71" max="71" width="10.90625" style="36" customWidth="1"/>
    <col min="72" max="73" width="8.6328125" style="36" customWidth="1"/>
    <col min="74" max="79" width="8.6328125" style="61" customWidth="1"/>
    <col min="80" max="80" width="8.6328125" style="52" customWidth="1"/>
    <col min="81" max="81" width="9.36328125" style="36" customWidth="1"/>
    <col min="82" max="82" width="10.6328125" style="36" customWidth="1"/>
    <col min="83" max="83" width="10.36328125" style="36" customWidth="1"/>
    <col min="84" max="84" width="10.54296875" style="36" customWidth="1"/>
    <col min="85" max="87" width="8.6328125" style="36" customWidth="1"/>
    <col min="88" max="88" width="10.453125" style="36" bestFit="1" customWidth="1"/>
    <col min="89" max="89" width="9.54296875" style="36" bestFit="1" customWidth="1"/>
    <col min="90" max="90" width="13.81640625" style="36" customWidth="1"/>
    <col min="91" max="91" width="9.54296875" style="93" customWidth="1"/>
    <col min="92" max="92" width="10.6328125" style="36" customWidth="1"/>
    <col min="93" max="93" width="10.08984375" style="36" customWidth="1"/>
    <col min="94" max="94" width="10" style="36" customWidth="1"/>
    <col min="95" max="95" width="10.54296875" style="36" customWidth="1"/>
    <col min="96" max="96" width="10.453125" style="36" bestFit="1" customWidth="1"/>
    <col min="97" max="97" width="10.08984375" style="36" bestFit="1" customWidth="1"/>
    <col min="98" max="101" width="9.90625" style="36" customWidth="1"/>
    <col min="102" max="102" width="9.90625" style="93" customWidth="1"/>
    <col min="103" max="112" width="8.6328125" style="36" customWidth="1"/>
    <col min="113" max="113" width="8.6328125" style="93" customWidth="1"/>
    <col min="114" max="123" width="8.6328125" style="36" customWidth="1"/>
    <col min="124" max="124" width="8.6328125" style="93" customWidth="1"/>
    <col min="125" max="130" width="8.6328125" style="36" customWidth="1"/>
    <col min="131" max="132" width="10.6328125" style="36"/>
    <col min="133" max="133" width="11.453125" style="36"/>
    <col min="134" max="134" width="10.6328125" style="36"/>
    <col min="135" max="135" width="10.6328125" style="93"/>
    <col min="136" max="136" width="9.453125" style="36" customWidth="1"/>
    <col min="137" max="137" width="10.08984375" style="36" bestFit="1" customWidth="1"/>
    <col min="138" max="138" width="9.90625" style="36" bestFit="1" customWidth="1"/>
    <col min="139" max="139" width="9.453125" style="36" bestFit="1" customWidth="1"/>
    <col min="140" max="140" width="9.90625" style="36" bestFit="1" customWidth="1"/>
    <col min="141" max="145" width="9.90625" style="36" customWidth="1"/>
    <col min="146" max="146" width="9.90625" style="93" customWidth="1"/>
    <col min="147" max="156" width="8.6328125" style="36" customWidth="1"/>
    <col min="157" max="157" width="8.6328125" style="93" customWidth="1"/>
    <col min="158" max="167" width="8.6328125" style="36" customWidth="1"/>
    <col min="168" max="168" width="8.6328125" style="93" customWidth="1"/>
    <col min="169" max="178" width="8.6328125" style="36" customWidth="1"/>
    <col min="179" max="179" width="8.6328125" style="93" customWidth="1"/>
    <col min="180" max="183" width="8.6328125" style="36" customWidth="1"/>
    <col min="184" max="189" width="11.54296875" style="36" customWidth="1"/>
    <col min="190" max="190" width="11.54296875" style="93" customWidth="1"/>
    <col min="191" max="200" width="8.6328125" style="36" customWidth="1"/>
    <col min="201" max="201" width="8.6328125" style="93" customWidth="1"/>
    <col min="202" max="205" width="8.90625" style="36" customWidth="1"/>
    <col min="206" max="211" width="8.6328125" style="36" customWidth="1"/>
    <col min="212" max="212" width="8.6328125" style="93" customWidth="1"/>
    <col min="213" max="217" width="8.6328125" style="36" customWidth="1"/>
    <col min="218" max="218" width="10.453125" style="36" bestFit="1" customWidth="1"/>
    <col min="219" max="221" width="10.54296875" style="36" bestFit="1" customWidth="1"/>
    <col min="222" max="222" width="10.54296875" style="36" customWidth="1"/>
    <col min="223" max="223" width="10.54296875" style="93" customWidth="1"/>
    <col min="224" max="233" width="8.6328125" style="36" customWidth="1"/>
    <col min="234" max="234" width="8.6328125" style="93" customWidth="1"/>
    <col min="235" max="237" width="8.6328125" style="36" customWidth="1"/>
    <col min="238" max="238" width="8.6328125" style="68" customWidth="1"/>
    <col min="239" max="240" width="8.6328125" style="36" customWidth="1"/>
    <col min="241" max="241" width="9.36328125" style="36" customWidth="1"/>
    <col min="242" max="243" width="9.90625" style="36" bestFit="1" customWidth="1"/>
    <col min="244" max="244" width="9.90625" style="36" customWidth="1"/>
    <col min="245" max="245" width="9.90625" style="93" customWidth="1"/>
    <col min="246" max="255" width="8.6328125" style="36" customWidth="1"/>
    <col min="256" max="256" width="8.6328125" style="93" customWidth="1"/>
    <col min="257" max="257" width="11" style="36" customWidth="1"/>
    <col min="258" max="258" width="10" style="36" customWidth="1"/>
    <col min="259" max="259" width="10.6328125" style="36" customWidth="1"/>
    <col min="260" max="260" width="11.453125" style="36" customWidth="1"/>
    <col min="261" max="266" width="11.54296875" style="36" customWidth="1"/>
    <col min="267" max="267" width="11.54296875" style="93" customWidth="1"/>
    <col min="268" max="277" width="8.6328125" style="36" customWidth="1"/>
    <col min="278" max="278" width="8.6328125" style="93" customWidth="1"/>
    <col min="279" max="288" width="8.6328125" style="36" customWidth="1"/>
    <col min="289" max="289" width="8.6328125" style="93" customWidth="1"/>
    <col min="290" max="295" width="10.36328125" style="36" customWidth="1"/>
    <col min="296" max="296" width="10.90625" style="36" bestFit="1" customWidth="1"/>
    <col min="297" max="297" width="11.36328125" style="36" customWidth="1"/>
    <col min="298" max="298" width="12.54296875" style="36" bestFit="1" customWidth="1"/>
    <col min="299" max="299" width="12.54296875" style="36" customWidth="1"/>
    <col min="300" max="300" width="12.54296875" style="93" customWidth="1"/>
    <col min="301" max="301" width="10.36328125" style="36" customWidth="1"/>
    <col min="302" max="302" width="10.90625" style="36" bestFit="1" customWidth="1"/>
    <col min="303" max="304" width="10.36328125" style="36" customWidth="1"/>
    <col min="305" max="305" width="10.90625" style="36" bestFit="1" customWidth="1"/>
    <col min="306" max="310" width="10.54296875" style="36" customWidth="1"/>
    <col min="311" max="311" width="10.54296875" style="93" customWidth="1"/>
    <col min="312" max="314" width="11.453125" style="36" customWidth="1"/>
    <col min="315" max="315" width="8.6328125" style="36" customWidth="1"/>
    <col min="316" max="321" width="10.54296875" style="36" customWidth="1"/>
    <col min="322" max="322" width="10.54296875" style="93" customWidth="1"/>
    <col min="323" max="16384" width="10.6328125" style="36"/>
  </cols>
  <sheetData>
    <row r="1" spans="1:322" s="32" customFormat="1" ht="143.5" x14ac:dyDescent="0.25">
      <c r="A1" s="4"/>
      <c r="B1" s="131" t="s">
        <v>242</v>
      </c>
      <c r="C1" s="132" t="s">
        <v>243</v>
      </c>
      <c r="D1" s="123" t="s">
        <v>59</v>
      </c>
      <c r="E1" s="17"/>
      <c r="F1" s="17"/>
      <c r="G1" s="17"/>
      <c r="H1" s="17"/>
      <c r="I1" s="17"/>
      <c r="J1" s="133"/>
      <c r="K1" s="133"/>
      <c r="L1" s="133"/>
      <c r="M1" s="133"/>
      <c r="N1" s="92"/>
      <c r="O1" s="133" t="s">
        <v>21</v>
      </c>
      <c r="P1" s="133"/>
      <c r="Q1" s="133"/>
      <c r="R1" s="133"/>
      <c r="S1" s="133"/>
      <c r="T1" s="133"/>
      <c r="U1" s="133"/>
      <c r="V1" s="133"/>
      <c r="W1" s="133"/>
      <c r="X1" s="133"/>
      <c r="Y1" s="92"/>
      <c r="Z1" s="133" t="s">
        <v>69</v>
      </c>
      <c r="AA1" s="133"/>
      <c r="AB1" s="133"/>
      <c r="AC1" s="133"/>
      <c r="AD1" s="133"/>
      <c r="AE1" s="133"/>
      <c r="AF1" s="133"/>
      <c r="AG1" s="133"/>
      <c r="AH1" s="133"/>
      <c r="AI1" s="133"/>
      <c r="AJ1" s="92"/>
      <c r="AK1" s="133" t="s">
        <v>70</v>
      </c>
      <c r="AL1" s="133"/>
      <c r="AM1" s="133"/>
      <c r="AN1" s="133"/>
      <c r="AO1" s="133"/>
      <c r="AP1" s="133"/>
      <c r="AQ1" s="133"/>
      <c r="AR1" s="133"/>
      <c r="AS1" s="133"/>
      <c r="AT1" s="133"/>
      <c r="AU1" s="92"/>
      <c r="AV1" s="133" t="s">
        <v>4</v>
      </c>
      <c r="AW1" s="133"/>
      <c r="AX1" s="133"/>
      <c r="AY1" s="133"/>
      <c r="AZ1" s="133"/>
      <c r="BA1" s="133"/>
      <c r="BB1" s="133"/>
      <c r="BC1" s="133"/>
      <c r="BD1" s="133"/>
      <c r="BE1" s="133"/>
      <c r="BF1" s="92"/>
      <c r="BG1" s="133" t="s">
        <v>20</v>
      </c>
      <c r="BH1" s="133"/>
      <c r="BI1" s="133"/>
      <c r="BJ1" s="133"/>
      <c r="BK1" s="133"/>
      <c r="BL1" s="133"/>
      <c r="BM1" s="133"/>
      <c r="BN1" s="133"/>
      <c r="BO1" s="133"/>
      <c r="BP1" s="133"/>
      <c r="BQ1" s="92"/>
      <c r="BR1" s="133" t="s">
        <v>19</v>
      </c>
      <c r="BS1" s="133"/>
      <c r="BT1" s="133"/>
      <c r="BU1" s="133"/>
      <c r="BV1" s="60"/>
      <c r="BW1" s="60"/>
      <c r="BX1" s="60"/>
      <c r="BY1" s="60"/>
      <c r="BZ1" s="60"/>
      <c r="CA1" s="60"/>
      <c r="CB1" s="51"/>
      <c r="CC1" s="133" t="s">
        <v>18</v>
      </c>
      <c r="CD1" s="133"/>
      <c r="CE1" s="133"/>
      <c r="CF1" s="133"/>
      <c r="CG1" s="133"/>
      <c r="CH1" s="133"/>
      <c r="CI1" s="133"/>
      <c r="CJ1" s="133"/>
      <c r="CK1" s="133"/>
      <c r="CL1" s="133"/>
      <c r="CM1" s="92"/>
      <c r="CN1" s="133" t="s">
        <v>17</v>
      </c>
      <c r="CO1" s="133"/>
      <c r="CP1" s="133"/>
      <c r="CQ1" s="133"/>
      <c r="CR1" s="133"/>
      <c r="CS1" s="133"/>
      <c r="CT1" s="133"/>
      <c r="CU1" s="133"/>
      <c r="CV1" s="133"/>
      <c r="CW1" s="133"/>
      <c r="CX1" s="92"/>
      <c r="CY1" s="133" t="s">
        <v>16</v>
      </c>
      <c r="CZ1" s="133"/>
      <c r="DA1" s="133"/>
      <c r="DB1" s="133"/>
      <c r="DC1" s="133"/>
      <c r="DD1" s="133"/>
      <c r="DE1" s="133"/>
      <c r="DF1" s="133"/>
      <c r="DG1" s="133"/>
      <c r="DH1" s="133"/>
      <c r="DI1" s="92"/>
      <c r="DJ1" s="133" t="s">
        <v>23</v>
      </c>
      <c r="DK1" s="133"/>
      <c r="DL1" s="133"/>
      <c r="DM1" s="133"/>
      <c r="DN1" s="133"/>
      <c r="DO1" s="133"/>
      <c r="DP1" s="133"/>
      <c r="DQ1" s="133"/>
      <c r="DR1" s="133"/>
      <c r="DS1" s="133"/>
      <c r="DT1" s="92"/>
      <c r="DU1" s="133" t="s">
        <v>0</v>
      </c>
      <c r="DV1" s="133"/>
      <c r="DW1" s="133"/>
      <c r="DX1" s="133"/>
      <c r="DY1" s="133"/>
      <c r="DZ1" s="133"/>
      <c r="EA1" s="36"/>
      <c r="EB1" s="36"/>
      <c r="EC1" s="36"/>
      <c r="ED1" s="36"/>
      <c r="EE1" s="93"/>
      <c r="EF1" s="133" t="s">
        <v>15</v>
      </c>
      <c r="EG1" s="133"/>
      <c r="EH1" s="133"/>
      <c r="EI1" s="133"/>
      <c r="EJ1" s="133"/>
      <c r="EK1" s="133"/>
      <c r="EL1" s="133"/>
      <c r="EM1" s="133"/>
      <c r="EN1" s="133"/>
      <c r="EO1" s="133"/>
      <c r="EP1" s="92"/>
      <c r="EQ1" s="133" t="s">
        <v>14</v>
      </c>
      <c r="ER1" s="133"/>
      <c r="ES1" s="133"/>
      <c r="ET1" s="133"/>
      <c r="EU1" s="133"/>
      <c r="EV1" s="133"/>
      <c r="EW1" s="133"/>
      <c r="EX1" s="133"/>
      <c r="EY1" s="133"/>
      <c r="EZ1" s="133"/>
      <c r="FA1" s="92"/>
      <c r="FB1" s="133" t="s">
        <v>13</v>
      </c>
      <c r="FC1" s="133"/>
      <c r="FD1" s="133"/>
      <c r="FE1" s="133"/>
      <c r="FF1" s="133"/>
      <c r="FG1" s="133"/>
      <c r="FH1" s="133"/>
      <c r="FI1" s="133"/>
      <c r="FJ1" s="133"/>
      <c r="FK1" s="133"/>
      <c r="FL1" s="92"/>
      <c r="FM1" s="133" t="s">
        <v>12</v>
      </c>
      <c r="FN1" s="133"/>
      <c r="FO1" s="133"/>
      <c r="FP1" s="133"/>
      <c r="FQ1" s="133"/>
      <c r="FR1" s="133"/>
      <c r="FS1" s="133"/>
      <c r="FT1" s="133"/>
      <c r="FU1" s="133"/>
      <c r="FV1" s="133"/>
      <c r="FW1" s="92"/>
      <c r="FX1" s="133" t="s">
        <v>11</v>
      </c>
      <c r="FY1" s="133"/>
      <c r="FZ1" s="133"/>
      <c r="GA1" s="133"/>
      <c r="GB1" s="133"/>
      <c r="GC1" s="133"/>
      <c r="GD1" s="133"/>
      <c r="GE1" s="133"/>
      <c r="GF1" s="133"/>
      <c r="GG1" s="133"/>
      <c r="GH1" s="92"/>
      <c r="GI1" s="133" t="s">
        <v>24</v>
      </c>
      <c r="GJ1" s="133"/>
      <c r="GK1" s="133"/>
      <c r="GL1" s="133"/>
      <c r="GM1" s="133"/>
      <c r="GN1" s="133"/>
      <c r="GO1" s="133"/>
      <c r="GP1" s="133"/>
      <c r="GQ1" s="133"/>
      <c r="GR1" s="133"/>
      <c r="GS1" s="92"/>
      <c r="GT1" s="133" t="s">
        <v>10</v>
      </c>
      <c r="GU1" s="133"/>
      <c r="GV1" s="133"/>
      <c r="GW1" s="133"/>
      <c r="GX1" s="133"/>
      <c r="GY1" s="133"/>
      <c r="GZ1" s="133"/>
      <c r="HA1" s="133"/>
      <c r="HB1" s="133"/>
      <c r="HC1" s="133"/>
      <c r="HD1" s="92"/>
      <c r="HE1" s="133" t="s">
        <v>1</v>
      </c>
      <c r="HF1" s="133"/>
      <c r="HG1" s="133"/>
      <c r="HH1" s="133"/>
      <c r="HI1" s="133"/>
      <c r="HJ1" s="133"/>
      <c r="HK1" s="133"/>
      <c r="HL1" s="133"/>
      <c r="HM1" s="133"/>
      <c r="HN1" s="133"/>
      <c r="HO1" s="92"/>
      <c r="HP1" s="133" t="s">
        <v>9</v>
      </c>
      <c r="HQ1" s="133"/>
      <c r="HR1" s="133"/>
      <c r="HS1" s="133"/>
      <c r="HT1" s="133"/>
      <c r="HU1" s="133"/>
      <c r="HV1" s="133"/>
      <c r="HW1" s="133"/>
      <c r="HX1" s="133"/>
      <c r="HY1" s="133"/>
      <c r="HZ1" s="92"/>
      <c r="IA1" s="133" t="s">
        <v>8</v>
      </c>
      <c r="IB1" s="133"/>
      <c r="IC1" s="133"/>
      <c r="ID1" s="43"/>
      <c r="IE1" s="133"/>
      <c r="IF1" s="133"/>
      <c r="IG1" s="133"/>
      <c r="IH1" s="133"/>
      <c r="II1" s="133"/>
      <c r="IJ1" s="133"/>
      <c r="IK1" s="92"/>
      <c r="IL1" s="133" t="s">
        <v>2</v>
      </c>
      <c r="IM1" s="133"/>
      <c r="IN1" s="133"/>
      <c r="IO1" s="133"/>
      <c r="IP1" s="133"/>
      <c r="IQ1" s="133"/>
      <c r="IR1" s="133"/>
      <c r="IS1" s="133"/>
      <c r="IT1" s="133"/>
      <c r="IU1" s="133"/>
      <c r="IV1" s="92"/>
      <c r="IW1" s="133" t="s">
        <v>6</v>
      </c>
      <c r="IX1" s="133"/>
      <c r="IY1" s="133"/>
      <c r="IZ1" s="133"/>
      <c r="JA1" s="133"/>
      <c r="JB1" s="133"/>
      <c r="JC1" s="133"/>
      <c r="JD1" s="133"/>
      <c r="JE1" s="133"/>
      <c r="JF1" s="133"/>
      <c r="JG1" s="92"/>
      <c r="JH1" s="133" t="s">
        <v>7</v>
      </c>
      <c r="JI1" s="133"/>
      <c r="JJ1" s="133"/>
      <c r="JK1" s="133"/>
      <c r="JL1" s="133"/>
      <c r="JM1" s="133"/>
      <c r="JN1" s="133"/>
      <c r="JO1" s="133"/>
      <c r="JP1" s="133"/>
      <c r="JQ1" s="133"/>
      <c r="JR1" s="92"/>
      <c r="JS1" s="133" t="s">
        <v>3</v>
      </c>
      <c r="JT1" s="133"/>
      <c r="JU1" s="133"/>
      <c r="JV1" s="133"/>
      <c r="JW1" s="133"/>
      <c r="JX1" s="133"/>
      <c r="JY1" s="133"/>
      <c r="JZ1" s="133"/>
      <c r="KA1" s="133"/>
      <c r="KB1" s="133"/>
      <c r="KC1" s="92"/>
      <c r="KD1" s="133" t="s">
        <v>5</v>
      </c>
      <c r="KE1" s="133"/>
      <c r="KF1" s="133"/>
      <c r="KG1" s="133"/>
      <c r="KH1" s="133"/>
      <c r="KI1" s="133"/>
      <c r="KJ1" s="133"/>
      <c r="KK1" s="133"/>
      <c r="KL1" s="133"/>
      <c r="KM1" s="133"/>
      <c r="KN1" s="92"/>
      <c r="KO1" s="133" t="s">
        <v>25</v>
      </c>
      <c r="KP1" s="133"/>
      <c r="KQ1" s="133"/>
      <c r="KR1" s="133"/>
      <c r="KS1" s="133"/>
      <c r="KT1" s="133"/>
      <c r="KU1" s="133"/>
      <c r="KV1" s="133"/>
      <c r="KW1" s="133"/>
      <c r="KX1" s="133"/>
      <c r="KY1" s="92"/>
      <c r="KZ1" s="133" t="s">
        <v>22</v>
      </c>
      <c r="LA1" s="133"/>
      <c r="LB1" s="133"/>
      <c r="LC1" s="133"/>
      <c r="LD1" s="133"/>
      <c r="LE1" s="133"/>
      <c r="LF1" s="133"/>
      <c r="LG1" s="133"/>
      <c r="LH1" s="133"/>
      <c r="LI1" s="133"/>
      <c r="LJ1" s="92"/>
    </row>
    <row r="2" spans="1:322" x14ac:dyDescent="0.25">
      <c r="B2" s="28"/>
      <c r="C2" s="118"/>
      <c r="D2" s="124">
        <v>2013</v>
      </c>
      <c r="E2" s="25">
        <v>2014</v>
      </c>
      <c r="F2" s="25">
        <v>2015</v>
      </c>
      <c r="G2" s="36">
        <v>2016</v>
      </c>
      <c r="H2" s="36">
        <v>2017</v>
      </c>
      <c r="I2" s="36">
        <v>2018</v>
      </c>
      <c r="J2" s="36">
        <v>2019</v>
      </c>
      <c r="K2" s="36">
        <v>2020</v>
      </c>
      <c r="L2" s="36">
        <v>2021</v>
      </c>
      <c r="M2" s="36">
        <v>2022</v>
      </c>
      <c r="N2" s="93">
        <v>2023</v>
      </c>
      <c r="O2" s="36">
        <v>2013</v>
      </c>
      <c r="P2" s="36">
        <v>2014</v>
      </c>
      <c r="Q2" s="36">
        <v>2015</v>
      </c>
      <c r="R2" s="36">
        <v>2016</v>
      </c>
      <c r="S2" s="36">
        <v>2017</v>
      </c>
      <c r="T2" s="36">
        <v>2018</v>
      </c>
      <c r="U2" s="36">
        <v>2019</v>
      </c>
      <c r="V2" s="36">
        <v>2020</v>
      </c>
      <c r="W2" s="36">
        <v>2021</v>
      </c>
      <c r="X2" s="36">
        <v>2022</v>
      </c>
      <c r="Y2" s="93">
        <v>2023</v>
      </c>
      <c r="Z2" s="36">
        <v>2013</v>
      </c>
      <c r="AA2" s="36">
        <v>2014</v>
      </c>
      <c r="AB2" s="36">
        <v>2015</v>
      </c>
      <c r="AC2" s="36">
        <v>2016</v>
      </c>
      <c r="AD2" s="36">
        <v>2017</v>
      </c>
      <c r="AE2" s="36">
        <v>2018</v>
      </c>
      <c r="AF2" s="36">
        <v>2019</v>
      </c>
      <c r="AG2" s="36">
        <v>2020</v>
      </c>
      <c r="AH2" s="36">
        <v>2021</v>
      </c>
      <c r="AI2" s="36">
        <v>2022</v>
      </c>
      <c r="AJ2" s="93">
        <v>2023</v>
      </c>
      <c r="AK2" s="36">
        <v>2013</v>
      </c>
      <c r="AL2" s="36">
        <v>2014</v>
      </c>
      <c r="AM2" s="36">
        <v>2015</v>
      </c>
      <c r="AN2" s="36">
        <v>2016</v>
      </c>
      <c r="AO2" s="36">
        <v>2017</v>
      </c>
      <c r="AP2" s="36">
        <v>2018</v>
      </c>
      <c r="AQ2" s="36">
        <v>2019</v>
      </c>
      <c r="AR2" s="36">
        <v>2020</v>
      </c>
      <c r="AS2" s="36">
        <v>2021</v>
      </c>
      <c r="AT2" s="36">
        <v>2022</v>
      </c>
      <c r="AU2" s="93">
        <v>2023</v>
      </c>
      <c r="AV2" s="36">
        <v>2013</v>
      </c>
      <c r="AW2" s="36">
        <v>2014</v>
      </c>
      <c r="AX2" s="36">
        <v>2015</v>
      </c>
      <c r="AY2" s="36">
        <v>2016</v>
      </c>
      <c r="AZ2" s="36">
        <v>2017</v>
      </c>
      <c r="BA2" s="36">
        <v>2018</v>
      </c>
      <c r="BB2" s="36">
        <v>2019</v>
      </c>
      <c r="BC2" s="36">
        <v>2020</v>
      </c>
      <c r="BD2" s="36">
        <v>2021</v>
      </c>
      <c r="BE2" s="36">
        <v>2022</v>
      </c>
      <c r="BF2" s="93">
        <v>2023</v>
      </c>
      <c r="BG2" s="36">
        <v>2013</v>
      </c>
      <c r="BH2" s="36">
        <v>2014</v>
      </c>
      <c r="BI2" s="36">
        <v>2015</v>
      </c>
      <c r="BJ2" s="36">
        <v>2016</v>
      </c>
      <c r="BK2" s="36">
        <v>2017</v>
      </c>
      <c r="BL2" s="36">
        <v>2018</v>
      </c>
      <c r="BM2" s="36">
        <v>2019</v>
      </c>
      <c r="BN2" s="36">
        <v>2020</v>
      </c>
      <c r="BO2" s="36">
        <v>2021</v>
      </c>
      <c r="BP2" s="36">
        <v>2022</v>
      </c>
      <c r="BQ2" s="93">
        <v>2023</v>
      </c>
      <c r="BR2" s="36">
        <v>2013</v>
      </c>
      <c r="BS2" s="36">
        <v>2014</v>
      </c>
      <c r="BT2" s="36">
        <v>2015</v>
      </c>
      <c r="BU2" s="36">
        <v>2016</v>
      </c>
      <c r="BV2" s="36">
        <v>2017</v>
      </c>
      <c r="BW2" s="36">
        <v>2018</v>
      </c>
      <c r="BX2" s="36">
        <v>2019</v>
      </c>
      <c r="BY2" s="36">
        <v>2020</v>
      </c>
      <c r="BZ2" s="36">
        <v>2021</v>
      </c>
      <c r="CA2" s="36">
        <v>2022</v>
      </c>
      <c r="CB2" s="93">
        <v>2023</v>
      </c>
      <c r="CC2" s="36">
        <v>2013</v>
      </c>
      <c r="CD2" s="36">
        <v>2014</v>
      </c>
      <c r="CE2" s="36">
        <v>2015</v>
      </c>
      <c r="CF2" s="36">
        <v>2016</v>
      </c>
      <c r="CG2" s="36">
        <v>2017</v>
      </c>
      <c r="CH2" s="36">
        <v>2018</v>
      </c>
      <c r="CI2" s="36">
        <v>2019</v>
      </c>
      <c r="CJ2" s="36">
        <v>2020</v>
      </c>
      <c r="CK2" s="36">
        <v>2021</v>
      </c>
      <c r="CL2" s="36">
        <v>2022</v>
      </c>
      <c r="CM2" s="93">
        <v>2023</v>
      </c>
      <c r="CN2" s="36">
        <v>2013</v>
      </c>
      <c r="CO2" s="36">
        <v>2014</v>
      </c>
      <c r="CP2" s="36">
        <v>2015</v>
      </c>
      <c r="CQ2" s="36">
        <v>2016</v>
      </c>
      <c r="CR2" s="36">
        <v>2017</v>
      </c>
      <c r="CS2" s="36">
        <v>2018</v>
      </c>
      <c r="CT2" s="36">
        <v>2019</v>
      </c>
      <c r="CU2" s="36">
        <v>2020</v>
      </c>
      <c r="CV2" s="36">
        <v>2021</v>
      </c>
      <c r="CW2" s="36">
        <v>2022</v>
      </c>
      <c r="CX2" s="93">
        <v>2023</v>
      </c>
      <c r="CY2" s="36">
        <v>2013</v>
      </c>
      <c r="CZ2" s="36">
        <v>2014</v>
      </c>
      <c r="DA2" s="36">
        <v>2015</v>
      </c>
      <c r="DB2" s="36">
        <v>2016</v>
      </c>
      <c r="DC2" s="36">
        <v>2017</v>
      </c>
      <c r="DD2" s="36">
        <v>2018</v>
      </c>
      <c r="DE2" s="36">
        <v>2019</v>
      </c>
      <c r="DF2" s="36">
        <v>2020</v>
      </c>
      <c r="DG2" s="36">
        <v>2021</v>
      </c>
      <c r="DH2" s="36">
        <v>2022</v>
      </c>
      <c r="DI2" s="93">
        <v>2023</v>
      </c>
      <c r="DJ2" s="36">
        <v>2013</v>
      </c>
      <c r="DK2" s="36">
        <v>2014</v>
      </c>
      <c r="DL2" s="36">
        <v>2015</v>
      </c>
      <c r="DM2" s="36">
        <v>2016</v>
      </c>
      <c r="DN2" s="36">
        <v>2017</v>
      </c>
      <c r="DO2" s="36">
        <v>2018</v>
      </c>
      <c r="DP2" s="36">
        <v>2019</v>
      </c>
      <c r="DQ2" s="36">
        <v>2020</v>
      </c>
      <c r="DR2" s="36">
        <v>2021</v>
      </c>
      <c r="DS2" s="36">
        <v>2022</v>
      </c>
      <c r="DT2" s="93">
        <v>2023</v>
      </c>
      <c r="DU2" s="36">
        <v>2013</v>
      </c>
      <c r="DV2" s="36">
        <v>2014</v>
      </c>
      <c r="DW2" s="36">
        <v>2015</v>
      </c>
      <c r="DX2" s="36">
        <v>2016</v>
      </c>
      <c r="DY2" s="36">
        <v>2017</v>
      </c>
      <c r="DZ2" s="36">
        <v>2018</v>
      </c>
      <c r="EA2" s="36">
        <v>2019</v>
      </c>
      <c r="EB2" s="36">
        <v>2020</v>
      </c>
      <c r="EC2" s="36">
        <v>2021</v>
      </c>
      <c r="ED2" s="36">
        <v>2022</v>
      </c>
      <c r="EE2" s="93">
        <v>2023</v>
      </c>
      <c r="EF2" s="36">
        <v>2013</v>
      </c>
      <c r="EG2" s="36">
        <v>2014</v>
      </c>
      <c r="EH2" s="36">
        <v>2015</v>
      </c>
      <c r="EI2" s="36">
        <v>2016</v>
      </c>
      <c r="EJ2" s="36">
        <v>2017</v>
      </c>
      <c r="EK2" s="36">
        <v>2018</v>
      </c>
      <c r="EL2" s="36">
        <v>2019</v>
      </c>
      <c r="EM2" s="36">
        <v>2020</v>
      </c>
      <c r="EN2" s="36">
        <v>2021</v>
      </c>
      <c r="EO2" s="36">
        <v>2022</v>
      </c>
      <c r="EP2" s="93">
        <v>2023</v>
      </c>
      <c r="EQ2" s="36">
        <v>2013</v>
      </c>
      <c r="ER2" s="36">
        <v>2014</v>
      </c>
      <c r="ES2" s="36">
        <v>2015</v>
      </c>
      <c r="ET2" s="36">
        <v>2016</v>
      </c>
      <c r="EU2" s="36">
        <v>2017</v>
      </c>
      <c r="EV2" s="36">
        <v>2018</v>
      </c>
      <c r="EW2" s="36">
        <v>2019</v>
      </c>
      <c r="EX2" s="36">
        <v>2020</v>
      </c>
      <c r="EY2" s="36">
        <v>2021</v>
      </c>
      <c r="EZ2" s="36">
        <v>2022</v>
      </c>
      <c r="FA2" s="93">
        <v>2023</v>
      </c>
      <c r="FB2" s="36">
        <v>2013</v>
      </c>
      <c r="FC2" s="36">
        <v>2014</v>
      </c>
      <c r="FD2" s="36">
        <v>2015</v>
      </c>
      <c r="FE2" s="36">
        <v>2016</v>
      </c>
      <c r="FF2" s="36">
        <v>2017</v>
      </c>
      <c r="FG2" s="36">
        <v>2018</v>
      </c>
      <c r="FH2" s="36">
        <v>2019</v>
      </c>
      <c r="FI2" s="36">
        <v>2020</v>
      </c>
      <c r="FJ2" s="36">
        <v>2021</v>
      </c>
      <c r="FK2" s="36">
        <v>2022</v>
      </c>
      <c r="FL2" s="93">
        <v>2023</v>
      </c>
      <c r="FM2" s="36">
        <v>2013</v>
      </c>
      <c r="FN2" s="36">
        <v>2014</v>
      </c>
      <c r="FO2" s="36">
        <v>2015</v>
      </c>
      <c r="FP2" s="36">
        <v>2016</v>
      </c>
      <c r="FQ2" s="36">
        <v>2017</v>
      </c>
      <c r="FR2" s="36">
        <v>2018</v>
      </c>
      <c r="FS2" s="36">
        <v>2019</v>
      </c>
      <c r="FT2" s="36">
        <v>2020</v>
      </c>
      <c r="FU2" s="36">
        <v>2021</v>
      </c>
      <c r="FV2" s="36">
        <v>2022</v>
      </c>
      <c r="FW2" s="93">
        <v>2023</v>
      </c>
      <c r="FX2" s="36">
        <v>2013</v>
      </c>
      <c r="FY2" s="36">
        <v>2014</v>
      </c>
      <c r="FZ2" s="36">
        <v>2015</v>
      </c>
      <c r="GA2" s="36">
        <v>2016</v>
      </c>
      <c r="GB2" s="36">
        <v>2017</v>
      </c>
      <c r="GC2" s="36">
        <v>2018</v>
      </c>
      <c r="GD2" s="36">
        <v>2019</v>
      </c>
      <c r="GE2" s="36">
        <v>2020</v>
      </c>
      <c r="GF2" s="36">
        <v>2021</v>
      </c>
      <c r="GG2" s="36">
        <v>2022</v>
      </c>
      <c r="GH2" s="93">
        <v>2023</v>
      </c>
      <c r="GI2" s="36">
        <v>2013</v>
      </c>
      <c r="GJ2" s="36">
        <v>2014</v>
      </c>
      <c r="GK2" s="36">
        <v>2015</v>
      </c>
      <c r="GL2" s="36">
        <v>2016</v>
      </c>
      <c r="GM2" s="36">
        <v>2017</v>
      </c>
      <c r="GN2" s="36">
        <v>2018</v>
      </c>
      <c r="GO2" s="36">
        <v>2019</v>
      </c>
      <c r="GP2" s="36">
        <v>2020</v>
      </c>
      <c r="GQ2" s="36">
        <v>2021</v>
      </c>
      <c r="GR2" s="36">
        <v>2022</v>
      </c>
      <c r="GS2" s="93">
        <v>2023</v>
      </c>
      <c r="GT2" s="36">
        <v>2013</v>
      </c>
      <c r="GU2" s="36">
        <v>2014</v>
      </c>
      <c r="GV2" s="36">
        <v>2015</v>
      </c>
      <c r="GW2" s="36">
        <v>2016</v>
      </c>
      <c r="GX2" s="36">
        <v>2017</v>
      </c>
      <c r="GY2" s="36">
        <v>2018</v>
      </c>
      <c r="GZ2" s="36">
        <v>2019</v>
      </c>
      <c r="HA2" s="36">
        <v>2020</v>
      </c>
      <c r="HB2" s="36">
        <v>2021</v>
      </c>
      <c r="HC2" s="36">
        <v>2022</v>
      </c>
      <c r="HD2" s="93">
        <v>2023</v>
      </c>
      <c r="HE2" s="36">
        <v>2013</v>
      </c>
      <c r="HF2" s="36">
        <v>2014</v>
      </c>
      <c r="HG2" s="36">
        <v>2015</v>
      </c>
      <c r="HH2" s="36">
        <v>2016</v>
      </c>
      <c r="HI2" s="36">
        <v>2017</v>
      </c>
      <c r="HJ2" s="36">
        <v>2018</v>
      </c>
      <c r="HK2" s="36">
        <v>2019</v>
      </c>
      <c r="HL2" s="36">
        <v>2020</v>
      </c>
      <c r="HM2" s="36">
        <v>2021</v>
      </c>
      <c r="HN2" s="36">
        <v>2022</v>
      </c>
      <c r="HO2" s="93">
        <v>2023</v>
      </c>
      <c r="HP2" s="36">
        <v>2013</v>
      </c>
      <c r="HQ2" s="36">
        <v>2014</v>
      </c>
      <c r="HR2" s="36">
        <v>2015</v>
      </c>
      <c r="HS2" s="36">
        <v>2016</v>
      </c>
      <c r="HT2" s="36">
        <v>2017</v>
      </c>
      <c r="HU2" s="36">
        <v>2018</v>
      </c>
      <c r="HV2" s="36">
        <v>2019</v>
      </c>
      <c r="HW2" s="36">
        <v>2020</v>
      </c>
      <c r="HX2" s="36">
        <v>2021</v>
      </c>
      <c r="HY2" s="36">
        <v>2022</v>
      </c>
      <c r="HZ2" s="93">
        <v>2023</v>
      </c>
      <c r="IA2" s="36">
        <v>2013</v>
      </c>
      <c r="IB2" s="36">
        <v>2014</v>
      </c>
      <c r="IC2" s="36">
        <v>2015</v>
      </c>
      <c r="ID2" s="44">
        <v>2016</v>
      </c>
      <c r="IE2" s="36">
        <v>2017</v>
      </c>
      <c r="IF2" s="36">
        <v>2018</v>
      </c>
      <c r="IG2" s="36">
        <v>2019</v>
      </c>
      <c r="IH2" s="36">
        <v>2020</v>
      </c>
      <c r="II2" s="36">
        <v>2021</v>
      </c>
      <c r="IJ2" s="36">
        <v>2022</v>
      </c>
      <c r="IK2" s="93">
        <v>2023</v>
      </c>
      <c r="IL2" s="36">
        <v>2013</v>
      </c>
      <c r="IM2" s="36">
        <v>2014</v>
      </c>
      <c r="IN2" s="36">
        <v>2015</v>
      </c>
      <c r="IO2" s="36">
        <v>2016</v>
      </c>
      <c r="IP2" s="36">
        <v>2017</v>
      </c>
      <c r="IQ2" s="36">
        <v>2018</v>
      </c>
      <c r="IR2" s="36">
        <v>2019</v>
      </c>
      <c r="IS2" s="36">
        <v>2020</v>
      </c>
      <c r="IT2" s="36">
        <v>2021</v>
      </c>
      <c r="IU2" s="36">
        <v>2022</v>
      </c>
      <c r="IV2" s="93">
        <v>2023</v>
      </c>
      <c r="IW2" s="36">
        <v>2013</v>
      </c>
      <c r="IX2" s="36">
        <v>2014</v>
      </c>
      <c r="IY2" s="36">
        <v>2015</v>
      </c>
      <c r="IZ2" s="36">
        <v>2016</v>
      </c>
      <c r="JA2" s="36">
        <v>2017</v>
      </c>
      <c r="JB2" s="36">
        <v>2018</v>
      </c>
      <c r="JC2" s="36">
        <v>2019</v>
      </c>
      <c r="JD2" s="36">
        <v>2020</v>
      </c>
      <c r="JE2" s="36">
        <v>2021</v>
      </c>
      <c r="JF2" s="36">
        <v>2022</v>
      </c>
      <c r="JG2" s="93">
        <v>2023</v>
      </c>
      <c r="JH2" s="36">
        <v>2013</v>
      </c>
      <c r="JI2" s="36">
        <v>2014</v>
      </c>
      <c r="JJ2" s="36">
        <v>2015</v>
      </c>
      <c r="JK2" s="36">
        <v>2016</v>
      </c>
      <c r="JL2" s="36">
        <v>2017</v>
      </c>
      <c r="JM2" s="36">
        <v>2018</v>
      </c>
      <c r="JN2" s="36">
        <v>2019</v>
      </c>
      <c r="JO2" s="36">
        <v>2020</v>
      </c>
      <c r="JP2" s="36">
        <v>2021</v>
      </c>
      <c r="JQ2" s="36">
        <v>2022</v>
      </c>
      <c r="JR2" s="93">
        <v>2023</v>
      </c>
      <c r="JS2" s="36">
        <v>2013</v>
      </c>
      <c r="JT2" s="36">
        <v>2014</v>
      </c>
      <c r="JU2" s="36">
        <v>2015</v>
      </c>
      <c r="JV2" s="36">
        <v>2016</v>
      </c>
      <c r="JW2" s="36">
        <v>2017</v>
      </c>
      <c r="JX2" s="36">
        <v>2018</v>
      </c>
      <c r="JY2" s="36">
        <v>2019</v>
      </c>
      <c r="JZ2" s="36">
        <v>2020</v>
      </c>
      <c r="KA2" s="36">
        <v>2021</v>
      </c>
      <c r="KB2" s="36">
        <v>2022</v>
      </c>
      <c r="KC2" s="93">
        <v>2023</v>
      </c>
      <c r="KD2" s="36">
        <v>2013</v>
      </c>
      <c r="KE2" s="36">
        <v>2014</v>
      </c>
      <c r="KF2" s="36">
        <v>2015</v>
      </c>
      <c r="KG2" s="36">
        <v>2016</v>
      </c>
      <c r="KH2" s="36">
        <v>2017</v>
      </c>
      <c r="KI2" s="36">
        <v>2018</v>
      </c>
      <c r="KJ2" s="36">
        <v>2019</v>
      </c>
      <c r="KK2" s="36">
        <v>2020</v>
      </c>
      <c r="KL2" s="36">
        <v>2021</v>
      </c>
      <c r="KM2" s="36">
        <v>2022</v>
      </c>
      <c r="KN2" s="93">
        <v>2023</v>
      </c>
      <c r="KO2" s="36">
        <v>2013</v>
      </c>
      <c r="KP2" s="36">
        <v>2014</v>
      </c>
      <c r="KQ2" s="36">
        <v>2015</v>
      </c>
      <c r="KR2" s="36">
        <v>2016</v>
      </c>
      <c r="KS2" s="36">
        <v>2017</v>
      </c>
      <c r="KT2" s="36">
        <v>2018</v>
      </c>
      <c r="KU2" s="36">
        <v>2019</v>
      </c>
      <c r="KV2" s="36">
        <v>2020</v>
      </c>
      <c r="KW2" s="36">
        <v>2021</v>
      </c>
      <c r="KX2" s="36">
        <v>2022</v>
      </c>
      <c r="KY2" s="93">
        <v>2023</v>
      </c>
      <c r="KZ2" s="36">
        <v>2013</v>
      </c>
      <c r="LA2" s="36">
        <v>2014</v>
      </c>
      <c r="LB2" s="36">
        <v>2015</v>
      </c>
      <c r="LC2" s="36">
        <v>2016</v>
      </c>
      <c r="LD2" s="36">
        <v>2017</v>
      </c>
      <c r="LE2" s="36">
        <v>2018</v>
      </c>
      <c r="LF2" s="36">
        <v>2019</v>
      </c>
      <c r="LG2" s="36">
        <v>2020</v>
      </c>
      <c r="LH2" s="36">
        <v>2021</v>
      </c>
      <c r="LI2" s="36">
        <v>2022</v>
      </c>
      <c r="LJ2" s="93">
        <v>2023</v>
      </c>
    </row>
    <row r="3" spans="1:322" ht="26" x14ac:dyDescent="0.25">
      <c r="A3" s="8" t="s">
        <v>52</v>
      </c>
      <c r="B3" s="29" t="s">
        <v>116</v>
      </c>
      <c r="C3" s="119" t="s">
        <v>138</v>
      </c>
      <c r="D3" s="125"/>
      <c r="E3" s="18"/>
      <c r="F3" s="18"/>
      <c r="G3" s="8"/>
      <c r="H3" s="8"/>
      <c r="I3" s="8"/>
      <c r="J3" s="8"/>
      <c r="K3" s="8"/>
      <c r="L3" s="8"/>
      <c r="M3" s="8"/>
      <c r="N3" s="151"/>
      <c r="O3" s="8"/>
      <c r="P3" s="8"/>
      <c r="Q3" s="8"/>
      <c r="R3" s="8"/>
      <c r="S3" s="8"/>
      <c r="T3" s="8"/>
      <c r="U3" s="8"/>
      <c r="V3" s="8"/>
      <c r="W3" s="8"/>
      <c r="X3" s="8"/>
      <c r="Y3" s="151"/>
      <c r="Z3" s="8"/>
      <c r="AA3" s="8"/>
      <c r="AB3" s="8"/>
      <c r="AC3" s="8"/>
      <c r="AD3" s="8"/>
      <c r="AE3" s="8"/>
      <c r="AF3" s="8"/>
      <c r="AG3" s="8"/>
      <c r="AH3" s="8"/>
      <c r="AI3" s="8"/>
      <c r="AJ3" s="151"/>
      <c r="AK3" s="8"/>
      <c r="AL3" s="8"/>
      <c r="AM3" s="8"/>
      <c r="AN3" s="8"/>
      <c r="AO3" s="8"/>
      <c r="AP3" s="8"/>
      <c r="AQ3" s="8"/>
      <c r="AR3" s="8"/>
      <c r="AS3" s="8"/>
      <c r="AT3" s="8"/>
      <c r="AU3" s="151"/>
      <c r="AV3" s="8"/>
      <c r="AW3" s="8"/>
      <c r="AX3" s="8"/>
      <c r="AY3" s="8"/>
      <c r="AZ3" s="8"/>
      <c r="BA3" s="8"/>
      <c r="BB3" s="8"/>
      <c r="BC3" s="8"/>
      <c r="BD3" s="8"/>
      <c r="BE3" s="8"/>
      <c r="BF3" s="151"/>
      <c r="BG3" s="8"/>
      <c r="BH3" s="8"/>
      <c r="BI3" s="8"/>
      <c r="BJ3" s="8"/>
      <c r="BK3" s="8"/>
      <c r="BL3" s="8"/>
      <c r="BM3" s="8"/>
      <c r="BN3" s="8"/>
      <c r="BO3" s="8"/>
      <c r="BP3" s="8"/>
      <c r="BQ3" s="151"/>
      <c r="BR3" s="8"/>
      <c r="BS3" s="8"/>
      <c r="BT3" s="8"/>
      <c r="BU3" s="8"/>
      <c r="BV3" s="62"/>
      <c r="BW3" s="62"/>
      <c r="BX3" s="62"/>
      <c r="BY3" s="62"/>
      <c r="BZ3" s="62"/>
      <c r="CA3" s="62"/>
      <c r="CB3" s="208"/>
      <c r="CC3" s="8"/>
      <c r="CD3" s="8"/>
      <c r="CE3" s="8"/>
      <c r="CF3" s="8"/>
      <c r="CG3" s="8"/>
      <c r="CH3" s="8"/>
      <c r="CI3" s="8"/>
      <c r="CJ3" s="8"/>
      <c r="CK3" s="8"/>
      <c r="CL3" s="8"/>
      <c r="CM3" s="151"/>
      <c r="CN3" s="8"/>
      <c r="CO3" s="8"/>
      <c r="CP3" s="8"/>
      <c r="CQ3" s="8"/>
      <c r="CR3" s="8"/>
      <c r="CS3" s="8"/>
      <c r="CT3" s="8"/>
      <c r="CU3" s="8"/>
      <c r="CV3" s="8"/>
      <c r="CW3" s="8"/>
      <c r="CX3" s="151"/>
      <c r="CY3" s="8"/>
      <c r="CZ3" s="8"/>
      <c r="DA3" s="8"/>
      <c r="DB3" s="8"/>
      <c r="DC3" s="8"/>
      <c r="DD3" s="8"/>
      <c r="DE3" s="8"/>
      <c r="DF3" s="8"/>
      <c r="DG3" s="8"/>
      <c r="DH3" s="8"/>
      <c r="DI3" s="151"/>
      <c r="DJ3" s="8"/>
      <c r="DK3" s="8"/>
      <c r="DL3" s="8"/>
      <c r="DM3" s="8"/>
      <c r="DN3" s="8"/>
      <c r="DO3" s="8"/>
      <c r="DP3" s="8"/>
      <c r="DQ3" s="8"/>
      <c r="DR3" s="8"/>
      <c r="DS3" s="8"/>
      <c r="DT3" s="151"/>
      <c r="DU3" s="8"/>
      <c r="DV3" s="8"/>
      <c r="DW3" s="26"/>
      <c r="DX3" s="8"/>
      <c r="DY3" s="8"/>
      <c r="DZ3" s="8"/>
      <c r="EA3" s="8"/>
      <c r="EB3" s="8"/>
      <c r="EC3" s="8"/>
      <c r="ED3" s="8"/>
      <c r="EE3" s="151"/>
      <c r="EF3" s="8"/>
      <c r="EG3" s="8"/>
      <c r="EH3" s="8"/>
      <c r="EI3" s="8"/>
      <c r="EJ3" s="8"/>
      <c r="EK3" s="8"/>
      <c r="EL3" s="8"/>
      <c r="EM3" s="8"/>
      <c r="EN3" s="8"/>
      <c r="EO3" s="8"/>
      <c r="EP3" s="151"/>
      <c r="EQ3" s="8"/>
      <c r="ER3" s="8"/>
      <c r="ES3" s="8"/>
      <c r="ET3" s="8"/>
      <c r="EU3" s="8"/>
      <c r="EV3" s="8"/>
      <c r="EW3" s="8"/>
      <c r="EX3" s="8"/>
      <c r="EY3" s="8"/>
      <c r="EZ3" s="8"/>
      <c r="FA3" s="151"/>
      <c r="FB3" s="8"/>
      <c r="FC3" s="8"/>
      <c r="FD3" s="8"/>
      <c r="FE3" s="8"/>
      <c r="FF3" s="8"/>
      <c r="FG3" s="8"/>
      <c r="FH3" s="8"/>
      <c r="FI3" s="8"/>
      <c r="FJ3" s="8"/>
      <c r="FK3" s="8"/>
      <c r="FL3" s="151"/>
      <c r="FM3" s="8"/>
      <c r="FN3" s="8"/>
      <c r="FO3" s="8"/>
      <c r="FP3" s="8"/>
      <c r="FQ3" s="8"/>
      <c r="FR3" s="8"/>
      <c r="FS3" s="8"/>
      <c r="FT3" s="8"/>
      <c r="FU3" s="8"/>
      <c r="FV3" s="8"/>
      <c r="FW3" s="151"/>
      <c r="FX3" s="8"/>
      <c r="FY3" s="8"/>
      <c r="FZ3" s="8"/>
      <c r="GA3" s="8"/>
      <c r="GB3" s="8"/>
      <c r="GC3" s="8"/>
      <c r="GD3" s="8"/>
      <c r="GE3" s="8"/>
      <c r="GF3" s="8"/>
      <c r="GG3" s="8"/>
      <c r="GH3" s="151"/>
      <c r="GI3" s="8"/>
      <c r="GJ3" s="8"/>
      <c r="GK3" s="8"/>
      <c r="GL3" s="8"/>
      <c r="GM3" s="8"/>
      <c r="GN3" s="8"/>
      <c r="GO3" s="8"/>
      <c r="GP3" s="8"/>
      <c r="GQ3" s="8"/>
      <c r="GR3" s="8"/>
      <c r="GS3" s="151"/>
      <c r="GT3" s="8"/>
      <c r="GU3" s="8"/>
      <c r="GV3" s="8"/>
      <c r="GW3" s="8"/>
      <c r="GX3" s="8"/>
      <c r="GY3" s="8"/>
      <c r="GZ3" s="8"/>
      <c r="HA3" s="8"/>
      <c r="HB3" s="8"/>
      <c r="HC3" s="8"/>
      <c r="HD3" s="151"/>
      <c r="HE3" s="8"/>
      <c r="HF3" s="8"/>
      <c r="HG3" s="8"/>
      <c r="HH3" s="8"/>
      <c r="HI3" s="8"/>
      <c r="HJ3" s="8"/>
      <c r="HK3" s="8"/>
      <c r="HL3" s="8"/>
      <c r="HM3" s="8"/>
      <c r="HN3" s="8"/>
      <c r="HO3" s="151"/>
      <c r="HP3" s="8"/>
      <c r="HQ3" s="8"/>
      <c r="HR3" s="8"/>
      <c r="HS3" s="8"/>
      <c r="HT3" s="8"/>
      <c r="HU3" s="8"/>
      <c r="HV3" s="8"/>
      <c r="HW3" s="8"/>
      <c r="HX3" s="8"/>
      <c r="HY3" s="8"/>
      <c r="HZ3" s="151"/>
      <c r="IA3" s="8"/>
      <c r="IB3" s="8"/>
      <c r="IC3" s="8"/>
      <c r="ID3" s="71"/>
      <c r="IE3" s="8"/>
      <c r="IF3" s="8"/>
      <c r="IG3" s="8"/>
      <c r="IH3" s="8"/>
      <c r="II3" s="8"/>
      <c r="IJ3" s="8"/>
      <c r="IK3" s="151"/>
      <c r="IL3" s="8"/>
      <c r="IM3" s="8"/>
      <c r="IN3" s="8"/>
      <c r="IO3" s="8"/>
      <c r="IP3" s="8"/>
      <c r="IQ3" s="8"/>
      <c r="IR3" s="8"/>
      <c r="IS3" s="8"/>
      <c r="IT3" s="8"/>
      <c r="IU3" s="8"/>
      <c r="IV3" s="151"/>
      <c r="IW3" s="8"/>
      <c r="IX3" s="8"/>
      <c r="IY3" s="8"/>
      <c r="IZ3" s="8"/>
      <c r="JA3" s="8"/>
      <c r="JB3" s="8"/>
      <c r="JC3" s="8"/>
      <c r="JD3" s="8"/>
      <c r="JE3" s="8"/>
      <c r="JF3" s="8"/>
      <c r="JG3" s="151"/>
      <c r="JH3" s="8"/>
      <c r="JI3" s="8"/>
      <c r="JJ3" s="8"/>
      <c r="JK3" s="8"/>
      <c r="JL3" s="8"/>
      <c r="JM3" s="8"/>
      <c r="JN3" s="8"/>
      <c r="JO3" s="8"/>
      <c r="JP3" s="8"/>
      <c r="JQ3" s="8"/>
      <c r="JR3" s="151"/>
      <c r="JS3" s="8"/>
      <c r="JT3" s="8"/>
      <c r="JU3" s="8"/>
      <c r="JV3" s="8"/>
      <c r="JW3" s="8"/>
      <c r="JX3" s="8"/>
      <c r="JY3" s="8"/>
      <c r="JZ3" s="8"/>
      <c r="KA3" s="8"/>
      <c r="KB3" s="214"/>
      <c r="KC3" s="196"/>
      <c r="KD3" s="8"/>
      <c r="KE3" s="8"/>
      <c r="KF3" s="8"/>
      <c r="KG3" s="8"/>
      <c r="KH3" s="8"/>
      <c r="KI3" s="8"/>
      <c r="KJ3" s="8"/>
      <c r="KK3" s="8"/>
      <c r="KL3" s="8"/>
      <c r="KM3" s="8"/>
      <c r="KN3" s="151"/>
      <c r="KO3" s="8"/>
      <c r="KP3" s="8"/>
      <c r="KQ3" s="8"/>
      <c r="KR3" s="8"/>
      <c r="KS3" s="8"/>
      <c r="KT3" s="8"/>
      <c r="KU3" s="8"/>
      <c r="KV3" s="8"/>
      <c r="KW3" s="8"/>
      <c r="KX3" s="8"/>
      <c r="KY3" s="151"/>
      <c r="KZ3" s="8"/>
      <c r="LA3" s="8"/>
      <c r="LB3" s="8"/>
      <c r="LC3" s="8"/>
      <c r="LD3" s="8"/>
      <c r="LE3" s="8"/>
      <c r="LF3" s="8"/>
      <c r="LG3" s="8"/>
      <c r="LH3" s="8"/>
      <c r="LI3" s="8"/>
      <c r="LJ3" s="151"/>
    </row>
    <row r="4" spans="1:322" ht="13" x14ac:dyDescent="0.25">
      <c r="A4" s="8">
        <v>1.1000000000000001</v>
      </c>
      <c r="B4" s="29" t="s">
        <v>117</v>
      </c>
      <c r="C4" s="119" t="s">
        <v>139</v>
      </c>
      <c r="D4" s="125"/>
      <c r="E4" s="18"/>
      <c r="F4" s="18"/>
      <c r="G4" s="8"/>
      <c r="H4" s="8"/>
      <c r="I4" s="8"/>
      <c r="J4" s="8"/>
      <c r="K4" s="8"/>
      <c r="L4" s="8"/>
      <c r="M4" s="8"/>
      <c r="N4" s="151"/>
      <c r="O4" s="8"/>
      <c r="P4" s="8"/>
      <c r="Q4" s="8"/>
      <c r="R4" s="8"/>
      <c r="S4" s="8"/>
      <c r="T4" s="8"/>
      <c r="U4" s="8"/>
      <c r="V4" s="8"/>
      <c r="W4" s="8"/>
      <c r="X4" s="8"/>
      <c r="Y4" s="151"/>
      <c r="Z4" s="8"/>
      <c r="AA4" s="8"/>
      <c r="AB4" s="8"/>
      <c r="AC4" s="8"/>
      <c r="AD4" s="8"/>
      <c r="AE4" s="8"/>
      <c r="AF4" s="8"/>
      <c r="AG4" s="8"/>
      <c r="AH4" s="8"/>
      <c r="AI4" s="8"/>
      <c r="AJ4" s="151"/>
      <c r="AK4" s="8"/>
      <c r="AL4" s="8"/>
      <c r="AM4" s="8"/>
      <c r="AN4" s="8"/>
      <c r="AO4" s="8"/>
      <c r="AP4" s="8"/>
      <c r="AQ4" s="8"/>
      <c r="AR4" s="8"/>
      <c r="AS4" s="8"/>
      <c r="AT4" s="8"/>
      <c r="AU4" s="151"/>
      <c r="AV4" s="8"/>
      <c r="AW4" s="8"/>
      <c r="AX4" s="8"/>
      <c r="AY4" s="8"/>
      <c r="AZ4" s="8"/>
      <c r="BA4" s="8"/>
      <c r="BB4" s="8"/>
      <c r="BC4" s="8"/>
      <c r="BD4" s="8"/>
      <c r="BE4" s="8"/>
      <c r="BF4" s="151"/>
      <c r="BG4" s="8"/>
      <c r="BH4" s="8"/>
      <c r="BI4" s="8"/>
      <c r="BJ4" s="8"/>
      <c r="BK4" s="8"/>
      <c r="BL4" s="8"/>
      <c r="BM4" s="8"/>
      <c r="BN4" s="8"/>
      <c r="BO4" s="8"/>
      <c r="BP4" s="8"/>
      <c r="BQ4" s="151"/>
      <c r="BR4" s="8"/>
      <c r="BS4" s="8"/>
      <c r="BT4" s="8"/>
      <c r="BU4" s="8"/>
      <c r="BV4" s="62"/>
      <c r="BW4" s="62"/>
      <c r="BX4" s="62"/>
      <c r="BY4" s="62"/>
      <c r="BZ4" s="62"/>
      <c r="CA4" s="62"/>
      <c r="CB4" s="208"/>
      <c r="CC4" s="8"/>
      <c r="CD4" s="8"/>
      <c r="CE4" s="8"/>
      <c r="CF4" s="8"/>
      <c r="CG4" s="8"/>
      <c r="CH4" s="8"/>
      <c r="CI4" s="8"/>
      <c r="CJ4" s="8"/>
      <c r="CK4" s="8"/>
      <c r="CL4" s="8"/>
      <c r="CM4" s="151"/>
      <c r="CN4" s="8"/>
      <c r="CO4" s="8"/>
      <c r="CP4" s="8"/>
      <c r="CQ4" s="8"/>
      <c r="CR4" s="8"/>
      <c r="CS4" s="8"/>
      <c r="CT4" s="8"/>
      <c r="CU4" s="8"/>
      <c r="CV4" s="8"/>
      <c r="CW4" s="8"/>
      <c r="CX4" s="151"/>
      <c r="CY4" s="8"/>
      <c r="CZ4" s="8"/>
      <c r="DA4" s="8"/>
      <c r="DB4" s="8"/>
      <c r="DC4" s="8"/>
      <c r="DD4" s="8"/>
      <c r="DE4" s="8"/>
      <c r="DF4" s="8"/>
      <c r="DG4" s="8"/>
      <c r="DH4" s="8"/>
      <c r="DI4" s="151"/>
      <c r="DJ4" s="8"/>
      <c r="DK4" s="8"/>
      <c r="DL4" s="8"/>
      <c r="DM4" s="8"/>
      <c r="DN4" s="8"/>
      <c r="DO4" s="8"/>
      <c r="DP4" s="8"/>
      <c r="DQ4" s="8"/>
      <c r="DR4" s="8"/>
      <c r="DS4" s="8"/>
      <c r="DT4" s="151"/>
      <c r="DU4" s="8"/>
      <c r="DV4" s="8"/>
      <c r="DW4" s="26"/>
      <c r="DX4" s="8"/>
      <c r="DY4" s="8"/>
      <c r="DZ4" s="8"/>
      <c r="EA4" s="8"/>
      <c r="EB4" s="8"/>
      <c r="EC4" s="8"/>
      <c r="ED4" s="8"/>
      <c r="EE4" s="151"/>
      <c r="EF4" s="8"/>
      <c r="EG4" s="8"/>
      <c r="EH4" s="8"/>
      <c r="EI4" s="8"/>
      <c r="EJ4" s="8"/>
      <c r="EK4" s="8"/>
      <c r="EL4" s="8"/>
      <c r="EM4" s="8"/>
      <c r="EN4" s="8"/>
      <c r="EO4" s="8"/>
      <c r="EP4" s="151"/>
      <c r="EQ4" s="8"/>
      <c r="ER4" s="8"/>
      <c r="ES4" s="8"/>
      <c r="ET4" s="8"/>
      <c r="EU4" s="8"/>
      <c r="EV4" s="8"/>
      <c r="EW4" s="8"/>
      <c r="EX4" s="8"/>
      <c r="EY4" s="8"/>
      <c r="EZ4" s="8"/>
      <c r="FA4" s="151"/>
      <c r="FB4" s="8"/>
      <c r="FC4" s="8"/>
      <c r="FD4" s="8"/>
      <c r="FE4" s="8"/>
      <c r="FF4" s="8"/>
      <c r="FG4" s="8"/>
      <c r="FH4" s="8"/>
      <c r="FI4" s="8"/>
      <c r="FJ4" s="8"/>
      <c r="FK4" s="8"/>
      <c r="FL4" s="151"/>
      <c r="FM4" s="8"/>
      <c r="FN4" s="8"/>
      <c r="FO4" s="8"/>
      <c r="FP4" s="8"/>
      <c r="FQ4" s="8"/>
      <c r="FR4" s="8"/>
      <c r="FS4" s="8"/>
      <c r="FT4" s="8"/>
      <c r="FU4" s="8"/>
      <c r="FV4" s="8"/>
      <c r="FW4" s="151"/>
      <c r="FX4" s="8"/>
      <c r="FY4" s="8"/>
      <c r="FZ4" s="8"/>
      <c r="GA4" s="8"/>
      <c r="GB4" s="8"/>
      <c r="GC4" s="8"/>
      <c r="GD4" s="8"/>
      <c r="GE4" s="8"/>
      <c r="GF4" s="8"/>
      <c r="GG4" s="8"/>
      <c r="GH4" s="151"/>
      <c r="GI4" s="8"/>
      <c r="GJ4" s="8"/>
      <c r="GK4" s="8"/>
      <c r="GL4" s="8"/>
      <c r="GM4" s="8"/>
      <c r="GN4" s="8"/>
      <c r="GO4" s="8"/>
      <c r="GP4" s="8"/>
      <c r="GQ4" s="8"/>
      <c r="GR4" s="8"/>
      <c r="GS4" s="151"/>
      <c r="GT4" s="8"/>
      <c r="GU4" s="8"/>
      <c r="GV4" s="8"/>
      <c r="GW4" s="8"/>
      <c r="GX4" s="8"/>
      <c r="GY4" s="8"/>
      <c r="GZ4" s="8"/>
      <c r="HA4" s="8"/>
      <c r="HB4" s="8"/>
      <c r="HC4" s="8"/>
      <c r="HD4" s="151"/>
      <c r="HE4" s="8"/>
      <c r="HF4" s="8"/>
      <c r="HG4" s="8"/>
      <c r="HH4" s="8"/>
      <c r="HI4" s="8"/>
      <c r="HJ4" s="8"/>
      <c r="HK4" s="8"/>
      <c r="HL4" s="8"/>
      <c r="HM4" s="8"/>
      <c r="HN4" s="8"/>
      <c r="HO4" s="151"/>
      <c r="HP4" s="8"/>
      <c r="HQ4" s="8"/>
      <c r="HR4" s="8"/>
      <c r="HS4" s="8"/>
      <c r="HT4" s="8"/>
      <c r="HU4" s="8"/>
      <c r="HV4" s="8"/>
      <c r="HW4" s="8"/>
      <c r="HX4" s="8"/>
      <c r="HY4" s="8"/>
      <c r="HZ4" s="151"/>
      <c r="IA4" s="8"/>
      <c r="IB4" s="8"/>
      <c r="IC4" s="8"/>
      <c r="ID4" s="71"/>
      <c r="IE4" s="8"/>
      <c r="IF4" s="8"/>
      <c r="IG4" s="8"/>
      <c r="IH4" s="8"/>
      <c r="II4" s="8"/>
      <c r="IJ4" s="8"/>
      <c r="IK4" s="151"/>
      <c r="IL4" s="8"/>
      <c r="IM4" s="8"/>
      <c r="IN4" s="8"/>
      <c r="IO4" s="8"/>
      <c r="IP4" s="8"/>
      <c r="IQ4" s="8"/>
      <c r="IR4" s="8"/>
      <c r="IS4" s="8"/>
      <c r="IT4" s="8"/>
      <c r="IU4" s="8"/>
      <c r="IV4" s="151"/>
      <c r="IW4" s="8"/>
      <c r="IX4" s="8"/>
      <c r="IY4" s="8"/>
      <c r="IZ4" s="8"/>
      <c r="JA4" s="8"/>
      <c r="JB4" s="8"/>
      <c r="JC4" s="8"/>
      <c r="JD4" s="8"/>
      <c r="JE4" s="8"/>
      <c r="JF4" s="8"/>
      <c r="JG4" s="151"/>
      <c r="JH4" s="8"/>
      <c r="JI4" s="8"/>
      <c r="JJ4" s="8"/>
      <c r="JK4" s="8"/>
      <c r="JL4" s="8"/>
      <c r="JM4" s="8"/>
      <c r="JN4" s="8"/>
      <c r="JO4" s="8"/>
      <c r="JP4" s="8"/>
      <c r="JQ4" s="8"/>
      <c r="JR4" s="151"/>
      <c r="JS4" s="8"/>
      <c r="JT4" s="8"/>
      <c r="JU4" s="8"/>
      <c r="JV4" s="8"/>
      <c r="JW4" s="8"/>
      <c r="JX4" s="8"/>
      <c r="JY4" s="8"/>
      <c r="JZ4" s="8"/>
      <c r="KA4" s="8"/>
      <c r="KB4" s="214"/>
      <c r="KC4" s="196"/>
      <c r="KD4" s="8"/>
      <c r="KE4" s="8"/>
      <c r="KF4" s="8"/>
      <c r="KG4" s="8"/>
      <c r="KH4" s="8"/>
      <c r="KI4" s="8"/>
      <c r="KJ4" s="8"/>
      <c r="KK4" s="8"/>
      <c r="KL4" s="8"/>
      <c r="KM4" s="8"/>
      <c r="KN4" s="151"/>
      <c r="KO4" s="8"/>
      <c r="KP4" s="8"/>
      <c r="KQ4" s="8"/>
      <c r="KR4" s="8"/>
      <c r="KS4" s="8"/>
      <c r="KT4" s="8"/>
      <c r="KU4" s="8"/>
      <c r="KV4" s="8"/>
      <c r="KW4" s="8"/>
      <c r="KX4" s="8"/>
      <c r="KY4" s="151"/>
      <c r="KZ4" s="8"/>
      <c r="LA4" s="8"/>
      <c r="LB4" s="8"/>
      <c r="LC4" s="8"/>
      <c r="LD4" s="8"/>
      <c r="LE4" s="8"/>
      <c r="LF4" s="8"/>
      <c r="LG4" s="8"/>
      <c r="LH4" s="8"/>
      <c r="LI4" s="8"/>
      <c r="LJ4" s="151"/>
    </row>
    <row r="5" spans="1:322" ht="25.5" x14ac:dyDescent="0.3">
      <c r="B5" s="24" t="s">
        <v>184</v>
      </c>
      <c r="C5" s="120" t="s">
        <v>140</v>
      </c>
      <c r="D5" s="126">
        <f t="shared" ref="D5:I8" si="0">SUM(O5,Z5,AK5,AV5,BG5,BR5,CC5,CN5,CY5,DJ5,DU5,EF5,EQ5,FB5,FM5,FX5,GI5,GT5,HE5,HP5,IA5,IL5,IW5,JH5,JS5,KD5,KO5,KZ5)</f>
        <v>409</v>
      </c>
      <c r="E5" s="69">
        <f t="shared" si="0"/>
        <v>420</v>
      </c>
      <c r="F5" s="69">
        <f t="shared" si="0"/>
        <v>420</v>
      </c>
      <c r="G5" s="54">
        <f t="shared" si="0"/>
        <v>421</v>
      </c>
      <c r="H5" s="54">
        <f t="shared" si="0"/>
        <v>405</v>
      </c>
      <c r="I5" s="69">
        <f t="shared" si="0"/>
        <v>408</v>
      </c>
      <c r="J5" s="69">
        <f>SUM(U5, AF5, AQ5, BB5, BM5, BX5, CI5, CT5, DE5, DP5, EA5, EL5, EW5, FH5, FS5, GD5, GO5, GZ5, HK5, HV5, IG5, IR5, JC5, JN5, JY5, KJ5, KU5, LF5)</f>
        <v>435</v>
      </c>
      <c r="K5" s="69">
        <v>444</v>
      </c>
      <c r="L5" s="69">
        <v>469</v>
      </c>
      <c r="M5" s="69">
        <v>495</v>
      </c>
      <c r="N5" s="160">
        <v>505</v>
      </c>
      <c r="O5" s="69">
        <v>11</v>
      </c>
      <c r="P5" s="69">
        <v>10</v>
      </c>
      <c r="Q5" s="69">
        <v>10</v>
      </c>
      <c r="R5" s="69">
        <v>9</v>
      </c>
      <c r="S5" s="69">
        <v>9</v>
      </c>
      <c r="T5" s="69">
        <v>11</v>
      </c>
      <c r="U5" s="69">
        <v>11</v>
      </c>
      <c r="V5" s="69">
        <v>11</v>
      </c>
      <c r="W5" s="69">
        <v>15</v>
      </c>
      <c r="X5" s="69">
        <v>19</v>
      </c>
      <c r="Y5" s="160">
        <v>22</v>
      </c>
      <c r="Z5" s="69">
        <v>1</v>
      </c>
      <c r="AA5" s="69">
        <v>1</v>
      </c>
      <c r="AB5" s="69">
        <v>1</v>
      </c>
      <c r="AC5" s="69">
        <v>1</v>
      </c>
      <c r="AD5" s="69">
        <v>1</v>
      </c>
      <c r="AE5" s="69">
        <v>1</v>
      </c>
      <c r="AF5" s="69">
        <v>1</v>
      </c>
      <c r="AG5" s="69">
        <v>1</v>
      </c>
      <c r="AH5" s="69">
        <v>1</v>
      </c>
      <c r="AI5" s="69">
        <v>1</v>
      </c>
      <c r="AJ5" s="160">
        <v>2</v>
      </c>
      <c r="AK5" s="69">
        <v>4</v>
      </c>
      <c r="AL5" s="69">
        <v>4</v>
      </c>
      <c r="AM5" s="69">
        <v>5</v>
      </c>
      <c r="AN5" s="69">
        <v>5</v>
      </c>
      <c r="AO5" s="55">
        <v>5</v>
      </c>
      <c r="AP5" s="100">
        <v>5</v>
      </c>
      <c r="AQ5" s="100">
        <v>5</v>
      </c>
      <c r="AR5" s="139">
        <v>5</v>
      </c>
      <c r="AS5" s="139">
        <v>5</v>
      </c>
      <c r="AT5" s="210">
        <v>5</v>
      </c>
      <c r="AU5" s="206">
        <v>5</v>
      </c>
      <c r="AV5" s="69">
        <v>23</v>
      </c>
      <c r="AW5" s="69">
        <v>23</v>
      </c>
      <c r="AX5" s="38">
        <v>22</v>
      </c>
      <c r="AY5" s="69">
        <v>22</v>
      </c>
      <c r="AZ5" s="69">
        <v>22</v>
      </c>
      <c r="BA5" s="78">
        <v>21</v>
      </c>
      <c r="BB5" s="78">
        <v>22</v>
      </c>
      <c r="BC5" s="78">
        <v>22</v>
      </c>
      <c r="BD5" s="78">
        <v>22</v>
      </c>
      <c r="BE5" s="78">
        <v>24</v>
      </c>
      <c r="BF5" s="153">
        <v>25</v>
      </c>
      <c r="BG5" s="69">
        <v>10</v>
      </c>
      <c r="BH5" s="69">
        <v>12</v>
      </c>
      <c r="BI5" s="69">
        <v>10</v>
      </c>
      <c r="BJ5" s="69">
        <v>10</v>
      </c>
      <c r="BK5" s="69">
        <v>10</v>
      </c>
      <c r="BL5" s="69">
        <v>10</v>
      </c>
      <c r="BM5" s="69">
        <v>9</v>
      </c>
      <c r="BN5" s="69">
        <v>9</v>
      </c>
      <c r="BO5" s="69">
        <v>10</v>
      </c>
      <c r="BP5" s="69">
        <v>10</v>
      </c>
      <c r="BQ5" s="160">
        <v>10</v>
      </c>
      <c r="BR5" s="69">
        <v>25</v>
      </c>
      <c r="BS5" s="69">
        <v>25</v>
      </c>
      <c r="BT5" s="69">
        <v>25</v>
      </c>
      <c r="BU5" s="69">
        <v>25</v>
      </c>
      <c r="BV5" s="78">
        <v>25</v>
      </c>
      <c r="BW5" s="78">
        <v>25</v>
      </c>
      <c r="BX5" s="78">
        <v>26</v>
      </c>
      <c r="BY5" s="78">
        <v>26</v>
      </c>
      <c r="BZ5" s="78">
        <v>26</v>
      </c>
      <c r="CA5" s="78">
        <v>26</v>
      </c>
      <c r="CB5" s="153">
        <v>26</v>
      </c>
      <c r="CC5" s="69">
        <v>8</v>
      </c>
      <c r="CD5" s="69">
        <v>8</v>
      </c>
      <c r="CE5" s="69">
        <v>8</v>
      </c>
      <c r="CF5" s="69">
        <v>8</v>
      </c>
      <c r="CG5" s="69">
        <v>9</v>
      </c>
      <c r="CH5" s="78">
        <v>9</v>
      </c>
      <c r="CI5" s="78">
        <v>10</v>
      </c>
      <c r="CJ5" s="78">
        <v>10</v>
      </c>
      <c r="CK5" s="78">
        <v>10</v>
      </c>
      <c r="CL5" s="78">
        <v>10</v>
      </c>
      <c r="CM5" s="153">
        <v>10</v>
      </c>
      <c r="CN5" s="69">
        <v>20</v>
      </c>
      <c r="CO5" s="69">
        <v>19</v>
      </c>
      <c r="CP5" s="69">
        <v>19</v>
      </c>
      <c r="CQ5" s="69">
        <v>19</v>
      </c>
      <c r="CR5" s="63">
        <v>19</v>
      </c>
      <c r="CS5" s="104">
        <v>19</v>
      </c>
      <c r="CT5" s="104">
        <v>19</v>
      </c>
      <c r="CU5" s="146">
        <v>19</v>
      </c>
      <c r="CV5" s="146">
        <v>19</v>
      </c>
      <c r="CW5" s="146">
        <v>19</v>
      </c>
      <c r="CX5" s="189">
        <v>19</v>
      </c>
      <c r="CY5" s="69">
        <v>2</v>
      </c>
      <c r="CZ5" s="69">
        <v>3</v>
      </c>
      <c r="DA5" s="69">
        <v>3</v>
      </c>
      <c r="DB5" s="69">
        <v>3</v>
      </c>
      <c r="DC5" s="69">
        <v>3</v>
      </c>
      <c r="DD5" s="69">
        <v>3</v>
      </c>
      <c r="DE5" s="69">
        <v>3</v>
      </c>
      <c r="DF5" s="69">
        <v>3</v>
      </c>
      <c r="DG5" s="69">
        <v>3</v>
      </c>
      <c r="DH5" s="69">
        <v>3</v>
      </c>
      <c r="DI5" s="160">
        <v>2</v>
      </c>
      <c r="DJ5" s="69">
        <v>12</v>
      </c>
      <c r="DK5" s="69">
        <v>13</v>
      </c>
      <c r="DL5" s="69">
        <v>13</v>
      </c>
      <c r="DM5" s="38">
        <v>12</v>
      </c>
      <c r="DN5" s="69">
        <v>12</v>
      </c>
      <c r="DO5" s="78">
        <v>12</v>
      </c>
      <c r="DP5" s="78">
        <v>12</v>
      </c>
      <c r="DQ5" s="78">
        <v>12</v>
      </c>
      <c r="DR5" s="78">
        <v>12</v>
      </c>
      <c r="DS5" s="78">
        <v>14</v>
      </c>
      <c r="DT5" s="153">
        <v>15</v>
      </c>
      <c r="DU5" s="69">
        <v>4</v>
      </c>
      <c r="DV5" s="69">
        <v>4</v>
      </c>
      <c r="DW5" s="38" t="s">
        <v>36</v>
      </c>
      <c r="DX5" s="78">
        <v>4</v>
      </c>
      <c r="DY5" s="97">
        <v>4</v>
      </c>
      <c r="DZ5" s="97">
        <v>4</v>
      </c>
      <c r="EA5" s="20">
        <v>4</v>
      </c>
      <c r="EB5" s="147">
        <v>4</v>
      </c>
      <c r="EC5" s="182">
        <v>4</v>
      </c>
      <c r="ED5" s="182">
        <v>4</v>
      </c>
      <c r="EE5" s="215">
        <v>4</v>
      </c>
      <c r="EF5" s="72">
        <v>25</v>
      </c>
      <c r="EG5" s="72">
        <v>25</v>
      </c>
      <c r="EH5" s="72">
        <v>25</v>
      </c>
      <c r="EI5" s="69">
        <v>25</v>
      </c>
      <c r="EJ5" s="69">
        <v>25</v>
      </c>
      <c r="EK5" s="69">
        <v>25</v>
      </c>
      <c r="EL5" s="69">
        <v>25</v>
      </c>
      <c r="EM5" s="69">
        <v>25</v>
      </c>
      <c r="EN5" s="69">
        <v>28</v>
      </c>
      <c r="EO5" s="69">
        <v>28</v>
      </c>
      <c r="EP5" s="160">
        <v>28</v>
      </c>
      <c r="EQ5" s="69">
        <v>8</v>
      </c>
      <c r="ER5" s="69">
        <v>8</v>
      </c>
      <c r="ES5" s="69">
        <v>8</v>
      </c>
      <c r="ET5" s="69">
        <v>8</v>
      </c>
      <c r="EU5" s="69">
        <v>8</v>
      </c>
      <c r="EV5" s="69">
        <v>8</v>
      </c>
      <c r="EW5" s="69">
        <v>8</v>
      </c>
      <c r="EX5" s="69">
        <v>9</v>
      </c>
      <c r="EY5" s="69">
        <v>9</v>
      </c>
      <c r="EZ5" s="69">
        <v>9</v>
      </c>
      <c r="FA5" s="160">
        <v>8</v>
      </c>
      <c r="FB5" s="69">
        <v>5</v>
      </c>
      <c r="FC5" s="69">
        <v>5</v>
      </c>
      <c r="FD5" s="69">
        <v>6</v>
      </c>
      <c r="FE5" s="69">
        <v>6</v>
      </c>
      <c r="FF5" s="69">
        <v>6</v>
      </c>
      <c r="FG5" s="69">
        <v>6</v>
      </c>
      <c r="FH5" s="69">
        <v>6</v>
      </c>
      <c r="FI5" s="69">
        <v>6</v>
      </c>
      <c r="FJ5" s="69">
        <v>6</v>
      </c>
      <c r="FK5" s="69">
        <v>6</v>
      </c>
      <c r="FL5" s="160">
        <v>6</v>
      </c>
      <c r="FM5" s="69">
        <v>3</v>
      </c>
      <c r="FN5" s="69">
        <v>4</v>
      </c>
      <c r="FO5" s="69">
        <v>4</v>
      </c>
      <c r="FP5" s="69">
        <v>4</v>
      </c>
      <c r="FQ5" s="69">
        <v>4</v>
      </c>
      <c r="FR5" s="78">
        <v>4</v>
      </c>
      <c r="FS5" s="78">
        <v>4</v>
      </c>
      <c r="FT5" s="78">
        <v>4</v>
      </c>
      <c r="FU5" s="78">
        <v>4</v>
      </c>
      <c r="FV5" s="78">
        <v>4</v>
      </c>
      <c r="FW5" s="153">
        <v>4</v>
      </c>
      <c r="FX5" s="69">
        <v>14</v>
      </c>
      <c r="FY5" s="69">
        <v>14</v>
      </c>
      <c r="FZ5" s="69">
        <v>14</v>
      </c>
      <c r="GA5" s="69">
        <v>14</v>
      </c>
      <c r="GB5" s="78">
        <v>14</v>
      </c>
      <c r="GC5" s="78">
        <v>15</v>
      </c>
      <c r="GD5" s="78">
        <v>15</v>
      </c>
      <c r="GE5" s="78">
        <v>15</v>
      </c>
      <c r="GF5" s="78">
        <v>15</v>
      </c>
      <c r="GG5" s="78">
        <v>16</v>
      </c>
      <c r="GH5" s="153">
        <v>17</v>
      </c>
      <c r="GI5" s="69">
        <v>4</v>
      </c>
      <c r="GJ5" s="69">
        <v>5</v>
      </c>
      <c r="GK5" s="69">
        <v>5</v>
      </c>
      <c r="GL5" s="69">
        <v>4</v>
      </c>
      <c r="GM5" s="69">
        <v>4</v>
      </c>
      <c r="GN5" s="69">
        <v>4</v>
      </c>
      <c r="GO5" s="69">
        <v>5</v>
      </c>
      <c r="GP5" s="69">
        <v>5</v>
      </c>
      <c r="GQ5" s="69">
        <v>5</v>
      </c>
      <c r="GR5" s="69">
        <v>5</v>
      </c>
      <c r="GS5" s="160">
        <v>5</v>
      </c>
      <c r="GT5" s="69">
        <v>6</v>
      </c>
      <c r="GU5" s="69">
        <v>7</v>
      </c>
      <c r="GV5" s="69">
        <v>7</v>
      </c>
      <c r="GW5" s="69">
        <v>8</v>
      </c>
      <c r="GX5" s="69">
        <v>10</v>
      </c>
      <c r="GY5" s="78">
        <v>10</v>
      </c>
      <c r="GZ5" s="78">
        <v>10</v>
      </c>
      <c r="HA5" s="78">
        <v>10</v>
      </c>
      <c r="HB5" s="78">
        <v>11</v>
      </c>
      <c r="HC5" s="78">
        <v>14</v>
      </c>
      <c r="HD5" s="153">
        <v>14</v>
      </c>
      <c r="HE5" s="38">
        <v>6</v>
      </c>
      <c r="HF5" s="38">
        <v>6</v>
      </c>
      <c r="HG5" s="38">
        <v>6</v>
      </c>
      <c r="HH5" s="69">
        <v>6</v>
      </c>
      <c r="HI5" s="69">
        <v>6</v>
      </c>
      <c r="HJ5" s="78">
        <v>6</v>
      </c>
      <c r="HK5" s="78">
        <v>6</v>
      </c>
      <c r="HL5" s="78">
        <v>6</v>
      </c>
      <c r="HM5" s="78">
        <v>6</v>
      </c>
      <c r="HN5" s="78">
        <v>7</v>
      </c>
      <c r="HO5" s="153">
        <v>7</v>
      </c>
      <c r="HP5" s="69">
        <v>16</v>
      </c>
      <c r="HQ5" s="69">
        <v>16</v>
      </c>
      <c r="HR5" s="69">
        <v>16</v>
      </c>
      <c r="HS5" s="69">
        <v>16</v>
      </c>
      <c r="HT5" s="69">
        <v>16</v>
      </c>
      <c r="HU5" s="69">
        <v>16</v>
      </c>
      <c r="HV5" s="69">
        <v>16</v>
      </c>
      <c r="HW5" s="69">
        <v>16</v>
      </c>
      <c r="HX5" s="69">
        <v>16</v>
      </c>
      <c r="HY5" s="69">
        <v>18</v>
      </c>
      <c r="HZ5" s="160">
        <v>18</v>
      </c>
      <c r="IA5" s="69">
        <v>21</v>
      </c>
      <c r="IB5" s="69">
        <v>18</v>
      </c>
      <c r="IC5" s="69">
        <v>20</v>
      </c>
      <c r="ID5" s="69">
        <v>19</v>
      </c>
      <c r="IE5" s="69">
        <v>19</v>
      </c>
      <c r="IF5" s="78">
        <v>18</v>
      </c>
      <c r="IG5" s="78">
        <v>24</v>
      </c>
      <c r="IH5" s="78">
        <v>24</v>
      </c>
      <c r="II5" s="78">
        <v>24</v>
      </c>
      <c r="IJ5" s="78">
        <v>24</v>
      </c>
      <c r="IK5" s="153">
        <v>23</v>
      </c>
      <c r="IL5" s="69">
        <v>7</v>
      </c>
      <c r="IM5" s="69">
        <v>7</v>
      </c>
      <c r="IN5" s="69">
        <v>7</v>
      </c>
      <c r="IO5" s="69">
        <v>7</v>
      </c>
      <c r="IP5" s="69">
        <v>7</v>
      </c>
      <c r="IQ5" s="78">
        <v>7</v>
      </c>
      <c r="IR5" s="78">
        <v>7</v>
      </c>
      <c r="IS5" s="78">
        <v>7</v>
      </c>
      <c r="IT5" s="78">
        <v>7</v>
      </c>
      <c r="IU5" s="78">
        <v>8</v>
      </c>
      <c r="IV5" s="153">
        <v>8</v>
      </c>
      <c r="IW5" s="69">
        <v>15</v>
      </c>
      <c r="IX5" s="69">
        <v>15</v>
      </c>
      <c r="IY5" s="69">
        <v>15</v>
      </c>
      <c r="IZ5" s="69">
        <v>15</v>
      </c>
      <c r="JA5" s="69">
        <v>15</v>
      </c>
      <c r="JB5" s="78">
        <v>15</v>
      </c>
      <c r="JC5" s="78">
        <v>15</v>
      </c>
      <c r="JD5" s="78">
        <v>16</v>
      </c>
      <c r="JE5" s="78">
        <v>16</v>
      </c>
      <c r="JF5" s="78">
        <v>16</v>
      </c>
      <c r="JG5" s="153">
        <v>19</v>
      </c>
      <c r="JH5" s="69">
        <v>12</v>
      </c>
      <c r="JI5" s="69">
        <v>12</v>
      </c>
      <c r="JJ5" s="69">
        <v>12</v>
      </c>
      <c r="JK5" s="69">
        <v>12</v>
      </c>
      <c r="JL5" s="69">
        <v>12</v>
      </c>
      <c r="JM5" s="78">
        <v>12</v>
      </c>
      <c r="JN5" s="78">
        <v>12</v>
      </c>
      <c r="JO5" s="78">
        <v>13</v>
      </c>
      <c r="JP5" s="78">
        <v>18</v>
      </c>
      <c r="JQ5" s="78">
        <v>18</v>
      </c>
      <c r="JR5" s="153">
        <v>17</v>
      </c>
      <c r="JS5" s="69">
        <v>13</v>
      </c>
      <c r="JT5" s="69">
        <v>13</v>
      </c>
      <c r="JU5" s="69">
        <v>13</v>
      </c>
      <c r="JV5" s="72">
        <v>13</v>
      </c>
      <c r="JW5" s="69">
        <v>13</v>
      </c>
      <c r="JX5" s="78">
        <v>13</v>
      </c>
      <c r="JY5" s="78">
        <v>13</v>
      </c>
      <c r="JZ5" s="78">
        <v>14</v>
      </c>
      <c r="KA5" s="78">
        <v>15</v>
      </c>
      <c r="KB5" s="69">
        <v>14</v>
      </c>
      <c r="KC5" s="160">
        <v>14</v>
      </c>
      <c r="KD5" s="69">
        <v>50</v>
      </c>
      <c r="KE5" s="69">
        <v>60</v>
      </c>
      <c r="KF5" s="69">
        <v>60</v>
      </c>
      <c r="KG5" s="69">
        <v>60</v>
      </c>
      <c r="KH5" s="69">
        <v>48</v>
      </c>
      <c r="KI5" s="107">
        <v>54</v>
      </c>
      <c r="KJ5" s="107">
        <v>62</v>
      </c>
      <c r="KK5" s="107">
        <v>68</v>
      </c>
      <c r="KL5" s="107">
        <v>76</v>
      </c>
      <c r="KM5" s="107">
        <v>84</v>
      </c>
      <c r="KN5" s="190">
        <v>88</v>
      </c>
      <c r="KO5" s="69">
        <v>75</v>
      </c>
      <c r="KP5" s="69">
        <v>74</v>
      </c>
      <c r="KQ5" s="69">
        <v>77</v>
      </c>
      <c r="KR5" s="69">
        <v>78</v>
      </c>
      <c r="KS5" s="78">
        <v>72</v>
      </c>
      <c r="KT5" s="78">
        <v>68</v>
      </c>
      <c r="KU5" s="78">
        <v>78</v>
      </c>
      <c r="KV5" s="78">
        <v>78</v>
      </c>
      <c r="KW5" s="78">
        <v>79</v>
      </c>
      <c r="KX5" s="78">
        <v>81</v>
      </c>
      <c r="KY5" s="153">
        <v>81</v>
      </c>
      <c r="KZ5" s="69">
        <v>9</v>
      </c>
      <c r="LA5" s="69">
        <v>9</v>
      </c>
      <c r="LB5" s="69">
        <v>9</v>
      </c>
      <c r="LC5" s="69">
        <v>8</v>
      </c>
      <c r="LD5" s="69">
        <v>7</v>
      </c>
      <c r="LE5" s="78">
        <v>7</v>
      </c>
      <c r="LF5" s="78">
        <v>7</v>
      </c>
      <c r="LG5" s="78">
        <v>6</v>
      </c>
      <c r="LH5" s="78">
        <v>7</v>
      </c>
      <c r="LI5" s="78">
        <v>8</v>
      </c>
      <c r="LJ5" s="153">
        <v>8</v>
      </c>
    </row>
    <row r="6" spans="1:322" ht="14" x14ac:dyDescent="0.3">
      <c r="B6" s="24" t="s">
        <v>185</v>
      </c>
      <c r="C6" s="120" t="s">
        <v>141</v>
      </c>
      <c r="D6" s="127">
        <f t="shared" si="0"/>
        <v>281.09999999999997</v>
      </c>
      <c r="E6" s="68">
        <f t="shared" si="0"/>
        <v>302</v>
      </c>
      <c r="F6" s="68">
        <f t="shared" si="0"/>
        <v>306.59999999999997</v>
      </c>
      <c r="G6" s="53">
        <f t="shared" si="0"/>
        <v>295.34999999999997</v>
      </c>
      <c r="H6" s="53">
        <f t="shared" si="0"/>
        <v>300.70000000000005</v>
      </c>
      <c r="I6" s="68">
        <f t="shared" si="0"/>
        <v>298.29999999999995</v>
      </c>
      <c r="J6" s="69">
        <f>SUM(U6, AF6, AQ6, BB6, BM6, BX6, CI6, CT6, DE6, DP6, EA6, EL6, EW6, FH6, FS6, GD6, GO6, GZ6, HK6, HV6, IG6, IR6, JC6, JN6, JY6, KJ6, KU6, LF6)</f>
        <v>330.65000000000003</v>
      </c>
      <c r="K6" s="69">
        <v>338.45000000000005</v>
      </c>
      <c r="L6" s="69">
        <v>348.90000000000003</v>
      </c>
      <c r="M6" s="69">
        <v>362.75</v>
      </c>
      <c r="N6" s="160">
        <v>370.54999999999995</v>
      </c>
      <c r="O6" s="68">
        <v>10</v>
      </c>
      <c r="P6" s="68">
        <v>8.6999999999999993</v>
      </c>
      <c r="Q6" s="68">
        <v>8.6999999999999993</v>
      </c>
      <c r="R6" s="68">
        <v>8.4</v>
      </c>
      <c r="S6" s="68">
        <v>8.4</v>
      </c>
      <c r="T6" s="68">
        <v>8.9</v>
      </c>
      <c r="U6" s="68">
        <v>8.9</v>
      </c>
      <c r="V6" s="68">
        <v>8.9</v>
      </c>
      <c r="W6" s="68">
        <v>10.5</v>
      </c>
      <c r="X6" s="68">
        <v>11.1</v>
      </c>
      <c r="Y6" s="159">
        <v>12.9</v>
      </c>
      <c r="Z6" s="68">
        <v>1</v>
      </c>
      <c r="AA6" s="68">
        <v>1</v>
      </c>
      <c r="AB6" s="68">
        <v>1</v>
      </c>
      <c r="AC6" s="68">
        <v>1</v>
      </c>
      <c r="AD6" s="68">
        <v>1</v>
      </c>
      <c r="AE6" s="68">
        <v>1</v>
      </c>
      <c r="AF6" s="68">
        <v>1</v>
      </c>
      <c r="AG6" s="68">
        <v>1</v>
      </c>
      <c r="AH6" s="68">
        <v>1</v>
      </c>
      <c r="AI6" s="68">
        <v>1</v>
      </c>
      <c r="AJ6" s="159">
        <v>1.6</v>
      </c>
      <c r="AK6" s="68">
        <v>2.8</v>
      </c>
      <c r="AL6" s="68">
        <v>2.9</v>
      </c>
      <c r="AM6" s="68">
        <v>3.3</v>
      </c>
      <c r="AN6" s="68">
        <v>3.3</v>
      </c>
      <c r="AO6" s="56">
        <v>3.7</v>
      </c>
      <c r="AP6" s="101">
        <v>3.7</v>
      </c>
      <c r="AQ6" s="101">
        <v>3.7</v>
      </c>
      <c r="AR6" s="140">
        <v>3.9</v>
      </c>
      <c r="AS6" s="140">
        <v>3.9</v>
      </c>
      <c r="AT6" s="211">
        <v>3.8</v>
      </c>
      <c r="AU6" s="207">
        <v>3.9</v>
      </c>
      <c r="AV6" s="68">
        <v>15.4</v>
      </c>
      <c r="AW6" s="68">
        <v>15.5</v>
      </c>
      <c r="AX6" s="68">
        <v>15.5</v>
      </c>
      <c r="AY6" s="68">
        <v>15.5</v>
      </c>
      <c r="AZ6" s="68">
        <v>15.5</v>
      </c>
      <c r="BA6" s="97">
        <v>15.5</v>
      </c>
      <c r="BB6" s="97">
        <v>15.5</v>
      </c>
      <c r="BC6" s="97">
        <v>15.5</v>
      </c>
      <c r="BD6" s="97">
        <v>15.5</v>
      </c>
      <c r="BE6" s="97">
        <v>17</v>
      </c>
      <c r="BF6" s="154">
        <v>16.600000000000001</v>
      </c>
      <c r="BG6" s="68" t="s">
        <v>57</v>
      </c>
      <c r="BH6" s="68">
        <v>8.1999999999999993</v>
      </c>
      <c r="BI6" s="68">
        <v>8.1999999999999993</v>
      </c>
      <c r="BJ6" s="68">
        <v>8.1999999999999993</v>
      </c>
      <c r="BK6" s="68">
        <v>8.1999999999999993</v>
      </c>
      <c r="BL6" s="68" t="s">
        <v>57</v>
      </c>
      <c r="BM6" s="68">
        <v>8.1999999999999993</v>
      </c>
      <c r="BN6" s="68">
        <v>8.1999999999999993</v>
      </c>
      <c r="BO6" s="68">
        <v>8.1999999999999993</v>
      </c>
      <c r="BP6" s="68">
        <v>8.1999999999999993</v>
      </c>
      <c r="BQ6" s="159">
        <v>8.1999999999999993</v>
      </c>
      <c r="BR6" s="68">
        <v>17.600000000000001</v>
      </c>
      <c r="BS6" s="68">
        <v>17.2</v>
      </c>
      <c r="BT6" s="68">
        <v>16.600000000000001</v>
      </c>
      <c r="BU6" s="68">
        <v>16.7</v>
      </c>
      <c r="BV6" s="97">
        <v>16.8</v>
      </c>
      <c r="BW6" s="97">
        <v>16.8</v>
      </c>
      <c r="BX6" s="97">
        <v>17.100000000000001</v>
      </c>
      <c r="BY6" s="97">
        <v>17.100000000000001</v>
      </c>
      <c r="BZ6" s="97">
        <v>17.100000000000001</v>
      </c>
      <c r="CA6" s="97">
        <v>17.2</v>
      </c>
      <c r="CB6" s="154">
        <v>17.2</v>
      </c>
      <c r="CC6" s="68">
        <v>6</v>
      </c>
      <c r="CD6" s="68">
        <v>6</v>
      </c>
      <c r="CE6" s="68">
        <v>6</v>
      </c>
      <c r="CF6" s="68">
        <v>6</v>
      </c>
      <c r="CG6" s="68">
        <v>6.6</v>
      </c>
      <c r="CH6" s="97">
        <v>6.6</v>
      </c>
      <c r="CI6" s="97">
        <v>6.9</v>
      </c>
      <c r="CJ6" s="97">
        <v>6.9</v>
      </c>
      <c r="CK6" s="97">
        <v>6.9</v>
      </c>
      <c r="CL6" s="97">
        <v>7.4</v>
      </c>
      <c r="CM6" s="154">
        <v>7.4</v>
      </c>
      <c r="CN6" s="68">
        <v>15.6</v>
      </c>
      <c r="CO6" s="68">
        <v>15.6</v>
      </c>
      <c r="CP6" s="68">
        <v>15.6</v>
      </c>
      <c r="CQ6" s="68">
        <v>15.15</v>
      </c>
      <c r="CR6" s="63">
        <v>15.4</v>
      </c>
      <c r="CS6" s="104">
        <v>15.4</v>
      </c>
      <c r="CT6" s="104">
        <v>15.4</v>
      </c>
      <c r="CU6" s="146">
        <v>15.4</v>
      </c>
      <c r="CV6" s="146">
        <v>15.4</v>
      </c>
      <c r="CW6" s="146">
        <v>15.4</v>
      </c>
      <c r="CX6" s="189">
        <v>15.5</v>
      </c>
      <c r="CY6" s="68">
        <v>1.3</v>
      </c>
      <c r="CZ6" s="68">
        <v>2.2999999999999998</v>
      </c>
      <c r="DA6" s="68">
        <v>2.2999999999999998</v>
      </c>
      <c r="DB6" s="68">
        <v>2.2999999999999998</v>
      </c>
      <c r="DC6" s="68">
        <v>2.2999999999999998</v>
      </c>
      <c r="DD6" s="68">
        <v>2.2999999999999998</v>
      </c>
      <c r="DE6" s="68">
        <v>2.2999999999999998</v>
      </c>
      <c r="DF6" s="68">
        <v>2.2999999999999998</v>
      </c>
      <c r="DG6" s="68">
        <v>2.2999999999999998</v>
      </c>
      <c r="DH6" s="68">
        <v>2.2999999999999998</v>
      </c>
      <c r="DI6" s="159">
        <v>2</v>
      </c>
      <c r="DJ6" s="68">
        <v>8</v>
      </c>
      <c r="DK6" s="68">
        <v>8</v>
      </c>
      <c r="DL6" s="68">
        <v>8</v>
      </c>
      <c r="DM6" s="16">
        <v>8</v>
      </c>
      <c r="DN6" s="68">
        <v>8.1999999999999993</v>
      </c>
      <c r="DO6" s="97">
        <v>8.1</v>
      </c>
      <c r="DP6" s="97">
        <v>8.1</v>
      </c>
      <c r="DQ6" s="97">
        <v>8.1</v>
      </c>
      <c r="DR6" s="97">
        <v>8.1</v>
      </c>
      <c r="DS6" s="97">
        <v>9.5</v>
      </c>
      <c r="DT6" s="154">
        <v>10.1</v>
      </c>
      <c r="DU6" s="68">
        <v>3</v>
      </c>
      <c r="DV6" s="68">
        <v>3</v>
      </c>
      <c r="DW6" s="16" t="s">
        <v>36</v>
      </c>
      <c r="DX6" s="97">
        <v>3</v>
      </c>
      <c r="DY6" s="97">
        <v>2.8</v>
      </c>
      <c r="DZ6" s="97">
        <v>2.8</v>
      </c>
      <c r="EA6" s="20">
        <v>2.8</v>
      </c>
      <c r="EB6" s="147">
        <v>2.8</v>
      </c>
      <c r="EC6" s="182">
        <v>2.8</v>
      </c>
      <c r="ED6" s="182">
        <v>2.8</v>
      </c>
      <c r="EE6" s="215">
        <v>2.8</v>
      </c>
      <c r="EF6" s="15">
        <v>14.4</v>
      </c>
      <c r="EG6" s="15">
        <v>13.85</v>
      </c>
      <c r="EH6" s="15">
        <v>13.9</v>
      </c>
      <c r="EI6" s="68">
        <v>13.9</v>
      </c>
      <c r="EJ6" s="68">
        <v>14.4</v>
      </c>
      <c r="EK6" s="68">
        <v>14.4</v>
      </c>
      <c r="EL6" s="68">
        <v>14.4</v>
      </c>
      <c r="EM6" s="68">
        <v>15.8</v>
      </c>
      <c r="EN6" s="68">
        <v>17.3</v>
      </c>
      <c r="EO6" s="68">
        <v>17.3</v>
      </c>
      <c r="EP6" s="159">
        <v>17.3</v>
      </c>
      <c r="EQ6" s="68">
        <v>6.7</v>
      </c>
      <c r="ER6" s="68">
        <v>6.7</v>
      </c>
      <c r="ES6" s="68">
        <v>6.7</v>
      </c>
      <c r="ET6" s="68">
        <v>6.7</v>
      </c>
      <c r="EU6" s="68">
        <v>6.3</v>
      </c>
      <c r="EV6" s="68">
        <v>6.3</v>
      </c>
      <c r="EW6" s="68">
        <v>6.3</v>
      </c>
      <c r="EX6" s="68">
        <v>7.1</v>
      </c>
      <c r="EY6" s="68">
        <v>7.1</v>
      </c>
      <c r="EZ6" s="68">
        <v>7.1</v>
      </c>
      <c r="FA6" s="159">
        <v>6.3</v>
      </c>
      <c r="FB6" s="68">
        <v>4</v>
      </c>
      <c r="FC6" s="68">
        <v>4</v>
      </c>
      <c r="FD6" s="68">
        <v>4</v>
      </c>
      <c r="FE6" s="68">
        <v>4</v>
      </c>
      <c r="FF6" s="68">
        <v>4</v>
      </c>
      <c r="FG6" s="68">
        <v>4</v>
      </c>
      <c r="FH6" s="68">
        <v>4</v>
      </c>
      <c r="FI6" s="68">
        <v>4</v>
      </c>
      <c r="FJ6" s="68">
        <v>4</v>
      </c>
      <c r="FK6" s="68">
        <v>4</v>
      </c>
      <c r="FL6" s="159">
        <v>4</v>
      </c>
      <c r="FM6" s="68">
        <v>2.5</v>
      </c>
      <c r="FN6" s="68">
        <v>3.3</v>
      </c>
      <c r="FO6" s="68">
        <v>3.3</v>
      </c>
      <c r="FP6" s="68">
        <v>3.3</v>
      </c>
      <c r="FQ6" s="68">
        <v>3.3</v>
      </c>
      <c r="FR6" s="97">
        <v>3.3</v>
      </c>
      <c r="FS6" s="97">
        <v>3.3</v>
      </c>
      <c r="FT6" s="97">
        <v>3.3</v>
      </c>
      <c r="FU6" s="97">
        <v>3.2</v>
      </c>
      <c r="FV6" s="97">
        <v>3.2</v>
      </c>
      <c r="FW6" s="154">
        <v>3.3</v>
      </c>
      <c r="FX6" s="68" t="s">
        <v>56</v>
      </c>
      <c r="FY6" s="68">
        <v>11.6</v>
      </c>
      <c r="FZ6" s="68">
        <v>11.6</v>
      </c>
      <c r="GA6" s="68">
        <v>11.6</v>
      </c>
      <c r="GB6" s="97">
        <v>11.6</v>
      </c>
      <c r="GC6" s="97">
        <v>12</v>
      </c>
      <c r="GD6" s="97">
        <v>12.2</v>
      </c>
      <c r="GE6" s="97">
        <v>12.2</v>
      </c>
      <c r="GF6" s="97">
        <v>12.2</v>
      </c>
      <c r="GG6" s="97">
        <v>12.5</v>
      </c>
      <c r="GH6" s="154">
        <v>12.8</v>
      </c>
      <c r="GI6" s="68">
        <v>2.8</v>
      </c>
      <c r="GJ6" s="68">
        <v>3.8</v>
      </c>
      <c r="GK6" s="68">
        <v>3.8</v>
      </c>
      <c r="GL6" s="68">
        <v>2.8</v>
      </c>
      <c r="GM6" s="68">
        <v>2.8</v>
      </c>
      <c r="GN6" s="68">
        <v>2.8</v>
      </c>
      <c r="GO6" s="68">
        <v>3.6</v>
      </c>
      <c r="GP6" s="68">
        <v>3.6</v>
      </c>
      <c r="GQ6" s="68">
        <v>3.6</v>
      </c>
      <c r="GR6" s="68">
        <v>3.6</v>
      </c>
      <c r="GS6" s="159">
        <v>3.6</v>
      </c>
      <c r="GT6" s="68" t="s">
        <v>55</v>
      </c>
      <c r="GU6" s="68" t="s">
        <v>54</v>
      </c>
      <c r="GV6" s="68">
        <v>6.6</v>
      </c>
      <c r="GW6" s="68">
        <v>7.6</v>
      </c>
      <c r="GX6" s="68">
        <v>8.3000000000000007</v>
      </c>
      <c r="GY6" s="97">
        <v>8.3000000000000007</v>
      </c>
      <c r="GZ6" s="97">
        <v>8.3000000000000007</v>
      </c>
      <c r="HA6" s="97">
        <v>8.3000000000000007</v>
      </c>
      <c r="HB6" s="97">
        <v>8.9</v>
      </c>
      <c r="HC6" s="97">
        <v>10.5</v>
      </c>
      <c r="HD6" s="154">
        <v>10.7</v>
      </c>
      <c r="HE6" s="16">
        <v>5</v>
      </c>
      <c r="HF6" s="16">
        <v>5</v>
      </c>
      <c r="HG6" s="16">
        <v>5</v>
      </c>
      <c r="HH6" s="68">
        <v>5</v>
      </c>
      <c r="HI6" s="68">
        <v>5</v>
      </c>
      <c r="HJ6" s="97">
        <v>5</v>
      </c>
      <c r="HK6" s="97">
        <v>5.5</v>
      </c>
      <c r="HL6" s="97">
        <v>5.5</v>
      </c>
      <c r="HM6" s="97">
        <v>5.0999999999999996</v>
      </c>
      <c r="HN6" s="97">
        <v>5.3</v>
      </c>
      <c r="HO6" s="154">
        <v>5.3</v>
      </c>
      <c r="HP6" s="68">
        <v>11.3</v>
      </c>
      <c r="HQ6" s="68">
        <v>11.3</v>
      </c>
      <c r="HR6" s="68">
        <v>11.3</v>
      </c>
      <c r="HS6" s="68">
        <v>12.3</v>
      </c>
      <c r="HT6" s="68">
        <v>13.3</v>
      </c>
      <c r="HU6" s="68">
        <v>13.3</v>
      </c>
      <c r="HV6" s="68">
        <v>13.3</v>
      </c>
      <c r="HW6" s="68">
        <v>13.3</v>
      </c>
      <c r="HX6" s="68">
        <v>13.7</v>
      </c>
      <c r="HY6" s="68">
        <v>15.2</v>
      </c>
      <c r="HZ6" s="159">
        <v>15.7</v>
      </c>
      <c r="IA6" s="68">
        <v>17.7</v>
      </c>
      <c r="IB6" s="68">
        <v>16.7</v>
      </c>
      <c r="IC6" s="68">
        <v>16.2</v>
      </c>
      <c r="ID6" s="68">
        <v>15.2</v>
      </c>
      <c r="IE6" s="68">
        <v>15.2</v>
      </c>
      <c r="IF6" s="97">
        <v>14.7</v>
      </c>
      <c r="IG6" s="97">
        <v>17.8</v>
      </c>
      <c r="IH6" s="97">
        <v>16.7</v>
      </c>
      <c r="II6" s="97">
        <v>17.3</v>
      </c>
      <c r="IJ6" s="97">
        <v>17.7</v>
      </c>
      <c r="IK6" s="154">
        <v>17.3</v>
      </c>
      <c r="IL6" s="68">
        <v>5.0999999999999996</v>
      </c>
      <c r="IM6" s="68">
        <v>5.0999999999999996</v>
      </c>
      <c r="IN6" s="68">
        <v>5.0999999999999996</v>
      </c>
      <c r="IO6" s="68">
        <v>4.7</v>
      </c>
      <c r="IP6" s="68">
        <v>5.4</v>
      </c>
      <c r="IQ6" s="97">
        <v>5.7</v>
      </c>
      <c r="IR6" s="97">
        <v>5.9</v>
      </c>
      <c r="IS6" s="97">
        <v>5.9</v>
      </c>
      <c r="IT6" s="97">
        <v>5.9</v>
      </c>
      <c r="IU6" s="97">
        <v>6.1</v>
      </c>
      <c r="IV6" s="154">
        <v>6.1</v>
      </c>
      <c r="IW6" s="68">
        <v>13.05</v>
      </c>
      <c r="IX6" s="68">
        <v>13.05</v>
      </c>
      <c r="IY6" s="68">
        <v>13.1</v>
      </c>
      <c r="IZ6" s="68" t="s">
        <v>73</v>
      </c>
      <c r="JA6" s="68" t="s">
        <v>73</v>
      </c>
      <c r="JB6" s="97" t="s">
        <v>73</v>
      </c>
      <c r="JC6" s="97">
        <v>13</v>
      </c>
      <c r="JD6" s="97">
        <v>13.9</v>
      </c>
      <c r="JE6" s="97">
        <v>13.9</v>
      </c>
      <c r="JF6" s="97">
        <v>14</v>
      </c>
      <c r="JG6" s="154">
        <v>16</v>
      </c>
      <c r="JH6" s="68">
        <v>9.6</v>
      </c>
      <c r="JI6" s="68">
        <v>9.6</v>
      </c>
      <c r="JJ6" s="68">
        <v>9.6</v>
      </c>
      <c r="JK6" s="68">
        <v>9.6</v>
      </c>
      <c r="JL6" s="68">
        <v>9.6</v>
      </c>
      <c r="JM6" s="97">
        <v>9.6</v>
      </c>
      <c r="JN6" s="97">
        <v>10.199999999999999</v>
      </c>
      <c r="JO6" s="97">
        <v>10.9</v>
      </c>
      <c r="JP6" s="97">
        <v>11.8</v>
      </c>
      <c r="JQ6" s="97">
        <v>11.8</v>
      </c>
      <c r="JR6" s="154">
        <v>11.8</v>
      </c>
      <c r="JS6" s="68">
        <v>8.25</v>
      </c>
      <c r="JT6" s="68">
        <v>8.3000000000000007</v>
      </c>
      <c r="JU6" s="68">
        <v>8.3000000000000007</v>
      </c>
      <c r="JV6" s="68">
        <v>8.3000000000000007</v>
      </c>
      <c r="JW6" s="68">
        <v>8.1999999999999993</v>
      </c>
      <c r="JX6" s="97">
        <v>8.1999999999999993</v>
      </c>
      <c r="JY6" s="97">
        <v>7.85</v>
      </c>
      <c r="JZ6" s="97">
        <v>8.5500000000000007</v>
      </c>
      <c r="KA6" s="78">
        <v>8.8000000000000007</v>
      </c>
      <c r="KB6" s="68">
        <v>9.4499999999999993</v>
      </c>
      <c r="KC6" s="159">
        <v>9.5</v>
      </c>
      <c r="KD6" s="68">
        <v>36.799999999999997</v>
      </c>
      <c r="KE6" s="68">
        <v>36.799999999999997</v>
      </c>
      <c r="KF6" s="68">
        <v>36.799999999999997</v>
      </c>
      <c r="KG6" s="68">
        <v>36.799999999999997</v>
      </c>
      <c r="KH6" s="68">
        <v>36.799999999999997</v>
      </c>
      <c r="KI6" s="108">
        <v>45.8</v>
      </c>
      <c r="KJ6" s="108">
        <v>50.3</v>
      </c>
      <c r="KK6" s="108">
        <v>53.7</v>
      </c>
      <c r="KL6" s="108">
        <v>57.3</v>
      </c>
      <c r="KM6" s="108">
        <v>60.3</v>
      </c>
      <c r="KN6" s="191">
        <v>61.3</v>
      </c>
      <c r="KO6" s="68">
        <v>56.7</v>
      </c>
      <c r="KP6" s="68">
        <v>58</v>
      </c>
      <c r="KQ6" s="68">
        <v>59.7</v>
      </c>
      <c r="KR6" s="68">
        <v>59.5</v>
      </c>
      <c r="KS6" s="97">
        <v>61.6</v>
      </c>
      <c r="KT6" s="97">
        <v>57.8</v>
      </c>
      <c r="KU6" s="97">
        <v>58.8</v>
      </c>
      <c r="KV6" s="97">
        <v>59.6</v>
      </c>
      <c r="KW6" s="97">
        <v>61.1</v>
      </c>
      <c r="KX6" s="97">
        <v>62.5</v>
      </c>
      <c r="KY6" s="154">
        <v>64.900000000000006</v>
      </c>
      <c r="KZ6" s="68">
        <v>6.5</v>
      </c>
      <c r="LA6" s="68">
        <v>6.5</v>
      </c>
      <c r="LB6" s="68">
        <v>6.4</v>
      </c>
      <c r="LC6" s="68">
        <v>6.5</v>
      </c>
      <c r="LD6" s="68">
        <v>6</v>
      </c>
      <c r="LE6" s="97">
        <v>6</v>
      </c>
      <c r="LF6" s="97">
        <v>6</v>
      </c>
      <c r="LG6" s="97">
        <v>6</v>
      </c>
      <c r="LH6" s="97">
        <v>6</v>
      </c>
      <c r="LI6" s="97" t="s">
        <v>240</v>
      </c>
      <c r="LJ6" s="154">
        <v>6.5</v>
      </c>
    </row>
    <row r="7" spans="1:322" ht="14" x14ac:dyDescent="0.3">
      <c r="B7" s="24" t="s">
        <v>120</v>
      </c>
      <c r="C7" s="120" t="s">
        <v>142</v>
      </c>
      <c r="D7" s="126">
        <f t="shared" si="0"/>
        <v>137</v>
      </c>
      <c r="E7" s="69">
        <f t="shared" si="0"/>
        <v>184.5</v>
      </c>
      <c r="F7" s="69">
        <f t="shared" si="0"/>
        <v>221.5</v>
      </c>
      <c r="G7" s="54">
        <f t="shared" si="0"/>
        <v>204</v>
      </c>
      <c r="H7" s="54">
        <f t="shared" si="0"/>
        <v>208.2</v>
      </c>
      <c r="I7" s="69">
        <f t="shared" si="0"/>
        <v>203</v>
      </c>
      <c r="J7" s="69">
        <f>SUM(U7, AF7, AQ7, BB7, BM7, BX7, CI7, CT7, DE7, DP7, EA7, EL7, EW7, FH7, FS7, GD7, GO7, GZ7, HK7, HV7, IG7, IR7, JC7, JN7, JY7, KJ7, KU7, LF7)</f>
        <v>204</v>
      </c>
      <c r="K7" s="69">
        <v>189</v>
      </c>
      <c r="L7" s="69">
        <v>206</v>
      </c>
      <c r="M7" s="69">
        <v>221</v>
      </c>
      <c r="N7" s="160">
        <v>232</v>
      </c>
      <c r="O7" s="69" t="s">
        <v>36</v>
      </c>
      <c r="P7" s="69">
        <v>28</v>
      </c>
      <c r="Q7" s="69">
        <v>48</v>
      </c>
      <c r="R7" s="69">
        <v>31</v>
      </c>
      <c r="S7" s="69">
        <v>22</v>
      </c>
      <c r="T7" s="69">
        <v>22</v>
      </c>
      <c r="U7" s="69">
        <v>19</v>
      </c>
      <c r="V7" s="69">
        <v>26</v>
      </c>
      <c r="W7" s="69">
        <v>33</v>
      </c>
      <c r="X7" s="69">
        <v>31</v>
      </c>
      <c r="Y7" s="160">
        <v>33</v>
      </c>
      <c r="Z7" s="69">
        <v>1</v>
      </c>
      <c r="AA7" s="69">
        <v>1</v>
      </c>
      <c r="AB7" s="69">
        <v>0</v>
      </c>
      <c r="AC7" s="69">
        <v>0</v>
      </c>
      <c r="AD7" s="69">
        <v>1</v>
      </c>
      <c r="AE7" s="69">
        <v>1</v>
      </c>
      <c r="AF7" s="69">
        <v>1</v>
      </c>
      <c r="AG7" s="69">
        <v>1</v>
      </c>
      <c r="AH7" s="69">
        <v>1</v>
      </c>
      <c r="AI7" s="69">
        <v>0</v>
      </c>
      <c r="AJ7" s="160">
        <v>0</v>
      </c>
      <c r="AK7" s="69">
        <v>0</v>
      </c>
      <c r="AL7" s="69">
        <v>0</v>
      </c>
      <c r="AM7" s="69">
        <v>0</v>
      </c>
      <c r="AN7" s="69">
        <v>0</v>
      </c>
      <c r="AO7" s="69">
        <v>0</v>
      </c>
      <c r="AP7" s="69">
        <v>0</v>
      </c>
      <c r="AQ7" s="69">
        <v>0</v>
      </c>
      <c r="AR7" s="144">
        <v>0</v>
      </c>
      <c r="AS7" s="144">
        <v>1</v>
      </c>
      <c r="AT7" s="144">
        <v>2</v>
      </c>
      <c r="AU7" s="203">
        <v>7</v>
      </c>
      <c r="AV7" s="69">
        <v>1</v>
      </c>
      <c r="AW7" s="69">
        <v>2</v>
      </c>
      <c r="AX7" s="69">
        <v>1.5</v>
      </c>
      <c r="AY7" s="69">
        <v>4</v>
      </c>
      <c r="AZ7" s="69">
        <v>4</v>
      </c>
      <c r="BA7" s="78">
        <v>6</v>
      </c>
      <c r="BB7" s="78">
        <v>1</v>
      </c>
      <c r="BC7" s="78">
        <v>1</v>
      </c>
      <c r="BD7" s="78">
        <v>1</v>
      </c>
      <c r="BE7" s="78">
        <v>0</v>
      </c>
      <c r="BF7" s="153">
        <v>0</v>
      </c>
      <c r="BG7" s="69">
        <v>3</v>
      </c>
      <c r="BH7" s="69">
        <v>4</v>
      </c>
      <c r="BI7" s="69">
        <v>2</v>
      </c>
      <c r="BJ7" s="69">
        <v>2</v>
      </c>
      <c r="BK7" s="69">
        <v>2</v>
      </c>
      <c r="BL7" s="69">
        <v>4</v>
      </c>
      <c r="BM7" s="69">
        <v>4</v>
      </c>
      <c r="BN7" s="69">
        <v>1</v>
      </c>
      <c r="BO7" s="69">
        <v>1</v>
      </c>
      <c r="BP7" s="69">
        <v>2</v>
      </c>
      <c r="BQ7" s="160">
        <v>2</v>
      </c>
      <c r="BR7" s="69">
        <v>4</v>
      </c>
      <c r="BS7" s="69">
        <v>5</v>
      </c>
      <c r="BT7" s="69">
        <v>4</v>
      </c>
      <c r="BU7" s="69">
        <v>5</v>
      </c>
      <c r="BV7" s="78">
        <v>5</v>
      </c>
      <c r="BW7" s="78">
        <v>3</v>
      </c>
      <c r="BX7" s="78">
        <v>4</v>
      </c>
      <c r="BY7" s="78">
        <v>4</v>
      </c>
      <c r="BZ7" s="78">
        <v>6</v>
      </c>
      <c r="CA7" s="78">
        <v>6</v>
      </c>
      <c r="CB7" s="153">
        <v>6</v>
      </c>
      <c r="CC7" s="69">
        <v>5</v>
      </c>
      <c r="CD7" s="69">
        <v>5</v>
      </c>
      <c r="CE7" s="69">
        <v>4</v>
      </c>
      <c r="CF7" s="69">
        <v>4</v>
      </c>
      <c r="CG7" s="69">
        <v>4</v>
      </c>
      <c r="CH7" s="78">
        <v>7</v>
      </c>
      <c r="CI7" s="78">
        <v>8</v>
      </c>
      <c r="CJ7" s="78">
        <v>9</v>
      </c>
      <c r="CK7" s="78">
        <v>8</v>
      </c>
      <c r="CL7" s="78">
        <v>13</v>
      </c>
      <c r="CM7" s="153">
        <v>16</v>
      </c>
      <c r="CN7" s="69">
        <v>0</v>
      </c>
      <c r="CO7" s="69">
        <v>1</v>
      </c>
      <c r="CP7" s="69">
        <v>5</v>
      </c>
      <c r="CQ7" s="69">
        <v>4</v>
      </c>
      <c r="CR7" s="63">
        <v>7</v>
      </c>
      <c r="CS7" s="104">
        <v>5</v>
      </c>
      <c r="CT7" s="104">
        <v>7</v>
      </c>
      <c r="CU7" s="146">
        <v>5</v>
      </c>
      <c r="CV7" s="146">
        <v>5</v>
      </c>
      <c r="CW7" s="146">
        <v>4</v>
      </c>
      <c r="CX7" s="189">
        <v>6</v>
      </c>
      <c r="CY7" s="69">
        <v>3</v>
      </c>
      <c r="CZ7" s="69">
        <v>2</v>
      </c>
      <c r="DA7" s="69">
        <v>2</v>
      </c>
      <c r="DB7" s="69">
        <v>2</v>
      </c>
      <c r="DC7" s="69">
        <v>2</v>
      </c>
      <c r="DD7" s="69">
        <v>4</v>
      </c>
      <c r="DE7" s="69">
        <v>6</v>
      </c>
      <c r="DF7" s="69">
        <v>4</v>
      </c>
      <c r="DG7" s="69">
        <v>4</v>
      </c>
      <c r="DH7" s="69">
        <v>4</v>
      </c>
      <c r="DI7" s="160">
        <v>4</v>
      </c>
      <c r="DJ7" s="69">
        <v>3</v>
      </c>
      <c r="DK7" s="69">
        <v>3</v>
      </c>
      <c r="DL7" s="69">
        <v>5</v>
      </c>
      <c r="DM7" s="38">
        <v>5</v>
      </c>
      <c r="DN7" s="69">
        <v>4</v>
      </c>
      <c r="DO7" s="78">
        <v>4</v>
      </c>
      <c r="DP7" s="78">
        <v>5</v>
      </c>
      <c r="DQ7" s="78">
        <v>5</v>
      </c>
      <c r="DR7" s="78">
        <v>4</v>
      </c>
      <c r="DS7" s="78">
        <v>4</v>
      </c>
      <c r="DT7" s="153">
        <v>4</v>
      </c>
      <c r="DU7" s="69">
        <v>3</v>
      </c>
      <c r="DV7" s="69">
        <v>3.5</v>
      </c>
      <c r="DW7" s="38" t="s">
        <v>36</v>
      </c>
      <c r="DX7" s="78">
        <v>13</v>
      </c>
      <c r="DY7" s="78">
        <v>12</v>
      </c>
      <c r="DZ7" s="78">
        <v>18</v>
      </c>
      <c r="EA7" s="20">
        <v>22</v>
      </c>
      <c r="EB7" s="147">
        <v>16</v>
      </c>
      <c r="EC7" s="182">
        <v>17</v>
      </c>
      <c r="ED7" s="182">
        <v>18</v>
      </c>
      <c r="EE7" s="215">
        <v>16</v>
      </c>
      <c r="EF7" s="72">
        <v>3</v>
      </c>
      <c r="EG7" s="72">
        <v>1</v>
      </c>
      <c r="EH7" s="72">
        <v>1</v>
      </c>
      <c r="EI7" s="69">
        <v>0</v>
      </c>
      <c r="EJ7" s="69">
        <v>0.2</v>
      </c>
      <c r="EK7" s="69">
        <v>0</v>
      </c>
      <c r="EL7" s="69">
        <v>0</v>
      </c>
      <c r="EM7" s="69">
        <v>0</v>
      </c>
      <c r="EN7" s="69">
        <v>0</v>
      </c>
      <c r="EO7" s="69">
        <v>2</v>
      </c>
      <c r="EP7" s="160">
        <v>2</v>
      </c>
      <c r="EQ7" s="69">
        <v>5</v>
      </c>
      <c r="ER7" s="69">
        <v>6</v>
      </c>
      <c r="ES7" s="69">
        <v>8</v>
      </c>
      <c r="ET7" s="69">
        <v>12</v>
      </c>
      <c r="EU7" s="69">
        <v>12</v>
      </c>
      <c r="EV7" s="69">
        <v>5</v>
      </c>
      <c r="EW7" s="69">
        <v>6</v>
      </c>
      <c r="EX7" s="69">
        <v>5</v>
      </c>
      <c r="EY7" s="69">
        <v>7</v>
      </c>
      <c r="EZ7" s="69">
        <v>7</v>
      </c>
      <c r="FA7" s="160">
        <v>8</v>
      </c>
      <c r="FB7" s="69">
        <v>3</v>
      </c>
      <c r="FC7" s="69">
        <v>4</v>
      </c>
      <c r="FD7" s="69">
        <v>3</v>
      </c>
      <c r="FE7" s="69">
        <v>2</v>
      </c>
      <c r="FF7" s="69">
        <v>4</v>
      </c>
      <c r="FG7" s="69">
        <v>4</v>
      </c>
      <c r="FH7" s="69">
        <v>3</v>
      </c>
      <c r="FI7" s="69">
        <v>6</v>
      </c>
      <c r="FJ7" s="69">
        <v>7</v>
      </c>
      <c r="FK7" s="69">
        <v>9</v>
      </c>
      <c r="FL7" s="160">
        <v>9</v>
      </c>
      <c r="FM7" s="69">
        <v>1</v>
      </c>
      <c r="FN7" s="69">
        <v>1</v>
      </c>
      <c r="FO7" s="69">
        <v>1</v>
      </c>
      <c r="FP7" s="69">
        <v>1</v>
      </c>
      <c r="FQ7" s="69">
        <v>1</v>
      </c>
      <c r="FR7" s="78">
        <v>1</v>
      </c>
      <c r="FS7" s="78">
        <v>1</v>
      </c>
      <c r="FT7" s="78">
        <v>1</v>
      </c>
      <c r="FU7" s="78">
        <v>1</v>
      </c>
      <c r="FV7" s="78">
        <v>1</v>
      </c>
      <c r="FW7" s="153">
        <v>1</v>
      </c>
      <c r="FX7" s="69">
        <v>8</v>
      </c>
      <c r="FY7" s="69">
        <v>13</v>
      </c>
      <c r="FZ7" s="69">
        <v>12</v>
      </c>
      <c r="GA7" s="69">
        <v>10</v>
      </c>
      <c r="GB7" s="78">
        <v>17</v>
      </c>
      <c r="GC7" s="97">
        <v>18</v>
      </c>
      <c r="GD7" s="97">
        <v>15</v>
      </c>
      <c r="GE7" s="97">
        <v>12</v>
      </c>
      <c r="GF7" s="97">
        <v>12</v>
      </c>
      <c r="GG7" s="97">
        <v>16</v>
      </c>
      <c r="GH7" s="154">
        <v>17</v>
      </c>
      <c r="GI7" s="69">
        <v>3</v>
      </c>
      <c r="GJ7" s="69">
        <v>3</v>
      </c>
      <c r="GK7" s="69">
        <v>2</v>
      </c>
      <c r="GL7" s="69">
        <v>2</v>
      </c>
      <c r="GM7" s="69">
        <v>2</v>
      </c>
      <c r="GN7" s="69">
        <v>2</v>
      </c>
      <c r="GO7" s="69">
        <v>3</v>
      </c>
      <c r="GP7" s="69">
        <v>4</v>
      </c>
      <c r="GQ7" s="69">
        <v>4</v>
      </c>
      <c r="GR7" s="69">
        <v>3</v>
      </c>
      <c r="GS7" s="160">
        <v>3</v>
      </c>
      <c r="GT7" s="69">
        <v>0</v>
      </c>
      <c r="GU7" s="69">
        <v>0</v>
      </c>
      <c r="GV7" s="69">
        <v>0</v>
      </c>
      <c r="GW7" s="69">
        <v>1</v>
      </c>
      <c r="GX7" s="69">
        <v>0</v>
      </c>
      <c r="GY7" s="78">
        <v>0</v>
      </c>
      <c r="GZ7" s="78">
        <v>0</v>
      </c>
      <c r="HA7" s="78">
        <v>0</v>
      </c>
      <c r="HB7" s="78">
        <v>0</v>
      </c>
      <c r="HC7" s="78">
        <v>4</v>
      </c>
      <c r="HD7" s="153">
        <v>7</v>
      </c>
      <c r="HE7" s="38">
        <v>3</v>
      </c>
      <c r="HF7" s="38">
        <v>2</v>
      </c>
      <c r="HG7" s="38">
        <v>3</v>
      </c>
      <c r="HH7" s="69">
        <v>2</v>
      </c>
      <c r="HI7" s="69">
        <v>2</v>
      </c>
      <c r="HJ7" s="78">
        <v>2</v>
      </c>
      <c r="HK7" s="78">
        <v>3</v>
      </c>
      <c r="HL7" s="78">
        <v>4</v>
      </c>
      <c r="HM7" s="78">
        <v>5</v>
      </c>
      <c r="HN7" s="78">
        <v>6</v>
      </c>
      <c r="HO7" s="153">
        <v>8</v>
      </c>
      <c r="HP7" s="69">
        <v>7</v>
      </c>
      <c r="HQ7" s="69">
        <v>13</v>
      </c>
      <c r="HR7" s="69">
        <v>8</v>
      </c>
      <c r="HS7" s="69">
        <v>8</v>
      </c>
      <c r="HT7" s="69">
        <v>14</v>
      </c>
      <c r="HU7" s="69">
        <v>13</v>
      </c>
      <c r="HV7" s="69">
        <v>9</v>
      </c>
      <c r="HW7" s="69">
        <v>15</v>
      </c>
      <c r="HX7" s="69">
        <v>16</v>
      </c>
      <c r="HY7" s="69">
        <v>19</v>
      </c>
      <c r="HZ7" s="160">
        <v>13</v>
      </c>
      <c r="IA7" s="69">
        <v>5</v>
      </c>
      <c r="IB7" s="69">
        <v>6</v>
      </c>
      <c r="IC7" s="69">
        <v>9</v>
      </c>
      <c r="ID7" s="69">
        <v>8</v>
      </c>
      <c r="IE7" s="69">
        <v>9</v>
      </c>
      <c r="IF7" s="78">
        <v>13</v>
      </c>
      <c r="IG7" s="78">
        <v>6</v>
      </c>
      <c r="IH7" s="78">
        <v>10</v>
      </c>
      <c r="II7" s="78">
        <v>8</v>
      </c>
      <c r="IJ7" s="78">
        <v>9</v>
      </c>
      <c r="IK7" s="153">
        <v>7</v>
      </c>
      <c r="IL7" s="69">
        <v>1</v>
      </c>
      <c r="IM7" s="69">
        <v>1</v>
      </c>
      <c r="IN7" s="69">
        <v>1</v>
      </c>
      <c r="IO7" s="69">
        <v>3</v>
      </c>
      <c r="IP7" s="69">
        <v>2</v>
      </c>
      <c r="IQ7" s="78">
        <v>4</v>
      </c>
      <c r="IR7" s="78">
        <v>8</v>
      </c>
      <c r="IS7" s="78">
        <v>6</v>
      </c>
      <c r="IT7" s="78">
        <v>6</v>
      </c>
      <c r="IU7" s="78">
        <v>7</v>
      </c>
      <c r="IV7" s="153">
        <v>7</v>
      </c>
      <c r="IW7" s="69">
        <v>24</v>
      </c>
      <c r="IX7" s="69">
        <v>29</v>
      </c>
      <c r="IY7" s="69">
        <v>30</v>
      </c>
      <c r="IZ7" s="69">
        <v>26</v>
      </c>
      <c r="JA7" s="69">
        <v>29</v>
      </c>
      <c r="JB7" s="78">
        <v>21</v>
      </c>
      <c r="JC7" s="78">
        <v>29</v>
      </c>
      <c r="JD7" s="78">
        <v>11</v>
      </c>
      <c r="JE7" s="78">
        <v>12</v>
      </c>
      <c r="JF7" s="78">
        <v>8</v>
      </c>
      <c r="JG7" s="153">
        <v>9</v>
      </c>
      <c r="JH7" s="69">
        <v>10</v>
      </c>
      <c r="JI7" s="69">
        <v>10</v>
      </c>
      <c r="JJ7" s="69">
        <v>28</v>
      </c>
      <c r="JK7" s="69">
        <v>15</v>
      </c>
      <c r="JL7" s="69">
        <v>15</v>
      </c>
      <c r="JM7" s="78">
        <v>15</v>
      </c>
      <c r="JN7" s="78">
        <v>15</v>
      </c>
      <c r="JO7" s="78">
        <v>15</v>
      </c>
      <c r="JP7" s="78">
        <v>15</v>
      </c>
      <c r="JQ7" s="78">
        <v>15</v>
      </c>
      <c r="JR7" s="153">
        <v>15</v>
      </c>
      <c r="JS7" s="69">
        <v>4</v>
      </c>
      <c r="JT7" s="69">
        <v>6</v>
      </c>
      <c r="JU7" s="69">
        <v>7</v>
      </c>
      <c r="JV7" s="72">
        <v>6</v>
      </c>
      <c r="JW7" s="69">
        <v>6</v>
      </c>
      <c r="JX7" s="78">
        <v>7</v>
      </c>
      <c r="JY7" s="78">
        <v>6</v>
      </c>
      <c r="JZ7" s="78">
        <v>6</v>
      </c>
      <c r="KA7" s="78">
        <v>7</v>
      </c>
      <c r="KB7" s="69">
        <v>8</v>
      </c>
      <c r="KC7" s="160">
        <v>8</v>
      </c>
      <c r="KD7" s="69">
        <v>21</v>
      </c>
      <c r="KE7" s="69">
        <v>27</v>
      </c>
      <c r="KF7" s="69">
        <v>30</v>
      </c>
      <c r="KG7" s="69">
        <v>30</v>
      </c>
      <c r="KH7" s="69">
        <v>20</v>
      </c>
      <c r="KI7" s="107">
        <v>13</v>
      </c>
      <c r="KJ7" s="107">
        <v>5</v>
      </c>
      <c r="KK7" s="107">
        <v>11</v>
      </c>
      <c r="KL7" s="107">
        <v>9</v>
      </c>
      <c r="KM7" s="107">
        <v>7</v>
      </c>
      <c r="KN7" s="190">
        <v>9</v>
      </c>
      <c r="KO7" s="69">
        <v>8</v>
      </c>
      <c r="KP7" s="69">
        <v>3</v>
      </c>
      <c r="KQ7" s="69">
        <v>2</v>
      </c>
      <c r="KR7" s="69">
        <v>7</v>
      </c>
      <c r="KS7" s="78">
        <v>9</v>
      </c>
      <c r="KT7" s="78">
        <v>8</v>
      </c>
      <c r="KU7" s="78">
        <v>15</v>
      </c>
      <c r="KV7" s="78">
        <v>8</v>
      </c>
      <c r="KW7" s="78">
        <v>15</v>
      </c>
      <c r="KX7" s="78">
        <v>14</v>
      </c>
      <c r="KY7" s="153">
        <v>14</v>
      </c>
      <c r="KZ7" s="69">
        <v>8</v>
      </c>
      <c r="LA7" s="69">
        <v>5</v>
      </c>
      <c r="LB7" s="69">
        <v>5</v>
      </c>
      <c r="LC7" s="69">
        <v>1</v>
      </c>
      <c r="LD7" s="69">
        <v>3</v>
      </c>
      <c r="LE7" s="78">
        <v>3</v>
      </c>
      <c r="LF7" s="78">
        <v>3</v>
      </c>
      <c r="LG7" s="78">
        <v>3</v>
      </c>
      <c r="LH7" s="78">
        <v>1</v>
      </c>
      <c r="LI7" s="78">
        <v>0</v>
      </c>
      <c r="LJ7" s="153">
        <v>1</v>
      </c>
    </row>
    <row r="8" spans="1:322" ht="14" x14ac:dyDescent="0.3">
      <c r="B8" s="24" t="s">
        <v>121</v>
      </c>
      <c r="C8" s="120" t="s">
        <v>143</v>
      </c>
      <c r="D8" s="127">
        <f t="shared" si="0"/>
        <v>77.39</v>
      </c>
      <c r="E8" s="68">
        <f t="shared" si="0"/>
        <v>83.329999999999984</v>
      </c>
      <c r="F8" s="68">
        <f t="shared" si="0"/>
        <v>85.720000000000013</v>
      </c>
      <c r="G8" s="53">
        <f t="shared" si="0"/>
        <v>76.02</v>
      </c>
      <c r="H8" s="53">
        <f t="shared" si="0"/>
        <v>67.649999999999991</v>
      </c>
      <c r="I8" s="68">
        <f t="shared" si="0"/>
        <v>71.430000000000007</v>
      </c>
      <c r="J8" s="69">
        <f>SUM(U8, AF8, AQ8, BB8, BM8, BX8, CI8, CT8, DE8, DP8, EA8, EL8, EW8, FH8, FS8, GD8, GO8, GZ8, HK8, HV8, IG8, IR8, JC8, JN8, JY8, KJ8, KU8, LF8)</f>
        <v>83.86</v>
      </c>
      <c r="K8" s="69">
        <v>79.5</v>
      </c>
      <c r="L8" s="69">
        <v>85.039999999999992</v>
      </c>
      <c r="M8" s="69">
        <v>90.79</v>
      </c>
      <c r="N8" s="160">
        <v>93.76</v>
      </c>
      <c r="O8" s="68">
        <v>8.93</v>
      </c>
      <c r="P8" s="68">
        <v>13.4</v>
      </c>
      <c r="Q8" s="68">
        <v>18</v>
      </c>
      <c r="R8" s="68">
        <v>13.7</v>
      </c>
      <c r="S8" s="68">
        <v>8.3000000000000007</v>
      </c>
      <c r="T8" s="68">
        <v>8.9</v>
      </c>
      <c r="U8" s="68">
        <v>6.7</v>
      </c>
      <c r="V8" s="68">
        <v>9.3000000000000007</v>
      </c>
      <c r="W8" s="68">
        <v>11</v>
      </c>
      <c r="X8" s="68">
        <v>9.4</v>
      </c>
      <c r="Y8" s="159">
        <v>9.6</v>
      </c>
      <c r="Z8" s="68">
        <v>0.3</v>
      </c>
      <c r="AA8" s="68">
        <v>0.2</v>
      </c>
      <c r="AB8" s="68">
        <v>0</v>
      </c>
      <c r="AC8" s="68">
        <v>0</v>
      </c>
      <c r="AD8" s="68">
        <v>0.2</v>
      </c>
      <c r="AE8" s="68">
        <v>0.2</v>
      </c>
      <c r="AF8" s="68">
        <v>0.2</v>
      </c>
      <c r="AG8" s="68">
        <v>0.2</v>
      </c>
      <c r="AH8" s="68">
        <v>0.2</v>
      </c>
      <c r="AI8" s="68">
        <v>0</v>
      </c>
      <c r="AJ8" s="159">
        <v>0</v>
      </c>
      <c r="AK8" s="68">
        <v>0</v>
      </c>
      <c r="AL8" s="68">
        <v>0</v>
      </c>
      <c r="AM8" s="68">
        <v>0</v>
      </c>
      <c r="AN8" s="68">
        <v>0</v>
      </c>
      <c r="AO8" s="68">
        <v>0</v>
      </c>
      <c r="AP8" s="68">
        <v>0</v>
      </c>
      <c r="AQ8" s="68">
        <v>0</v>
      </c>
      <c r="AR8" s="165">
        <v>0</v>
      </c>
      <c r="AS8" s="165">
        <v>0.5</v>
      </c>
      <c r="AT8" s="165">
        <v>1</v>
      </c>
      <c r="AU8" s="205">
        <v>1.4</v>
      </c>
      <c r="AV8" s="68">
        <v>1</v>
      </c>
      <c r="AW8" s="68">
        <v>2</v>
      </c>
      <c r="AX8" s="68">
        <v>1.5</v>
      </c>
      <c r="AY8" s="68">
        <v>3</v>
      </c>
      <c r="AZ8" s="68">
        <v>4</v>
      </c>
      <c r="BA8" s="97">
        <v>6.5</v>
      </c>
      <c r="BB8" s="97">
        <v>1</v>
      </c>
      <c r="BC8" s="97">
        <v>1</v>
      </c>
      <c r="BD8" s="97">
        <v>1</v>
      </c>
      <c r="BE8" s="97">
        <v>0.4</v>
      </c>
      <c r="BF8" s="154">
        <v>2.4</v>
      </c>
      <c r="BG8" s="68" t="s">
        <v>58</v>
      </c>
      <c r="BH8" s="68">
        <v>1</v>
      </c>
      <c r="BI8" s="68">
        <v>1</v>
      </c>
      <c r="BJ8" s="68">
        <v>1</v>
      </c>
      <c r="BK8" s="68">
        <v>1</v>
      </c>
      <c r="BL8" s="68">
        <v>1</v>
      </c>
      <c r="BM8" s="68">
        <v>1</v>
      </c>
      <c r="BN8" s="68">
        <v>0.2</v>
      </c>
      <c r="BO8" s="68">
        <v>2</v>
      </c>
      <c r="BP8" s="68">
        <v>2</v>
      </c>
      <c r="BQ8" s="159">
        <v>2</v>
      </c>
      <c r="BR8" s="68">
        <v>1.7</v>
      </c>
      <c r="BS8" s="68">
        <v>2.5</v>
      </c>
      <c r="BT8" s="68">
        <v>2.2000000000000002</v>
      </c>
      <c r="BU8" s="68">
        <v>1.9</v>
      </c>
      <c r="BV8" s="97">
        <v>1.9</v>
      </c>
      <c r="BW8" s="97">
        <v>1.3</v>
      </c>
      <c r="BX8" s="97">
        <v>2</v>
      </c>
      <c r="BY8" s="97">
        <v>2.1</v>
      </c>
      <c r="BZ8" s="97">
        <v>2.5</v>
      </c>
      <c r="CA8" s="97">
        <v>2.9</v>
      </c>
      <c r="CB8" s="154">
        <v>3</v>
      </c>
      <c r="CC8" s="68">
        <v>4</v>
      </c>
      <c r="CD8" s="68">
        <v>4</v>
      </c>
      <c r="CE8" s="68">
        <v>2.7</v>
      </c>
      <c r="CF8" s="68">
        <v>2.6</v>
      </c>
      <c r="CG8" s="68">
        <v>2.7</v>
      </c>
      <c r="CH8" s="97">
        <v>4.25</v>
      </c>
      <c r="CI8" s="97">
        <v>5.5</v>
      </c>
      <c r="CJ8" s="97">
        <v>5.5</v>
      </c>
      <c r="CK8" s="97">
        <v>5.5</v>
      </c>
      <c r="CL8" s="97">
        <v>5.5</v>
      </c>
      <c r="CM8" s="154">
        <v>5.5</v>
      </c>
      <c r="CN8" s="68">
        <v>0</v>
      </c>
      <c r="CO8" s="68">
        <v>0.2</v>
      </c>
      <c r="CP8" s="68">
        <v>0.7</v>
      </c>
      <c r="CQ8" s="68">
        <v>0.8</v>
      </c>
      <c r="CR8" s="63">
        <v>1.3</v>
      </c>
      <c r="CS8" s="104">
        <v>0.75</v>
      </c>
      <c r="CT8" s="104">
        <v>1.4</v>
      </c>
      <c r="CU8" s="146">
        <v>1.6</v>
      </c>
      <c r="CV8" s="146">
        <v>1.2</v>
      </c>
      <c r="CW8" s="146">
        <v>1.1000000000000001</v>
      </c>
      <c r="CX8" s="189">
        <v>1.6</v>
      </c>
      <c r="CY8" s="68">
        <v>1.4</v>
      </c>
      <c r="CZ8" s="68">
        <v>1.2</v>
      </c>
      <c r="DA8" s="68">
        <v>1.2</v>
      </c>
      <c r="DB8" s="68">
        <v>1.2</v>
      </c>
      <c r="DC8" s="68">
        <v>1</v>
      </c>
      <c r="DD8" s="68">
        <v>1.8</v>
      </c>
      <c r="DE8" s="68">
        <v>2.9</v>
      </c>
      <c r="DF8" s="68">
        <v>2.5</v>
      </c>
      <c r="DG8" s="68">
        <v>1.8</v>
      </c>
      <c r="DH8" s="68">
        <v>1.4</v>
      </c>
      <c r="DI8" s="159">
        <v>2</v>
      </c>
      <c r="DJ8" s="68">
        <v>1</v>
      </c>
      <c r="DK8" s="68">
        <v>1</v>
      </c>
      <c r="DL8" s="68">
        <v>1.2</v>
      </c>
      <c r="DM8" s="16">
        <v>1.2</v>
      </c>
      <c r="DN8" s="68">
        <v>1.2</v>
      </c>
      <c r="DO8" s="97">
        <v>1</v>
      </c>
      <c r="DP8" s="97">
        <v>1.5</v>
      </c>
      <c r="DQ8" s="97">
        <v>1.5</v>
      </c>
      <c r="DR8" s="97">
        <v>1.2</v>
      </c>
      <c r="DS8" s="97">
        <v>1.2</v>
      </c>
      <c r="DT8" s="154">
        <v>1.2</v>
      </c>
      <c r="DU8" s="68">
        <v>1</v>
      </c>
      <c r="DV8" s="68">
        <v>1</v>
      </c>
      <c r="DW8" s="16" t="s">
        <v>36</v>
      </c>
      <c r="DX8" s="97">
        <v>3.8</v>
      </c>
      <c r="DY8" s="97">
        <v>3.9</v>
      </c>
      <c r="DZ8" s="97">
        <v>2.8</v>
      </c>
      <c r="EA8" s="20">
        <v>4.1500000000000004</v>
      </c>
      <c r="EB8" s="147">
        <v>3.3</v>
      </c>
      <c r="EC8" s="182">
        <v>3.4</v>
      </c>
      <c r="ED8" s="182">
        <v>2.94</v>
      </c>
      <c r="EE8" s="215">
        <v>1.76</v>
      </c>
      <c r="EF8" s="15">
        <v>2.1</v>
      </c>
      <c r="EG8" s="15">
        <v>0.4</v>
      </c>
      <c r="EH8" s="15">
        <v>0.4</v>
      </c>
      <c r="EI8" s="68">
        <v>0</v>
      </c>
      <c r="EJ8" s="68">
        <v>1</v>
      </c>
      <c r="EK8" s="68">
        <v>0</v>
      </c>
      <c r="EL8" s="68">
        <v>0</v>
      </c>
      <c r="EM8" s="68">
        <v>0</v>
      </c>
      <c r="EN8" s="68">
        <v>0</v>
      </c>
      <c r="EO8" s="68">
        <v>2</v>
      </c>
      <c r="EP8" s="159">
        <v>2</v>
      </c>
      <c r="EQ8" s="68">
        <v>2.2000000000000002</v>
      </c>
      <c r="ER8" s="68">
        <v>1.5</v>
      </c>
      <c r="ES8" s="68">
        <v>2.2999999999999998</v>
      </c>
      <c r="ET8" s="68">
        <v>1.6</v>
      </c>
      <c r="EU8" s="68">
        <v>2.2999999999999998</v>
      </c>
      <c r="EV8" s="68">
        <v>2</v>
      </c>
      <c r="EW8" s="68">
        <v>2.2999999999999998</v>
      </c>
      <c r="EX8" s="68">
        <v>1.8</v>
      </c>
      <c r="EY8" s="68">
        <v>3.9</v>
      </c>
      <c r="EZ8" s="68">
        <v>3</v>
      </c>
      <c r="FA8" s="159">
        <v>4</v>
      </c>
      <c r="FB8" s="68">
        <v>1</v>
      </c>
      <c r="FC8" s="68">
        <v>1.5</v>
      </c>
      <c r="FD8" s="68">
        <v>1.2</v>
      </c>
      <c r="FE8" s="68">
        <v>1.1000000000000001</v>
      </c>
      <c r="FF8" s="68">
        <v>1.4</v>
      </c>
      <c r="FG8" s="68">
        <v>1.35</v>
      </c>
      <c r="FH8" s="68">
        <v>1.3</v>
      </c>
      <c r="FI8" s="68">
        <v>1.8</v>
      </c>
      <c r="FJ8" s="68">
        <v>2.8</v>
      </c>
      <c r="FK8" s="68">
        <v>3.3</v>
      </c>
      <c r="FL8" s="159">
        <v>2.6</v>
      </c>
      <c r="FM8" s="68">
        <v>0.15</v>
      </c>
      <c r="FN8" s="68">
        <v>0.15</v>
      </c>
      <c r="FO8" s="68">
        <v>0.2</v>
      </c>
      <c r="FP8" s="68">
        <v>0.2</v>
      </c>
      <c r="FQ8" s="68">
        <v>0.2</v>
      </c>
      <c r="FR8" s="97">
        <v>0.2</v>
      </c>
      <c r="FS8" s="97">
        <v>0.2</v>
      </c>
      <c r="FT8" s="97">
        <v>0.2</v>
      </c>
      <c r="FU8" s="97">
        <v>0.2</v>
      </c>
      <c r="FV8" s="97">
        <v>0.2</v>
      </c>
      <c r="FW8" s="154">
        <v>0.2</v>
      </c>
      <c r="FX8" s="68">
        <v>2.0499999999999998</v>
      </c>
      <c r="FY8" s="68">
        <v>2.83</v>
      </c>
      <c r="FZ8" s="68">
        <v>2.62</v>
      </c>
      <c r="GA8" s="68">
        <v>2.0499999999999998</v>
      </c>
      <c r="GB8" s="97">
        <v>3.3</v>
      </c>
      <c r="GC8" s="97">
        <v>3.73</v>
      </c>
      <c r="GD8" s="97">
        <v>2.1</v>
      </c>
      <c r="GE8" s="97">
        <v>2.9</v>
      </c>
      <c r="GF8" s="97">
        <v>5.2</v>
      </c>
      <c r="GG8" s="97">
        <v>5.0999999999999996</v>
      </c>
      <c r="GH8" s="154">
        <v>4.0999999999999996</v>
      </c>
      <c r="GI8" s="68">
        <v>1</v>
      </c>
      <c r="GJ8" s="68">
        <v>1</v>
      </c>
      <c r="GK8" s="68">
        <v>1</v>
      </c>
      <c r="GL8" s="68">
        <v>0.8</v>
      </c>
      <c r="GM8" s="68">
        <v>1.3</v>
      </c>
      <c r="GN8" s="68">
        <v>0.9</v>
      </c>
      <c r="GO8" s="68">
        <v>1.4</v>
      </c>
      <c r="GP8" s="68">
        <v>2.4</v>
      </c>
      <c r="GQ8" s="68">
        <v>2</v>
      </c>
      <c r="GR8" s="68">
        <v>1.2</v>
      </c>
      <c r="GS8" s="159">
        <v>1.2</v>
      </c>
      <c r="GT8" s="68">
        <v>0</v>
      </c>
      <c r="GU8" s="68">
        <v>0</v>
      </c>
      <c r="GV8" s="68">
        <v>0</v>
      </c>
      <c r="GW8" s="68">
        <v>0.3</v>
      </c>
      <c r="GX8" s="68">
        <v>0</v>
      </c>
      <c r="GY8" s="97">
        <v>0</v>
      </c>
      <c r="GZ8" s="97">
        <v>0</v>
      </c>
      <c r="HA8" s="97">
        <v>0</v>
      </c>
      <c r="HB8" s="97">
        <v>0</v>
      </c>
      <c r="HC8" s="97">
        <v>2.2000000000000002</v>
      </c>
      <c r="HD8" s="154">
        <v>5.3</v>
      </c>
      <c r="HE8" s="16">
        <v>1</v>
      </c>
      <c r="HF8" s="16">
        <v>0.6</v>
      </c>
      <c r="HG8" s="16">
        <v>0.7</v>
      </c>
      <c r="HH8" s="68">
        <v>0.7</v>
      </c>
      <c r="HI8" s="68">
        <v>0.7</v>
      </c>
      <c r="HJ8" s="97">
        <v>0.7</v>
      </c>
      <c r="HK8" s="97">
        <v>0.25</v>
      </c>
      <c r="HL8" s="97">
        <v>0.4</v>
      </c>
      <c r="HM8" s="97">
        <v>0.4</v>
      </c>
      <c r="HN8" s="97">
        <v>0.6</v>
      </c>
      <c r="HO8" s="154">
        <v>0.7</v>
      </c>
      <c r="HP8" s="68">
        <v>1.5</v>
      </c>
      <c r="HQ8" s="68">
        <v>1.65</v>
      </c>
      <c r="HR8" s="68">
        <v>1.7</v>
      </c>
      <c r="HS8" s="68">
        <v>1.4</v>
      </c>
      <c r="HT8" s="68">
        <v>2.15</v>
      </c>
      <c r="HU8" s="68">
        <v>4.4000000000000004</v>
      </c>
      <c r="HV8" s="68">
        <v>5.6</v>
      </c>
      <c r="HW8" s="68">
        <v>6.1</v>
      </c>
      <c r="HX8" s="68">
        <v>5</v>
      </c>
      <c r="HY8" s="68">
        <v>5.25</v>
      </c>
      <c r="HZ8" s="159">
        <v>5.5</v>
      </c>
      <c r="IA8" s="68">
        <v>3.6</v>
      </c>
      <c r="IB8" s="68">
        <v>3.9</v>
      </c>
      <c r="IC8" s="68">
        <v>4.0999999999999996</v>
      </c>
      <c r="ID8" s="68">
        <v>4.0999999999999996</v>
      </c>
      <c r="IE8" s="68">
        <v>4.5999999999999996</v>
      </c>
      <c r="IF8" s="97">
        <v>6.5</v>
      </c>
      <c r="IG8" s="97">
        <v>2.7</v>
      </c>
      <c r="IH8" s="97">
        <v>5.3</v>
      </c>
      <c r="II8" s="97">
        <v>5.2</v>
      </c>
      <c r="IJ8" s="97">
        <v>4</v>
      </c>
      <c r="IK8" s="154">
        <v>3.1</v>
      </c>
      <c r="IL8" s="68">
        <v>0.06</v>
      </c>
      <c r="IM8" s="68">
        <v>0.3</v>
      </c>
      <c r="IN8" s="68">
        <v>0.1</v>
      </c>
      <c r="IO8" s="68">
        <v>0.17</v>
      </c>
      <c r="IP8" s="68">
        <v>0.3</v>
      </c>
      <c r="IQ8" s="97">
        <v>0.45</v>
      </c>
      <c r="IR8" s="97">
        <v>0.96</v>
      </c>
      <c r="IS8" s="97">
        <v>1</v>
      </c>
      <c r="IT8" s="97">
        <v>0.9</v>
      </c>
      <c r="IU8" s="97">
        <v>0.6</v>
      </c>
      <c r="IV8" s="154">
        <v>0.6</v>
      </c>
      <c r="IW8" s="68">
        <v>8.4</v>
      </c>
      <c r="IX8" s="68">
        <v>9.6999999999999993</v>
      </c>
      <c r="IY8" s="68" t="s">
        <v>53</v>
      </c>
      <c r="IZ8" s="68" t="s">
        <v>74</v>
      </c>
      <c r="JA8" s="68" t="s">
        <v>93</v>
      </c>
      <c r="JB8" s="97" t="s">
        <v>99</v>
      </c>
      <c r="JC8" s="97">
        <v>10</v>
      </c>
      <c r="JD8" s="97">
        <v>6</v>
      </c>
      <c r="JE8" s="97">
        <v>5.34</v>
      </c>
      <c r="JF8" s="97">
        <v>5.9</v>
      </c>
      <c r="JG8" s="154">
        <v>4.2</v>
      </c>
      <c r="JH8" s="68">
        <v>5</v>
      </c>
      <c r="JI8" s="68">
        <v>5</v>
      </c>
      <c r="JJ8" s="68">
        <v>15</v>
      </c>
      <c r="JK8" s="68">
        <v>4</v>
      </c>
      <c r="JL8" s="68">
        <v>4</v>
      </c>
      <c r="JM8" s="97">
        <v>4</v>
      </c>
      <c r="JN8" s="97">
        <v>9.4</v>
      </c>
      <c r="JO8" s="97">
        <v>9.4</v>
      </c>
      <c r="JP8" s="97">
        <v>9</v>
      </c>
      <c r="JQ8" s="97">
        <v>9</v>
      </c>
      <c r="JR8" s="154">
        <v>9</v>
      </c>
      <c r="JS8" s="68">
        <v>0.8</v>
      </c>
      <c r="JT8" s="68">
        <v>2</v>
      </c>
      <c r="JU8" s="68">
        <v>1.6</v>
      </c>
      <c r="JV8" s="15">
        <v>1.6</v>
      </c>
      <c r="JW8" s="68">
        <v>1.4</v>
      </c>
      <c r="JX8" s="97">
        <v>2.1</v>
      </c>
      <c r="JY8" s="97">
        <v>2.1</v>
      </c>
      <c r="JZ8" s="97">
        <v>1.6</v>
      </c>
      <c r="KA8" s="78">
        <v>0.8</v>
      </c>
      <c r="KB8" s="68">
        <v>2.2000000000000002</v>
      </c>
      <c r="KC8" s="159">
        <v>3.2</v>
      </c>
      <c r="KD8" s="68">
        <v>19.2</v>
      </c>
      <c r="KE8" s="68">
        <v>21.3</v>
      </c>
      <c r="KF8" s="68">
        <v>22.3</v>
      </c>
      <c r="KG8" s="68">
        <v>22.3</v>
      </c>
      <c r="KH8" s="68">
        <v>14.6</v>
      </c>
      <c r="KI8" s="108">
        <v>13</v>
      </c>
      <c r="KJ8" s="108">
        <v>11.7</v>
      </c>
      <c r="KK8" s="108">
        <v>8.1999999999999993</v>
      </c>
      <c r="KL8" s="108">
        <v>7.9</v>
      </c>
      <c r="KM8" s="108">
        <v>12.1</v>
      </c>
      <c r="KN8" s="191">
        <v>12.1</v>
      </c>
      <c r="KO8" s="68">
        <v>8</v>
      </c>
      <c r="KP8" s="68">
        <v>3</v>
      </c>
      <c r="KQ8" s="68">
        <v>2</v>
      </c>
      <c r="KR8" s="68">
        <v>6.5</v>
      </c>
      <c r="KS8" s="78">
        <v>4.9000000000000004</v>
      </c>
      <c r="KT8" s="97">
        <v>3.6</v>
      </c>
      <c r="KU8" s="97">
        <v>7.5</v>
      </c>
      <c r="KV8" s="97">
        <v>5.2</v>
      </c>
      <c r="KW8" s="97">
        <v>5.3</v>
      </c>
      <c r="KX8" s="97">
        <v>6.3</v>
      </c>
      <c r="KY8" s="154">
        <v>4.5</v>
      </c>
      <c r="KZ8" s="68">
        <v>2</v>
      </c>
      <c r="LA8" s="68">
        <v>2</v>
      </c>
      <c r="LB8" s="68">
        <v>2</v>
      </c>
      <c r="LC8" s="68" t="s">
        <v>36</v>
      </c>
      <c r="LD8" s="68" t="s">
        <v>36</v>
      </c>
      <c r="LE8" s="97" t="s">
        <v>36</v>
      </c>
      <c r="LF8" s="97" t="s">
        <v>36</v>
      </c>
      <c r="LG8" s="97" t="s">
        <v>36</v>
      </c>
      <c r="LH8" s="97">
        <v>0.8</v>
      </c>
      <c r="LI8" s="97">
        <v>0</v>
      </c>
      <c r="LJ8" s="154">
        <v>1</v>
      </c>
    </row>
    <row r="9" spans="1:322" ht="14" x14ac:dyDescent="0.3">
      <c r="A9" s="8" t="s">
        <v>66</v>
      </c>
      <c r="B9" s="30" t="s">
        <v>122</v>
      </c>
      <c r="C9" s="121" t="s">
        <v>144</v>
      </c>
      <c r="D9" s="128"/>
      <c r="E9" s="70"/>
      <c r="F9" s="70"/>
      <c r="G9" s="8"/>
      <c r="H9" s="8"/>
      <c r="I9" s="8"/>
      <c r="J9" s="70"/>
      <c r="K9" s="70"/>
      <c r="L9" s="70"/>
      <c r="M9" s="70"/>
      <c r="N9" s="163"/>
      <c r="O9" s="70"/>
      <c r="P9" s="71"/>
      <c r="Q9" s="71"/>
      <c r="R9" s="70"/>
      <c r="S9" s="70"/>
      <c r="T9" s="70"/>
      <c r="U9" s="70"/>
      <c r="V9" s="70"/>
      <c r="W9" s="70"/>
      <c r="X9" s="70"/>
      <c r="Y9" s="163"/>
      <c r="Z9" s="70"/>
      <c r="AA9" s="71"/>
      <c r="AB9" s="71"/>
      <c r="AC9" s="70"/>
      <c r="AD9" s="70"/>
      <c r="AE9" s="70"/>
      <c r="AF9" s="70"/>
      <c r="AG9" s="70"/>
      <c r="AH9" s="70"/>
      <c r="AI9" s="70"/>
      <c r="AJ9" s="163"/>
      <c r="AK9" s="70"/>
      <c r="AL9" s="71"/>
      <c r="AM9" s="71"/>
      <c r="AN9" s="70"/>
      <c r="AO9" s="70"/>
      <c r="AP9" s="70"/>
      <c r="AQ9" s="70"/>
      <c r="AR9" s="141"/>
      <c r="AS9" s="141"/>
      <c r="AT9" s="141"/>
      <c r="AU9" s="200"/>
      <c r="AV9" s="70"/>
      <c r="AW9" s="71"/>
      <c r="AX9" s="71"/>
      <c r="AY9" s="70"/>
      <c r="AZ9" s="70"/>
      <c r="BA9" s="70"/>
      <c r="BB9" s="70"/>
      <c r="BC9" s="70"/>
      <c r="BD9" s="70"/>
      <c r="BE9" s="70"/>
      <c r="BF9" s="163"/>
      <c r="BG9" s="70"/>
      <c r="BH9" s="71"/>
      <c r="BI9" s="71"/>
      <c r="BJ9" s="70"/>
      <c r="BK9" s="70"/>
      <c r="BL9" s="70"/>
      <c r="BM9" s="70"/>
      <c r="BN9" s="70"/>
      <c r="BO9" s="70"/>
      <c r="BP9" s="70"/>
      <c r="BQ9" s="163"/>
      <c r="BR9" s="70"/>
      <c r="BS9" s="71"/>
      <c r="BT9" s="71"/>
      <c r="BU9" s="70"/>
      <c r="BV9" s="98"/>
      <c r="BW9" s="98"/>
      <c r="BX9" s="98"/>
      <c r="BY9" s="98"/>
      <c r="BZ9" s="98"/>
      <c r="CA9" s="98"/>
      <c r="CB9" s="157"/>
      <c r="CC9" s="70"/>
      <c r="CD9" s="71"/>
      <c r="CE9" s="71"/>
      <c r="CF9" s="70"/>
      <c r="CG9" s="70"/>
      <c r="CH9" s="98"/>
      <c r="CI9" s="98"/>
      <c r="CJ9" s="98"/>
      <c r="CK9" s="98"/>
      <c r="CL9" s="98"/>
      <c r="CM9" s="157"/>
      <c r="CN9" s="70"/>
      <c r="CO9" s="71"/>
      <c r="CP9" s="71"/>
      <c r="CQ9" s="70"/>
      <c r="CR9" s="64"/>
      <c r="CS9" s="105"/>
      <c r="CT9" s="105"/>
      <c r="CU9" s="105"/>
      <c r="CV9" s="105"/>
      <c r="CW9" s="105"/>
      <c r="CX9" s="187"/>
      <c r="CY9" s="70"/>
      <c r="CZ9" s="71"/>
      <c r="DA9" s="71"/>
      <c r="DB9" s="8"/>
      <c r="DC9" s="70"/>
      <c r="DD9" s="70"/>
      <c r="DE9" s="70"/>
      <c r="DF9" s="70"/>
      <c r="DG9" s="70"/>
      <c r="DH9" s="70"/>
      <c r="DI9" s="163"/>
      <c r="DJ9" s="70"/>
      <c r="DK9" s="71"/>
      <c r="DL9" s="71"/>
      <c r="DM9" s="26"/>
      <c r="DN9" s="70"/>
      <c r="DO9" s="98"/>
      <c r="DP9" s="98"/>
      <c r="DQ9" s="98"/>
      <c r="DR9" s="98"/>
      <c r="DS9" s="98"/>
      <c r="DT9" s="157"/>
      <c r="DU9" s="70"/>
      <c r="DV9" s="71"/>
      <c r="DW9" s="26"/>
      <c r="DX9" s="77"/>
      <c r="DY9" s="166"/>
      <c r="DZ9" s="166"/>
      <c r="EA9" s="26"/>
      <c r="EB9" s="167"/>
      <c r="EC9" s="167"/>
      <c r="ED9" s="167"/>
      <c r="EE9" s="168"/>
      <c r="EF9" s="21"/>
      <c r="EG9" s="22"/>
      <c r="EH9" s="22"/>
      <c r="EI9" s="70"/>
      <c r="EJ9" s="70"/>
      <c r="EK9" s="70"/>
      <c r="EL9" s="70"/>
      <c r="EM9" s="70"/>
      <c r="EN9" s="70"/>
      <c r="EO9" s="70"/>
      <c r="EP9" s="163"/>
      <c r="EQ9" s="70"/>
      <c r="ER9" s="71"/>
      <c r="ES9" s="71"/>
      <c r="ET9" s="71"/>
      <c r="EU9" s="70"/>
      <c r="EV9" s="70"/>
      <c r="EW9" s="70"/>
      <c r="EX9" s="70"/>
      <c r="EY9" s="70"/>
      <c r="EZ9" s="70"/>
      <c r="FA9" s="163"/>
      <c r="FB9" s="70"/>
      <c r="FC9" s="71"/>
      <c r="FD9" s="71"/>
      <c r="FE9" s="8"/>
      <c r="FF9" s="70"/>
      <c r="FG9" s="70"/>
      <c r="FH9" s="70"/>
      <c r="FI9" s="70"/>
      <c r="FJ9" s="70"/>
      <c r="FK9" s="70"/>
      <c r="FL9" s="163"/>
      <c r="FM9" s="70"/>
      <c r="FN9" s="71"/>
      <c r="FO9" s="71"/>
      <c r="FP9" s="8"/>
      <c r="FQ9" s="70"/>
      <c r="FR9" s="98"/>
      <c r="FS9" s="98"/>
      <c r="FT9" s="98"/>
      <c r="FU9" s="98"/>
      <c r="FV9" s="98"/>
      <c r="FW9" s="157"/>
      <c r="FX9" s="70"/>
      <c r="FY9" s="71"/>
      <c r="FZ9" s="71"/>
      <c r="GA9" s="71"/>
      <c r="GB9" s="98"/>
      <c r="GC9" s="98"/>
      <c r="GD9" s="98"/>
      <c r="GE9" s="98"/>
      <c r="GF9" s="98"/>
      <c r="GG9" s="98"/>
      <c r="GH9" s="157"/>
      <c r="GI9" s="70"/>
      <c r="GJ9" s="71"/>
      <c r="GK9" s="71"/>
      <c r="GL9" s="70"/>
      <c r="GM9" s="70"/>
      <c r="GN9" s="70"/>
      <c r="GO9" s="70"/>
      <c r="GP9" s="70"/>
      <c r="GQ9" s="70"/>
      <c r="GR9" s="70"/>
      <c r="GS9" s="163"/>
      <c r="GT9" s="70"/>
      <c r="GU9" s="71"/>
      <c r="GV9" s="71"/>
      <c r="GW9" s="27"/>
      <c r="GX9" s="70"/>
      <c r="GY9" s="98"/>
      <c r="GZ9" s="98"/>
      <c r="HA9" s="98"/>
      <c r="HB9" s="98"/>
      <c r="HC9" s="98"/>
      <c r="HD9" s="157"/>
      <c r="HE9" s="27"/>
      <c r="HF9" s="23"/>
      <c r="HG9" s="23"/>
      <c r="HH9" s="70"/>
      <c r="HI9" s="70"/>
      <c r="HJ9" s="98"/>
      <c r="HK9" s="98"/>
      <c r="HL9" s="98"/>
      <c r="HM9" s="98"/>
      <c r="HN9" s="98"/>
      <c r="HO9" s="157"/>
      <c r="HP9" s="70"/>
      <c r="HQ9" s="71"/>
      <c r="HR9" s="71"/>
      <c r="HS9" s="70"/>
      <c r="HT9" s="70"/>
      <c r="HU9" s="70"/>
      <c r="HV9" s="70"/>
      <c r="HW9" s="70"/>
      <c r="HX9" s="98"/>
      <c r="HY9" s="98"/>
      <c r="HZ9" s="157"/>
      <c r="IA9" s="70"/>
      <c r="IB9" s="71"/>
      <c r="IC9" s="71"/>
      <c r="ID9" s="71"/>
      <c r="IE9" s="70"/>
      <c r="IF9" s="98"/>
      <c r="IG9" s="98"/>
      <c r="IH9" s="98"/>
      <c r="II9" s="98"/>
      <c r="IJ9" s="98"/>
      <c r="IK9" s="157"/>
      <c r="IL9" s="70"/>
      <c r="IM9" s="71"/>
      <c r="IN9" s="71"/>
      <c r="IO9" s="70"/>
      <c r="IP9" s="70"/>
      <c r="IQ9" s="98"/>
      <c r="IR9" s="98"/>
      <c r="IS9" s="98"/>
      <c r="IT9" s="98"/>
      <c r="IU9" s="98"/>
      <c r="IV9" s="157"/>
      <c r="IW9" s="70"/>
      <c r="IX9" s="71"/>
      <c r="IY9" s="71"/>
      <c r="IZ9" s="70"/>
      <c r="JA9" s="70"/>
      <c r="JB9" s="98"/>
      <c r="JC9" s="98"/>
      <c r="JD9" s="98"/>
      <c r="JE9" s="98"/>
      <c r="JF9" s="98"/>
      <c r="JG9" s="157"/>
      <c r="JH9" s="70"/>
      <c r="JI9" s="66"/>
      <c r="JJ9" s="66"/>
      <c r="JK9" s="70"/>
      <c r="JL9" s="70"/>
      <c r="JM9" s="98"/>
      <c r="JN9" s="98"/>
      <c r="JO9" s="98"/>
      <c r="JP9" s="98"/>
      <c r="JQ9" s="98"/>
      <c r="JR9" s="157"/>
      <c r="JS9" s="70"/>
      <c r="JT9" s="71"/>
      <c r="JU9" s="71"/>
      <c r="JV9" s="46"/>
      <c r="JW9" s="70"/>
      <c r="JX9" s="98"/>
      <c r="JY9" s="98"/>
      <c r="JZ9" s="98"/>
      <c r="KA9" s="98"/>
      <c r="KB9" s="13"/>
      <c r="KC9" s="197"/>
      <c r="KD9" s="70"/>
      <c r="KE9" s="71"/>
      <c r="KF9" s="71"/>
      <c r="KG9" s="70"/>
      <c r="KH9" s="70"/>
      <c r="KI9" s="109"/>
      <c r="KJ9" s="109"/>
      <c r="KK9" s="109"/>
      <c r="KL9" s="109"/>
      <c r="KM9" s="109"/>
      <c r="KN9" s="192"/>
      <c r="KO9" s="70"/>
      <c r="KP9" s="71"/>
      <c r="KQ9" s="71"/>
      <c r="KR9" s="70"/>
      <c r="KS9" s="98"/>
      <c r="KT9" s="98"/>
      <c r="KU9" s="98"/>
      <c r="KV9" s="98"/>
      <c r="KW9" s="98"/>
      <c r="KX9" s="98"/>
      <c r="KY9" s="157"/>
      <c r="KZ9" s="70"/>
      <c r="LA9" s="71"/>
      <c r="LB9" s="71"/>
      <c r="LC9" s="8"/>
      <c r="LD9" s="70"/>
      <c r="LE9" s="98"/>
      <c r="LF9" s="98"/>
      <c r="LG9" s="98"/>
      <c r="LH9" s="98"/>
      <c r="LI9" s="98"/>
      <c r="LJ9" s="157"/>
    </row>
    <row r="10" spans="1:322" ht="25" x14ac:dyDescent="0.25">
      <c r="B10" s="24" t="s">
        <v>118</v>
      </c>
      <c r="C10" s="120" t="s">
        <v>140</v>
      </c>
      <c r="D10" s="126">
        <f t="shared" ref="D10:I11" si="1">SUM(O10,Z10,AK10,AV10,BG10,BR10,CC10,CN10,CY10,DJ10,DU10,EF10,EQ10,FB10,FM10,FX10,GI10,GT10,HE10,HP10,IA10,IL10,IW10,JH10,JS10,KD10,KO10,KZ10)</f>
        <v>264597</v>
      </c>
      <c r="E10" s="69">
        <f t="shared" si="1"/>
        <v>258747</v>
      </c>
      <c r="F10" s="69">
        <f t="shared" si="1"/>
        <v>250080</v>
      </c>
      <c r="G10" s="69">
        <f t="shared" si="1"/>
        <v>273108</v>
      </c>
      <c r="H10" s="69">
        <f t="shared" si="1"/>
        <v>244332</v>
      </c>
      <c r="I10" s="69">
        <f t="shared" si="1"/>
        <v>257949</v>
      </c>
      <c r="J10" s="69">
        <f>SUM(U10, AF10, AQ10, BB10, BM10, BX10, CI10, CT10, DE10, DP10, EA10, EL10, EW10, FH10, FS10, GD10, GO10, GZ10, HK10, HV10, IG10, IR10, JC10, JN10, JY10, KJ10, KU10, LF10)</f>
        <v>254969.8</v>
      </c>
      <c r="K10" s="69">
        <v>243280</v>
      </c>
      <c r="L10" s="69">
        <v>239181</v>
      </c>
      <c r="M10" s="69">
        <v>243460.1</v>
      </c>
      <c r="N10" s="160">
        <v>250326</v>
      </c>
      <c r="O10" s="69" t="s">
        <v>36</v>
      </c>
      <c r="P10" s="69" t="s">
        <v>36</v>
      </c>
      <c r="Q10" s="69" t="s">
        <v>36</v>
      </c>
      <c r="R10" s="69" t="s">
        <v>36</v>
      </c>
      <c r="S10" s="69" t="s">
        <v>36</v>
      </c>
      <c r="T10" s="69" t="s">
        <v>36</v>
      </c>
      <c r="U10" s="69" t="s">
        <v>36</v>
      </c>
      <c r="V10" s="69" t="s">
        <v>36</v>
      </c>
      <c r="W10" s="69" t="s">
        <v>36</v>
      </c>
      <c r="X10" s="69" t="s">
        <v>36</v>
      </c>
      <c r="Y10" s="160" t="s">
        <v>36</v>
      </c>
      <c r="Z10" s="69">
        <v>368</v>
      </c>
      <c r="AA10" s="69">
        <v>309</v>
      </c>
      <c r="AB10" s="69">
        <v>317</v>
      </c>
      <c r="AC10" s="69">
        <v>328</v>
      </c>
      <c r="AD10" s="69">
        <v>331</v>
      </c>
      <c r="AE10" s="69" t="s">
        <v>95</v>
      </c>
      <c r="AF10" s="69">
        <v>303</v>
      </c>
      <c r="AG10" s="69">
        <v>303</v>
      </c>
      <c r="AH10" s="69">
        <v>322</v>
      </c>
      <c r="AI10" s="69">
        <v>331</v>
      </c>
      <c r="AJ10" s="160">
        <v>347</v>
      </c>
      <c r="AK10" s="69">
        <v>891</v>
      </c>
      <c r="AL10" s="69">
        <v>785</v>
      </c>
      <c r="AM10" s="69">
        <v>1037</v>
      </c>
      <c r="AN10" s="69">
        <v>1040</v>
      </c>
      <c r="AO10" s="69" t="s">
        <v>87</v>
      </c>
      <c r="AP10" s="69">
        <v>1030</v>
      </c>
      <c r="AQ10" s="69">
        <v>1041</v>
      </c>
      <c r="AR10" s="144">
        <v>1024</v>
      </c>
      <c r="AS10" s="144">
        <v>1178</v>
      </c>
      <c r="AT10" s="144">
        <v>1061</v>
      </c>
      <c r="AU10" s="203">
        <v>1084</v>
      </c>
      <c r="AV10" s="69">
        <v>21200</v>
      </c>
      <c r="AW10" s="69">
        <v>24100</v>
      </c>
      <c r="AX10" s="69" t="s">
        <v>67</v>
      </c>
      <c r="AY10" s="40">
        <v>14910</v>
      </c>
      <c r="AZ10" s="69" t="s">
        <v>88</v>
      </c>
      <c r="BA10" s="78">
        <v>12613</v>
      </c>
      <c r="BB10" s="78">
        <v>12606</v>
      </c>
      <c r="BC10" s="78">
        <v>12343</v>
      </c>
      <c r="BD10" s="78">
        <v>12440</v>
      </c>
      <c r="BE10" s="78">
        <v>12513</v>
      </c>
      <c r="BF10" s="153">
        <v>12644</v>
      </c>
      <c r="BG10" s="69" t="s">
        <v>36</v>
      </c>
      <c r="BH10" s="69">
        <v>6024</v>
      </c>
      <c r="BI10" s="69">
        <v>6114</v>
      </c>
      <c r="BJ10" s="69">
        <v>5777</v>
      </c>
      <c r="BK10" s="69">
        <v>5751</v>
      </c>
      <c r="BL10" s="69">
        <v>5700</v>
      </c>
      <c r="BM10" s="69">
        <v>5713</v>
      </c>
      <c r="BN10" s="69">
        <v>5700</v>
      </c>
      <c r="BO10" s="69">
        <v>6416</v>
      </c>
      <c r="BP10" s="69">
        <v>6099</v>
      </c>
      <c r="BQ10" s="160">
        <v>6267</v>
      </c>
      <c r="BR10" s="69">
        <v>16000</v>
      </c>
      <c r="BS10" s="69">
        <v>16000</v>
      </c>
      <c r="BT10" s="69">
        <v>16000</v>
      </c>
      <c r="BU10" s="69">
        <v>18000</v>
      </c>
      <c r="BV10" s="78">
        <v>10924</v>
      </c>
      <c r="BW10" s="78">
        <v>11052</v>
      </c>
      <c r="BX10" s="78">
        <v>11272</v>
      </c>
      <c r="BY10" s="78">
        <v>11532</v>
      </c>
      <c r="BZ10" s="78">
        <v>11725</v>
      </c>
      <c r="CA10" s="78">
        <v>11940</v>
      </c>
      <c r="CB10" s="153">
        <v>12368</v>
      </c>
      <c r="CC10" s="69">
        <v>18130</v>
      </c>
      <c r="CD10" s="69">
        <v>18261</v>
      </c>
      <c r="CE10" s="69">
        <v>18322</v>
      </c>
      <c r="CF10" s="69">
        <v>18500</v>
      </c>
      <c r="CG10" s="69">
        <v>19090</v>
      </c>
      <c r="CH10" s="69">
        <v>19346</v>
      </c>
      <c r="CI10" s="69">
        <v>13776</v>
      </c>
      <c r="CJ10" s="69">
        <v>14738</v>
      </c>
      <c r="CK10" s="69">
        <v>14631</v>
      </c>
      <c r="CL10" s="69">
        <v>14718</v>
      </c>
      <c r="CM10" s="160">
        <v>15223</v>
      </c>
      <c r="CN10" s="69">
        <v>15000</v>
      </c>
      <c r="CO10" s="69" t="s">
        <v>36</v>
      </c>
      <c r="CP10" s="69">
        <v>16910</v>
      </c>
      <c r="CQ10" s="69">
        <v>17227</v>
      </c>
      <c r="CR10" s="69">
        <v>17390</v>
      </c>
      <c r="CS10" s="78">
        <v>17636</v>
      </c>
      <c r="CT10" s="78">
        <v>18096</v>
      </c>
      <c r="CU10" s="78">
        <v>18478</v>
      </c>
      <c r="CV10" s="78">
        <v>18730</v>
      </c>
      <c r="CW10" s="78">
        <v>18730</v>
      </c>
      <c r="CX10" s="153">
        <v>19254</v>
      </c>
      <c r="CY10" s="69">
        <v>405</v>
      </c>
      <c r="CZ10" s="69">
        <v>408</v>
      </c>
      <c r="DA10" s="69">
        <v>419</v>
      </c>
      <c r="DB10" s="69">
        <v>420</v>
      </c>
      <c r="DC10" s="69">
        <v>434</v>
      </c>
      <c r="DD10" s="69">
        <v>434</v>
      </c>
      <c r="DE10" s="69">
        <v>453</v>
      </c>
      <c r="DF10" s="69">
        <v>466</v>
      </c>
      <c r="DG10" s="69">
        <v>468</v>
      </c>
      <c r="DH10" s="69">
        <v>474</v>
      </c>
      <c r="DI10" s="160">
        <v>490</v>
      </c>
      <c r="DJ10" s="69">
        <v>3050</v>
      </c>
      <c r="DK10" s="69">
        <v>3117</v>
      </c>
      <c r="DL10" s="69">
        <v>3150</v>
      </c>
      <c r="DM10" s="38">
        <v>3194</v>
      </c>
      <c r="DN10" s="69">
        <v>3344</v>
      </c>
      <c r="DO10" s="78">
        <v>3363</v>
      </c>
      <c r="DP10" s="78">
        <v>3673</v>
      </c>
      <c r="DQ10" s="78">
        <v>3708</v>
      </c>
      <c r="DR10" s="78">
        <v>4181</v>
      </c>
      <c r="DS10" s="78">
        <v>4113</v>
      </c>
      <c r="DT10" s="153">
        <v>4204</v>
      </c>
      <c r="DU10" s="69">
        <v>1070</v>
      </c>
      <c r="DV10" s="69">
        <v>1070</v>
      </c>
      <c r="DW10" s="69" t="s">
        <v>36</v>
      </c>
      <c r="DX10" s="78">
        <v>1886</v>
      </c>
      <c r="DY10" s="78">
        <v>1860</v>
      </c>
      <c r="DZ10" s="78">
        <v>1854</v>
      </c>
      <c r="EA10" s="20">
        <v>1850.8</v>
      </c>
      <c r="EB10" s="20" t="s">
        <v>38</v>
      </c>
      <c r="EC10" s="20" t="s">
        <v>38</v>
      </c>
      <c r="ED10" s="20">
        <v>2515</v>
      </c>
      <c r="EE10" s="153">
        <v>2470</v>
      </c>
      <c r="EF10" s="69">
        <v>12668</v>
      </c>
      <c r="EG10" s="69">
        <v>12747</v>
      </c>
      <c r="EH10" s="69">
        <v>12955</v>
      </c>
      <c r="EI10" s="69">
        <v>13264</v>
      </c>
      <c r="EJ10" s="69">
        <v>6046</v>
      </c>
      <c r="EK10" s="69">
        <v>6858</v>
      </c>
      <c r="EL10" s="69">
        <v>5645</v>
      </c>
      <c r="EM10" s="69">
        <v>5733</v>
      </c>
      <c r="EN10" s="69">
        <v>5901</v>
      </c>
      <c r="EO10" s="69">
        <v>6189.1</v>
      </c>
      <c r="EP10" s="160">
        <v>6395</v>
      </c>
      <c r="EQ10" s="69">
        <v>2649</v>
      </c>
      <c r="ER10" s="69">
        <v>2750</v>
      </c>
      <c r="ES10" s="69">
        <v>2704</v>
      </c>
      <c r="ET10" s="69">
        <v>2721</v>
      </c>
      <c r="EU10" s="69">
        <v>2749</v>
      </c>
      <c r="EV10" s="69">
        <v>2696</v>
      </c>
      <c r="EW10" s="69">
        <v>2695</v>
      </c>
      <c r="EX10" s="69">
        <v>2874</v>
      </c>
      <c r="EY10" s="69">
        <v>2943</v>
      </c>
      <c r="EZ10" s="69">
        <v>3010</v>
      </c>
      <c r="FA10" s="160">
        <v>3018</v>
      </c>
      <c r="FB10" s="69">
        <v>704</v>
      </c>
      <c r="FC10" s="69">
        <v>719</v>
      </c>
      <c r="FD10" s="69">
        <v>727</v>
      </c>
      <c r="FE10" s="69">
        <v>748</v>
      </c>
      <c r="FF10" s="69">
        <v>749</v>
      </c>
      <c r="FG10" s="69">
        <v>757</v>
      </c>
      <c r="FH10" s="69">
        <v>763</v>
      </c>
      <c r="FI10" s="69">
        <v>767</v>
      </c>
      <c r="FJ10" s="69">
        <v>774</v>
      </c>
      <c r="FK10" s="69">
        <v>825</v>
      </c>
      <c r="FL10" s="160">
        <v>854</v>
      </c>
      <c r="FM10" s="69">
        <v>495</v>
      </c>
      <c r="FN10" s="69">
        <v>499</v>
      </c>
      <c r="FO10" s="69">
        <v>515</v>
      </c>
      <c r="FP10" s="69">
        <v>516</v>
      </c>
      <c r="FQ10" s="69">
        <v>525</v>
      </c>
      <c r="FR10" s="78">
        <v>508</v>
      </c>
      <c r="FS10" s="78">
        <v>520</v>
      </c>
      <c r="FT10" s="78">
        <v>524</v>
      </c>
      <c r="FU10" s="78">
        <v>533</v>
      </c>
      <c r="FV10" s="78">
        <v>533</v>
      </c>
      <c r="FW10" s="153">
        <v>553</v>
      </c>
      <c r="FX10" s="69">
        <v>21311</v>
      </c>
      <c r="FY10" s="69">
        <v>19846</v>
      </c>
      <c r="FZ10" s="69">
        <v>19665</v>
      </c>
      <c r="GA10" s="69">
        <v>19887</v>
      </c>
      <c r="GB10" s="78">
        <v>20043</v>
      </c>
      <c r="GC10" s="78">
        <v>18456</v>
      </c>
      <c r="GD10" s="78">
        <v>18747</v>
      </c>
      <c r="GE10" s="78">
        <v>19207</v>
      </c>
      <c r="GF10" s="78">
        <v>19728</v>
      </c>
      <c r="GG10" s="78">
        <v>20100</v>
      </c>
      <c r="GH10" s="153">
        <v>20264</v>
      </c>
      <c r="GI10" s="69">
        <v>4159</v>
      </c>
      <c r="GJ10" s="69">
        <v>4287</v>
      </c>
      <c r="GK10" s="69">
        <v>2484</v>
      </c>
      <c r="GL10" s="69">
        <v>2375</v>
      </c>
      <c r="GM10" s="69">
        <v>2442</v>
      </c>
      <c r="GN10" s="69">
        <v>2571</v>
      </c>
      <c r="GO10" s="69">
        <v>2493</v>
      </c>
      <c r="GP10" s="69">
        <v>2570</v>
      </c>
      <c r="GQ10" s="69">
        <v>2550</v>
      </c>
      <c r="GR10" s="69">
        <v>2567</v>
      </c>
      <c r="GS10" s="160">
        <v>2625</v>
      </c>
      <c r="GT10" s="69">
        <v>8184</v>
      </c>
      <c r="GU10" s="69">
        <v>8219</v>
      </c>
      <c r="GV10" s="69">
        <v>8283</v>
      </c>
      <c r="GW10" s="69">
        <v>8483</v>
      </c>
      <c r="GX10" s="69">
        <v>8354</v>
      </c>
      <c r="GY10" s="78">
        <v>8362</v>
      </c>
      <c r="GZ10" s="78">
        <v>8598</v>
      </c>
      <c r="HA10" s="78">
        <v>8770</v>
      </c>
      <c r="HB10" s="78">
        <v>9178</v>
      </c>
      <c r="HC10" s="78">
        <v>9268</v>
      </c>
      <c r="HD10" s="153">
        <v>9050</v>
      </c>
      <c r="HE10" s="69">
        <v>1975</v>
      </c>
      <c r="HF10" s="69">
        <v>1974</v>
      </c>
      <c r="HG10" s="69">
        <v>1985</v>
      </c>
      <c r="HH10" s="69">
        <v>1977</v>
      </c>
      <c r="HI10" s="69">
        <v>1987</v>
      </c>
      <c r="HJ10" s="78">
        <v>1997</v>
      </c>
      <c r="HK10" s="78">
        <v>2009</v>
      </c>
      <c r="HL10" s="78">
        <v>2033</v>
      </c>
      <c r="HM10" s="78">
        <v>2137</v>
      </c>
      <c r="HN10" s="97" t="s">
        <v>236</v>
      </c>
      <c r="HO10" s="154">
        <v>2276</v>
      </c>
      <c r="HP10" s="69">
        <v>3667</v>
      </c>
      <c r="HQ10" s="69">
        <v>3672</v>
      </c>
      <c r="HR10" s="69">
        <v>3720</v>
      </c>
      <c r="HS10" s="69">
        <v>3788</v>
      </c>
      <c r="HT10" s="69">
        <v>3824</v>
      </c>
      <c r="HU10" s="69">
        <v>3866</v>
      </c>
      <c r="HV10" s="69">
        <v>3921</v>
      </c>
      <c r="HW10" s="69">
        <v>3982</v>
      </c>
      <c r="HX10" s="69">
        <v>4031</v>
      </c>
      <c r="HY10" s="69">
        <v>4125</v>
      </c>
      <c r="HZ10" s="160">
        <v>4252</v>
      </c>
      <c r="IA10" s="69">
        <v>8516</v>
      </c>
      <c r="IB10" s="69">
        <v>8703</v>
      </c>
      <c r="IC10" s="69">
        <v>8525</v>
      </c>
      <c r="ID10" s="45">
        <v>8786</v>
      </c>
      <c r="IE10" s="69">
        <v>8856</v>
      </c>
      <c r="IF10" s="78">
        <v>8934</v>
      </c>
      <c r="IG10" s="78">
        <v>9358</v>
      </c>
      <c r="IH10" s="78">
        <v>9528</v>
      </c>
      <c r="II10" s="78">
        <v>9456</v>
      </c>
      <c r="IJ10" s="78" t="s">
        <v>234</v>
      </c>
      <c r="IK10" s="154">
        <v>10122</v>
      </c>
      <c r="IL10" s="69">
        <v>687</v>
      </c>
      <c r="IM10" s="69">
        <v>702</v>
      </c>
      <c r="IN10" s="69">
        <v>707</v>
      </c>
      <c r="IO10" s="69">
        <v>725</v>
      </c>
      <c r="IP10" s="69">
        <v>736</v>
      </c>
      <c r="IQ10" s="78">
        <v>744</v>
      </c>
      <c r="IR10" s="78">
        <v>760</v>
      </c>
      <c r="IS10" s="78">
        <v>765</v>
      </c>
      <c r="IT10" s="78">
        <v>778</v>
      </c>
      <c r="IU10" s="78">
        <v>777</v>
      </c>
      <c r="IV10" s="153">
        <v>790</v>
      </c>
      <c r="IW10" s="69">
        <v>32779</v>
      </c>
      <c r="IX10" s="69">
        <v>33614</v>
      </c>
      <c r="IY10" s="69">
        <v>34648</v>
      </c>
      <c r="IZ10" s="69">
        <v>35965</v>
      </c>
      <c r="JA10" s="69">
        <v>36414</v>
      </c>
      <c r="JB10" s="78">
        <v>37116</v>
      </c>
      <c r="JC10" s="78">
        <v>38034</v>
      </c>
      <c r="JD10" s="78">
        <v>24681</v>
      </c>
      <c r="JE10" s="78">
        <v>21798</v>
      </c>
      <c r="JF10" s="78">
        <v>22124</v>
      </c>
      <c r="JG10" s="153">
        <v>22659</v>
      </c>
      <c r="JH10" s="69">
        <v>3350</v>
      </c>
      <c r="JI10" s="69">
        <v>3404</v>
      </c>
      <c r="JJ10" s="69">
        <v>3404</v>
      </c>
      <c r="JK10" s="69">
        <v>3404</v>
      </c>
      <c r="JL10" s="69">
        <v>3404</v>
      </c>
      <c r="JM10" s="78">
        <v>3404</v>
      </c>
      <c r="JN10" s="78">
        <v>3420</v>
      </c>
      <c r="JO10" s="78">
        <v>3420</v>
      </c>
      <c r="JP10" s="78">
        <v>3425</v>
      </c>
      <c r="JQ10" s="78">
        <v>3430</v>
      </c>
      <c r="JR10" s="153">
        <v>3430</v>
      </c>
      <c r="JS10" s="69">
        <v>2241</v>
      </c>
      <c r="JT10" s="69">
        <v>2389</v>
      </c>
      <c r="JU10" s="69">
        <v>2395</v>
      </c>
      <c r="JV10" s="72">
        <v>2393</v>
      </c>
      <c r="JW10" s="69">
        <v>2376</v>
      </c>
      <c r="JX10" s="78">
        <v>2362</v>
      </c>
      <c r="JY10" s="78">
        <v>2367</v>
      </c>
      <c r="JZ10" s="78">
        <v>2429</v>
      </c>
      <c r="KA10" s="78">
        <v>2426</v>
      </c>
      <c r="KB10" s="69">
        <v>2470</v>
      </c>
      <c r="KC10" s="160">
        <v>2569</v>
      </c>
      <c r="KD10" s="69">
        <v>47000</v>
      </c>
      <c r="KE10" s="69">
        <v>47000</v>
      </c>
      <c r="KF10" s="69">
        <v>47000</v>
      </c>
      <c r="KG10" s="69">
        <v>47000</v>
      </c>
      <c r="KH10" s="69">
        <v>47000</v>
      </c>
      <c r="KI10" s="107">
        <v>47000</v>
      </c>
      <c r="KJ10" s="107">
        <v>47000</v>
      </c>
      <c r="KK10" s="107">
        <v>47000</v>
      </c>
      <c r="KL10" s="108">
        <v>43000</v>
      </c>
      <c r="KM10" s="108">
        <v>43000</v>
      </c>
      <c r="KN10" s="108">
        <v>43000</v>
      </c>
      <c r="KO10" s="69">
        <v>37000</v>
      </c>
      <c r="KP10" s="69">
        <v>37000</v>
      </c>
      <c r="KQ10" s="69">
        <v>37000</v>
      </c>
      <c r="KR10" s="69">
        <v>38700</v>
      </c>
      <c r="KS10" s="78">
        <v>38630</v>
      </c>
      <c r="KT10" s="78">
        <v>38223</v>
      </c>
      <c r="KU10" s="78">
        <v>38765</v>
      </c>
      <c r="KV10" s="78">
        <v>39504</v>
      </c>
      <c r="KW10" s="78">
        <v>39729</v>
      </c>
      <c r="KX10" s="78">
        <v>39815</v>
      </c>
      <c r="KY10" s="153">
        <v>42982</v>
      </c>
      <c r="KZ10" s="69">
        <v>1098</v>
      </c>
      <c r="LA10" s="69">
        <v>1148</v>
      </c>
      <c r="LB10" s="69">
        <v>1094</v>
      </c>
      <c r="LC10" s="69">
        <v>1094</v>
      </c>
      <c r="LD10" s="69">
        <v>1073</v>
      </c>
      <c r="LE10" s="78">
        <v>1067</v>
      </c>
      <c r="LF10" s="78">
        <v>1091</v>
      </c>
      <c r="LG10" s="78">
        <v>1201</v>
      </c>
      <c r="LH10" s="78">
        <v>1125</v>
      </c>
      <c r="LI10" s="78">
        <v>1114</v>
      </c>
      <c r="LJ10" s="153">
        <v>1136</v>
      </c>
    </row>
    <row r="11" spans="1:322" x14ac:dyDescent="0.25">
      <c r="B11" s="24" t="s">
        <v>119</v>
      </c>
      <c r="C11" s="120" t="s">
        <v>141</v>
      </c>
      <c r="D11" s="127">
        <f t="shared" si="1"/>
        <v>212270.1</v>
      </c>
      <c r="E11" s="68">
        <f t="shared" si="1"/>
        <v>203583.34</v>
      </c>
      <c r="F11" s="68">
        <f t="shared" si="1"/>
        <v>191387.02000000002</v>
      </c>
      <c r="G11" s="68">
        <f t="shared" si="1"/>
        <v>205702.09999999998</v>
      </c>
      <c r="H11" s="68">
        <f t="shared" si="1"/>
        <v>182439.54</v>
      </c>
      <c r="I11" s="68">
        <f t="shared" si="1"/>
        <v>195861.85</v>
      </c>
      <c r="J11" s="69">
        <f>SUM(U11, AF11, AQ11, BB11, BM11, BX11, CI11, CT11, DE11, DP11, EA11, EL11, EW11, FH11, FS11, GD11, GO11, GZ11, HK11, HV11, IG11, IR11, JC11, JN11, JY11, KJ11, KU11, LF11)</f>
        <v>193568.97999999998</v>
      </c>
      <c r="K11" s="69">
        <v>198470.33999999997</v>
      </c>
      <c r="L11" s="181">
        <v>202032.78999999998</v>
      </c>
      <c r="M11" s="181">
        <v>212580.57</v>
      </c>
      <c r="N11" s="137">
        <v>212640.20000000004</v>
      </c>
      <c r="O11" s="68">
        <v>4454</v>
      </c>
      <c r="P11" s="68">
        <v>4385</v>
      </c>
      <c r="Q11" s="68">
        <v>4308</v>
      </c>
      <c r="R11" s="68">
        <v>4285</v>
      </c>
      <c r="S11" s="68">
        <v>4305</v>
      </c>
      <c r="T11" s="68">
        <v>4330.8</v>
      </c>
      <c r="U11" s="68">
        <v>4373.38</v>
      </c>
      <c r="V11" s="68">
        <v>4363.7</v>
      </c>
      <c r="W11" s="68">
        <v>4582.3999999999996</v>
      </c>
      <c r="X11" s="68">
        <v>4704.3999999999996</v>
      </c>
      <c r="Y11" s="159">
        <v>4605.8</v>
      </c>
      <c r="Z11" s="68">
        <v>324</v>
      </c>
      <c r="AA11" s="68">
        <v>234</v>
      </c>
      <c r="AB11" s="68">
        <v>237</v>
      </c>
      <c r="AC11" s="68">
        <v>239</v>
      </c>
      <c r="AD11" s="68">
        <v>242</v>
      </c>
      <c r="AE11" s="68" t="s">
        <v>96</v>
      </c>
      <c r="AF11" s="68">
        <v>226</v>
      </c>
      <c r="AG11" s="68">
        <v>227</v>
      </c>
      <c r="AH11" s="68">
        <v>239</v>
      </c>
      <c r="AI11" s="68">
        <v>245</v>
      </c>
      <c r="AJ11" s="159">
        <v>252.8</v>
      </c>
      <c r="AK11" s="68">
        <v>747</v>
      </c>
      <c r="AL11" s="68">
        <v>745</v>
      </c>
      <c r="AM11" s="68">
        <v>737</v>
      </c>
      <c r="AN11" s="68">
        <v>763</v>
      </c>
      <c r="AO11" s="57">
        <v>765</v>
      </c>
      <c r="AP11" s="102">
        <v>760</v>
      </c>
      <c r="AQ11" s="69">
        <v>782</v>
      </c>
      <c r="AR11" s="144">
        <v>703</v>
      </c>
      <c r="AS11" s="144">
        <v>727</v>
      </c>
      <c r="AT11" s="144">
        <v>714</v>
      </c>
      <c r="AU11" s="203">
        <v>740</v>
      </c>
      <c r="AV11" s="68">
        <v>16045.5</v>
      </c>
      <c r="AW11" s="68">
        <v>17900</v>
      </c>
      <c r="AX11" s="16" t="s">
        <v>68</v>
      </c>
      <c r="AY11" s="41">
        <v>12194.6</v>
      </c>
      <c r="AZ11" s="69" t="s">
        <v>89</v>
      </c>
      <c r="BA11" s="78">
        <v>10414</v>
      </c>
      <c r="BB11" s="78">
        <v>10414</v>
      </c>
      <c r="BC11" s="78">
        <v>10242</v>
      </c>
      <c r="BD11" s="78">
        <v>10309</v>
      </c>
      <c r="BE11" s="78">
        <v>10331</v>
      </c>
      <c r="BF11" s="153">
        <v>10369</v>
      </c>
      <c r="BG11" s="68">
        <v>4303</v>
      </c>
      <c r="BH11" s="68">
        <v>4636</v>
      </c>
      <c r="BI11" s="68" t="s">
        <v>36</v>
      </c>
      <c r="BJ11" s="68">
        <v>4689</v>
      </c>
      <c r="BK11" s="68">
        <v>4473</v>
      </c>
      <c r="BL11" s="68">
        <v>4556</v>
      </c>
      <c r="BM11" s="68" t="s">
        <v>110</v>
      </c>
      <c r="BN11" s="68">
        <v>4500</v>
      </c>
      <c r="BO11" s="68">
        <v>4688</v>
      </c>
      <c r="BP11" s="68">
        <v>4741.3</v>
      </c>
      <c r="BQ11" s="159">
        <v>4866.3999999999996</v>
      </c>
      <c r="BR11" s="68">
        <v>12500</v>
      </c>
      <c r="BS11" s="68">
        <v>12500</v>
      </c>
      <c r="BT11" s="68">
        <v>12500</v>
      </c>
      <c r="BU11" s="68">
        <v>14000</v>
      </c>
      <c r="BV11" s="97">
        <v>8181.5</v>
      </c>
      <c r="BW11" s="97">
        <v>8288</v>
      </c>
      <c r="BX11" s="97">
        <v>8428.6</v>
      </c>
      <c r="BY11" s="78">
        <v>8664</v>
      </c>
      <c r="BZ11" s="78">
        <v>8751</v>
      </c>
      <c r="CA11" s="78">
        <v>8892</v>
      </c>
      <c r="CB11" s="153">
        <v>9178</v>
      </c>
      <c r="CC11" s="68">
        <v>10479</v>
      </c>
      <c r="CD11" s="68">
        <v>13451</v>
      </c>
      <c r="CE11" s="68">
        <v>10856</v>
      </c>
      <c r="CF11" s="68">
        <v>10900</v>
      </c>
      <c r="CG11" s="68">
        <v>10879</v>
      </c>
      <c r="CH11" s="68">
        <v>11419</v>
      </c>
      <c r="CI11" s="68">
        <v>11592</v>
      </c>
      <c r="CJ11" s="68">
        <v>11739</v>
      </c>
      <c r="CK11" s="68">
        <v>11938</v>
      </c>
      <c r="CL11" s="68">
        <v>12055</v>
      </c>
      <c r="CM11" s="159">
        <v>12437</v>
      </c>
      <c r="CN11" s="68">
        <v>14631</v>
      </c>
      <c r="CO11" s="68" t="s">
        <v>36</v>
      </c>
      <c r="CP11" s="68">
        <v>14739</v>
      </c>
      <c r="CQ11" s="68">
        <v>15047</v>
      </c>
      <c r="CR11" s="69">
        <v>15263</v>
      </c>
      <c r="CS11" s="78">
        <v>15500</v>
      </c>
      <c r="CT11" s="78">
        <v>15795</v>
      </c>
      <c r="CU11" s="78">
        <v>16158</v>
      </c>
      <c r="CV11" s="78">
        <v>16373</v>
      </c>
      <c r="CW11" s="78">
        <v>16373</v>
      </c>
      <c r="CX11" s="153">
        <v>16881</v>
      </c>
      <c r="CY11" s="16">
        <v>350</v>
      </c>
      <c r="CZ11" s="16">
        <v>357.34</v>
      </c>
      <c r="DA11" s="16">
        <v>362.22</v>
      </c>
      <c r="DB11" s="68">
        <v>365.3</v>
      </c>
      <c r="DC11" s="68">
        <v>381.4</v>
      </c>
      <c r="DD11" s="68">
        <v>370.6</v>
      </c>
      <c r="DE11" s="68">
        <v>383.3</v>
      </c>
      <c r="DF11" s="68">
        <v>393</v>
      </c>
      <c r="DG11" s="68">
        <v>395.2</v>
      </c>
      <c r="DH11" s="68">
        <v>400.1</v>
      </c>
      <c r="DI11" s="159">
        <v>409.6</v>
      </c>
      <c r="DJ11" s="68">
        <v>2600</v>
      </c>
      <c r="DK11" s="68">
        <v>2650</v>
      </c>
      <c r="DL11" s="68">
        <v>2679</v>
      </c>
      <c r="DM11" s="16">
        <v>2715</v>
      </c>
      <c r="DN11" s="68">
        <v>2808.43</v>
      </c>
      <c r="DO11" s="97">
        <v>2826.23</v>
      </c>
      <c r="DP11" s="97">
        <v>3090</v>
      </c>
      <c r="DQ11" s="97">
        <v>3127</v>
      </c>
      <c r="DR11" s="97">
        <v>3229.38</v>
      </c>
      <c r="DS11" s="97">
        <v>3343</v>
      </c>
      <c r="DT11" s="154">
        <v>3412.7</v>
      </c>
      <c r="DU11" s="68">
        <v>1632</v>
      </c>
      <c r="DV11" s="68">
        <v>1632</v>
      </c>
      <c r="DW11" s="16" t="s">
        <v>36</v>
      </c>
      <c r="DX11" s="97" t="s">
        <v>36</v>
      </c>
      <c r="DY11" s="97" t="s">
        <v>36</v>
      </c>
      <c r="DZ11" s="97" t="s">
        <v>36</v>
      </c>
      <c r="EA11" s="20" t="s">
        <v>38</v>
      </c>
      <c r="EB11" s="20" t="s">
        <v>38</v>
      </c>
      <c r="EC11" s="20" t="s">
        <v>38</v>
      </c>
      <c r="ED11" s="20">
        <v>1864.7</v>
      </c>
      <c r="EE11" s="159">
        <v>1868.3</v>
      </c>
      <c r="EF11" s="15">
        <v>9762</v>
      </c>
      <c r="EG11" s="15">
        <v>9937</v>
      </c>
      <c r="EH11" s="15">
        <v>10086.799999999999</v>
      </c>
      <c r="EI11" s="68">
        <v>10311.6</v>
      </c>
      <c r="EJ11" s="68">
        <v>4671.3999999999996</v>
      </c>
      <c r="EK11" s="69">
        <v>5381</v>
      </c>
      <c r="EL11" s="69">
        <v>4432</v>
      </c>
      <c r="EM11" s="69">
        <v>4536</v>
      </c>
      <c r="EN11" s="69">
        <v>4727</v>
      </c>
      <c r="EO11" s="68">
        <v>4911.8999999999996</v>
      </c>
      <c r="EP11" s="159">
        <v>5078</v>
      </c>
      <c r="EQ11" s="68">
        <v>2232</v>
      </c>
      <c r="ER11" s="68">
        <v>2315</v>
      </c>
      <c r="ES11" s="68">
        <v>2284</v>
      </c>
      <c r="ET11" s="68">
        <v>2348.1999999999998</v>
      </c>
      <c r="EU11" s="68">
        <v>2334.7600000000002</v>
      </c>
      <c r="EV11" s="68">
        <v>2274</v>
      </c>
      <c r="EW11" s="68">
        <v>2316.4</v>
      </c>
      <c r="EX11" s="68">
        <v>2401.8000000000002</v>
      </c>
      <c r="EY11" s="68" t="s">
        <v>217</v>
      </c>
      <c r="EZ11" s="68" t="s">
        <v>238</v>
      </c>
      <c r="FA11" s="159">
        <v>2453.3000000000002</v>
      </c>
      <c r="FB11" s="68">
        <v>521</v>
      </c>
      <c r="FC11" s="68">
        <v>530</v>
      </c>
      <c r="FD11" s="68">
        <v>531</v>
      </c>
      <c r="FE11" s="68">
        <v>553</v>
      </c>
      <c r="FF11" s="68">
        <v>552</v>
      </c>
      <c r="FG11" s="68">
        <v>556</v>
      </c>
      <c r="FH11" s="68">
        <v>557</v>
      </c>
      <c r="FI11" s="68">
        <v>565</v>
      </c>
      <c r="FJ11" s="68">
        <v>568</v>
      </c>
      <c r="FK11" s="68">
        <v>592</v>
      </c>
      <c r="FL11" s="159">
        <v>617</v>
      </c>
      <c r="FM11" s="68">
        <v>390</v>
      </c>
      <c r="FN11" s="68">
        <v>399</v>
      </c>
      <c r="FO11" s="68">
        <v>406</v>
      </c>
      <c r="FP11" s="68">
        <v>406</v>
      </c>
      <c r="FQ11" s="68">
        <v>406</v>
      </c>
      <c r="FR11" s="97">
        <v>395</v>
      </c>
      <c r="FS11" s="97">
        <v>401</v>
      </c>
      <c r="FT11" s="97">
        <v>401</v>
      </c>
      <c r="FU11" s="97">
        <v>406</v>
      </c>
      <c r="FV11" s="97">
        <v>401</v>
      </c>
      <c r="FW11" s="154">
        <v>416</v>
      </c>
      <c r="FX11" s="68">
        <v>12160</v>
      </c>
      <c r="FY11" s="68">
        <v>12826</v>
      </c>
      <c r="FZ11" s="68">
        <v>12794</v>
      </c>
      <c r="GA11" s="68">
        <v>13046</v>
      </c>
      <c r="GB11" s="97">
        <v>13048</v>
      </c>
      <c r="GC11" s="97">
        <v>14540</v>
      </c>
      <c r="GD11" s="97">
        <v>14745</v>
      </c>
      <c r="GE11" s="97">
        <v>15036</v>
      </c>
      <c r="GF11" s="97">
        <v>15482</v>
      </c>
      <c r="GG11" s="97">
        <v>15467.2</v>
      </c>
      <c r="GH11" s="154">
        <v>15519.7</v>
      </c>
      <c r="GI11" s="68">
        <v>2747</v>
      </c>
      <c r="GJ11" s="68">
        <v>2749</v>
      </c>
      <c r="GK11" s="68">
        <v>1625</v>
      </c>
      <c r="GL11" s="68">
        <v>1629</v>
      </c>
      <c r="GM11" s="68">
        <v>1642</v>
      </c>
      <c r="GN11" s="68">
        <v>1685</v>
      </c>
      <c r="GO11" s="68">
        <v>1702</v>
      </c>
      <c r="GP11" s="68">
        <v>1755.29</v>
      </c>
      <c r="GQ11" s="68">
        <v>1750.34</v>
      </c>
      <c r="GR11" s="68">
        <v>1760</v>
      </c>
      <c r="GS11" s="159">
        <v>1810.6</v>
      </c>
      <c r="GT11" s="68">
        <v>6039.6</v>
      </c>
      <c r="GU11" s="68">
        <v>6267</v>
      </c>
      <c r="GV11" s="68">
        <v>6333</v>
      </c>
      <c r="GW11" s="68">
        <v>6506</v>
      </c>
      <c r="GX11" s="68">
        <v>6535</v>
      </c>
      <c r="GY11" s="97">
        <v>6614</v>
      </c>
      <c r="GZ11" s="97">
        <v>6852</v>
      </c>
      <c r="HA11" s="97">
        <v>6938</v>
      </c>
      <c r="HB11" s="97">
        <v>7162</v>
      </c>
      <c r="HC11" s="97">
        <v>7222</v>
      </c>
      <c r="HD11" s="154">
        <v>7317</v>
      </c>
      <c r="HE11" s="16">
        <v>1525</v>
      </c>
      <c r="HF11" s="16">
        <v>1525</v>
      </c>
      <c r="HG11" s="16">
        <v>1537</v>
      </c>
      <c r="HH11" s="68">
        <v>1535.4</v>
      </c>
      <c r="HI11" s="68">
        <v>1542</v>
      </c>
      <c r="HJ11" s="97">
        <v>1546.9</v>
      </c>
      <c r="HK11" s="97">
        <v>1553.4</v>
      </c>
      <c r="HL11" s="97">
        <v>1575.2</v>
      </c>
      <c r="HM11" s="97">
        <v>1650.9</v>
      </c>
      <c r="HN11" s="97">
        <v>1672.4</v>
      </c>
      <c r="HO11" s="154">
        <v>1735.3</v>
      </c>
      <c r="HP11" s="68">
        <v>2829</v>
      </c>
      <c r="HQ11" s="68">
        <v>2815</v>
      </c>
      <c r="HR11" s="68">
        <v>2850</v>
      </c>
      <c r="HS11" s="68">
        <v>2905</v>
      </c>
      <c r="HT11" s="68">
        <v>2959.9</v>
      </c>
      <c r="HU11" s="68">
        <v>2978.5</v>
      </c>
      <c r="HV11" s="68">
        <v>3007.9</v>
      </c>
      <c r="HW11" s="68">
        <v>3153.25</v>
      </c>
      <c r="HX11" s="68">
        <v>3217.6</v>
      </c>
      <c r="HY11" s="68">
        <v>2839</v>
      </c>
      <c r="HZ11" s="159">
        <v>2911.1</v>
      </c>
      <c r="IA11" s="68">
        <v>7226</v>
      </c>
      <c r="IB11" s="68">
        <v>7138</v>
      </c>
      <c r="IC11" s="68">
        <v>7076</v>
      </c>
      <c r="ID11" s="68">
        <v>7242</v>
      </c>
      <c r="IE11" s="68">
        <v>7312</v>
      </c>
      <c r="IF11" s="97">
        <v>7339</v>
      </c>
      <c r="IG11" s="97">
        <v>7673</v>
      </c>
      <c r="IH11" s="97">
        <v>7830.2</v>
      </c>
      <c r="II11" s="97">
        <v>7915.4</v>
      </c>
      <c r="IJ11" s="78" t="s">
        <v>235</v>
      </c>
      <c r="IK11" s="154">
        <v>8299</v>
      </c>
      <c r="IL11" s="68">
        <v>628</v>
      </c>
      <c r="IM11" s="68">
        <v>638</v>
      </c>
      <c r="IN11" s="68">
        <v>635</v>
      </c>
      <c r="IO11" s="68">
        <v>644</v>
      </c>
      <c r="IP11" s="68">
        <v>651</v>
      </c>
      <c r="IQ11" s="97">
        <v>653</v>
      </c>
      <c r="IR11" s="97">
        <v>657</v>
      </c>
      <c r="IS11" s="97">
        <v>663</v>
      </c>
      <c r="IT11" s="97">
        <v>682</v>
      </c>
      <c r="IU11" s="97">
        <v>684</v>
      </c>
      <c r="IV11" s="154">
        <v>692</v>
      </c>
      <c r="IW11" s="68">
        <v>27161</v>
      </c>
      <c r="IX11" s="68">
        <v>27905</v>
      </c>
      <c r="IY11" s="68">
        <v>28753</v>
      </c>
      <c r="IZ11" s="68">
        <v>21323</v>
      </c>
      <c r="JA11" s="68">
        <v>21520</v>
      </c>
      <c r="JB11" s="97">
        <v>21853</v>
      </c>
      <c r="JC11" s="78">
        <v>22441</v>
      </c>
      <c r="JD11" s="78">
        <v>20542.599999999999</v>
      </c>
      <c r="JE11" s="78">
        <v>18129</v>
      </c>
      <c r="JF11" s="78">
        <v>18399</v>
      </c>
      <c r="JG11" s="153">
        <v>18889</v>
      </c>
      <c r="JH11" s="68">
        <v>3068</v>
      </c>
      <c r="JI11" s="68">
        <v>2392</v>
      </c>
      <c r="JJ11" s="68">
        <v>2392</v>
      </c>
      <c r="JK11" s="68">
        <v>2392</v>
      </c>
      <c r="JL11" s="68">
        <v>2392</v>
      </c>
      <c r="JM11" s="97">
        <v>2392</v>
      </c>
      <c r="JN11" s="97">
        <v>2405</v>
      </c>
      <c r="JO11" s="97">
        <v>2405</v>
      </c>
      <c r="JP11" s="78">
        <v>2420</v>
      </c>
      <c r="JQ11" s="78">
        <v>2420</v>
      </c>
      <c r="JR11" s="153">
        <v>2420</v>
      </c>
      <c r="JS11" s="68">
        <v>1644</v>
      </c>
      <c r="JT11" s="68">
        <v>1689</v>
      </c>
      <c r="JU11" s="68">
        <v>1696</v>
      </c>
      <c r="JV11" s="15">
        <v>1693</v>
      </c>
      <c r="JW11" s="68">
        <v>1697</v>
      </c>
      <c r="JX11" s="78">
        <v>1698</v>
      </c>
      <c r="JY11" s="78">
        <v>1701</v>
      </c>
      <c r="JZ11" s="78">
        <v>1773</v>
      </c>
      <c r="KA11" s="183">
        <v>1787</v>
      </c>
      <c r="KB11" s="69">
        <v>1837</v>
      </c>
      <c r="KC11" s="160">
        <v>1851</v>
      </c>
      <c r="KD11" s="68">
        <v>32000</v>
      </c>
      <c r="KE11" s="68">
        <v>32000</v>
      </c>
      <c r="KF11" s="68">
        <v>32000</v>
      </c>
      <c r="KG11" s="68">
        <v>32000</v>
      </c>
      <c r="KH11" s="68">
        <v>32000</v>
      </c>
      <c r="KI11" s="108">
        <v>32000</v>
      </c>
      <c r="KJ11" s="108">
        <v>32000</v>
      </c>
      <c r="KK11" s="108">
        <v>32000</v>
      </c>
      <c r="KL11" s="108">
        <v>38000</v>
      </c>
      <c r="KM11" s="108">
        <v>38000</v>
      </c>
      <c r="KN11" s="108">
        <v>38000</v>
      </c>
      <c r="KO11" s="68">
        <v>33300</v>
      </c>
      <c r="KP11" s="68">
        <v>33000</v>
      </c>
      <c r="KQ11" s="68">
        <v>33000</v>
      </c>
      <c r="KR11" s="68">
        <v>35000</v>
      </c>
      <c r="KS11" s="97">
        <v>34962</v>
      </c>
      <c r="KT11" s="97">
        <v>34578</v>
      </c>
      <c r="KU11" s="97">
        <v>35109</v>
      </c>
      <c r="KV11" s="97">
        <v>35779</v>
      </c>
      <c r="KW11" s="78">
        <v>35985</v>
      </c>
      <c r="KX11" s="78">
        <v>36029</v>
      </c>
      <c r="KY11" s="153">
        <v>38596</v>
      </c>
      <c r="KZ11" s="68">
        <v>972</v>
      </c>
      <c r="LA11" s="68">
        <v>968</v>
      </c>
      <c r="LB11" s="68">
        <v>970</v>
      </c>
      <c r="LC11" s="68">
        <v>970</v>
      </c>
      <c r="LD11" s="68">
        <v>916.15</v>
      </c>
      <c r="LE11" s="97">
        <v>913.82</v>
      </c>
      <c r="LF11" s="97">
        <v>932</v>
      </c>
      <c r="LG11" s="97">
        <v>999.3</v>
      </c>
      <c r="LH11" s="97">
        <v>996.7</v>
      </c>
      <c r="LI11" s="97">
        <v>997.5</v>
      </c>
      <c r="LJ11" s="154">
        <v>1014.6</v>
      </c>
    </row>
    <row r="12" spans="1:322" ht="14" x14ac:dyDescent="0.3">
      <c r="A12" s="8">
        <v>2</v>
      </c>
      <c r="B12" s="31" t="s">
        <v>123</v>
      </c>
      <c r="C12" s="122" t="s">
        <v>145</v>
      </c>
      <c r="D12" s="129"/>
      <c r="E12" s="19"/>
      <c r="F12" s="19"/>
      <c r="G12" s="8"/>
      <c r="H12" s="8"/>
      <c r="I12" s="8"/>
      <c r="J12" s="66"/>
      <c r="K12" s="66"/>
      <c r="L12" s="66"/>
      <c r="M12" s="66"/>
      <c r="N12" s="161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161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161"/>
      <c r="AK12" s="66"/>
      <c r="AL12" s="66"/>
      <c r="AM12" s="66"/>
      <c r="AN12" s="67"/>
      <c r="AO12" s="66"/>
      <c r="AP12" s="66"/>
      <c r="AQ12" s="66"/>
      <c r="AR12" s="142"/>
      <c r="AS12" s="142"/>
      <c r="AT12" s="142"/>
      <c r="AU12" s="201"/>
      <c r="AV12" s="67"/>
      <c r="AW12" s="67"/>
      <c r="AX12" s="67"/>
      <c r="AY12" s="66"/>
      <c r="AZ12" s="66"/>
      <c r="BA12" s="66"/>
      <c r="BB12" s="66"/>
      <c r="BC12" s="66"/>
      <c r="BD12" s="66"/>
      <c r="BE12" s="66"/>
      <c r="BF12" s="161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161"/>
      <c r="BR12" s="66"/>
      <c r="BS12" s="66"/>
      <c r="BT12" s="66"/>
      <c r="BU12" s="66"/>
      <c r="BV12" s="95"/>
      <c r="BW12" s="95"/>
      <c r="BX12" s="95"/>
      <c r="BY12" s="95"/>
      <c r="BZ12" s="95"/>
      <c r="CA12" s="95"/>
      <c r="CB12" s="155"/>
      <c r="CC12" s="66"/>
      <c r="CD12" s="66"/>
      <c r="CE12" s="66"/>
      <c r="CF12" s="66"/>
      <c r="CG12" s="66"/>
      <c r="CH12" s="95"/>
      <c r="CI12" s="95"/>
      <c r="CJ12" s="95"/>
      <c r="CK12" s="95"/>
      <c r="CL12" s="95"/>
      <c r="CM12" s="155"/>
      <c r="CN12" s="66"/>
      <c r="CO12" s="66"/>
      <c r="CP12" s="66"/>
      <c r="CQ12" s="66"/>
      <c r="CR12" s="65"/>
      <c r="CS12" s="94"/>
      <c r="CT12" s="94"/>
      <c r="CU12" s="94"/>
      <c r="CV12" s="94"/>
      <c r="CW12" s="94"/>
      <c r="CX12" s="158"/>
      <c r="CY12" s="66"/>
      <c r="CZ12" s="66"/>
      <c r="DA12" s="66"/>
      <c r="DB12" s="8"/>
      <c r="DC12" s="66"/>
      <c r="DD12" s="66"/>
      <c r="DE12" s="66"/>
      <c r="DF12" s="66"/>
      <c r="DG12" s="66"/>
      <c r="DH12" s="66"/>
      <c r="DI12" s="161"/>
      <c r="DJ12" s="66"/>
      <c r="DK12" s="66"/>
      <c r="DL12" s="66"/>
      <c r="DM12" s="26"/>
      <c r="DN12" s="66"/>
      <c r="DO12" s="95"/>
      <c r="DP12" s="95"/>
      <c r="DQ12" s="95"/>
      <c r="DR12" s="95"/>
      <c r="DS12" s="95"/>
      <c r="DT12" s="155"/>
      <c r="DU12" s="66"/>
      <c r="DV12" s="66"/>
      <c r="DW12" s="66"/>
      <c r="DX12" s="95"/>
      <c r="DY12" s="169"/>
      <c r="DZ12" s="169"/>
      <c r="EA12" s="26"/>
      <c r="EB12" s="167"/>
      <c r="EC12" s="167"/>
      <c r="ED12" s="167"/>
      <c r="EE12" s="168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161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161"/>
      <c r="FB12" s="66"/>
      <c r="FC12" s="66"/>
      <c r="FD12" s="66"/>
      <c r="FE12" s="8"/>
      <c r="FF12" s="66"/>
      <c r="FG12" s="66"/>
      <c r="FH12" s="66"/>
      <c r="FI12" s="66"/>
      <c r="FJ12" s="66"/>
      <c r="FK12" s="66"/>
      <c r="FL12" s="161"/>
      <c r="FM12" s="66"/>
      <c r="FN12" s="66"/>
      <c r="FO12" s="66"/>
      <c r="FP12" s="66"/>
      <c r="FQ12" s="66"/>
      <c r="FR12" s="95"/>
      <c r="FS12" s="95"/>
      <c r="FT12" s="95"/>
      <c r="FU12" s="95"/>
      <c r="FV12" s="95"/>
      <c r="FW12" s="155"/>
      <c r="FX12" s="66"/>
      <c r="FY12" s="66"/>
      <c r="FZ12" s="66"/>
      <c r="GA12" s="66"/>
      <c r="GB12" s="95"/>
      <c r="GC12" s="95"/>
      <c r="GD12" s="95"/>
      <c r="GE12" s="95"/>
      <c r="GF12" s="95"/>
      <c r="GG12" s="95"/>
      <c r="GH12" s="155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161"/>
      <c r="GT12" s="66"/>
      <c r="GU12" s="66"/>
      <c r="GV12" s="66"/>
      <c r="GW12" s="66"/>
      <c r="GX12" s="66"/>
      <c r="GY12" s="95"/>
      <c r="GZ12" s="95"/>
      <c r="HA12" s="95"/>
      <c r="HB12" s="95"/>
      <c r="HC12" s="95"/>
      <c r="HD12" s="155"/>
      <c r="HE12" s="66"/>
      <c r="HF12" s="66"/>
      <c r="HG12" s="66"/>
      <c r="HH12" s="66"/>
      <c r="HI12" s="66"/>
      <c r="HJ12" s="95"/>
      <c r="HK12" s="95"/>
      <c r="HL12" s="95"/>
      <c r="HM12" s="95"/>
      <c r="HN12" s="95"/>
      <c r="HO12" s="155"/>
      <c r="HP12" s="66"/>
      <c r="HQ12" s="66"/>
      <c r="HR12" s="66"/>
      <c r="HS12" s="66"/>
      <c r="HT12" s="66"/>
      <c r="HU12" s="66"/>
      <c r="HV12" s="66"/>
      <c r="HW12" s="66"/>
      <c r="HX12" s="95"/>
      <c r="HY12" s="95"/>
      <c r="HZ12" s="155"/>
      <c r="IA12" s="66"/>
      <c r="IB12" s="66"/>
      <c r="IC12" s="66"/>
      <c r="ID12" s="71"/>
      <c r="IE12" s="66"/>
      <c r="IF12" s="95"/>
      <c r="IG12" s="95"/>
      <c r="IH12" s="95"/>
      <c r="II12" s="8"/>
      <c r="IJ12" s="8"/>
      <c r="IK12" s="151"/>
      <c r="IL12" s="66"/>
      <c r="IM12" s="66"/>
      <c r="IN12" s="66"/>
      <c r="IO12" s="66"/>
      <c r="IP12" s="66"/>
      <c r="IQ12" s="95"/>
      <c r="IR12" s="95"/>
      <c r="IS12" s="95"/>
      <c r="IT12" s="95"/>
      <c r="IU12" s="95"/>
      <c r="IV12" s="155"/>
      <c r="IW12" s="66"/>
      <c r="IX12" s="66"/>
      <c r="IY12" s="66"/>
      <c r="IZ12" s="66"/>
      <c r="JA12" s="66"/>
      <c r="JB12" s="95"/>
      <c r="JC12" s="95"/>
      <c r="JD12" s="95"/>
      <c r="JE12" s="95"/>
      <c r="JF12" s="95"/>
      <c r="JG12" s="155"/>
      <c r="JH12" s="66"/>
      <c r="JI12" s="66"/>
      <c r="JJ12" s="66"/>
      <c r="JK12" s="9"/>
      <c r="JL12" s="66"/>
      <c r="JM12" s="95"/>
      <c r="JN12" s="95"/>
      <c r="JO12" s="95"/>
      <c r="JP12" s="95"/>
      <c r="JQ12" s="95"/>
      <c r="JR12" s="155"/>
      <c r="JS12" s="9"/>
      <c r="JT12" s="9"/>
      <c r="JU12" s="9"/>
      <c r="JV12" s="47"/>
      <c r="JW12" s="66"/>
      <c r="JX12" s="95"/>
      <c r="JY12" s="95"/>
      <c r="JZ12" s="95"/>
      <c r="KA12" s="95"/>
      <c r="KB12" s="65"/>
      <c r="KC12" s="164"/>
      <c r="KD12" s="33"/>
      <c r="KE12" s="33"/>
      <c r="KF12" s="33"/>
      <c r="KG12" s="66"/>
      <c r="KH12" s="66"/>
      <c r="KI12" s="110"/>
      <c r="KJ12" s="110"/>
      <c r="KK12" s="110"/>
      <c r="KL12" s="110"/>
      <c r="KM12" s="110"/>
      <c r="KN12" s="193"/>
      <c r="KO12" s="66"/>
      <c r="KP12" s="66"/>
      <c r="KQ12" s="66"/>
      <c r="KR12" s="66"/>
      <c r="KS12" s="95"/>
      <c r="KT12" s="95"/>
      <c r="KU12" s="95"/>
      <c r="KV12" s="95"/>
      <c r="KW12" s="95"/>
      <c r="KX12" s="95"/>
      <c r="KY12" s="155"/>
      <c r="KZ12" s="66"/>
      <c r="LA12" s="66"/>
      <c r="LB12" s="66"/>
      <c r="LC12" s="8"/>
      <c r="LD12" s="66"/>
      <c r="LE12" s="95"/>
      <c r="LF12" s="95"/>
      <c r="LG12" s="95"/>
      <c r="LH12" s="95"/>
      <c r="LI12" s="95"/>
      <c r="LJ12" s="155"/>
    </row>
    <row r="13" spans="1:322" ht="25" x14ac:dyDescent="0.25">
      <c r="A13" s="36"/>
      <c r="B13" s="24" t="s">
        <v>241</v>
      </c>
      <c r="C13" s="120" t="s">
        <v>146</v>
      </c>
      <c r="D13" s="126">
        <f t="shared" ref="D13:I14" si="2">SUM(O13,Z13,AK13,AV13,BG13,BR13,CC13,CN13,CY13,DJ13,DU13,EF13,EQ13,FB13,FM13,FX13,GI13,GT13,HE13,HP13,IA13,IL13,IW13,JH13,JS13,KD13,KO13,KZ13)</f>
        <v>354934</v>
      </c>
      <c r="E13" s="69">
        <f t="shared" si="2"/>
        <v>363576</v>
      </c>
      <c r="F13" s="69">
        <f t="shared" si="2"/>
        <v>365227.03</v>
      </c>
      <c r="G13" s="69">
        <f t="shared" si="2"/>
        <v>376434</v>
      </c>
      <c r="H13" s="69">
        <f t="shared" si="2"/>
        <v>378424</v>
      </c>
      <c r="I13" s="69">
        <f t="shared" si="2"/>
        <v>386881</v>
      </c>
      <c r="J13" s="69">
        <f>SUM(U13, AF13, AQ13, BB13, BM13, BX13, CI13, CT13, DE13, DP13, EA13, EL13, EW13, FH13, FS13, GD13, GO13, GZ13, HK13, HV13, IG13, IR13, JC13, JN13, JY13, KJ13, KU13, LF13)</f>
        <v>377139</v>
      </c>
      <c r="K13" s="69">
        <v>385397.2</v>
      </c>
      <c r="L13" s="69">
        <f>SUM(W13+AS13+BD13+BO13+BZ13+CK13+CV13+DG13+DR13+EC13+EN13+EY13+FJ13+FU13+GF13+GQ13+HB13+HM13+HX13+II13+IT13+JE13+JP13+KA13+KL13+KW13+LH13)</f>
        <v>408493.4</v>
      </c>
      <c r="M13" s="69">
        <v>402672.30000000005</v>
      </c>
      <c r="N13" s="160">
        <v>415287.7</v>
      </c>
      <c r="O13" s="69">
        <v>10600</v>
      </c>
      <c r="P13" s="69">
        <v>10868</v>
      </c>
      <c r="Q13" s="69">
        <v>11161</v>
      </c>
      <c r="R13" s="69">
        <v>11401</v>
      </c>
      <c r="S13" s="69">
        <v>12060</v>
      </c>
      <c r="T13" s="69">
        <v>12300</v>
      </c>
      <c r="U13" s="69">
        <v>12600</v>
      </c>
      <c r="V13" s="69" t="s">
        <v>36</v>
      </c>
      <c r="W13" s="69">
        <v>13300</v>
      </c>
      <c r="X13" s="69" t="s">
        <v>36</v>
      </c>
      <c r="Y13" s="160" t="s">
        <v>36</v>
      </c>
      <c r="Z13" s="69" t="s">
        <v>36</v>
      </c>
      <c r="AA13" s="69" t="s">
        <v>36</v>
      </c>
      <c r="AB13" s="69" t="s">
        <v>36</v>
      </c>
      <c r="AC13" s="69" t="s">
        <v>36</v>
      </c>
      <c r="AD13" s="69" t="s">
        <v>36</v>
      </c>
      <c r="AE13" s="69" t="s">
        <v>36</v>
      </c>
      <c r="AF13" s="69" t="s">
        <v>36</v>
      </c>
      <c r="AG13" s="69" t="s">
        <v>36</v>
      </c>
      <c r="AH13" s="69" t="s">
        <v>36</v>
      </c>
      <c r="AI13" s="69" t="s">
        <v>38</v>
      </c>
      <c r="AJ13" s="160" t="s">
        <v>36</v>
      </c>
      <c r="AK13" s="69">
        <v>1620</v>
      </c>
      <c r="AL13" s="69">
        <v>1640</v>
      </c>
      <c r="AM13" s="69">
        <v>1665</v>
      </c>
      <c r="AN13" s="69">
        <v>1694</v>
      </c>
      <c r="AO13" s="55">
        <v>1769</v>
      </c>
      <c r="AP13" s="100">
        <v>1801</v>
      </c>
      <c r="AQ13" s="69">
        <v>1964</v>
      </c>
      <c r="AR13" s="144">
        <v>2096</v>
      </c>
      <c r="AS13" s="144">
        <v>2159</v>
      </c>
      <c r="AT13" s="144">
        <v>2239</v>
      </c>
      <c r="AU13" s="203">
        <v>2396</v>
      </c>
      <c r="AV13" s="38">
        <v>26000</v>
      </c>
      <c r="AW13" s="38">
        <v>26500</v>
      </c>
      <c r="AX13" s="38">
        <v>27300</v>
      </c>
      <c r="AY13" s="42">
        <v>27852</v>
      </c>
      <c r="AZ13" s="69">
        <v>28763</v>
      </c>
      <c r="BA13" s="78">
        <v>29244</v>
      </c>
      <c r="BB13" s="78">
        <v>29937</v>
      </c>
      <c r="BC13" s="78">
        <v>30457</v>
      </c>
      <c r="BD13" s="78">
        <f>BC13+BD20</f>
        <v>30457</v>
      </c>
      <c r="BE13" s="78">
        <v>31488</v>
      </c>
      <c r="BF13" s="153">
        <v>33186</v>
      </c>
      <c r="BG13" s="69">
        <v>14958</v>
      </c>
      <c r="BH13" s="69">
        <v>16126</v>
      </c>
      <c r="BI13" s="69">
        <v>16281</v>
      </c>
      <c r="BJ13" s="69">
        <v>16286</v>
      </c>
      <c r="BK13" s="69">
        <v>16942</v>
      </c>
      <c r="BL13" s="38">
        <v>17232</v>
      </c>
      <c r="BM13" s="38">
        <v>17505</v>
      </c>
      <c r="BN13" s="38">
        <v>17820</v>
      </c>
      <c r="BO13" s="38">
        <v>18321</v>
      </c>
      <c r="BP13" s="38">
        <v>18552</v>
      </c>
      <c r="BQ13" s="198">
        <v>18966</v>
      </c>
      <c r="BR13" s="69">
        <v>20300</v>
      </c>
      <c r="BS13" s="69">
        <v>20586</v>
      </c>
      <c r="BT13" s="69">
        <v>18158</v>
      </c>
      <c r="BU13" s="69">
        <v>18384</v>
      </c>
      <c r="BV13" s="78">
        <v>18607</v>
      </c>
      <c r="BW13" s="78">
        <v>18909</v>
      </c>
      <c r="BX13" s="78">
        <v>19230</v>
      </c>
      <c r="BY13" s="78">
        <v>19555</v>
      </c>
      <c r="BZ13" s="78">
        <v>19876</v>
      </c>
      <c r="CA13" s="78">
        <v>20282</v>
      </c>
      <c r="CB13" s="153">
        <v>20802</v>
      </c>
      <c r="CC13" s="69">
        <v>12500</v>
      </c>
      <c r="CD13" s="69">
        <v>14500</v>
      </c>
      <c r="CE13" s="69">
        <v>15000</v>
      </c>
      <c r="CF13" s="69">
        <v>15300</v>
      </c>
      <c r="CG13" s="69">
        <v>15782</v>
      </c>
      <c r="CH13" s="78">
        <v>15936</v>
      </c>
      <c r="CI13" s="78">
        <v>16579</v>
      </c>
      <c r="CJ13" s="78">
        <v>16853.5</v>
      </c>
      <c r="CK13" s="78">
        <v>17414.5</v>
      </c>
      <c r="CL13" s="78">
        <v>19059</v>
      </c>
      <c r="CM13" s="153">
        <v>19620</v>
      </c>
      <c r="CN13" s="69">
        <v>29000</v>
      </c>
      <c r="CO13" s="69">
        <v>29000</v>
      </c>
      <c r="CP13" s="69">
        <v>29800</v>
      </c>
      <c r="CQ13" s="69">
        <v>29900</v>
      </c>
      <c r="CR13" s="69">
        <v>30020</v>
      </c>
      <c r="CS13" s="78">
        <v>30110</v>
      </c>
      <c r="CT13" s="78">
        <v>30180</v>
      </c>
      <c r="CU13" s="78">
        <v>30360</v>
      </c>
      <c r="CV13" s="78">
        <v>30640</v>
      </c>
      <c r="CW13" s="78">
        <v>30685</v>
      </c>
      <c r="CX13" s="153">
        <v>30765</v>
      </c>
      <c r="CY13" s="69">
        <v>551</v>
      </c>
      <c r="CZ13" s="69">
        <v>583</v>
      </c>
      <c r="DA13" s="69">
        <v>639.53</v>
      </c>
      <c r="DB13" s="69">
        <v>724</v>
      </c>
      <c r="DC13" s="69">
        <v>763</v>
      </c>
      <c r="DD13" s="69">
        <v>826</v>
      </c>
      <c r="DE13" s="69">
        <v>1149</v>
      </c>
      <c r="DF13" s="69">
        <v>1224</v>
      </c>
      <c r="DG13" s="69">
        <v>1250</v>
      </c>
      <c r="DH13" s="69">
        <v>1283</v>
      </c>
      <c r="DI13" s="160">
        <v>1306</v>
      </c>
      <c r="DJ13" s="69">
        <v>6790</v>
      </c>
      <c r="DK13" s="69">
        <v>6815</v>
      </c>
      <c r="DL13" s="69">
        <v>6860</v>
      </c>
      <c r="DM13" s="38">
        <v>6924</v>
      </c>
      <c r="DN13" s="69">
        <v>6950</v>
      </c>
      <c r="DO13" s="78">
        <v>7030</v>
      </c>
      <c r="DP13" s="78">
        <v>7115</v>
      </c>
      <c r="DQ13" s="78">
        <v>7231</v>
      </c>
      <c r="DR13" s="78">
        <v>7323</v>
      </c>
      <c r="DS13" s="78">
        <v>7485</v>
      </c>
      <c r="DT13" s="153">
        <v>7551</v>
      </c>
      <c r="DU13" s="69">
        <v>3980</v>
      </c>
      <c r="DV13" s="69">
        <v>4020</v>
      </c>
      <c r="DW13" s="38" t="s">
        <v>36</v>
      </c>
      <c r="DX13" s="78">
        <v>4000</v>
      </c>
      <c r="DY13" s="78">
        <v>4200</v>
      </c>
      <c r="DZ13" s="78">
        <v>4250</v>
      </c>
      <c r="EA13" s="38">
        <v>4311</v>
      </c>
      <c r="EB13" s="74">
        <v>4214</v>
      </c>
      <c r="EC13" s="74">
        <v>4335</v>
      </c>
      <c r="ED13" s="74">
        <v>4420</v>
      </c>
      <c r="EE13" s="188">
        <v>4466.7</v>
      </c>
      <c r="EF13" s="72">
        <v>16500</v>
      </c>
      <c r="EG13" s="72">
        <v>16800</v>
      </c>
      <c r="EH13" s="72">
        <v>16900</v>
      </c>
      <c r="EI13" s="69">
        <v>17000</v>
      </c>
      <c r="EJ13" s="69">
        <v>17150</v>
      </c>
      <c r="EK13" s="69">
        <v>17500</v>
      </c>
      <c r="EL13" s="69" t="s">
        <v>102</v>
      </c>
      <c r="EM13" s="69">
        <v>18000</v>
      </c>
      <c r="EN13" s="69" t="s">
        <v>207</v>
      </c>
      <c r="EO13" s="69" t="s">
        <v>226</v>
      </c>
      <c r="EP13" s="160">
        <v>18840</v>
      </c>
      <c r="EQ13" s="69">
        <v>9200</v>
      </c>
      <c r="ER13" s="69">
        <v>9620</v>
      </c>
      <c r="ES13" s="69">
        <v>9760</v>
      </c>
      <c r="ET13" s="69">
        <v>10050</v>
      </c>
      <c r="EU13" s="69">
        <v>10340</v>
      </c>
      <c r="EV13" s="69">
        <v>10880</v>
      </c>
      <c r="EW13" s="69">
        <v>11310</v>
      </c>
      <c r="EX13" s="69">
        <v>11652</v>
      </c>
      <c r="EY13" s="69">
        <v>12004</v>
      </c>
      <c r="EZ13" s="69">
        <v>12374</v>
      </c>
      <c r="FA13" s="160">
        <v>12864</v>
      </c>
      <c r="FB13" s="69">
        <v>4500</v>
      </c>
      <c r="FC13" s="69">
        <v>4300</v>
      </c>
      <c r="FD13" s="69">
        <v>4200</v>
      </c>
      <c r="FE13" s="69">
        <v>4100</v>
      </c>
      <c r="FF13" s="69">
        <v>2940</v>
      </c>
      <c r="FG13" s="69">
        <v>2830</v>
      </c>
      <c r="FH13" s="69">
        <v>2710</v>
      </c>
      <c r="FI13" s="69">
        <v>2686</v>
      </c>
      <c r="FJ13" s="69">
        <v>2606</v>
      </c>
      <c r="FK13" s="69">
        <v>2681</v>
      </c>
      <c r="FL13" s="160">
        <v>3121</v>
      </c>
      <c r="FM13" s="69">
        <v>1024</v>
      </c>
      <c r="FN13" s="69">
        <v>1154</v>
      </c>
      <c r="FO13" s="69">
        <v>1320</v>
      </c>
      <c r="FP13" s="69">
        <v>1494</v>
      </c>
      <c r="FQ13" s="69">
        <v>1590</v>
      </c>
      <c r="FR13" s="78">
        <v>1767</v>
      </c>
      <c r="FS13" s="78">
        <v>1911</v>
      </c>
      <c r="FT13" s="78">
        <v>2012</v>
      </c>
      <c r="FU13" s="78">
        <v>2064</v>
      </c>
      <c r="FV13" s="78">
        <v>2138</v>
      </c>
      <c r="FW13" s="153">
        <v>2292</v>
      </c>
      <c r="FX13" s="69">
        <v>6944</v>
      </c>
      <c r="FY13" s="69">
        <v>7138</v>
      </c>
      <c r="FZ13" s="69">
        <v>7262.5</v>
      </c>
      <c r="GA13" s="69">
        <v>7948</v>
      </c>
      <c r="GB13" s="78">
        <v>8144</v>
      </c>
      <c r="GC13" s="97">
        <v>8325</v>
      </c>
      <c r="GD13" s="97">
        <v>8526</v>
      </c>
      <c r="GE13" s="97">
        <v>8675</v>
      </c>
      <c r="GF13" s="97">
        <v>8876</v>
      </c>
      <c r="GG13" s="97">
        <v>9162</v>
      </c>
      <c r="GH13" s="154">
        <v>9406</v>
      </c>
      <c r="GI13" s="69">
        <v>3100</v>
      </c>
      <c r="GJ13" s="69">
        <v>3200</v>
      </c>
      <c r="GK13" s="69">
        <v>3300</v>
      </c>
      <c r="GL13" s="69">
        <v>3345</v>
      </c>
      <c r="GM13" s="69">
        <v>3393</v>
      </c>
      <c r="GN13" s="69">
        <v>3441</v>
      </c>
      <c r="GO13" s="69">
        <v>3512</v>
      </c>
      <c r="GP13" s="69">
        <v>3675</v>
      </c>
      <c r="GQ13" s="69" t="s">
        <v>219</v>
      </c>
      <c r="GR13" s="69">
        <v>3845</v>
      </c>
      <c r="GS13" s="160">
        <v>3869</v>
      </c>
      <c r="GT13" s="69" t="s">
        <v>36</v>
      </c>
      <c r="GU13" s="69" t="s">
        <v>36</v>
      </c>
      <c r="GV13" s="69" t="s">
        <v>36</v>
      </c>
      <c r="GW13" s="69" t="s">
        <v>36</v>
      </c>
      <c r="GX13" s="69" t="s">
        <v>36</v>
      </c>
      <c r="GY13" s="78" t="s">
        <v>36</v>
      </c>
      <c r="GZ13" s="78" t="s">
        <v>36</v>
      </c>
      <c r="HA13" s="78">
        <v>25</v>
      </c>
      <c r="HB13" s="78">
        <v>60</v>
      </c>
      <c r="HC13" s="78">
        <v>90</v>
      </c>
      <c r="HD13" s="153">
        <v>932</v>
      </c>
      <c r="HE13" s="38">
        <v>4489</v>
      </c>
      <c r="HF13" s="38">
        <v>4710</v>
      </c>
      <c r="HG13" s="38">
        <v>4852</v>
      </c>
      <c r="HH13" s="69">
        <v>4932</v>
      </c>
      <c r="HI13" s="69">
        <v>4970</v>
      </c>
      <c r="HJ13" s="78">
        <v>5039</v>
      </c>
      <c r="HK13" s="78">
        <v>5169</v>
      </c>
      <c r="HL13" s="78">
        <v>5334</v>
      </c>
      <c r="HM13" s="78">
        <v>5409</v>
      </c>
      <c r="HN13" s="78">
        <v>5488.9</v>
      </c>
      <c r="HO13" s="153">
        <v>5573</v>
      </c>
      <c r="HP13" s="69">
        <v>5000</v>
      </c>
      <c r="HQ13" s="69">
        <v>5000</v>
      </c>
      <c r="HR13" s="69">
        <v>5200</v>
      </c>
      <c r="HS13" s="69">
        <v>5266</v>
      </c>
      <c r="HT13" s="69">
        <v>5461</v>
      </c>
      <c r="HU13" s="69">
        <v>5564</v>
      </c>
      <c r="HV13" s="69">
        <v>5722</v>
      </c>
      <c r="HW13" s="69">
        <v>5200</v>
      </c>
      <c r="HX13" s="69">
        <v>5924</v>
      </c>
      <c r="HY13" s="69">
        <v>6796</v>
      </c>
      <c r="HZ13" s="160">
        <v>7860</v>
      </c>
      <c r="IA13" s="69">
        <v>22954</v>
      </c>
      <c r="IB13" s="69">
        <v>23287</v>
      </c>
      <c r="IC13" s="69">
        <v>23464</v>
      </c>
      <c r="ID13" s="69">
        <v>23599</v>
      </c>
      <c r="IE13" s="69">
        <v>24001</v>
      </c>
      <c r="IF13" s="78">
        <v>24297</v>
      </c>
      <c r="IG13" s="78">
        <v>24427</v>
      </c>
      <c r="IH13" s="78">
        <v>24627</v>
      </c>
      <c r="II13" s="78">
        <v>24877</v>
      </c>
      <c r="IJ13" s="78">
        <v>24947</v>
      </c>
      <c r="IK13" s="153">
        <v>25197</v>
      </c>
      <c r="IL13" s="69">
        <v>2018</v>
      </c>
      <c r="IM13" s="69">
        <v>2066</v>
      </c>
      <c r="IN13" s="69">
        <v>2089</v>
      </c>
      <c r="IO13" s="69">
        <v>2154</v>
      </c>
      <c r="IP13" s="69">
        <v>2274</v>
      </c>
      <c r="IQ13" s="78">
        <v>2389</v>
      </c>
      <c r="IR13" s="78">
        <v>2432</v>
      </c>
      <c r="IS13" s="78">
        <v>2388</v>
      </c>
      <c r="IT13" s="78">
        <v>2484</v>
      </c>
      <c r="IU13" s="78">
        <v>2862</v>
      </c>
      <c r="IV13" s="153">
        <v>3062</v>
      </c>
      <c r="IW13" s="69">
        <v>32867</v>
      </c>
      <c r="IX13" s="69">
        <v>33418</v>
      </c>
      <c r="IY13" s="69">
        <v>34945</v>
      </c>
      <c r="IZ13" s="69">
        <v>35489</v>
      </c>
      <c r="JA13" s="69">
        <v>36100</v>
      </c>
      <c r="JB13" s="78">
        <v>37163</v>
      </c>
      <c r="JC13" s="78">
        <v>38265</v>
      </c>
      <c r="JD13" s="78">
        <v>36765</v>
      </c>
      <c r="JE13" s="78">
        <v>38351</v>
      </c>
      <c r="JF13" s="78">
        <v>38878</v>
      </c>
      <c r="JG13" s="153">
        <v>35184</v>
      </c>
      <c r="JH13" s="69">
        <v>12900</v>
      </c>
      <c r="JI13" s="69">
        <v>12900</v>
      </c>
      <c r="JJ13" s="69">
        <v>13000</v>
      </c>
      <c r="JK13" s="69">
        <v>13262</v>
      </c>
      <c r="JL13" s="69">
        <v>13556</v>
      </c>
      <c r="JM13" s="69">
        <v>14795</v>
      </c>
      <c r="JN13" s="69">
        <v>15230</v>
      </c>
      <c r="JO13" s="69">
        <v>17000</v>
      </c>
      <c r="JP13" s="69">
        <v>18500</v>
      </c>
      <c r="JQ13" s="69">
        <v>19500</v>
      </c>
      <c r="JR13" s="160">
        <v>10981</v>
      </c>
      <c r="JS13" s="69">
        <v>5887</v>
      </c>
      <c r="JT13" s="69">
        <v>6113</v>
      </c>
      <c r="JU13" s="69">
        <v>6308</v>
      </c>
      <c r="JV13" s="72">
        <v>6493</v>
      </c>
      <c r="JW13" s="69">
        <v>6742</v>
      </c>
      <c r="JX13" s="78">
        <v>7034</v>
      </c>
      <c r="JY13" s="78">
        <v>7268</v>
      </c>
      <c r="JZ13" s="78">
        <v>5700</v>
      </c>
      <c r="KA13" s="78">
        <v>5837.9</v>
      </c>
      <c r="KB13" s="69">
        <v>6288</v>
      </c>
      <c r="KC13" s="160">
        <v>6726</v>
      </c>
      <c r="KD13" s="69">
        <v>32334</v>
      </c>
      <c r="KE13" s="69">
        <v>33006</v>
      </c>
      <c r="KF13" s="69">
        <v>34072</v>
      </c>
      <c r="KG13" s="69">
        <v>35247</v>
      </c>
      <c r="KH13" s="69">
        <v>36228</v>
      </c>
      <c r="KI13" s="107">
        <v>37025</v>
      </c>
      <c r="KJ13" s="107">
        <v>37585</v>
      </c>
      <c r="KK13" s="107">
        <v>38216.700000000004</v>
      </c>
      <c r="KL13" s="107">
        <v>39233</v>
      </c>
      <c r="KM13" s="107">
        <v>40358</v>
      </c>
      <c r="KN13" s="190">
        <v>41588</v>
      </c>
      <c r="KO13" s="3">
        <v>59118</v>
      </c>
      <c r="KP13" s="3">
        <v>60226</v>
      </c>
      <c r="KQ13" s="69">
        <v>61390</v>
      </c>
      <c r="KR13" s="69">
        <v>63290</v>
      </c>
      <c r="KS13" s="78">
        <v>64917</v>
      </c>
      <c r="KT13" s="78">
        <v>66386</v>
      </c>
      <c r="KU13" s="78">
        <v>67647</v>
      </c>
      <c r="KV13" s="78">
        <v>68697</v>
      </c>
      <c r="KW13" s="78">
        <v>69910</v>
      </c>
      <c r="KX13" s="78">
        <v>70933</v>
      </c>
      <c r="KY13" s="153">
        <v>72379</v>
      </c>
      <c r="KZ13" s="69">
        <v>9800</v>
      </c>
      <c r="LA13" s="69">
        <v>10000</v>
      </c>
      <c r="LB13" s="69">
        <v>10300</v>
      </c>
      <c r="LC13" s="69">
        <v>10300</v>
      </c>
      <c r="LD13" s="69">
        <v>4762</v>
      </c>
      <c r="LE13" s="69">
        <v>4808</v>
      </c>
      <c r="LF13" s="69">
        <v>4855</v>
      </c>
      <c r="LG13" s="78">
        <v>4934</v>
      </c>
      <c r="LH13" s="78">
        <v>5094</v>
      </c>
      <c r="LI13" s="78">
        <v>5295</v>
      </c>
      <c r="LJ13" s="153">
        <v>5536</v>
      </c>
    </row>
    <row r="14" spans="1:322" x14ac:dyDescent="0.25">
      <c r="A14" s="36"/>
      <c r="B14" s="24" t="s">
        <v>177</v>
      </c>
      <c r="C14" s="120" t="s">
        <v>147</v>
      </c>
      <c r="D14" s="126">
        <f t="shared" si="2"/>
        <v>14740193</v>
      </c>
      <c r="E14" s="69">
        <f t="shared" si="2"/>
        <v>16476578</v>
      </c>
      <c r="F14" s="69">
        <f t="shared" si="2"/>
        <v>16830799</v>
      </c>
      <c r="G14" s="69">
        <f t="shared" si="2"/>
        <v>16703664</v>
      </c>
      <c r="H14" s="69">
        <f t="shared" si="2"/>
        <v>17770947</v>
      </c>
      <c r="I14" s="69">
        <f t="shared" si="2"/>
        <v>20092574</v>
      </c>
      <c r="J14" s="160">
        <f>SUM(U14, AF14, AQ14, BB14, BM14, BX14, CI14, CT14, DE14, DP14, EA14, EL14, EW14, FH14, FS14, GD14, GO14, GZ14, HK14, HV14, IG14, IR14, JC14, JN14, JY14, KJ14, KU14, LF14)</f>
        <v>20270220</v>
      </c>
      <c r="K14" s="160">
        <v>21229513</v>
      </c>
      <c r="L14" s="69">
        <v>23485365</v>
      </c>
      <c r="M14" s="69">
        <v>259328.15</v>
      </c>
      <c r="N14" s="160">
        <v>273923.20000000001</v>
      </c>
      <c r="O14" s="69" t="s">
        <v>79</v>
      </c>
      <c r="P14" s="69">
        <v>239809</v>
      </c>
      <c r="Q14" s="69">
        <v>289946</v>
      </c>
      <c r="R14" s="69">
        <v>287831</v>
      </c>
      <c r="S14" s="69">
        <v>298684</v>
      </c>
      <c r="T14" s="69">
        <v>308811</v>
      </c>
      <c r="U14" s="69">
        <v>314683</v>
      </c>
      <c r="V14" s="69">
        <v>348341</v>
      </c>
      <c r="W14" s="69">
        <v>405746</v>
      </c>
      <c r="X14" s="69">
        <v>437142</v>
      </c>
      <c r="Y14" s="160">
        <v>441514</v>
      </c>
      <c r="Z14" s="69">
        <v>18537</v>
      </c>
      <c r="AA14" s="69">
        <v>24284</v>
      </c>
      <c r="AB14" s="69" t="s">
        <v>39</v>
      </c>
      <c r="AC14" s="69">
        <v>107519</v>
      </c>
      <c r="AD14" s="69" t="s">
        <v>86</v>
      </c>
      <c r="AE14" s="69">
        <v>135023</v>
      </c>
      <c r="AF14" s="69">
        <v>151083</v>
      </c>
      <c r="AG14" s="69">
        <v>162338</v>
      </c>
      <c r="AH14" s="69" t="s">
        <v>211</v>
      </c>
      <c r="AI14" s="69">
        <v>177298</v>
      </c>
      <c r="AJ14" s="160">
        <v>186985</v>
      </c>
      <c r="AK14" s="69">
        <v>198083</v>
      </c>
      <c r="AL14" s="69">
        <v>214564</v>
      </c>
      <c r="AM14" s="69">
        <v>233321</v>
      </c>
      <c r="AN14" s="69">
        <v>252667</v>
      </c>
      <c r="AO14" s="55">
        <v>302436</v>
      </c>
      <c r="AP14" s="100">
        <v>304022</v>
      </c>
      <c r="AQ14" s="69">
        <v>331508</v>
      </c>
      <c r="AR14" s="144">
        <v>353877</v>
      </c>
      <c r="AS14" s="144">
        <v>364437</v>
      </c>
      <c r="AT14" s="144">
        <v>378059</v>
      </c>
      <c r="AU14" s="203">
        <v>300665</v>
      </c>
      <c r="AV14" s="69">
        <v>478342</v>
      </c>
      <c r="AW14" s="69">
        <v>538229</v>
      </c>
      <c r="AX14" s="69">
        <v>546178</v>
      </c>
      <c r="AY14" s="42">
        <v>555285</v>
      </c>
      <c r="AZ14" s="69">
        <v>575593</v>
      </c>
      <c r="BA14" s="78">
        <v>595088</v>
      </c>
      <c r="BB14" s="78">
        <v>612513</v>
      </c>
      <c r="BC14" s="78">
        <v>633523</v>
      </c>
      <c r="BD14" s="78">
        <v>657753</v>
      </c>
      <c r="BE14" s="78">
        <v>673277</v>
      </c>
      <c r="BF14" s="153">
        <v>700374</v>
      </c>
      <c r="BG14" s="38" t="s">
        <v>27</v>
      </c>
      <c r="BH14" s="38">
        <v>554596</v>
      </c>
      <c r="BI14" s="69">
        <v>568384</v>
      </c>
      <c r="BJ14" s="69">
        <v>599428</v>
      </c>
      <c r="BK14" s="69">
        <v>676923</v>
      </c>
      <c r="BL14" s="69">
        <v>709345</v>
      </c>
      <c r="BM14" s="69">
        <v>812006</v>
      </c>
      <c r="BN14" s="69">
        <v>858754</v>
      </c>
      <c r="BO14" s="78">
        <v>934774</v>
      </c>
      <c r="BP14" s="72">
        <v>991310</v>
      </c>
      <c r="BQ14" s="114">
        <v>1082045</v>
      </c>
      <c r="BR14" s="69">
        <v>547466</v>
      </c>
      <c r="BS14" s="69">
        <v>578127</v>
      </c>
      <c r="BT14" s="69">
        <v>619312</v>
      </c>
      <c r="BU14" s="69">
        <v>633616</v>
      </c>
      <c r="BV14" s="78">
        <v>694252</v>
      </c>
      <c r="BW14" s="78">
        <v>703486</v>
      </c>
      <c r="BX14" s="78">
        <v>746672</v>
      </c>
      <c r="BY14" s="78">
        <v>814920</v>
      </c>
      <c r="BZ14" s="78">
        <v>875899</v>
      </c>
      <c r="CA14" s="78">
        <v>908972</v>
      </c>
      <c r="CB14" s="153">
        <v>940114</v>
      </c>
      <c r="CC14" s="69">
        <v>581153</v>
      </c>
      <c r="CD14" s="69">
        <v>610650</v>
      </c>
      <c r="CE14" s="69">
        <v>660429</v>
      </c>
      <c r="CF14" s="69">
        <v>716000</v>
      </c>
      <c r="CG14" s="69">
        <v>732000</v>
      </c>
      <c r="CH14" s="78">
        <v>752000</v>
      </c>
      <c r="CI14" s="78">
        <v>772000</v>
      </c>
      <c r="CJ14" s="78">
        <v>815000</v>
      </c>
      <c r="CK14" s="78">
        <v>17414.5</v>
      </c>
      <c r="CL14" s="78">
        <v>19059</v>
      </c>
      <c r="CM14" s="153">
        <v>913860</v>
      </c>
      <c r="CN14" s="69">
        <v>144800</v>
      </c>
      <c r="CO14" s="69">
        <v>146942</v>
      </c>
      <c r="CP14" s="69">
        <v>151029</v>
      </c>
      <c r="CQ14" s="69">
        <v>155598</v>
      </c>
      <c r="CR14" s="38">
        <v>167027</v>
      </c>
      <c r="CS14" s="74">
        <v>169709</v>
      </c>
      <c r="CT14" s="74">
        <v>532978</v>
      </c>
      <c r="CU14" s="74">
        <v>537474</v>
      </c>
      <c r="CV14" s="74">
        <v>546018</v>
      </c>
      <c r="CW14" s="74">
        <v>552911</v>
      </c>
      <c r="CX14" s="188">
        <v>560369</v>
      </c>
      <c r="CY14" s="69">
        <v>219270</v>
      </c>
      <c r="CZ14" s="69">
        <v>220119</v>
      </c>
      <c r="DA14" s="69">
        <v>226359</v>
      </c>
      <c r="DB14" s="69">
        <v>228751</v>
      </c>
      <c r="DC14" s="69">
        <v>233012</v>
      </c>
      <c r="DD14" s="69">
        <v>236135</v>
      </c>
      <c r="DE14" s="69">
        <v>252326</v>
      </c>
      <c r="DF14" s="69">
        <v>264259</v>
      </c>
      <c r="DG14" s="69">
        <v>271970</v>
      </c>
      <c r="DH14" s="69">
        <v>277891</v>
      </c>
      <c r="DI14" s="160">
        <v>279720</v>
      </c>
      <c r="DJ14" s="69">
        <v>170000</v>
      </c>
      <c r="DK14" s="69">
        <v>172300</v>
      </c>
      <c r="DL14" s="69">
        <v>178550</v>
      </c>
      <c r="DM14" s="38">
        <v>183230</v>
      </c>
      <c r="DN14" s="69">
        <v>185480</v>
      </c>
      <c r="DO14" s="78">
        <v>197880</v>
      </c>
      <c r="DP14" s="78">
        <v>205080</v>
      </c>
      <c r="DQ14" s="78">
        <v>237780</v>
      </c>
      <c r="DR14" s="78">
        <v>245930</v>
      </c>
      <c r="DS14" s="78">
        <v>265730</v>
      </c>
      <c r="DT14" s="153">
        <v>287760</v>
      </c>
      <c r="DU14" s="69">
        <v>142255</v>
      </c>
      <c r="DV14" s="69">
        <v>163772</v>
      </c>
      <c r="DW14" s="38">
        <v>188154</v>
      </c>
      <c r="DX14" s="78">
        <v>206447</v>
      </c>
      <c r="DY14" s="78">
        <v>217688</v>
      </c>
      <c r="DZ14" s="78">
        <v>231241</v>
      </c>
      <c r="EA14" s="38">
        <v>245936</v>
      </c>
      <c r="EB14" s="74">
        <v>274367</v>
      </c>
      <c r="EC14" s="74">
        <v>289288</v>
      </c>
      <c r="ED14" s="74">
        <v>298168</v>
      </c>
      <c r="EE14" s="188">
        <v>309598</v>
      </c>
      <c r="EF14" s="72">
        <v>1018600</v>
      </c>
      <c r="EG14" s="72">
        <v>1085000</v>
      </c>
      <c r="EH14" s="69">
        <v>1102000</v>
      </c>
      <c r="EI14" s="69">
        <v>1118000</v>
      </c>
      <c r="EJ14" s="69">
        <v>1142000</v>
      </c>
      <c r="EK14" s="69">
        <v>1181000</v>
      </c>
      <c r="EL14" s="69" t="s">
        <v>103</v>
      </c>
      <c r="EM14" s="69" t="s">
        <v>201</v>
      </c>
      <c r="EN14" s="69" t="s">
        <v>208</v>
      </c>
      <c r="EO14" s="72">
        <v>1455600</v>
      </c>
      <c r="EP14" s="114">
        <v>1475100</v>
      </c>
      <c r="EQ14" s="69">
        <v>90858</v>
      </c>
      <c r="ER14" s="69">
        <v>98898</v>
      </c>
      <c r="ES14" s="69">
        <v>100800</v>
      </c>
      <c r="ET14" s="69">
        <v>112659</v>
      </c>
      <c r="EU14" s="69">
        <v>122301</v>
      </c>
      <c r="EV14" s="69">
        <v>123452</v>
      </c>
      <c r="EW14" s="69">
        <v>129837</v>
      </c>
      <c r="EX14" s="69">
        <v>132274</v>
      </c>
      <c r="EY14" s="69">
        <v>132846</v>
      </c>
      <c r="EZ14" s="69">
        <v>133541</v>
      </c>
      <c r="FA14" s="160">
        <v>135227</v>
      </c>
      <c r="FB14" s="69">
        <v>87064</v>
      </c>
      <c r="FC14" s="69">
        <v>97309</v>
      </c>
      <c r="FD14" s="69">
        <v>99977</v>
      </c>
      <c r="FE14" s="69">
        <v>109143</v>
      </c>
      <c r="FF14" s="69">
        <v>121908</v>
      </c>
      <c r="FG14" s="69">
        <v>131992</v>
      </c>
      <c r="FH14" s="69">
        <v>140818</v>
      </c>
      <c r="FI14" s="69">
        <v>153126</v>
      </c>
      <c r="FJ14" s="69">
        <v>158944</v>
      </c>
      <c r="FK14" s="69">
        <v>169953</v>
      </c>
      <c r="FL14" s="160">
        <v>178891</v>
      </c>
      <c r="FM14" s="69">
        <v>126255</v>
      </c>
      <c r="FN14" s="69">
        <v>136448</v>
      </c>
      <c r="FO14" s="69">
        <v>154943</v>
      </c>
      <c r="FP14" s="69">
        <v>173750</v>
      </c>
      <c r="FQ14" s="69">
        <v>183757</v>
      </c>
      <c r="FR14" s="78">
        <v>196716</v>
      </c>
      <c r="FS14" s="78">
        <v>238644</v>
      </c>
      <c r="FT14" s="78">
        <v>276948</v>
      </c>
      <c r="FU14" s="78">
        <v>324658</v>
      </c>
      <c r="FV14" s="78">
        <v>331134</v>
      </c>
      <c r="FW14" s="153">
        <v>345876</v>
      </c>
      <c r="FX14" s="69">
        <v>489776</v>
      </c>
      <c r="FY14" s="69">
        <v>533101</v>
      </c>
      <c r="FZ14" s="69">
        <v>571519</v>
      </c>
      <c r="GA14" s="69">
        <v>653738</v>
      </c>
      <c r="GB14" s="78">
        <v>725835</v>
      </c>
      <c r="GC14" s="78">
        <v>777072</v>
      </c>
      <c r="GD14" s="78">
        <v>807992</v>
      </c>
      <c r="GE14" s="78">
        <v>853708</v>
      </c>
      <c r="GF14" s="78">
        <v>915877</v>
      </c>
      <c r="GG14" s="78">
        <v>985420</v>
      </c>
      <c r="GH14" s="153">
        <v>1095959</v>
      </c>
      <c r="GI14" s="69">
        <v>94670</v>
      </c>
      <c r="GJ14" s="69">
        <v>99000</v>
      </c>
      <c r="GK14" s="69">
        <v>105441</v>
      </c>
      <c r="GL14" s="72">
        <v>115869</v>
      </c>
      <c r="GM14" s="69">
        <v>121174</v>
      </c>
      <c r="GN14" s="69">
        <v>125161</v>
      </c>
      <c r="GO14" s="69">
        <v>132028</v>
      </c>
      <c r="GP14" s="69">
        <v>142734</v>
      </c>
      <c r="GQ14" s="69" t="s">
        <v>220</v>
      </c>
      <c r="GR14" s="69">
        <v>160588</v>
      </c>
      <c r="GS14" s="160">
        <v>168884</v>
      </c>
      <c r="GT14" s="69">
        <v>0</v>
      </c>
      <c r="GU14" s="69">
        <v>0</v>
      </c>
      <c r="GV14" s="69">
        <v>0</v>
      </c>
      <c r="GW14" s="69">
        <v>0</v>
      </c>
      <c r="GX14" s="69">
        <v>0</v>
      </c>
      <c r="GY14" s="78">
        <v>11</v>
      </c>
      <c r="GZ14" s="78">
        <v>47</v>
      </c>
      <c r="HA14" s="69">
        <v>46103</v>
      </c>
      <c r="HB14" s="69">
        <v>48181</v>
      </c>
      <c r="HC14" s="69">
        <v>50010</v>
      </c>
      <c r="HD14" s="160">
        <v>66756</v>
      </c>
      <c r="HE14" s="38">
        <v>191755</v>
      </c>
      <c r="HF14" s="38">
        <v>209314</v>
      </c>
      <c r="HG14" s="38">
        <v>253022</v>
      </c>
      <c r="HH14" s="69">
        <v>189687</v>
      </c>
      <c r="HI14" s="38">
        <v>217756</v>
      </c>
      <c r="HJ14" s="78">
        <v>226464</v>
      </c>
      <c r="HK14" s="78">
        <v>241357</v>
      </c>
      <c r="HL14" s="78">
        <v>263581</v>
      </c>
      <c r="HM14" s="78">
        <v>274477</v>
      </c>
      <c r="HN14" s="78">
        <v>283179</v>
      </c>
      <c r="HO14" s="153">
        <v>324883</v>
      </c>
      <c r="HP14" s="69">
        <v>391089</v>
      </c>
      <c r="HQ14" s="69">
        <v>448620</v>
      </c>
      <c r="HR14" s="69" t="s">
        <v>40</v>
      </c>
      <c r="HS14" s="69">
        <v>568479</v>
      </c>
      <c r="HT14" s="69">
        <v>627502</v>
      </c>
      <c r="HU14" s="69">
        <v>691901</v>
      </c>
      <c r="HV14" s="69">
        <v>766843</v>
      </c>
      <c r="HW14" s="69">
        <v>860499</v>
      </c>
      <c r="HX14" s="69">
        <v>935132</v>
      </c>
      <c r="HY14" s="69">
        <v>1014527</v>
      </c>
      <c r="HZ14" s="160">
        <v>1066119</v>
      </c>
      <c r="IA14" s="69">
        <v>830000</v>
      </c>
      <c r="IB14" s="69">
        <v>841600</v>
      </c>
      <c r="IC14" s="69">
        <v>854800</v>
      </c>
      <c r="ID14" s="69">
        <v>909800</v>
      </c>
      <c r="IE14" s="69">
        <v>938693</v>
      </c>
      <c r="IF14" s="78">
        <v>958882</v>
      </c>
      <c r="IG14" s="78">
        <v>1011413</v>
      </c>
      <c r="IH14" s="78">
        <v>1066413</v>
      </c>
      <c r="II14" s="78">
        <v>1113828</v>
      </c>
      <c r="IJ14" s="78">
        <v>1135267</v>
      </c>
      <c r="IK14" s="153">
        <v>1176180</v>
      </c>
      <c r="IL14" s="69" t="s">
        <v>36</v>
      </c>
      <c r="IM14" s="69" t="s">
        <v>36</v>
      </c>
      <c r="IN14" s="69" t="s">
        <v>36</v>
      </c>
      <c r="IO14" s="69">
        <v>110000</v>
      </c>
      <c r="IP14" s="54">
        <v>123278</v>
      </c>
      <c r="IQ14" s="78">
        <v>146878</v>
      </c>
      <c r="IR14" s="78">
        <v>150964</v>
      </c>
      <c r="IS14" s="78">
        <v>154752</v>
      </c>
      <c r="IT14" s="78">
        <v>159981</v>
      </c>
      <c r="IU14" s="78">
        <v>163909</v>
      </c>
      <c r="IV14" s="153">
        <v>170836</v>
      </c>
      <c r="IW14" s="69">
        <v>519470</v>
      </c>
      <c r="IX14" s="69">
        <v>577522</v>
      </c>
      <c r="IY14" s="69">
        <v>604149</v>
      </c>
      <c r="IZ14" s="69">
        <v>710264</v>
      </c>
      <c r="JA14" s="69">
        <v>730464</v>
      </c>
      <c r="JB14" s="78">
        <v>677519</v>
      </c>
      <c r="JC14" s="78">
        <v>713101</v>
      </c>
      <c r="JD14" s="78">
        <v>730406</v>
      </c>
      <c r="JE14" s="78">
        <v>738193</v>
      </c>
      <c r="JF14" s="78">
        <v>757122</v>
      </c>
      <c r="JG14" s="153">
        <v>777729</v>
      </c>
      <c r="JH14" s="69">
        <v>250000</v>
      </c>
      <c r="JI14" s="69">
        <v>260000</v>
      </c>
      <c r="JJ14" s="69">
        <v>263604</v>
      </c>
      <c r="JK14" s="69">
        <v>267893</v>
      </c>
      <c r="JL14" s="69">
        <v>277528</v>
      </c>
      <c r="JM14" s="69">
        <v>280830</v>
      </c>
      <c r="JN14" s="69">
        <v>284470</v>
      </c>
      <c r="JO14" s="69">
        <v>289192</v>
      </c>
      <c r="JP14" s="69">
        <v>296587</v>
      </c>
      <c r="JQ14" s="69">
        <v>305795</v>
      </c>
      <c r="JR14" s="160">
        <v>317225</v>
      </c>
      <c r="JS14" s="69">
        <v>140695</v>
      </c>
      <c r="JT14" s="69">
        <v>172423</v>
      </c>
      <c r="JU14" s="69">
        <v>193003</v>
      </c>
      <c r="JV14" s="72">
        <v>207364</v>
      </c>
      <c r="JW14" s="69">
        <v>224846</v>
      </c>
      <c r="JX14" s="78">
        <v>245131</v>
      </c>
      <c r="JY14" s="78">
        <v>269345</v>
      </c>
      <c r="JZ14" s="78">
        <v>288945</v>
      </c>
      <c r="KA14" s="78">
        <v>469091</v>
      </c>
      <c r="KB14" s="69">
        <v>544047</v>
      </c>
      <c r="KC14" s="160" t="s">
        <v>247</v>
      </c>
      <c r="KD14" s="69">
        <v>923794</v>
      </c>
      <c r="KE14" s="69">
        <v>1191970</v>
      </c>
      <c r="KF14" s="69">
        <v>1402525</v>
      </c>
      <c r="KG14" s="69">
        <v>1636065</v>
      </c>
      <c r="KH14" s="69">
        <v>2104730</v>
      </c>
      <c r="KI14" s="107">
        <v>2183514</v>
      </c>
      <c r="KJ14" s="107">
        <v>2419709</v>
      </c>
      <c r="KK14" s="107">
        <v>2438958</v>
      </c>
      <c r="KL14" s="107">
        <v>2501317</v>
      </c>
      <c r="KM14" s="107">
        <v>2596168</v>
      </c>
      <c r="KN14" s="190">
        <v>2691252</v>
      </c>
      <c r="KO14" s="3">
        <v>5418152</v>
      </c>
      <c r="KP14" s="72">
        <v>5560367</v>
      </c>
      <c r="KQ14" s="72">
        <v>5725367</v>
      </c>
      <c r="KR14" s="69">
        <v>5894581</v>
      </c>
      <c r="KS14" s="78">
        <v>6026080</v>
      </c>
      <c r="KT14" s="78">
        <v>6189705</v>
      </c>
      <c r="KU14" s="78">
        <v>6363793</v>
      </c>
      <c r="KV14" s="78">
        <v>6602299</v>
      </c>
      <c r="KW14" s="78">
        <v>6703727</v>
      </c>
      <c r="KX14" s="78" t="s">
        <v>228</v>
      </c>
      <c r="KY14" s="153" t="s">
        <v>244</v>
      </c>
      <c r="KZ14" s="69">
        <v>1668109</v>
      </c>
      <c r="LA14" s="69">
        <v>1701614</v>
      </c>
      <c r="LB14" s="69">
        <v>1737987</v>
      </c>
      <c r="LC14" s="49" t="s">
        <v>71</v>
      </c>
      <c r="LD14" s="69" t="s">
        <v>94</v>
      </c>
      <c r="LE14" s="69">
        <v>1613606</v>
      </c>
      <c r="LF14" s="69">
        <v>1623074</v>
      </c>
      <c r="LG14" s="78">
        <v>1628942</v>
      </c>
      <c r="LH14" s="78">
        <v>1645656</v>
      </c>
      <c r="LI14" s="78">
        <v>1658054</v>
      </c>
      <c r="LJ14" s="153">
        <v>1667101</v>
      </c>
    </row>
    <row r="15" spans="1:322" s="6" customFormat="1" ht="45.75" customHeight="1" x14ac:dyDescent="0.3">
      <c r="A15" s="8">
        <v>3</v>
      </c>
      <c r="B15" s="31" t="s">
        <v>206</v>
      </c>
      <c r="C15" s="122" t="s">
        <v>205</v>
      </c>
      <c r="D15" s="130"/>
      <c r="E15" s="65"/>
      <c r="F15" s="65"/>
      <c r="G15" s="11"/>
      <c r="H15" s="11"/>
      <c r="I15" s="11"/>
      <c r="J15" s="65"/>
      <c r="K15" s="65"/>
      <c r="L15" s="65"/>
      <c r="M15" s="65"/>
      <c r="N15" s="164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164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164"/>
      <c r="AK15" s="65"/>
      <c r="AL15" s="65"/>
      <c r="AM15" s="65"/>
      <c r="AN15" s="65"/>
      <c r="AO15" s="65"/>
      <c r="AP15" s="65"/>
      <c r="AQ15" s="65"/>
      <c r="AR15" s="143"/>
      <c r="AS15" s="143"/>
      <c r="AT15" s="143"/>
      <c r="AU15" s="202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164"/>
      <c r="BG15" s="65"/>
      <c r="BH15" s="65"/>
      <c r="BI15" s="65"/>
      <c r="BJ15" s="65"/>
      <c r="BK15" s="65"/>
      <c r="BL15" s="67"/>
      <c r="BM15" s="67"/>
      <c r="BN15" s="67"/>
      <c r="BO15" s="67"/>
      <c r="BP15" s="67"/>
      <c r="BQ15" s="162"/>
      <c r="BR15" s="65"/>
      <c r="BS15" s="65"/>
      <c r="BT15" s="65"/>
      <c r="BU15" s="65"/>
      <c r="BV15" s="94"/>
      <c r="BW15" s="94"/>
      <c r="BX15" s="94"/>
      <c r="BY15" s="94"/>
      <c r="BZ15" s="94"/>
      <c r="CA15" s="94"/>
      <c r="CB15" s="158"/>
      <c r="CC15" s="65"/>
      <c r="CD15" s="65"/>
      <c r="CE15" s="65"/>
      <c r="CF15" s="65"/>
      <c r="CG15" s="65"/>
      <c r="CH15" s="95"/>
      <c r="CI15" s="95"/>
      <c r="CJ15" s="95"/>
      <c r="CK15" s="95"/>
      <c r="CL15" s="95"/>
      <c r="CM15" s="155"/>
      <c r="CN15" s="65"/>
      <c r="CO15" s="65"/>
      <c r="CP15" s="65"/>
      <c r="CQ15" s="65"/>
      <c r="CR15" s="65"/>
      <c r="CS15" s="94"/>
      <c r="CT15" s="94"/>
      <c r="CU15" s="94"/>
      <c r="CV15" s="94"/>
      <c r="CW15" s="94"/>
      <c r="CX15" s="158"/>
      <c r="CY15" s="65"/>
      <c r="CZ15" s="65"/>
      <c r="DA15" s="65"/>
      <c r="DB15" s="39"/>
      <c r="DC15" s="65"/>
      <c r="DD15" s="65"/>
      <c r="DE15" s="65"/>
      <c r="DF15" s="65"/>
      <c r="DG15" s="65"/>
      <c r="DH15" s="65"/>
      <c r="DI15" s="164"/>
      <c r="DJ15" s="65"/>
      <c r="DK15" s="65"/>
      <c r="DL15" s="65"/>
      <c r="DM15" s="10"/>
      <c r="DN15" s="65"/>
      <c r="DO15" s="94"/>
      <c r="DP15" s="94"/>
      <c r="DQ15" s="94"/>
      <c r="DR15" s="94"/>
      <c r="DS15" s="94"/>
      <c r="DT15" s="158"/>
      <c r="DU15" s="65"/>
      <c r="DV15" s="65"/>
      <c r="DW15" s="65"/>
      <c r="DX15" s="75"/>
      <c r="DY15" s="170"/>
      <c r="DZ15" s="170"/>
      <c r="EA15" s="26"/>
      <c r="EB15" s="167"/>
      <c r="EC15" s="167"/>
      <c r="ED15" s="167"/>
      <c r="EE15" s="168"/>
      <c r="EF15" s="10"/>
      <c r="EG15" s="10"/>
      <c r="EH15" s="10"/>
      <c r="EI15" s="65"/>
      <c r="EJ15" s="65"/>
      <c r="EK15" s="65"/>
      <c r="EL15" s="65"/>
      <c r="EM15" s="65"/>
      <c r="EN15" s="65"/>
      <c r="EO15" s="65"/>
      <c r="EP15" s="164"/>
      <c r="EQ15" s="65"/>
      <c r="ER15" s="65"/>
      <c r="ES15" s="65"/>
      <c r="ET15" s="65"/>
      <c r="EU15" s="65"/>
      <c r="EV15" s="65"/>
      <c r="EW15" s="65"/>
      <c r="EX15" s="65"/>
      <c r="EY15" s="65"/>
      <c r="EZ15" s="65"/>
      <c r="FA15" s="164"/>
      <c r="FB15" s="65"/>
      <c r="FC15" s="65"/>
      <c r="FD15" s="65"/>
      <c r="FE15" s="11"/>
      <c r="FF15" s="65"/>
      <c r="FG15" s="65"/>
      <c r="FH15" s="65"/>
      <c r="FI15" s="65"/>
      <c r="FJ15" s="65"/>
      <c r="FK15" s="65"/>
      <c r="FL15" s="164"/>
      <c r="FM15" s="65"/>
      <c r="FN15" s="65"/>
      <c r="FO15" s="65"/>
      <c r="FP15" s="65"/>
      <c r="FQ15" s="65"/>
      <c r="FR15" s="94"/>
      <c r="FS15" s="94"/>
      <c r="FT15" s="94"/>
      <c r="FU15" s="94"/>
      <c r="FV15" s="94"/>
      <c r="FW15" s="158"/>
      <c r="FX15" s="65"/>
      <c r="FY15" s="65"/>
      <c r="FZ15" s="65"/>
      <c r="GA15" s="65"/>
      <c r="GB15" s="94"/>
      <c r="GC15" s="94"/>
      <c r="GD15" s="94"/>
      <c r="GE15" s="94"/>
      <c r="GF15" s="94"/>
      <c r="GG15" s="94"/>
      <c r="GH15" s="158"/>
      <c r="GI15" s="65"/>
      <c r="GJ15" s="65"/>
      <c r="GK15" s="65"/>
      <c r="GL15" s="65"/>
      <c r="GM15" s="65"/>
      <c r="GN15" s="65"/>
      <c r="GO15" s="65"/>
      <c r="GP15" s="65"/>
      <c r="GQ15" s="65"/>
      <c r="GR15" s="65"/>
      <c r="GS15" s="164"/>
      <c r="GT15" s="65"/>
      <c r="GU15" s="65"/>
      <c r="GV15" s="65"/>
      <c r="GW15" s="10"/>
      <c r="GX15" s="65"/>
      <c r="GY15" s="94"/>
      <c r="GZ15" s="94"/>
      <c r="HA15" s="94"/>
      <c r="HB15" s="94"/>
      <c r="HC15" s="94"/>
      <c r="HD15" s="158"/>
      <c r="HE15" s="10"/>
      <c r="HF15" s="10"/>
      <c r="HG15" s="10"/>
      <c r="HH15" s="65"/>
      <c r="HI15" s="65"/>
      <c r="HJ15" s="94"/>
      <c r="HK15" s="94"/>
      <c r="HL15" s="94"/>
      <c r="HM15" s="94"/>
      <c r="HN15" s="94"/>
      <c r="HO15" s="158"/>
      <c r="HP15" s="65"/>
      <c r="HQ15" s="65"/>
      <c r="HR15" s="65"/>
      <c r="HS15" s="65"/>
      <c r="HT15" s="65"/>
      <c r="HU15" s="65"/>
      <c r="HV15" s="65"/>
      <c r="HW15" s="65"/>
      <c r="HX15" s="65"/>
      <c r="HY15" s="65"/>
      <c r="HZ15" s="164"/>
      <c r="IA15" s="65"/>
      <c r="IB15" s="65"/>
      <c r="IC15" s="65"/>
      <c r="ID15" s="65"/>
      <c r="IE15" s="65"/>
      <c r="IF15" s="94"/>
      <c r="IG15" s="94"/>
      <c r="IH15" s="94"/>
      <c r="II15" s="94"/>
      <c r="IJ15" s="94"/>
      <c r="IK15" s="158"/>
      <c r="IL15" s="65"/>
      <c r="IM15" s="65"/>
      <c r="IN15" s="65"/>
      <c r="IO15" s="13"/>
      <c r="IP15" s="65"/>
      <c r="IQ15" s="94"/>
      <c r="IR15" s="94"/>
      <c r="IS15" s="94"/>
      <c r="IT15" s="94"/>
      <c r="IU15" s="94"/>
      <c r="IV15" s="158"/>
      <c r="IW15" s="13" t="s">
        <v>29</v>
      </c>
      <c r="IX15" s="13"/>
      <c r="IY15" s="65"/>
      <c r="IZ15" s="13"/>
      <c r="JA15" s="65"/>
      <c r="JB15" s="94"/>
      <c r="JC15" s="94"/>
      <c r="JD15" s="94"/>
      <c r="JE15" s="94"/>
      <c r="JF15" s="94"/>
      <c r="JG15" s="158"/>
      <c r="JH15" s="13"/>
      <c r="JI15" s="13"/>
      <c r="JJ15" s="65"/>
      <c r="JK15" s="65"/>
      <c r="JL15" s="65"/>
      <c r="JM15" s="94"/>
      <c r="JN15" s="94"/>
      <c r="JO15" s="94"/>
      <c r="JP15" s="94"/>
      <c r="JQ15" s="94"/>
      <c r="JR15" s="158"/>
      <c r="JS15" s="65"/>
      <c r="JT15" s="65"/>
      <c r="JU15" s="65"/>
      <c r="JV15" s="10"/>
      <c r="JW15" s="65"/>
      <c r="JX15" s="95"/>
      <c r="JY15" s="95"/>
      <c r="JZ15" s="95"/>
      <c r="KA15" s="95"/>
      <c r="KB15" s="65"/>
      <c r="KC15" s="164"/>
      <c r="KD15" s="65"/>
      <c r="KE15" s="65"/>
      <c r="KF15" s="65"/>
      <c r="KG15" s="65"/>
      <c r="KH15" s="65"/>
      <c r="KI15" s="111"/>
      <c r="KJ15" s="111"/>
      <c r="KK15" s="111"/>
      <c r="KL15" s="111"/>
      <c r="KM15" s="111"/>
      <c r="KN15" s="194"/>
      <c r="KO15" s="2"/>
      <c r="KP15" s="2"/>
      <c r="KQ15" s="2"/>
      <c r="KR15" s="65"/>
      <c r="KS15" s="94"/>
      <c r="KT15" s="99"/>
      <c r="KU15" s="99"/>
      <c r="KV15" s="148"/>
      <c r="KW15" s="148"/>
      <c r="KX15" s="148"/>
      <c r="KY15" s="134"/>
      <c r="KZ15" s="65"/>
      <c r="LA15" s="65"/>
      <c r="LB15" s="65"/>
      <c r="LC15" s="11"/>
      <c r="LD15" s="65"/>
      <c r="LE15" s="94"/>
      <c r="LF15" s="99"/>
      <c r="LG15" s="149"/>
      <c r="LH15" s="185"/>
      <c r="LI15" s="185"/>
      <c r="LJ15" s="152"/>
    </row>
    <row r="16" spans="1:322" ht="25" x14ac:dyDescent="0.25">
      <c r="A16" s="36"/>
      <c r="B16" s="24" t="s">
        <v>178</v>
      </c>
      <c r="C16" s="120" t="s">
        <v>148</v>
      </c>
      <c r="D16" s="126">
        <f t="shared" ref="D16:I18" si="3">SUM(O16,Z16,AK16,AV16,BG16,BR16,CC16,CN16,CY16,DJ16,DU16,EF16,EQ16,FB16,FM16,FX16,GI16,GT16,HE16,HP16,IA16,IL16,IW16,JH16,JS16,KD16,KO16,KZ16)</f>
        <v>9330</v>
      </c>
      <c r="E16" s="69">
        <f t="shared" si="3"/>
        <v>11378</v>
      </c>
      <c r="F16" s="69">
        <f t="shared" si="3"/>
        <v>10585.4</v>
      </c>
      <c r="G16" s="69">
        <f t="shared" si="3"/>
        <v>10004.060000000001</v>
      </c>
      <c r="H16" s="69">
        <f t="shared" si="3"/>
        <v>10072</v>
      </c>
      <c r="I16" s="69">
        <f t="shared" si="3"/>
        <v>8550.5</v>
      </c>
      <c r="J16" s="69">
        <f>SUM(U16, AF16, AQ16, BB16, BM16, BX16, CI16, CT16, DE16, DP16, EA16, EL16, EW16, FH16, FS16, GD16, GO16, GZ16, HK16, HV16, IG16, IR16, JC16, JN16, JY16, KJ16, KU16, LF16)</f>
        <v>8801.2799999999988</v>
      </c>
      <c r="K16" s="69">
        <v>10389.48</v>
      </c>
      <c r="L16" s="69">
        <v>10741.849999999999</v>
      </c>
      <c r="M16" s="69">
        <v>10096.64</v>
      </c>
      <c r="N16" s="160">
        <v>14838</v>
      </c>
      <c r="O16" s="69">
        <v>220</v>
      </c>
      <c r="P16" s="69">
        <v>248</v>
      </c>
      <c r="Q16" s="69">
        <v>297</v>
      </c>
      <c r="R16" s="69">
        <v>240</v>
      </c>
      <c r="S16" s="69">
        <v>657</v>
      </c>
      <c r="T16" s="69">
        <v>249</v>
      </c>
      <c r="U16" s="69">
        <v>198.65</v>
      </c>
      <c r="V16" s="69">
        <v>309</v>
      </c>
      <c r="W16" s="69">
        <v>395</v>
      </c>
      <c r="X16" s="69">
        <v>277</v>
      </c>
      <c r="Y16" s="160">
        <v>217</v>
      </c>
      <c r="Z16" s="69">
        <v>63</v>
      </c>
      <c r="AA16" s="69">
        <v>32</v>
      </c>
      <c r="AB16" s="69">
        <v>20.9</v>
      </c>
      <c r="AC16" s="69">
        <v>33.700000000000003</v>
      </c>
      <c r="AD16" s="69">
        <v>43</v>
      </c>
      <c r="AE16" s="69">
        <v>32</v>
      </c>
      <c r="AF16" s="69">
        <v>94</v>
      </c>
      <c r="AG16" s="69">
        <v>19</v>
      </c>
      <c r="AH16" s="69">
        <v>62</v>
      </c>
      <c r="AI16" s="69">
        <v>67</v>
      </c>
      <c r="AJ16" s="160">
        <v>96</v>
      </c>
      <c r="AK16" s="69">
        <v>20</v>
      </c>
      <c r="AL16" s="69">
        <v>20</v>
      </c>
      <c r="AM16" s="69">
        <v>44</v>
      </c>
      <c r="AN16" s="69">
        <v>50</v>
      </c>
      <c r="AO16" s="20">
        <v>54</v>
      </c>
      <c r="AP16" s="20">
        <v>51</v>
      </c>
      <c r="AQ16" s="69">
        <v>46</v>
      </c>
      <c r="AR16" s="144">
        <v>26</v>
      </c>
      <c r="AS16" s="144">
        <v>48.39</v>
      </c>
      <c r="AT16" s="144">
        <v>19</v>
      </c>
      <c r="AU16" s="203">
        <v>45</v>
      </c>
      <c r="AV16" s="69">
        <v>552</v>
      </c>
      <c r="AW16" s="72">
        <v>747</v>
      </c>
      <c r="AX16" s="72">
        <v>1111</v>
      </c>
      <c r="AY16" s="42">
        <v>1000</v>
      </c>
      <c r="AZ16" s="69">
        <v>931</v>
      </c>
      <c r="BA16" s="78">
        <v>673</v>
      </c>
      <c r="BB16" s="78">
        <v>726</v>
      </c>
      <c r="BC16" s="171">
        <v>680</v>
      </c>
      <c r="BD16" s="171">
        <v>480</v>
      </c>
      <c r="BE16" s="212">
        <v>947</v>
      </c>
      <c r="BF16" s="199">
        <v>3545</v>
      </c>
      <c r="BG16" s="69">
        <v>1400</v>
      </c>
      <c r="BH16" s="69">
        <v>1162</v>
      </c>
      <c r="BI16" s="69">
        <v>395</v>
      </c>
      <c r="BJ16" s="69">
        <v>386</v>
      </c>
      <c r="BK16" s="69">
        <v>778</v>
      </c>
      <c r="BL16" s="69">
        <v>476</v>
      </c>
      <c r="BM16" s="69">
        <v>645</v>
      </c>
      <c r="BN16" s="69">
        <v>585</v>
      </c>
      <c r="BO16" s="69">
        <v>624</v>
      </c>
      <c r="BP16" s="69">
        <v>374</v>
      </c>
      <c r="BQ16" s="160">
        <v>542</v>
      </c>
      <c r="BR16" s="69">
        <v>271</v>
      </c>
      <c r="BS16" s="69">
        <v>475</v>
      </c>
      <c r="BT16" s="69">
        <v>229</v>
      </c>
      <c r="BU16" s="69">
        <v>253</v>
      </c>
      <c r="BV16" s="78">
        <v>342</v>
      </c>
      <c r="BW16" s="78">
        <v>509</v>
      </c>
      <c r="BX16" s="78">
        <v>442</v>
      </c>
      <c r="BY16" s="78">
        <v>227</v>
      </c>
      <c r="BZ16" s="78">
        <v>194</v>
      </c>
      <c r="CA16" s="78">
        <v>359</v>
      </c>
      <c r="CB16" s="153">
        <v>329</v>
      </c>
      <c r="CC16" s="69">
        <v>375</v>
      </c>
      <c r="CD16" s="69">
        <v>405</v>
      </c>
      <c r="CE16" s="69">
        <v>476</v>
      </c>
      <c r="CF16" s="69">
        <v>275.76</v>
      </c>
      <c r="CG16" s="69">
        <v>482</v>
      </c>
      <c r="CH16" s="78">
        <v>154</v>
      </c>
      <c r="CI16" s="78">
        <v>170</v>
      </c>
      <c r="CJ16" s="78">
        <v>274.5</v>
      </c>
      <c r="CK16" s="78">
        <v>561</v>
      </c>
      <c r="CL16" s="78">
        <v>275</v>
      </c>
      <c r="CM16" s="153">
        <v>561</v>
      </c>
      <c r="CN16" s="69">
        <v>81</v>
      </c>
      <c r="CO16" s="69">
        <v>158</v>
      </c>
      <c r="CP16" s="69">
        <v>600</v>
      </c>
      <c r="CQ16" s="69">
        <v>100</v>
      </c>
      <c r="CR16" s="69">
        <v>120</v>
      </c>
      <c r="CS16" s="78">
        <v>90</v>
      </c>
      <c r="CT16" s="78">
        <v>70</v>
      </c>
      <c r="CU16" s="78">
        <v>182</v>
      </c>
      <c r="CV16" s="78">
        <v>280</v>
      </c>
      <c r="CW16" s="78">
        <v>45</v>
      </c>
      <c r="CX16" s="153">
        <v>80</v>
      </c>
      <c r="CY16" s="69">
        <v>43</v>
      </c>
      <c r="CZ16" s="69">
        <v>56</v>
      </c>
      <c r="DA16" s="69">
        <v>208.5</v>
      </c>
      <c r="DB16" s="69">
        <v>67</v>
      </c>
      <c r="DC16" s="69">
        <v>103</v>
      </c>
      <c r="DD16" s="69">
        <v>76</v>
      </c>
      <c r="DE16" s="69">
        <v>153</v>
      </c>
      <c r="DF16" s="69">
        <v>149</v>
      </c>
      <c r="DG16" s="69">
        <v>141</v>
      </c>
      <c r="DH16" s="69">
        <v>135</v>
      </c>
      <c r="DI16" s="160">
        <v>39</v>
      </c>
      <c r="DJ16" s="69">
        <v>90</v>
      </c>
      <c r="DK16" s="69">
        <v>100</v>
      </c>
      <c r="DL16" s="69">
        <v>116</v>
      </c>
      <c r="DM16" s="38">
        <v>163</v>
      </c>
      <c r="DN16" s="69">
        <v>223</v>
      </c>
      <c r="DO16" s="78">
        <v>266</v>
      </c>
      <c r="DP16" s="78">
        <v>202</v>
      </c>
      <c r="DQ16" s="78">
        <v>365</v>
      </c>
      <c r="DR16" s="78">
        <v>146</v>
      </c>
      <c r="DS16" s="78">
        <v>190</v>
      </c>
      <c r="DT16" s="153">
        <v>171</v>
      </c>
      <c r="DU16" s="69">
        <v>22</v>
      </c>
      <c r="DV16" s="69">
        <v>80</v>
      </c>
      <c r="DW16" s="38" t="s">
        <v>36</v>
      </c>
      <c r="DX16" s="78" t="s">
        <v>36</v>
      </c>
      <c r="DY16" s="78">
        <v>200</v>
      </c>
      <c r="DZ16" s="78">
        <v>50</v>
      </c>
      <c r="EA16" s="20">
        <v>61</v>
      </c>
      <c r="EB16" s="147">
        <v>55</v>
      </c>
      <c r="EC16" s="147">
        <v>141</v>
      </c>
      <c r="ED16" s="147">
        <v>35</v>
      </c>
      <c r="EE16" s="216">
        <v>223</v>
      </c>
      <c r="EF16" s="72">
        <v>408</v>
      </c>
      <c r="EG16" s="72">
        <v>1130</v>
      </c>
      <c r="EH16" s="72">
        <v>723</v>
      </c>
      <c r="EI16" s="69">
        <v>480</v>
      </c>
      <c r="EJ16" s="69">
        <v>467</v>
      </c>
      <c r="EK16" s="69">
        <v>185</v>
      </c>
      <c r="EL16" s="69">
        <v>509</v>
      </c>
      <c r="EM16" s="69">
        <v>683</v>
      </c>
      <c r="EN16" s="69">
        <v>752</v>
      </c>
      <c r="EO16" s="78">
        <v>842</v>
      </c>
      <c r="EP16" s="153">
        <v>830</v>
      </c>
      <c r="EQ16" s="69">
        <v>104</v>
      </c>
      <c r="ER16" s="69">
        <v>420</v>
      </c>
      <c r="ES16" s="69">
        <v>140</v>
      </c>
      <c r="ET16" s="69">
        <v>290</v>
      </c>
      <c r="EU16" s="69">
        <v>290</v>
      </c>
      <c r="EV16" s="69">
        <v>540</v>
      </c>
      <c r="EW16" s="69">
        <v>430</v>
      </c>
      <c r="EX16" s="69">
        <v>342</v>
      </c>
      <c r="EY16" s="69">
        <v>352</v>
      </c>
      <c r="EZ16" s="69">
        <v>370</v>
      </c>
      <c r="FA16" s="160">
        <v>490</v>
      </c>
      <c r="FB16" s="69">
        <v>160</v>
      </c>
      <c r="FC16" s="69">
        <v>440</v>
      </c>
      <c r="FD16" s="69">
        <v>270</v>
      </c>
      <c r="FE16" s="69">
        <v>183</v>
      </c>
      <c r="FF16" s="69">
        <v>202</v>
      </c>
      <c r="FG16" s="69">
        <v>231</v>
      </c>
      <c r="FH16" s="69">
        <v>270</v>
      </c>
      <c r="FI16" s="69">
        <v>240</v>
      </c>
      <c r="FJ16" s="69">
        <v>227</v>
      </c>
      <c r="FK16" s="69">
        <v>242</v>
      </c>
      <c r="FL16" s="160">
        <v>411</v>
      </c>
      <c r="FM16" s="69">
        <v>25</v>
      </c>
      <c r="FN16" s="69">
        <v>138</v>
      </c>
      <c r="FO16" s="69">
        <v>256</v>
      </c>
      <c r="FP16" s="69">
        <v>327</v>
      </c>
      <c r="FQ16" s="69">
        <v>280</v>
      </c>
      <c r="FR16" s="78">
        <v>152</v>
      </c>
      <c r="FS16" s="78">
        <v>190</v>
      </c>
      <c r="FT16" s="78">
        <v>189</v>
      </c>
      <c r="FU16" s="78">
        <v>103</v>
      </c>
      <c r="FV16" s="78">
        <v>125</v>
      </c>
      <c r="FW16" s="153">
        <v>154</v>
      </c>
      <c r="FX16" s="69">
        <v>133</v>
      </c>
      <c r="FY16" s="69">
        <v>324</v>
      </c>
      <c r="FZ16" s="69">
        <v>142</v>
      </c>
      <c r="GA16" s="69">
        <v>107</v>
      </c>
      <c r="GB16" s="78">
        <v>356</v>
      </c>
      <c r="GC16" s="78">
        <v>118</v>
      </c>
      <c r="GD16" s="78">
        <v>410</v>
      </c>
      <c r="GE16" s="78">
        <v>164</v>
      </c>
      <c r="GF16" s="78">
        <v>271</v>
      </c>
      <c r="GG16" s="78">
        <v>203</v>
      </c>
      <c r="GH16" s="153">
        <v>337</v>
      </c>
      <c r="GI16" s="69">
        <v>90</v>
      </c>
      <c r="GJ16" s="69">
        <v>50</v>
      </c>
      <c r="GK16" s="69">
        <v>118</v>
      </c>
      <c r="GL16" s="69">
        <v>43</v>
      </c>
      <c r="GM16" s="69">
        <v>48</v>
      </c>
      <c r="GN16" s="69">
        <v>48</v>
      </c>
      <c r="GO16" s="69">
        <v>110</v>
      </c>
      <c r="GP16" s="69">
        <v>56.98</v>
      </c>
      <c r="GQ16" s="69">
        <v>113</v>
      </c>
      <c r="GR16" s="69">
        <v>52.19</v>
      </c>
      <c r="GS16" s="160">
        <v>58</v>
      </c>
      <c r="GT16" s="69">
        <v>206</v>
      </c>
      <c r="GU16" s="69">
        <v>13</v>
      </c>
      <c r="GV16" s="69">
        <v>109</v>
      </c>
      <c r="GW16" s="69">
        <v>119</v>
      </c>
      <c r="GX16" s="69">
        <v>105</v>
      </c>
      <c r="GY16" s="78">
        <v>258</v>
      </c>
      <c r="GZ16" s="78">
        <v>53</v>
      </c>
      <c r="HA16" s="78">
        <v>51</v>
      </c>
      <c r="HB16" s="78">
        <v>274</v>
      </c>
      <c r="HC16" s="78">
        <v>233</v>
      </c>
      <c r="HD16" s="153">
        <v>40</v>
      </c>
      <c r="HE16" s="38">
        <v>151</v>
      </c>
      <c r="HF16" s="38">
        <v>236</v>
      </c>
      <c r="HG16" s="38">
        <v>143</v>
      </c>
      <c r="HH16" s="69">
        <v>134</v>
      </c>
      <c r="HI16" s="69">
        <v>190</v>
      </c>
      <c r="HJ16" s="78">
        <v>46</v>
      </c>
      <c r="HK16" s="78">
        <v>77</v>
      </c>
      <c r="HL16" s="78">
        <v>118</v>
      </c>
      <c r="HM16" s="78">
        <v>166</v>
      </c>
      <c r="HN16" s="78">
        <v>97</v>
      </c>
      <c r="HO16" s="153">
        <v>134</v>
      </c>
      <c r="HP16" s="69">
        <v>682</v>
      </c>
      <c r="HQ16" s="69">
        <v>275</v>
      </c>
      <c r="HR16" s="69">
        <v>472</v>
      </c>
      <c r="HS16" s="69">
        <v>1138</v>
      </c>
      <c r="HT16" s="69">
        <v>194</v>
      </c>
      <c r="HU16" s="69">
        <v>507</v>
      </c>
      <c r="HV16" s="69">
        <v>285</v>
      </c>
      <c r="HW16" s="69">
        <v>300</v>
      </c>
      <c r="HX16" s="69">
        <v>802</v>
      </c>
      <c r="HY16" s="69">
        <v>655</v>
      </c>
      <c r="HZ16" s="160">
        <v>855</v>
      </c>
      <c r="IA16" s="69">
        <v>48</v>
      </c>
      <c r="IB16" s="69">
        <v>333</v>
      </c>
      <c r="IC16" s="69">
        <v>177</v>
      </c>
      <c r="ID16" s="69">
        <v>135</v>
      </c>
      <c r="IE16" s="69">
        <v>402</v>
      </c>
      <c r="IF16" s="78">
        <v>296</v>
      </c>
      <c r="IG16" s="78">
        <v>130</v>
      </c>
      <c r="IH16" s="78">
        <v>200</v>
      </c>
      <c r="II16" s="78">
        <v>250</v>
      </c>
      <c r="IJ16" s="78">
        <v>70</v>
      </c>
      <c r="IK16" s="153">
        <v>250</v>
      </c>
      <c r="IL16" s="69">
        <v>81</v>
      </c>
      <c r="IM16" s="69">
        <v>57</v>
      </c>
      <c r="IN16" s="69">
        <v>135</v>
      </c>
      <c r="IO16" s="69">
        <v>37.6</v>
      </c>
      <c r="IP16" s="69">
        <v>155</v>
      </c>
      <c r="IQ16" s="78">
        <v>50</v>
      </c>
      <c r="IR16" s="78">
        <v>24.2</v>
      </c>
      <c r="IS16" s="78">
        <v>39</v>
      </c>
      <c r="IT16" s="78">
        <v>58</v>
      </c>
      <c r="IU16" s="78">
        <v>238</v>
      </c>
      <c r="IV16" s="153">
        <v>435</v>
      </c>
      <c r="IW16" s="69">
        <v>844</v>
      </c>
      <c r="IX16" s="69">
        <v>551</v>
      </c>
      <c r="IY16" s="69">
        <v>1529</v>
      </c>
      <c r="IZ16" s="69">
        <v>544</v>
      </c>
      <c r="JA16" s="69">
        <v>621</v>
      </c>
      <c r="JB16" s="78">
        <v>759</v>
      </c>
      <c r="JC16" s="78">
        <v>792</v>
      </c>
      <c r="JD16" s="78">
        <v>576</v>
      </c>
      <c r="JE16" s="78">
        <v>555</v>
      </c>
      <c r="JF16" s="78">
        <v>552</v>
      </c>
      <c r="JG16" s="153">
        <v>773</v>
      </c>
      <c r="JH16" s="69">
        <v>355</v>
      </c>
      <c r="JI16" s="69">
        <v>615</v>
      </c>
      <c r="JJ16" s="69">
        <v>260</v>
      </c>
      <c r="JK16" s="69">
        <v>595</v>
      </c>
      <c r="JL16" s="69">
        <v>6</v>
      </c>
      <c r="JM16" s="69">
        <v>204.5</v>
      </c>
      <c r="JN16" s="69">
        <v>435</v>
      </c>
      <c r="JO16" s="69">
        <v>1770</v>
      </c>
      <c r="JP16" s="69">
        <v>500</v>
      </c>
      <c r="JQ16" s="69">
        <v>1030</v>
      </c>
      <c r="JR16" s="160">
        <v>1220</v>
      </c>
      <c r="JS16" s="69">
        <v>265</v>
      </c>
      <c r="JT16" s="69">
        <v>288</v>
      </c>
      <c r="JU16" s="69">
        <v>170</v>
      </c>
      <c r="JV16" s="72">
        <v>208</v>
      </c>
      <c r="JW16" s="69">
        <v>176</v>
      </c>
      <c r="JX16" s="78">
        <v>158</v>
      </c>
      <c r="JY16" s="78">
        <v>183.43</v>
      </c>
      <c r="JZ16" s="78">
        <v>211</v>
      </c>
      <c r="KA16" s="78">
        <v>234.2</v>
      </c>
      <c r="KB16" s="69">
        <v>405.45</v>
      </c>
      <c r="KC16" s="160">
        <v>285</v>
      </c>
      <c r="KD16" s="69">
        <v>838</v>
      </c>
      <c r="KE16" s="69">
        <v>1577</v>
      </c>
      <c r="KF16" s="69">
        <v>955</v>
      </c>
      <c r="KG16" s="69">
        <v>1025</v>
      </c>
      <c r="KH16" s="69">
        <v>815</v>
      </c>
      <c r="KI16" s="107">
        <v>615</v>
      </c>
      <c r="KJ16" s="107">
        <v>557</v>
      </c>
      <c r="KK16" s="107">
        <v>1287</v>
      </c>
      <c r="KL16" s="107">
        <v>1417</v>
      </c>
      <c r="KM16" s="107">
        <v>991</v>
      </c>
      <c r="KN16" s="190">
        <v>978</v>
      </c>
      <c r="KO16" s="69">
        <v>1473</v>
      </c>
      <c r="KP16" s="69">
        <v>1108</v>
      </c>
      <c r="KQ16" s="69">
        <v>1164</v>
      </c>
      <c r="KR16" s="69">
        <v>1900</v>
      </c>
      <c r="KS16" s="78">
        <v>1627</v>
      </c>
      <c r="KT16" s="78">
        <v>1469</v>
      </c>
      <c r="KU16" s="78">
        <v>1261</v>
      </c>
      <c r="KV16" s="78">
        <v>1050</v>
      </c>
      <c r="KW16" s="78">
        <v>1213</v>
      </c>
      <c r="KX16" s="78">
        <v>1023</v>
      </c>
      <c r="KY16" s="153">
        <v>1446</v>
      </c>
      <c r="KZ16" s="69">
        <v>330</v>
      </c>
      <c r="LA16" s="69">
        <v>340</v>
      </c>
      <c r="LB16" s="69">
        <v>325</v>
      </c>
      <c r="LC16" s="69">
        <v>170</v>
      </c>
      <c r="LD16" s="69">
        <v>205</v>
      </c>
      <c r="LE16" s="78">
        <v>288</v>
      </c>
      <c r="LF16" s="78">
        <v>277</v>
      </c>
      <c r="LG16" s="78">
        <v>241</v>
      </c>
      <c r="LH16" s="78">
        <v>382</v>
      </c>
      <c r="LI16" s="78">
        <v>245</v>
      </c>
      <c r="LJ16" s="153">
        <v>529</v>
      </c>
    </row>
    <row r="17" spans="1:322" ht="54.75" customHeight="1" x14ac:dyDescent="0.25">
      <c r="A17" s="36"/>
      <c r="B17" s="24" t="s">
        <v>179</v>
      </c>
      <c r="C17" s="120" t="s">
        <v>149</v>
      </c>
      <c r="D17" s="126">
        <f t="shared" si="3"/>
        <v>10316.700000000001</v>
      </c>
      <c r="E17" s="69">
        <f t="shared" si="3"/>
        <v>7063</v>
      </c>
      <c r="F17" s="69">
        <f t="shared" si="3"/>
        <v>8825.4000000000015</v>
      </c>
      <c r="G17" s="69">
        <f t="shared" si="3"/>
        <v>8426.2999999999993</v>
      </c>
      <c r="H17" s="69">
        <f t="shared" si="3"/>
        <v>7946.25</v>
      </c>
      <c r="I17" s="69">
        <f t="shared" si="3"/>
        <v>7838.65</v>
      </c>
      <c r="J17" s="69">
        <f>SUM(U17, AF17, AQ17, BB17, BM17, BX17, CI17, CT17, DE17, DP17, EA17, EL17, EW17, FH17, FS17, GD17, GO17, GZ17, HK17, HV17, IG17, IR17, JC17, JN17, JY17, KJ17, KU17, LF17)</f>
        <v>7028.73</v>
      </c>
      <c r="K17" s="69">
        <v>6517</v>
      </c>
      <c r="L17" s="69">
        <v>8434.5499999999993</v>
      </c>
      <c r="M17" s="69">
        <v>7814.1</v>
      </c>
      <c r="N17" s="160">
        <v>10887.099999999999</v>
      </c>
      <c r="O17" s="69">
        <v>256</v>
      </c>
      <c r="P17" s="69">
        <v>300</v>
      </c>
      <c r="Q17" s="69">
        <v>267</v>
      </c>
      <c r="R17" s="69">
        <v>185</v>
      </c>
      <c r="S17" s="69">
        <v>128</v>
      </c>
      <c r="T17" s="69">
        <v>140</v>
      </c>
      <c r="U17" s="69">
        <v>40</v>
      </c>
      <c r="V17" s="69">
        <v>95</v>
      </c>
      <c r="W17" s="69">
        <v>195</v>
      </c>
      <c r="X17" s="69">
        <v>140</v>
      </c>
      <c r="Y17" s="160">
        <v>216</v>
      </c>
      <c r="Z17" s="69">
        <v>51</v>
      </c>
      <c r="AA17" s="69">
        <v>52</v>
      </c>
      <c r="AB17" s="69">
        <v>61.4</v>
      </c>
      <c r="AC17" s="69">
        <v>70.3</v>
      </c>
      <c r="AD17" s="69">
        <v>49</v>
      </c>
      <c r="AE17" s="69">
        <v>32</v>
      </c>
      <c r="AF17" s="69">
        <v>42</v>
      </c>
      <c r="AG17" s="69">
        <v>28</v>
      </c>
      <c r="AH17" s="69">
        <v>43</v>
      </c>
      <c r="AI17" s="69">
        <v>43</v>
      </c>
      <c r="AJ17" s="160">
        <v>25</v>
      </c>
      <c r="AK17" s="69">
        <v>13</v>
      </c>
      <c r="AL17" s="69">
        <v>20</v>
      </c>
      <c r="AM17" s="69">
        <v>25</v>
      </c>
      <c r="AN17" s="69">
        <v>29</v>
      </c>
      <c r="AO17" s="20">
        <v>75</v>
      </c>
      <c r="AP17" s="20">
        <v>32</v>
      </c>
      <c r="AQ17" s="69">
        <v>163</v>
      </c>
      <c r="AR17" s="144">
        <v>132</v>
      </c>
      <c r="AS17" s="144">
        <v>62</v>
      </c>
      <c r="AT17" s="144">
        <v>80</v>
      </c>
      <c r="AU17" s="203">
        <v>157</v>
      </c>
      <c r="AV17" s="72">
        <v>332</v>
      </c>
      <c r="AW17" s="72">
        <v>598</v>
      </c>
      <c r="AX17" s="72">
        <v>806</v>
      </c>
      <c r="AY17" s="42">
        <v>552</v>
      </c>
      <c r="AZ17" s="69">
        <v>280</v>
      </c>
      <c r="BA17" s="78">
        <v>484</v>
      </c>
      <c r="BB17" s="20">
        <v>693</v>
      </c>
      <c r="BC17" s="20">
        <v>520</v>
      </c>
      <c r="BD17" s="20">
        <v>560</v>
      </c>
      <c r="BE17" s="20">
        <v>471</v>
      </c>
      <c r="BF17" s="198">
        <v>1698</v>
      </c>
      <c r="BG17" s="69" t="s">
        <v>36</v>
      </c>
      <c r="BH17" s="69" t="s">
        <v>36</v>
      </c>
      <c r="BI17" s="69" t="s">
        <v>36</v>
      </c>
      <c r="BJ17" s="69" t="s">
        <v>36</v>
      </c>
      <c r="BK17" s="69" t="s">
        <v>36</v>
      </c>
      <c r="BL17" s="69" t="s">
        <v>38</v>
      </c>
      <c r="BM17" s="69" t="s">
        <v>36</v>
      </c>
      <c r="BN17" s="69" t="s">
        <v>36</v>
      </c>
      <c r="BO17" s="69" t="s">
        <v>36</v>
      </c>
      <c r="BP17" s="69" t="s">
        <v>36</v>
      </c>
      <c r="BQ17" s="69" t="s">
        <v>36</v>
      </c>
      <c r="BR17" s="69">
        <v>289</v>
      </c>
      <c r="BS17" s="69">
        <v>286</v>
      </c>
      <c r="BT17" s="69">
        <v>431</v>
      </c>
      <c r="BU17" s="69">
        <v>245</v>
      </c>
      <c r="BV17" s="78">
        <v>258</v>
      </c>
      <c r="BW17" s="78">
        <v>313</v>
      </c>
      <c r="BX17" s="78">
        <v>419</v>
      </c>
      <c r="BY17" s="78">
        <v>377</v>
      </c>
      <c r="BZ17" s="78">
        <v>369</v>
      </c>
      <c r="CA17" s="78">
        <v>478</v>
      </c>
      <c r="CB17" s="153">
        <v>593</v>
      </c>
      <c r="CC17" s="69">
        <v>500</v>
      </c>
      <c r="CD17" s="69">
        <v>512</v>
      </c>
      <c r="CE17" s="69">
        <v>1314</v>
      </c>
      <c r="CF17" s="69">
        <v>268</v>
      </c>
      <c r="CG17" s="69" t="s">
        <v>36</v>
      </c>
      <c r="CH17" s="78" t="s">
        <v>38</v>
      </c>
      <c r="CI17" s="78">
        <v>546</v>
      </c>
      <c r="CJ17" s="78">
        <v>315</v>
      </c>
      <c r="CK17" s="78">
        <v>170</v>
      </c>
      <c r="CL17" s="78" t="s">
        <v>38</v>
      </c>
      <c r="CM17" s="153" t="s">
        <v>38</v>
      </c>
      <c r="CN17" s="69">
        <v>108</v>
      </c>
      <c r="CO17" s="69">
        <v>216</v>
      </c>
      <c r="CP17" s="69">
        <v>180</v>
      </c>
      <c r="CQ17" s="69">
        <v>140</v>
      </c>
      <c r="CR17" s="69">
        <v>550</v>
      </c>
      <c r="CS17" s="78">
        <v>142</v>
      </c>
      <c r="CT17" s="78">
        <v>80</v>
      </c>
      <c r="CU17" s="78">
        <v>172</v>
      </c>
      <c r="CV17" s="78">
        <v>190</v>
      </c>
      <c r="CW17" s="78">
        <v>230</v>
      </c>
      <c r="CX17" s="153" t="s">
        <v>36</v>
      </c>
      <c r="CY17" s="69">
        <v>23</v>
      </c>
      <c r="CZ17" s="69">
        <v>32</v>
      </c>
      <c r="DA17" s="69">
        <v>56.95</v>
      </c>
      <c r="DB17" s="69">
        <v>84</v>
      </c>
      <c r="DC17" s="69">
        <v>39</v>
      </c>
      <c r="DD17" s="69">
        <v>63</v>
      </c>
      <c r="DE17" s="69">
        <v>323</v>
      </c>
      <c r="DF17" s="69">
        <v>75</v>
      </c>
      <c r="DG17" s="69">
        <v>26</v>
      </c>
      <c r="DH17" s="69">
        <v>33</v>
      </c>
      <c r="DI17" s="160">
        <v>23</v>
      </c>
      <c r="DJ17" s="69">
        <v>10</v>
      </c>
      <c r="DK17" s="69">
        <v>25</v>
      </c>
      <c r="DL17" s="69">
        <v>45</v>
      </c>
      <c r="DM17" s="38">
        <v>64</v>
      </c>
      <c r="DN17" s="69">
        <v>26</v>
      </c>
      <c r="DO17" s="78">
        <v>80</v>
      </c>
      <c r="DP17" s="78">
        <v>85</v>
      </c>
      <c r="DQ17" s="78">
        <v>116</v>
      </c>
      <c r="DR17" s="78">
        <v>92</v>
      </c>
      <c r="DS17" s="78">
        <v>162</v>
      </c>
      <c r="DT17" s="153">
        <v>66</v>
      </c>
      <c r="DU17" s="69">
        <v>12</v>
      </c>
      <c r="DV17" s="69">
        <v>120</v>
      </c>
      <c r="DW17" s="38" t="s">
        <v>36</v>
      </c>
      <c r="DX17" s="78" t="s">
        <v>36</v>
      </c>
      <c r="DY17" s="78" t="s">
        <v>36</v>
      </c>
      <c r="DZ17" s="78" t="s">
        <v>36</v>
      </c>
      <c r="EA17" s="20" t="s">
        <v>38</v>
      </c>
      <c r="EB17" s="147" t="s">
        <v>38</v>
      </c>
      <c r="EC17" s="147">
        <v>121</v>
      </c>
      <c r="ED17" s="147">
        <f>64.88</f>
        <v>64.88</v>
      </c>
      <c r="EE17" s="216">
        <v>66.7</v>
      </c>
      <c r="EF17" s="72">
        <v>300</v>
      </c>
      <c r="EG17" s="72">
        <v>210</v>
      </c>
      <c r="EH17" s="72">
        <v>100</v>
      </c>
      <c r="EI17" s="69">
        <v>100</v>
      </c>
      <c r="EJ17" s="69">
        <v>153</v>
      </c>
      <c r="EK17" s="69">
        <v>400</v>
      </c>
      <c r="EL17" s="69">
        <v>183</v>
      </c>
      <c r="EM17" s="69">
        <v>87</v>
      </c>
      <c r="EN17" s="69">
        <v>233</v>
      </c>
      <c r="EO17" s="78">
        <v>222</v>
      </c>
      <c r="EP17" s="153">
        <v>260</v>
      </c>
      <c r="EQ17" s="69">
        <v>100</v>
      </c>
      <c r="ER17" s="69">
        <v>80</v>
      </c>
      <c r="ES17" s="69">
        <v>100</v>
      </c>
      <c r="ET17" s="69">
        <v>80</v>
      </c>
      <c r="EU17" s="69">
        <v>60</v>
      </c>
      <c r="EV17" s="69">
        <v>310</v>
      </c>
      <c r="EW17" s="69">
        <v>280</v>
      </c>
      <c r="EX17" s="69">
        <v>210</v>
      </c>
      <c r="EY17" s="69">
        <v>180</v>
      </c>
      <c r="EZ17" s="69">
        <v>205</v>
      </c>
      <c r="FA17" s="160">
        <v>450</v>
      </c>
      <c r="FB17" s="69">
        <v>189</v>
      </c>
      <c r="FC17" s="69">
        <v>387</v>
      </c>
      <c r="FD17" s="69">
        <v>301</v>
      </c>
      <c r="FE17" s="69">
        <v>228</v>
      </c>
      <c r="FF17" s="69">
        <v>214</v>
      </c>
      <c r="FG17" s="69">
        <v>190</v>
      </c>
      <c r="FH17" s="69">
        <v>260</v>
      </c>
      <c r="FI17" s="69">
        <v>333</v>
      </c>
      <c r="FJ17" s="69">
        <v>365</v>
      </c>
      <c r="FK17" s="69">
        <v>321</v>
      </c>
      <c r="FL17" s="160">
        <v>482</v>
      </c>
      <c r="FM17" s="69">
        <v>28.5</v>
      </c>
      <c r="FN17" s="69">
        <v>130</v>
      </c>
      <c r="FO17" s="69">
        <v>126</v>
      </c>
      <c r="FP17" s="69">
        <v>234</v>
      </c>
      <c r="FQ17" s="69">
        <v>126</v>
      </c>
      <c r="FR17" s="78">
        <v>177</v>
      </c>
      <c r="FS17" s="78">
        <v>144</v>
      </c>
      <c r="FT17" s="78">
        <v>101</v>
      </c>
      <c r="FU17" s="78">
        <v>52</v>
      </c>
      <c r="FV17" s="78">
        <v>74</v>
      </c>
      <c r="FW17" s="153">
        <v>85</v>
      </c>
      <c r="FX17" s="69">
        <v>139</v>
      </c>
      <c r="FY17" s="69">
        <v>194</v>
      </c>
      <c r="FZ17" s="69">
        <v>124.5</v>
      </c>
      <c r="GA17" s="69">
        <v>108</v>
      </c>
      <c r="GB17" s="78">
        <v>196</v>
      </c>
      <c r="GC17" s="78">
        <v>181.65</v>
      </c>
      <c r="GD17" s="78">
        <v>201</v>
      </c>
      <c r="GE17" s="78">
        <v>149</v>
      </c>
      <c r="GF17" s="78">
        <v>149</v>
      </c>
      <c r="GG17" s="78">
        <v>287</v>
      </c>
      <c r="GH17" s="153">
        <v>244</v>
      </c>
      <c r="GI17" s="69">
        <v>119</v>
      </c>
      <c r="GJ17" s="69">
        <v>100</v>
      </c>
      <c r="GK17" s="69">
        <v>61</v>
      </c>
      <c r="GL17" s="38">
        <v>19</v>
      </c>
      <c r="GM17" s="69">
        <v>42</v>
      </c>
      <c r="GN17" s="69">
        <v>41</v>
      </c>
      <c r="GO17" s="69" t="s">
        <v>114</v>
      </c>
      <c r="GP17" s="69">
        <v>125</v>
      </c>
      <c r="GQ17" s="69">
        <v>120</v>
      </c>
      <c r="GR17" s="69">
        <v>56.7</v>
      </c>
      <c r="GS17" s="160">
        <v>22</v>
      </c>
      <c r="GT17" s="69">
        <v>0</v>
      </c>
      <c r="GU17" s="69">
        <v>3</v>
      </c>
      <c r="GV17" s="69">
        <v>2</v>
      </c>
      <c r="GW17" s="69">
        <v>5</v>
      </c>
      <c r="GX17" s="69">
        <v>1</v>
      </c>
      <c r="GY17" s="78">
        <v>4</v>
      </c>
      <c r="GZ17" s="78">
        <v>1</v>
      </c>
      <c r="HA17" s="78" t="s">
        <v>36</v>
      </c>
      <c r="HB17" s="78">
        <v>35</v>
      </c>
      <c r="HC17" s="78">
        <v>30</v>
      </c>
      <c r="HD17" s="153">
        <v>842</v>
      </c>
      <c r="HE17" s="38">
        <v>83</v>
      </c>
      <c r="HF17" s="38">
        <v>221</v>
      </c>
      <c r="HG17" s="38">
        <v>142</v>
      </c>
      <c r="HH17" s="69">
        <v>80</v>
      </c>
      <c r="HI17" s="69">
        <v>38</v>
      </c>
      <c r="HJ17" s="78">
        <v>69</v>
      </c>
      <c r="HK17" s="78">
        <v>130</v>
      </c>
      <c r="HL17" s="78">
        <v>165</v>
      </c>
      <c r="HM17" s="78" t="s">
        <v>224</v>
      </c>
      <c r="HN17" s="78">
        <v>79.900000000000006</v>
      </c>
      <c r="HO17" s="153">
        <v>84</v>
      </c>
      <c r="HP17" s="69">
        <v>25.2</v>
      </c>
      <c r="HQ17" s="69">
        <v>154</v>
      </c>
      <c r="HR17" s="69">
        <v>199</v>
      </c>
      <c r="HS17" s="69">
        <v>66</v>
      </c>
      <c r="HT17" s="69">
        <v>195</v>
      </c>
      <c r="HU17" s="69">
        <v>103</v>
      </c>
      <c r="HV17" s="69">
        <v>158</v>
      </c>
      <c r="HW17" s="69">
        <v>332</v>
      </c>
      <c r="HX17" s="69">
        <v>724</v>
      </c>
      <c r="HY17" s="69">
        <v>872</v>
      </c>
      <c r="HZ17" s="160">
        <v>1064</v>
      </c>
      <c r="IA17" s="69">
        <v>387</v>
      </c>
      <c r="IB17" s="69">
        <v>321</v>
      </c>
      <c r="IC17" s="69">
        <v>654</v>
      </c>
      <c r="ID17" s="69">
        <v>395</v>
      </c>
      <c r="IE17" s="69">
        <v>665</v>
      </c>
      <c r="IF17" s="78">
        <v>495</v>
      </c>
      <c r="IG17" s="78">
        <v>509</v>
      </c>
      <c r="IH17" s="78">
        <v>319</v>
      </c>
      <c r="II17" s="78">
        <v>495</v>
      </c>
      <c r="IJ17" s="78">
        <v>258</v>
      </c>
      <c r="IK17" s="153">
        <v>350</v>
      </c>
      <c r="IL17" s="69">
        <v>118</v>
      </c>
      <c r="IM17" s="69">
        <v>48</v>
      </c>
      <c r="IN17" s="69">
        <v>22</v>
      </c>
      <c r="IO17" s="69">
        <v>65</v>
      </c>
      <c r="IP17" s="69">
        <v>120</v>
      </c>
      <c r="IQ17" s="78">
        <v>115</v>
      </c>
      <c r="IR17" s="78">
        <v>53</v>
      </c>
      <c r="IS17" s="78">
        <v>54</v>
      </c>
      <c r="IT17" s="78">
        <v>96</v>
      </c>
      <c r="IU17" s="78">
        <v>387</v>
      </c>
      <c r="IV17" s="153">
        <v>200</v>
      </c>
      <c r="IW17" s="69">
        <v>4618</v>
      </c>
      <c r="IX17" s="69">
        <v>598</v>
      </c>
      <c r="IY17" s="69">
        <v>672.55</v>
      </c>
      <c r="IZ17" s="69">
        <v>1430</v>
      </c>
      <c r="JA17" s="69">
        <v>1133</v>
      </c>
      <c r="JB17" s="78">
        <v>537</v>
      </c>
      <c r="JC17" s="78">
        <v>267.73</v>
      </c>
      <c r="JD17" s="78">
        <v>427</v>
      </c>
      <c r="JE17" s="78">
        <v>190.45</v>
      </c>
      <c r="JF17" s="78">
        <v>284</v>
      </c>
      <c r="JG17" s="153">
        <v>422</v>
      </c>
      <c r="JH17" s="69">
        <v>250</v>
      </c>
      <c r="JI17" s="69">
        <v>450</v>
      </c>
      <c r="JJ17" s="69">
        <v>710</v>
      </c>
      <c r="JK17" s="69">
        <v>720</v>
      </c>
      <c r="JL17" s="69">
        <v>700</v>
      </c>
      <c r="JM17" s="69">
        <v>230</v>
      </c>
      <c r="JN17" s="69">
        <v>350</v>
      </c>
      <c r="JO17" s="69">
        <v>450</v>
      </c>
      <c r="JP17" s="69">
        <v>1450</v>
      </c>
      <c r="JQ17" s="69">
        <v>3643</v>
      </c>
      <c r="JR17" s="160">
        <v>342</v>
      </c>
      <c r="JS17" s="69">
        <v>210</v>
      </c>
      <c r="JT17" s="69">
        <v>226</v>
      </c>
      <c r="JU17" s="69">
        <v>195</v>
      </c>
      <c r="JV17" s="72">
        <v>184</v>
      </c>
      <c r="JW17" s="69">
        <v>250</v>
      </c>
      <c r="JX17" s="78">
        <v>291</v>
      </c>
      <c r="JY17" s="78">
        <v>234</v>
      </c>
      <c r="JZ17" s="78">
        <v>104</v>
      </c>
      <c r="KA17" s="78">
        <v>137.9</v>
      </c>
      <c r="KB17" s="69">
        <v>450.5</v>
      </c>
      <c r="KC17" s="160">
        <v>437</v>
      </c>
      <c r="KD17" s="69">
        <v>683</v>
      </c>
      <c r="KE17" s="69">
        <v>672</v>
      </c>
      <c r="KF17" s="69">
        <v>1066</v>
      </c>
      <c r="KG17" s="69">
        <v>1175</v>
      </c>
      <c r="KH17" s="69">
        <v>981</v>
      </c>
      <c r="KI17" s="107">
        <v>1893</v>
      </c>
      <c r="KJ17" s="107">
        <v>560</v>
      </c>
      <c r="KK17" s="107">
        <v>702</v>
      </c>
      <c r="KL17" s="107">
        <v>1025</v>
      </c>
      <c r="KM17" s="107">
        <v>1131</v>
      </c>
      <c r="KN17" s="190">
        <v>1270</v>
      </c>
      <c r="KO17" s="3">
        <v>1473</v>
      </c>
      <c r="KP17" s="3">
        <v>1108</v>
      </c>
      <c r="KQ17" s="3">
        <v>1164</v>
      </c>
      <c r="KR17" s="69">
        <v>1900</v>
      </c>
      <c r="KS17" s="78">
        <v>1627</v>
      </c>
      <c r="KT17" s="78">
        <v>1469</v>
      </c>
      <c r="KU17" s="78">
        <v>1261</v>
      </c>
      <c r="KV17" s="78">
        <v>1050</v>
      </c>
      <c r="KW17" s="78">
        <v>1213</v>
      </c>
      <c r="KX17" s="78">
        <v>1023</v>
      </c>
      <c r="KY17" s="153">
        <v>1446</v>
      </c>
      <c r="KZ17" s="69" t="s">
        <v>36</v>
      </c>
      <c r="LA17" s="69" t="s">
        <v>36</v>
      </c>
      <c r="LB17" s="69" t="s">
        <v>36</v>
      </c>
      <c r="LC17" s="69" t="s">
        <v>36</v>
      </c>
      <c r="LD17" s="69">
        <v>40.25</v>
      </c>
      <c r="LE17" s="78">
        <v>47</v>
      </c>
      <c r="LF17" s="78">
        <v>46</v>
      </c>
      <c r="LG17" s="78">
        <v>79</v>
      </c>
      <c r="LH17" s="78">
        <v>66</v>
      </c>
      <c r="LI17" s="78">
        <v>66</v>
      </c>
      <c r="LJ17" s="153">
        <v>85</v>
      </c>
    </row>
    <row r="18" spans="1:322" ht="25.5" customHeight="1" x14ac:dyDescent="0.25">
      <c r="A18" s="36"/>
      <c r="B18" s="24" t="s">
        <v>124</v>
      </c>
      <c r="C18" s="24" t="s">
        <v>150</v>
      </c>
      <c r="D18" s="126">
        <f t="shared" si="3"/>
        <v>993193</v>
      </c>
      <c r="E18" s="69">
        <f t="shared" si="3"/>
        <v>1046178</v>
      </c>
      <c r="F18" s="69">
        <f t="shared" si="3"/>
        <v>884545</v>
      </c>
      <c r="G18" s="69">
        <f t="shared" si="3"/>
        <v>1003782</v>
      </c>
      <c r="H18" s="69">
        <f t="shared" si="3"/>
        <v>1434332</v>
      </c>
      <c r="I18" s="69">
        <f t="shared" si="3"/>
        <v>735964</v>
      </c>
      <c r="J18" s="69">
        <f>SUM(U18, AF18, AQ18, BB18, BM18, BX18, CI18, CT18, DE18, DP18, EA18, EL18, EW18, FH18, FS18, GD18, GO18, GZ18, HK18, HV18, IG18, IR18, JC18, JN18, JY18, KJ18, KU18, LF18)</f>
        <v>994973</v>
      </c>
      <c r="K18" s="69">
        <v>1100824</v>
      </c>
      <c r="L18" s="69">
        <v>1028617</v>
      </c>
      <c r="M18" s="69">
        <v>1017068</v>
      </c>
      <c r="N18" s="160">
        <v>953984</v>
      </c>
      <c r="O18" s="69">
        <v>6498</v>
      </c>
      <c r="P18" s="69">
        <v>26713</v>
      </c>
      <c r="Q18" s="69">
        <v>47615</v>
      </c>
      <c r="R18" s="69">
        <v>8865</v>
      </c>
      <c r="S18" s="69">
        <v>10854</v>
      </c>
      <c r="T18" s="69">
        <v>10165</v>
      </c>
      <c r="U18" s="69">
        <v>5903</v>
      </c>
      <c r="V18" s="69">
        <v>33658</v>
      </c>
      <c r="W18" s="69">
        <v>56682</v>
      </c>
      <c r="X18" s="69">
        <v>31044</v>
      </c>
      <c r="Y18" s="160">
        <v>17246</v>
      </c>
      <c r="Z18" s="69">
        <v>4702</v>
      </c>
      <c r="AA18" s="69">
        <v>5747</v>
      </c>
      <c r="AB18" s="69">
        <v>62154</v>
      </c>
      <c r="AC18" s="69">
        <v>21081</v>
      </c>
      <c r="AD18" s="69">
        <v>14089</v>
      </c>
      <c r="AE18" s="69">
        <v>13415</v>
      </c>
      <c r="AF18" s="69">
        <v>16060</v>
      </c>
      <c r="AG18" s="69">
        <v>11255</v>
      </c>
      <c r="AH18" s="69">
        <v>7170</v>
      </c>
      <c r="AI18" s="69">
        <v>7790</v>
      </c>
      <c r="AJ18" s="160">
        <v>9687</v>
      </c>
      <c r="AK18" s="69">
        <v>9914</v>
      </c>
      <c r="AL18" s="69">
        <v>16481</v>
      </c>
      <c r="AM18" s="69">
        <v>18757</v>
      </c>
      <c r="AN18" s="69">
        <v>19346</v>
      </c>
      <c r="AO18" s="58">
        <v>49769</v>
      </c>
      <c r="AP18" s="103">
        <v>20932</v>
      </c>
      <c r="AQ18" s="69">
        <v>27486</v>
      </c>
      <c r="AR18" s="144">
        <v>22369</v>
      </c>
      <c r="AS18" s="144">
        <v>10560</v>
      </c>
      <c r="AT18" s="144">
        <v>13622</v>
      </c>
      <c r="AU18" s="203">
        <v>26667</v>
      </c>
      <c r="AV18" s="69">
        <v>52000</v>
      </c>
      <c r="AW18" s="69">
        <v>62437</v>
      </c>
      <c r="AX18" s="69">
        <v>11456</v>
      </c>
      <c r="AY18" s="42">
        <v>10018</v>
      </c>
      <c r="AZ18" s="69">
        <v>20308</v>
      </c>
      <c r="BA18" s="78">
        <v>19677</v>
      </c>
      <c r="BB18" s="78">
        <v>21541</v>
      </c>
      <c r="BC18" s="78">
        <v>21255</v>
      </c>
      <c r="BD18" s="78">
        <v>21711</v>
      </c>
      <c r="BE18" s="78">
        <v>18038</v>
      </c>
      <c r="BF18" s="153">
        <v>31829</v>
      </c>
      <c r="BG18" s="38">
        <v>44832</v>
      </c>
      <c r="BH18" s="38">
        <v>60000</v>
      </c>
      <c r="BI18" s="38">
        <v>13788</v>
      </c>
      <c r="BJ18" s="69">
        <v>31044</v>
      </c>
      <c r="BK18" s="69">
        <v>77495</v>
      </c>
      <c r="BL18" s="69">
        <v>32422</v>
      </c>
      <c r="BM18" s="69">
        <v>102661</v>
      </c>
      <c r="BN18" s="69">
        <v>57893</v>
      </c>
      <c r="BO18" s="69">
        <v>76020</v>
      </c>
      <c r="BP18" s="72">
        <v>56536</v>
      </c>
      <c r="BQ18" s="114">
        <v>74629</v>
      </c>
      <c r="BR18" s="69">
        <v>17448</v>
      </c>
      <c r="BS18" s="69">
        <v>30661</v>
      </c>
      <c r="BT18" s="69">
        <v>41185</v>
      </c>
      <c r="BU18" s="69">
        <v>14304</v>
      </c>
      <c r="BV18" s="78">
        <v>60636</v>
      </c>
      <c r="BW18" s="78">
        <v>9234</v>
      </c>
      <c r="BX18" s="78">
        <v>43186</v>
      </c>
      <c r="BY18" s="78">
        <v>68248</v>
      </c>
      <c r="BZ18" s="78">
        <v>66714</v>
      </c>
      <c r="CA18" s="78">
        <v>33927</v>
      </c>
      <c r="CB18" s="153">
        <v>32064</v>
      </c>
      <c r="CC18" s="69">
        <v>68344</v>
      </c>
      <c r="CD18" s="69">
        <v>29497</v>
      </c>
      <c r="CE18" s="69">
        <v>49779</v>
      </c>
      <c r="CF18" s="69">
        <v>55571</v>
      </c>
      <c r="CG18" s="69">
        <v>23561</v>
      </c>
      <c r="CH18" s="78">
        <v>21484</v>
      </c>
      <c r="CI18" s="78">
        <v>19653</v>
      </c>
      <c r="CJ18" s="78">
        <v>21103</v>
      </c>
      <c r="CK18" s="78">
        <v>39472</v>
      </c>
      <c r="CL18" s="78">
        <v>30902</v>
      </c>
      <c r="CM18" s="153">
        <v>27958</v>
      </c>
      <c r="CN18" s="69">
        <v>5800</v>
      </c>
      <c r="CO18" s="69">
        <v>2773</v>
      </c>
      <c r="CP18" s="69">
        <v>4087</v>
      </c>
      <c r="CQ18" s="69">
        <v>4569</v>
      </c>
      <c r="CR18" s="38">
        <v>11500</v>
      </c>
      <c r="CS18" s="74">
        <v>2682</v>
      </c>
      <c r="CT18" s="74">
        <v>3269</v>
      </c>
      <c r="CU18" s="74">
        <v>4496</v>
      </c>
      <c r="CV18" s="74">
        <v>8544</v>
      </c>
      <c r="CW18" s="74">
        <v>6893</v>
      </c>
      <c r="CX18" s="188">
        <v>7458</v>
      </c>
      <c r="CY18" s="69">
        <v>832</v>
      </c>
      <c r="CZ18" s="69">
        <v>849</v>
      </c>
      <c r="DA18" s="69">
        <v>6240</v>
      </c>
      <c r="DB18" s="69">
        <v>2392</v>
      </c>
      <c r="DC18" s="69">
        <v>4261</v>
      </c>
      <c r="DD18" s="69">
        <v>3123</v>
      </c>
      <c r="DE18" s="69">
        <v>16191</v>
      </c>
      <c r="DF18" s="69">
        <v>11933</v>
      </c>
      <c r="DG18" s="69">
        <v>7711</v>
      </c>
      <c r="DH18" s="69">
        <v>5921</v>
      </c>
      <c r="DI18" s="160">
        <v>1829</v>
      </c>
      <c r="DJ18" s="69">
        <v>24000</v>
      </c>
      <c r="DK18" s="69">
        <v>2300</v>
      </c>
      <c r="DL18" s="69">
        <v>6250</v>
      </c>
      <c r="DM18" s="38">
        <v>4680</v>
      </c>
      <c r="DN18" s="69">
        <v>2250</v>
      </c>
      <c r="DO18" s="78">
        <v>12400</v>
      </c>
      <c r="DP18" s="78">
        <v>7200</v>
      </c>
      <c r="DQ18" s="78">
        <v>32700</v>
      </c>
      <c r="DR18" s="78">
        <v>8150</v>
      </c>
      <c r="DS18" s="78">
        <v>19800</v>
      </c>
      <c r="DT18" s="153">
        <v>22030</v>
      </c>
      <c r="DU18" s="69">
        <v>14364</v>
      </c>
      <c r="DV18" s="69">
        <v>21017</v>
      </c>
      <c r="DW18" s="38">
        <v>24882</v>
      </c>
      <c r="DX18" s="78">
        <v>18293</v>
      </c>
      <c r="DY18" s="78">
        <v>11241</v>
      </c>
      <c r="DZ18" s="78">
        <v>13553</v>
      </c>
      <c r="EA18" s="38">
        <v>14695</v>
      </c>
      <c r="EB18" s="74">
        <v>28431</v>
      </c>
      <c r="EC18" s="74">
        <v>14921</v>
      </c>
      <c r="ED18" s="74">
        <v>11633</v>
      </c>
      <c r="EE18" s="188">
        <v>11430</v>
      </c>
      <c r="EF18" s="72">
        <v>46200</v>
      </c>
      <c r="EG18" s="72">
        <v>67000</v>
      </c>
      <c r="EH18" s="72">
        <v>16000</v>
      </c>
      <c r="EI18" s="69">
        <v>16000</v>
      </c>
      <c r="EJ18" s="69">
        <v>24000</v>
      </c>
      <c r="EK18" s="69">
        <v>39000</v>
      </c>
      <c r="EL18" s="69" t="s">
        <v>104</v>
      </c>
      <c r="EM18" s="69">
        <v>42700</v>
      </c>
      <c r="EN18" s="69" t="s">
        <v>209</v>
      </c>
      <c r="EO18" s="78">
        <v>158600</v>
      </c>
      <c r="EP18" s="153">
        <v>20000</v>
      </c>
      <c r="EQ18" s="69">
        <v>13658</v>
      </c>
      <c r="ER18" s="69">
        <v>8040</v>
      </c>
      <c r="ES18" s="69">
        <v>1902</v>
      </c>
      <c r="ET18" s="69">
        <v>11859</v>
      </c>
      <c r="EU18" s="69">
        <v>9642</v>
      </c>
      <c r="EV18" s="69">
        <v>1151</v>
      </c>
      <c r="EW18" s="69">
        <v>6385</v>
      </c>
      <c r="EX18" s="69">
        <v>2437</v>
      </c>
      <c r="EY18" s="69">
        <v>572</v>
      </c>
      <c r="EZ18" s="69">
        <v>86</v>
      </c>
      <c r="FA18" s="160">
        <v>1686</v>
      </c>
      <c r="FB18" s="69">
        <v>4255</v>
      </c>
      <c r="FC18" s="69">
        <v>10682</v>
      </c>
      <c r="FD18" s="69">
        <v>2668</v>
      </c>
      <c r="FE18" s="69">
        <v>9166</v>
      </c>
      <c r="FF18" s="69">
        <v>12765</v>
      </c>
      <c r="FG18" s="69">
        <v>10084</v>
      </c>
      <c r="FH18" s="69">
        <v>8826</v>
      </c>
      <c r="FI18" s="69">
        <v>12308</v>
      </c>
      <c r="FJ18" s="69">
        <v>5818</v>
      </c>
      <c r="FK18" s="69">
        <v>13300</v>
      </c>
      <c r="FL18" s="160">
        <v>8938</v>
      </c>
      <c r="FM18" s="69">
        <v>703</v>
      </c>
      <c r="FN18" s="69">
        <v>21620</v>
      </c>
      <c r="FO18" s="69">
        <v>18495</v>
      </c>
      <c r="FP18" s="69">
        <v>30606</v>
      </c>
      <c r="FQ18" s="69">
        <v>10007</v>
      </c>
      <c r="FR18" s="78">
        <v>12959</v>
      </c>
      <c r="FS18" s="78">
        <v>41928</v>
      </c>
      <c r="FT18" s="78">
        <v>38304</v>
      </c>
      <c r="FU18" s="78">
        <v>47710</v>
      </c>
      <c r="FV18" s="78">
        <v>6476</v>
      </c>
      <c r="FW18" s="153">
        <v>14742</v>
      </c>
      <c r="FX18" s="69">
        <v>85500</v>
      </c>
      <c r="FY18" s="69">
        <v>43325</v>
      </c>
      <c r="FZ18" s="69">
        <v>38418</v>
      </c>
      <c r="GA18" s="69">
        <v>82219</v>
      </c>
      <c r="GB18" s="78">
        <v>72097</v>
      </c>
      <c r="GC18" s="78">
        <v>50478</v>
      </c>
      <c r="GD18" s="78">
        <v>31679</v>
      </c>
      <c r="GE18" s="78">
        <v>45712</v>
      </c>
      <c r="GF18" s="78">
        <v>62169</v>
      </c>
      <c r="GG18" s="78">
        <v>69543</v>
      </c>
      <c r="GH18" s="153">
        <v>110539</v>
      </c>
      <c r="GI18" s="69">
        <v>8086</v>
      </c>
      <c r="GJ18" s="69">
        <v>6000</v>
      </c>
      <c r="GK18" s="69">
        <v>6441</v>
      </c>
      <c r="GL18" s="72">
        <v>8919</v>
      </c>
      <c r="GM18" s="69">
        <v>5305</v>
      </c>
      <c r="GN18" s="69">
        <v>4061</v>
      </c>
      <c r="GO18" s="69">
        <v>8103</v>
      </c>
      <c r="GP18" s="69">
        <v>10706</v>
      </c>
      <c r="GQ18" s="69" t="s">
        <v>221</v>
      </c>
      <c r="GR18" s="69">
        <v>7041</v>
      </c>
      <c r="GS18" s="160">
        <v>8296</v>
      </c>
      <c r="GT18" s="69">
        <v>0</v>
      </c>
      <c r="GU18" s="69">
        <v>0</v>
      </c>
      <c r="GV18" s="69">
        <v>0</v>
      </c>
      <c r="GW18" s="69">
        <v>0</v>
      </c>
      <c r="GX18" s="69">
        <v>0</v>
      </c>
      <c r="GY18" s="78">
        <v>11</v>
      </c>
      <c r="GZ18" s="78">
        <v>36</v>
      </c>
      <c r="HA18" s="69">
        <v>46056</v>
      </c>
      <c r="HB18" s="69">
        <v>2078</v>
      </c>
      <c r="HC18" s="69">
        <v>1829</v>
      </c>
      <c r="HD18" s="160">
        <v>16746</v>
      </c>
      <c r="HE18" s="38">
        <v>18584</v>
      </c>
      <c r="HF18" s="38">
        <v>17559</v>
      </c>
      <c r="HG18" s="38">
        <v>11357</v>
      </c>
      <c r="HH18" s="69" t="s">
        <v>79</v>
      </c>
      <c r="HI18" s="38">
        <v>28069</v>
      </c>
      <c r="HJ18" s="78">
        <v>8708</v>
      </c>
      <c r="HK18" s="78">
        <v>14893</v>
      </c>
      <c r="HL18" s="78">
        <v>22224</v>
      </c>
      <c r="HM18" s="78">
        <v>10896</v>
      </c>
      <c r="HN18" s="78">
        <v>8702</v>
      </c>
      <c r="HO18" s="153">
        <v>41704</v>
      </c>
      <c r="HP18" s="69">
        <v>38848</v>
      </c>
      <c r="HQ18" s="69">
        <v>57531</v>
      </c>
      <c r="HR18" s="69">
        <v>47764</v>
      </c>
      <c r="HS18" s="69">
        <v>72095</v>
      </c>
      <c r="HT18" s="69">
        <v>59023</v>
      </c>
      <c r="HU18" s="69">
        <v>64363</v>
      </c>
      <c r="HV18" s="69">
        <v>74942</v>
      </c>
      <c r="HW18" s="69">
        <v>93656</v>
      </c>
      <c r="HX18" s="69">
        <v>74633</v>
      </c>
      <c r="HY18" s="69">
        <v>79395</v>
      </c>
      <c r="HZ18" s="160">
        <v>51592</v>
      </c>
      <c r="IA18" s="69">
        <v>15500</v>
      </c>
      <c r="IB18" s="69">
        <v>11600</v>
      </c>
      <c r="IC18" s="69">
        <v>13200</v>
      </c>
      <c r="ID18" s="69">
        <v>55000</v>
      </c>
      <c r="IE18" s="69">
        <v>28893</v>
      </c>
      <c r="IF18" s="78">
        <v>20186</v>
      </c>
      <c r="IG18" s="78">
        <v>52531</v>
      </c>
      <c r="IH18" s="78">
        <v>55000</v>
      </c>
      <c r="II18" s="78">
        <v>47415</v>
      </c>
      <c r="IJ18" s="78">
        <v>21439</v>
      </c>
      <c r="IK18" s="153">
        <v>40193</v>
      </c>
      <c r="IL18" s="69" t="s">
        <v>36</v>
      </c>
      <c r="IM18" s="69" t="s">
        <v>36</v>
      </c>
      <c r="IN18" s="69" t="s">
        <v>36</v>
      </c>
      <c r="IO18" s="69" t="s">
        <v>36</v>
      </c>
      <c r="IP18" s="69" t="s">
        <v>36</v>
      </c>
      <c r="IQ18" s="78">
        <v>23600</v>
      </c>
      <c r="IR18" s="78">
        <v>4086</v>
      </c>
      <c r="IS18" s="78">
        <v>3788</v>
      </c>
      <c r="IT18" s="78">
        <v>5229</v>
      </c>
      <c r="IU18" s="78">
        <v>3928</v>
      </c>
      <c r="IV18" s="153">
        <v>6927</v>
      </c>
      <c r="IW18" s="69">
        <v>40056</v>
      </c>
      <c r="IX18" s="69">
        <v>58019</v>
      </c>
      <c r="IY18" s="69">
        <v>26585</v>
      </c>
      <c r="IZ18" s="69">
        <v>106115</v>
      </c>
      <c r="JA18" s="69">
        <v>210032</v>
      </c>
      <c r="JB18" s="78">
        <v>56113</v>
      </c>
      <c r="JC18" s="78">
        <v>35582</v>
      </c>
      <c r="JD18" s="78">
        <v>17305</v>
      </c>
      <c r="JE18" s="78">
        <v>9681</v>
      </c>
      <c r="JF18" s="78">
        <v>19376</v>
      </c>
      <c r="JG18" s="153">
        <v>20607</v>
      </c>
      <c r="JH18" s="69" t="s">
        <v>36</v>
      </c>
      <c r="JI18" s="69">
        <v>10000</v>
      </c>
      <c r="JJ18" s="69">
        <v>3604</v>
      </c>
      <c r="JK18" s="69">
        <v>4289</v>
      </c>
      <c r="JL18" s="69">
        <v>4358</v>
      </c>
      <c r="JM18" s="69">
        <v>3302</v>
      </c>
      <c r="JN18" s="69">
        <v>3640</v>
      </c>
      <c r="JO18" s="69">
        <v>4722</v>
      </c>
      <c r="JP18" s="69">
        <v>7395</v>
      </c>
      <c r="JQ18" s="69">
        <v>9208</v>
      </c>
      <c r="JR18" s="160">
        <v>11430</v>
      </c>
      <c r="JS18" s="69">
        <v>2856</v>
      </c>
      <c r="JT18" s="69">
        <v>31728</v>
      </c>
      <c r="JU18" s="69">
        <v>20580</v>
      </c>
      <c r="JV18" s="72">
        <v>14361</v>
      </c>
      <c r="JW18" s="69">
        <v>17482</v>
      </c>
      <c r="JX18" s="78">
        <v>20285</v>
      </c>
      <c r="JY18" s="78">
        <v>24214</v>
      </c>
      <c r="JZ18" s="78">
        <v>19600</v>
      </c>
      <c r="KA18" s="78">
        <v>180146</v>
      </c>
      <c r="KB18" s="69">
        <v>74956</v>
      </c>
      <c r="KC18" s="160">
        <v>46484</v>
      </c>
      <c r="KD18" s="69">
        <v>159630</v>
      </c>
      <c r="KE18" s="69">
        <v>268176</v>
      </c>
      <c r="KF18" s="69">
        <v>210555</v>
      </c>
      <c r="KG18" s="69">
        <v>233540</v>
      </c>
      <c r="KH18" s="69">
        <v>468665</v>
      </c>
      <c r="KI18" s="107">
        <v>81991</v>
      </c>
      <c r="KJ18" s="107">
        <v>236195</v>
      </c>
      <c r="KK18" s="107">
        <v>46424</v>
      </c>
      <c r="KL18" s="107">
        <v>62960</v>
      </c>
      <c r="KM18" s="107">
        <v>94851</v>
      </c>
      <c r="KN18" s="190">
        <v>95084</v>
      </c>
      <c r="KO18" s="3">
        <v>171568</v>
      </c>
      <c r="KP18" s="3">
        <v>142215</v>
      </c>
      <c r="KQ18" s="3">
        <v>165000</v>
      </c>
      <c r="KR18" s="69">
        <v>169450</v>
      </c>
      <c r="KS18" s="78">
        <v>162572</v>
      </c>
      <c r="KT18" s="78">
        <v>163625</v>
      </c>
      <c r="KU18" s="78">
        <v>174088</v>
      </c>
      <c r="KV18" s="78">
        <v>318607</v>
      </c>
      <c r="KW18" s="78">
        <v>130654</v>
      </c>
      <c r="KX18" s="78" t="s">
        <v>229</v>
      </c>
      <c r="KY18" s="153" t="s">
        <v>245</v>
      </c>
      <c r="KZ18" s="69">
        <v>139015</v>
      </c>
      <c r="LA18" s="69">
        <v>34208</v>
      </c>
      <c r="LB18" s="69">
        <v>15783</v>
      </c>
      <c r="LC18" s="50" t="s">
        <v>72</v>
      </c>
      <c r="LD18" s="69">
        <v>35458</v>
      </c>
      <c r="LE18" s="78">
        <v>16960</v>
      </c>
      <c r="LF18" s="78" t="s">
        <v>101</v>
      </c>
      <c r="LG18" s="78">
        <v>7934</v>
      </c>
      <c r="LH18" s="78">
        <v>18541</v>
      </c>
      <c r="LI18" s="78">
        <v>12484</v>
      </c>
      <c r="LJ18" s="153">
        <v>26324</v>
      </c>
    </row>
    <row r="19" spans="1:322" ht="25.5" customHeight="1" x14ac:dyDescent="0.3">
      <c r="A19" s="8">
        <v>4</v>
      </c>
      <c r="B19" s="31" t="s">
        <v>26</v>
      </c>
      <c r="C19" s="122" t="s">
        <v>152</v>
      </c>
      <c r="D19" s="130"/>
      <c r="E19" s="65"/>
      <c r="F19" s="65"/>
      <c r="G19" s="39"/>
      <c r="H19" s="39"/>
      <c r="I19" s="39"/>
      <c r="J19" s="65"/>
      <c r="K19" s="65"/>
      <c r="L19" s="65"/>
      <c r="M19" s="65"/>
      <c r="N19" s="164"/>
      <c r="O19" s="65"/>
      <c r="P19" s="67"/>
      <c r="Q19" s="67"/>
      <c r="R19" s="65"/>
      <c r="S19" s="65"/>
      <c r="T19" s="65"/>
      <c r="U19" s="65"/>
      <c r="V19" s="65"/>
      <c r="W19" s="65"/>
      <c r="X19" s="65"/>
      <c r="Y19" s="164"/>
      <c r="Z19" s="65"/>
      <c r="AA19" s="67"/>
      <c r="AB19" s="67"/>
      <c r="AC19" s="65"/>
      <c r="AD19" s="65"/>
      <c r="AE19" s="65"/>
      <c r="AF19" s="65"/>
      <c r="AG19" s="65"/>
      <c r="AH19" s="65"/>
      <c r="AI19" s="65"/>
      <c r="AJ19" s="164"/>
      <c r="AK19" s="65"/>
      <c r="AL19" s="67"/>
      <c r="AM19" s="67"/>
      <c r="AN19" s="65"/>
      <c r="AO19" s="65"/>
      <c r="AP19" s="65"/>
      <c r="AQ19" s="65"/>
      <c r="AR19" s="143"/>
      <c r="AS19" s="143"/>
      <c r="AT19" s="143"/>
      <c r="AU19" s="202"/>
      <c r="AV19" s="65"/>
      <c r="AW19" s="13"/>
      <c r="AX19" s="65"/>
      <c r="AY19" s="65"/>
      <c r="AZ19" s="65"/>
      <c r="BA19" s="65"/>
      <c r="BB19" s="65"/>
      <c r="BC19" s="65"/>
      <c r="BD19" s="65"/>
      <c r="BE19" s="65"/>
      <c r="BF19" s="164"/>
      <c r="BG19" s="65"/>
      <c r="BH19" s="67"/>
      <c r="BI19" s="67"/>
      <c r="BJ19" s="65"/>
      <c r="BK19" s="65"/>
      <c r="BL19" s="67"/>
      <c r="BM19" s="67"/>
      <c r="BN19" s="67"/>
      <c r="BO19" s="67"/>
      <c r="BP19" s="67"/>
      <c r="BQ19" s="162"/>
      <c r="BR19" s="65"/>
      <c r="BS19" s="67"/>
      <c r="BT19" s="67"/>
      <c r="BU19" s="65"/>
      <c r="BV19" s="94"/>
      <c r="BW19" s="94"/>
      <c r="BX19" s="94"/>
      <c r="BY19" s="94"/>
      <c r="BZ19" s="94"/>
      <c r="CA19" s="94"/>
      <c r="CB19" s="158"/>
      <c r="CC19" s="65"/>
      <c r="CD19" s="67"/>
      <c r="CE19" s="67"/>
      <c r="CF19" s="65"/>
      <c r="CG19" s="65"/>
      <c r="CH19" s="95"/>
      <c r="CI19" s="95"/>
      <c r="CJ19" s="95"/>
      <c r="CK19" s="95"/>
      <c r="CL19" s="95"/>
      <c r="CM19" s="155"/>
      <c r="CN19" s="65"/>
      <c r="CO19" s="67"/>
      <c r="CP19" s="67"/>
      <c r="CQ19" s="65"/>
      <c r="CR19" s="65"/>
      <c r="CS19" s="94"/>
      <c r="CT19" s="94"/>
      <c r="CU19" s="94"/>
      <c r="CV19" s="94"/>
      <c r="CW19" s="94"/>
      <c r="CX19" s="158"/>
      <c r="CY19" s="65"/>
      <c r="CZ19" s="67"/>
      <c r="DA19" s="67"/>
      <c r="DB19" s="39"/>
      <c r="DC19" s="65"/>
      <c r="DD19" s="65"/>
      <c r="DE19" s="65"/>
      <c r="DF19" s="65"/>
      <c r="DG19" s="65"/>
      <c r="DH19" s="65"/>
      <c r="DI19" s="164"/>
      <c r="DJ19" s="65"/>
      <c r="DK19" s="67"/>
      <c r="DL19" s="67"/>
      <c r="DM19" s="34"/>
      <c r="DN19" s="65"/>
      <c r="DO19" s="94"/>
      <c r="DP19" s="94"/>
      <c r="DQ19" s="94"/>
      <c r="DR19" s="94"/>
      <c r="DS19" s="94"/>
      <c r="DT19" s="158"/>
      <c r="DU19" s="65"/>
      <c r="DV19" s="67"/>
      <c r="DW19" s="67"/>
      <c r="DX19" s="76"/>
      <c r="DY19" s="172"/>
      <c r="DZ19" s="172"/>
      <c r="EA19" s="26"/>
      <c r="EB19" s="167"/>
      <c r="EC19" s="167"/>
      <c r="ED19" s="167"/>
      <c r="EE19" s="168"/>
      <c r="EF19" s="12"/>
      <c r="EG19" s="34"/>
      <c r="EH19" s="34"/>
      <c r="EI19" s="65"/>
      <c r="EJ19" s="65"/>
      <c r="EK19" s="65"/>
      <c r="EL19" s="65"/>
      <c r="EM19" s="65"/>
      <c r="EN19" s="65"/>
      <c r="EO19" s="65"/>
      <c r="EP19" s="164"/>
      <c r="EQ19" s="65"/>
      <c r="ER19" s="67"/>
      <c r="ES19" s="67"/>
      <c r="ET19" s="67"/>
      <c r="EU19" s="65"/>
      <c r="EV19" s="65"/>
      <c r="EW19" s="65"/>
      <c r="EX19" s="65"/>
      <c r="EY19" s="65"/>
      <c r="EZ19" s="65"/>
      <c r="FA19" s="164"/>
      <c r="FB19" s="65"/>
      <c r="FC19" s="67"/>
      <c r="FD19" s="67"/>
      <c r="FE19" s="39"/>
      <c r="FF19" s="65"/>
      <c r="FG19" s="65"/>
      <c r="FH19" s="65"/>
      <c r="FI19" s="65"/>
      <c r="FJ19" s="65"/>
      <c r="FK19" s="65"/>
      <c r="FL19" s="164"/>
      <c r="FM19" s="65"/>
      <c r="FN19" s="67"/>
      <c r="FO19" s="67"/>
      <c r="FP19" s="67"/>
      <c r="FQ19" s="65"/>
      <c r="FR19" s="94"/>
      <c r="FS19" s="94"/>
      <c r="FT19" s="94"/>
      <c r="FU19" s="94"/>
      <c r="FV19" s="94"/>
      <c r="FW19" s="158"/>
      <c r="FX19" s="65"/>
      <c r="FY19" s="67"/>
      <c r="FZ19" s="67"/>
      <c r="GA19" s="67"/>
      <c r="GB19" s="94"/>
      <c r="GC19" s="94"/>
      <c r="GD19" s="94"/>
      <c r="GE19" s="94"/>
      <c r="GF19" s="94"/>
      <c r="GG19" s="94"/>
      <c r="GH19" s="158"/>
      <c r="GI19" s="65"/>
      <c r="GJ19" s="13"/>
      <c r="GK19" s="65"/>
      <c r="GL19" s="65"/>
      <c r="GM19" s="65"/>
      <c r="GN19" s="65"/>
      <c r="GO19" s="65"/>
      <c r="GP19" s="65"/>
      <c r="GQ19" s="65"/>
      <c r="GR19" s="65"/>
      <c r="GS19" s="164"/>
      <c r="GT19" s="65"/>
      <c r="GU19" s="67"/>
      <c r="GV19" s="67"/>
      <c r="GW19" s="10"/>
      <c r="GX19" s="65"/>
      <c r="GY19" s="94"/>
      <c r="GZ19" s="94"/>
      <c r="HA19" s="94"/>
      <c r="HB19" s="94"/>
      <c r="HC19" s="94"/>
      <c r="HD19" s="158"/>
      <c r="HE19" s="10"/>
      <c r="HF19" s="34"/>
      <c r="HG19" s="34"/>
      <c r="HH19" s="65"/>
      <c r="HI19" s="65"/>
      <c r="HJ19" s="94"/>
      <c r="HK19" s="94"/>
      <c r="HL19" s="94"/>
      <c r="HM19" s="94"/>
      <c r="HN19" s="94"/>
      <c r="HO19" s="158"/>
      <c r="HP19" s="65"/>
      <c r="HQ19" s="67"/>
      <c r="HR19" s="67"/>
      <c r="HS19" s="65"/>
      <c r="HT19" s="65"/>
      <c r="HU19" s="65"/>
      <c r="HV19" s="65"/>
      <c r="HW19" s="65"/>
      <c r="HX19" s="65"/>
      <c r="HY19" s="65"/>
      <c r="HZ19" s="164"/>
      <c r="IA19" s="65"/>
      <c r="IB19" s="67"/>
      <c r="IC19" s="67"/>
      <c r="ID19" s="67"/>
      <c r="IE19" s="65"/>
      <c r="IF19" s="94"/>
      <c r="IG19" s="94"/>
      <c r="IH19" s="94"/>
      <c r="II19" s="94"/>
      <c r="IJ19" s="94"/>
      <c r="IK19" s="158"/>
      <c r="IL19" s="65"/>
      <c r="IM19" s="67"/>
      <c r="IN19" s="67"/>
      <c r="IO19" s="65"/>
      <c r="IP19" s="65"/>
      <c r="IQ19" s="94"/>
      <c r="IR19" s="94"/>
      <c r="IS19" s="94"/>
      <c r="IT19" s="94"/>
      <c r="IU19" s="94"/>
      <c r="IV19" s="158"/>
      <c r="IW19" s="65"/>
      <c r="IX19" s="14"/>
      <c r="IY19" s="67"/>
      <c r="IZ19" s="65"/>
      <c r="JA19" s="65"/>
      <c r="JB19" s="94"/>
      <c r="JC19" s="94"/>
      <c r="JD19" s="94"/>
      <c r="JE19" s="94"/>
      <c r="JF19" s="94"/>
      <c r="JG19" s="158"/>
      <c r="JH19" s="65"/>
      <c r="JI19" s="14"/>
      <c r="JJ19" s="67"/>
      <c r="JK19" s="65"/>
      <c r="JL19" s="65"/>
      <c r="JM19" s="94"/>
      <c r="JN19" s="94"/>
      <c r="JO19" s="94"/>
      <c r="JP19" s="94"/>
      <c r="JQ19" s="94"/>
      <c r="JR19" s="158"/>
      <c r="JS19" s="65"/>
      <c r="JT19" s="11"/>
      <c r="JU19" s="11"/>
      <c r="JV19" s="12"/>
      <c r="JW19" s="65"/>
      <c r="JX19" s="94"/>
      <c r="JY19" s="94"/>
      <c r="JZ19" s="94"/>
      <c r="KA19" s="94"/>
      <c r="KB19" s="65"/>
      <c r="KC19" s="164"/>
      <c r="KD19" s="65"/>
      <c r="KE19" s="67"/>
      <c r="KF19" s="67"/>
      <c r="KG19" s="65"/>
      <c r="KH19" s="65"/>
      <c r="KI19" s="111"/>
      <c r="KJ19" s="111"/>
      <c r="KK19" s="111"/>
      <c r="KL19" s="111"/>
      <c r="KM19" s="111"/>
      <c r="KN19" s="194"/>
      <c r="KO19" s="2"/>
      <c r="KP19" s="65"/>
      <c r="KQ19" s="65"/>
      <c r="KR19" s="65"/>
      <c r="KS19" s="99"/>
      <c r="KT19" s="94"/>
      <c r="KU19" s="94"/>
      <c r="KV19" s="94"/>
      <c r="KW19" s="94"/>
      <c r="KX19" s="94"/>
      <c r="KY19" s="158"/>
      <c r="KZ19" s="65"/>
      <c r="LA19" s="67"/>
      <c r="LB19" s="67"/>
      <c r="LC19" s="39"/>
      <c r="LD19" s="65"/>
      <c r="LE19" s="94"/>
      <c r="LF19" s="94"/>
      <c r="LG19" s="94"/>
      <c r="LH19" s="94"/>
      <c r="LI19" s="94"/>
      <c r="LJ19" s="158"/>
    </row>
    <row r="20" spans="1:322" s="6" customFormat="1" ht="25.5" customHeight="1" x14ac:dyDescent="0.3">
      <c r="A20" s="8">
        <v>4.0999999999999996</v>
      </c>
      <c r="B20" s="31" t="s">
        <v>125</v>
      </c>
      <c r="C20" s="122" t="s">
        <v>151</v>
      </c>
      <c r="D20" s="130"/>
      <c r="E20" s="65"/>
      <c r="F20" s="65"/>
      <c r="G20" s="11"/>
      <c r="H20" s="11"/>
      <c r="I20" s="11"/>
      <c r="J20" s="67"/>
      <c r="K20" s="67"/>
      <c r="L20" s="65"/>
      <c r="M20" s="65"/>
      <c r="N20" s="164"/>
      <c r="O20" s="67"/>
      <c r="P20" s="65"/>
      <c r="Q20" s="65"/>
      <c r="R20" s="67"/>
      <c r="S20" s="67"/>
      <c r="T20" s="67"/>
      <c r="U20" s="67"/>
      <c r="V20" s="67"/>
      <c r="W20" s="67"/>
      <c r="X20" s="67"/>
      <c r="Y20" s="162"/>
      <c r="Z20" s="67"/>
      <c r="AA20" s="65"/>
      <c r="AB20" s="65"/>
      <c r="AC20" s="67"/>
      <c r="AD20" s="67"/>
      <c r="AE20" s="67"/>
      <c r="AF20" s="67"/>
      <c r="AG20" s="67"/>
      <c r="AH20" s="67"/>
      <c r="AI20" s="67"/>
      <c r="AJ20" s="162"/>
      <c r="AK20" s="67"/>
      <c r="AL20" s="65"/>
      <c r="AM20" s="65"/>
      <c r="AN20" s="13"/>
      <c r="AO20" s="67"/>
      <c r="AP20" s="67"/>
      <c r="AQ20" s="67"/>
      <c r="AR20" s="145"/>
      <c r="AS20" s="145"/>
      <c r="AT20" s="145"/>
      <c r="AU20" s="204"/>
      <c r="AV20" s="13"/>
      <c r="AW20" s="65"/>
      <c r="AX20" s="65"/>
      <c r="AY20" s="67"/>
      <c r="AZ20" s="67"/>
      <c r="BA20" s="67"/>
      <c r="BB20" s="67"/>
      <c r="BC20" s="67"/>
      <c r="BD20" s="67"/>
      <c r="BE20" s="67"/>
      <c r="BF20" s="162"/>
      <c r="BG20" s="67"/>
      <c r="BH20" s="65"/>
      <c r="BI20" s="65"/>
      <c r="BJ20" s="67"/>
      <c r="BK20" s="67"/>
      <c r="BL20" s="67"/>
      <c r="BM20" s="67"/>
      <c r="BN20" s="67"/>
      <c r="BO20" s="67"/>
      <c r="BP20" s="67"/>
      <c r="BQ20" s="162"/>
      <c r="BR20" s="67"/>
      <c r="BS20" s="65"/>
      <c r="BT20" s="65"/>
      <c r="BU20" s="67"/>
      <c r="BV20" s="96"/>
      <c r="BW20" s="96"/>
      <c r="BX20" s="96"/>
      <c r="BY20" s="96"/>
      <c r="BZ20" s="96"/>
      <c r="CA20" s="96"/>
      <c r="CB20" s="156"/>
      <c r="CC20" s="67"/>
      <c r="CD20" s="65"/>
      <c r="CE20" s="65"/>
      <c r="CF20" s="67"/>
      <c r="CG20" s="67"/>
      <c r="CH20" s="95"/>
      <c r="CI20" s="95"/>
      <c r="CJ20" s="95"/>
      <c r="CK20" s="95"/>
      <c r="CL20" s="95"/>
      <c r="CM20" s="155"/>
      <c r="CN20" s="67"/>
      <c r="CO20" s="65"/>
      <c r="CP20" s="65"/>
      <c r="CQ20" s="67"/>
      <c r="CR20" s="65"/>
      <c r="CS20" s="94"/>
      <c r="CT20" s="94"/>
      <c r="CU20" s="94"/>
      <c r="CV20" s="94"/>
      <c r="CW20" s="94"/>
      <c r="CX20" s="158"/>
      <c r="CY20" s="67"/>
      <c r="CZ20" s="65"/>
      <c r="DA20" s="65"/>
      <c r="DB20" s="39"/>
      <c r="DC20" s="67"/>
      <c r="DD20" s="67"/>
      <c r="DE20" s="67"/>
      <c r="DF20" s="67"/>
      <c r="DG20" s="67"/>
      <c r="DH20" s="67"/>
      <c r="DI20" s="162"/>
      <c r="DJ20" s="67"/>
      <c r="DK20" s="65"/>
      <c r="DL20" s="65"/>
      <c r="DM20" s="10"/>
      <c r="DN20" s="67"/>
      <c r="DO20" s="96"/>
      <c r="DP20" s="96"/>
      <c r="DQ20" s="96"/>
      <c r="DR20" s="96"/>
      <c r="DS20" s="96"/>
      <c r="DT20" s="156"/>
      <c r="DU20" s="67"/>
      <c r="DV20" s="65"/>
      <c r="DW20" s="65"/>
      <c r="DX20" s="173"/>
      <c r="DY20" s="174"/>
      <c r="DZ20" s="174"/>
      <c r="EA20" s="26"/>
      <c r="EB20" s="167"/>
      <c r="EC20" s="167"/>
      <c r="ED20" s="167"/>
      <c r="EE20" s="168"/>
      <c r="EF20" s="34"/>
      <c r="EG20" s="12"/>
      <c r="EH20" s="12"/>
      <c r="EI20" s="67"/>
      <c r="EJ20" s="67"/>
      <c r="EK20" s="67"/>
      <c r="EL20" s="67"/>
      <c r="EM20" s="67"/>
      <c r="EN20" s="67"/>
      <c r="EO20" s="67"/>
      <c r="EP20" s="162"/>
      <c r="EQ20" s="67"/>
      <c r="ER20" s="65"/>
      <c r="ES20" s="65"/>
      <c r="ET20" s="65"/>
      <c r="EU20" s="67"/>
      <c r="EV20" s="67"/>
      <c r="EW20" s="67"/>
      <c r="EX20" s="67"/>
      <c r="EY20" s="67"/>
      <c r="EZ20" s="67"/>
      <c r="FA20" s="162"/>
      <c r="FB20" s="67"/>
      <c r="FC20" s="65"/>
      <c r="FD20" s="65"/>
      <c r="FE20" s="11"/>
      <c r="FF20" s="67"/>
      <c r="FG20" s="67"/>
      <c r="FH20" s="67"/>
      <c r="FI20" s="67"/>
      <c r="FJ20" s="67"/>
      <c r="FK20" s="67"/>
      <c r="FL20" s="162"/>
      <c r="FM20" s="67"/>
      <c r="FN20" s="65"/>
      <c r="FO20" s="65"/>
      <c r="FP20" s="65"/>
      <c r="FQ20" s="67"/>
      <c r="FR20" s="96"/>
      <c r="FS20" s="96"/>
      <c r="FT20" s="96"/>
      <c r="FU20" s="96"/>
      <c r="FV20" s="96"/>
      <c r="FW20" s="156"/>
      <c r="FX20" s="67"/>
      <c r="FY20" s="65"/>
      <c r="FZ20" s="65"/>
      <c r="GA20" s="65"/>
      <c r="GB20" s="96"/>
      <c r="GC20" s="96"/>
      <c r="GD20" s="96"/>
      <c r="GE20" s="96"/>
      <c r="GF20" s="96"/>
      <c r="GG20" s="96"/>
      <c r="GH20" s="156"/>
      <c r="GI20" s="13"/>
      <c r="GJ20" s="65"/>
      <c r="GK20" s="65"/>
      <c r="GL20" s="67"/>
      <c r="GM20" s="67"/>
      <c r="GN20" s="67"/>
      <c r="GO20" s="67"/>
      <c r="GP20" s="67"/>
      <c r="GQ20" s="67"/>
      <c r="GR20" s="67"/>
      <c r="GS20" s="162"/>
      <c r="GT20" s="67"/>
      <c r="GU20" s="65"/>
      <c r="GV20" s="65"/>
      <c r="GW20" s="34"/>
      <c r="GX20" s="67"/>
      <c r="GY20" s="96"/>
      <c r="GZ20" s="96"/>
      <c r="HA20" s="96"/>
      <c r="HB20" s="96"/>
      <c r="HC20" s="96"/>
      <c r="HD20" s="156"/>
      <c r="HE20" s="34"/>
      <c r="HF20" s="10"/>
      <c r="HG20" s="10"/>
      <c r="HH20" s="67"/>
      <c r="HI20" s="67"/>
      <c r="HJ20" s="96"/>
      <c r="HK20" s="96"/>
      <c r="HL20" s="96"/>
      <c r="HM20" s="96"/>
      <c r="HN20" s="96"/>
      <c r="HO20" s="156"/>
      <c r="HP20" s="67"/>
      <c r="HQ20" s="65"/>
      <c r="HR20" s="65"/>
      <c r="HS20" s="67"/>
      <c r="HT20" s="67"/>
      <c r="HU20" s="67"/>
      <c r="HV20" s="67"/>
      <c r="HW20" s="67"/>
      <c r="HX20" s="67"/>
      <c r="HY20" s="67"/>
      <c r="HZ20" s="162"/>
      <c r="IA20" s="67"/>
      <c r="IB20" s="65"/>
      <c r="IC20" s="65"/>
      <c r="ID20" s="65"/>
      <c r="IE20" s="67"/>
      <c r="IF20" s="96"/>
      <c r="IG20" s="96"/>
      <c r="IH20" s="96"/>
      <c r="II20" s="96"/>
      <c r="IJ20" s="96"/>
      <c r="IK20" s="156"/>
      <c r="IL20" s="67"/>
      <c r="IM20" s="65"/>
      <c r="IN20" s="65"/>
      <c r="IO20" s="14"/>
      <c r="IP20" s="67"/>
      <c r="IQ20" s="96"/>
      <c r="IR20" s="96"/>
      <c r="IS20" s="96"/>
      <c r="IT20" s="96"/>
      <c r="IU20" s="96"/>
      <c r="IV20" s="156"/>
      <c r="IW20" s="14"/>
      <c r="IX20" s="65"/>
      <c r="IY20" s="65"/>
      <c r="IZ20" s="14"/>
      <c r="JA20" s="67"/>
      <c r="JB20" s="96"/>
      <c r="JC20" s="96"/>
      <c r="JD20" s="96"/>
      <c r="JE20" s="96"/>
      <c r="JF20" s="96"/>
      <c r="JG20" s="156"/>
      <c r="JH20" s="14"/>
      <c r="JI20" s="65"/>
      <c r="JJ20" s="65"/>
      <c r="JK20" s="67"/>
      <c r="JL20" s="67"/>
      <c r="JM20" s="96"/>
      <c r="JN20" s="96"/>
      <c r="JO20" s="96"/>
      <c r="JP20" s="96"/>
      <c r="JQ20" s="96"/>
      <c r="JR20" s="156"/>
      <c r="JS20" s="67"/>
      <c r="JT20" s="11"/>
      <c r="JU20" s="11"/>
      <c r="JV20" s="12"/>
      <c r="JW20" s="67"/>
      <c r="JX20" s="96"/>
      <c r="JY20" s="96"/>
      <c r="JZ20" s="96"/>
      <c r="KA20" s="96"/>
      <c r="KB20" s="65"/>
      <c r="KC20" s="164"/>
      <c r="KD20" s="67"/>
      <c r="KE20" s="65"/>
      <c r="KF20" s="65"/>
      <c r="KG20" s="65"/>
      <c r="KH20" s="67"/>
      <c r="KI20" s="112"/>
      <c r="KJ20" s="112"/>
      <c r="KK20" s="112"/>
      <c r="KL20" s="112"/>
      <c r="KM20" s="112"/>
      <c r="KN20" s="195"/>
      <c r="KO20" s="65"/>
      <c r="KP20" s="2"/>
      <c r="KQ20" s="2"/>
      <c r="KR20" s="67"/>
      <c r="KS20" s="96"/>
      <c r="KT20" s="96"/>
      <c r="KU20" s="96"/>
      <c r="KV20" s="96"/>
      <c r="KW20" s="96"/>
      <c r="KX20" s="96"/>
      <c r="KY20" s="156"/>
      <c r="KZ20" s="67"/>
      <c r="LA20" s="65"/>
      <c r="LB20" s="65"/>
      <c r="LC20" s="11"/>
      <c r="LD20" s="67"/>
      <c r="LE20" s="96"/>
      <c r="LF20" s="96"/>
      <c r="LG20" s="96"/>
      <c r="LH20" s="96"/>
      <c r="LI20" s="96"/>
      <c r="LJ20" s="156"/>
    </row>
    <row r="21" spans="1:322" ht="25.5" customHeight="1" x14ac:dyDescent="0.25">
      <c r="A21" s="36"/>
      <c r="B21" s="24" t="s">
        <v>126</v>
      </c>
      <c r="C21" s="120" t="s">
        <v>153</v>
      </c>
      <c r="D21" s="126">
        <f t="shared" ref="D21:I21" si="4">SUM(O21,Z21,AK21,AV21,BG21,BR21,CC21,CN21,CY21,DJ21,DU21,EF21,EQ21,FB21,FM21,FX21,GI21,GT21,HE21,HP21,IA21,IL21,IW21,JH21,JS21,KD21,KO21,KZ21)</f>
        <v>576</v>
      </c>
      <c r="E21" s="69">
        <f t="shared" si="4"/>
        <v>574</v>
      </c>
      <c r="F21" s="69">
        <f t="shared" si="4"/>
        <v>556</v>
      </c>
      <c r="G21" s="69">
        <f t="shared" si="4"/>
        <v>576</v>
      </c>
      <c r="H21" s="69">
        <f t="shared" si="4"/>
        <v>581</v>
      </c>
      <c r="I21" s="69">
        <f t="shared" si="4"/>
        <v>581</v>
      </c>
      <c r="J21" s="69">
        <f>SUM(U21, AF21, AQ21, BB21, BM21, BX21, CI21, CT21, DE21, DP21, EA21, EL21, EW21, FH21, FS21, GD21, GO21, GZ21, HK21, HV21, IG21, IR21, JC21, JN21, JY21, KJ21, KU21, LF21)</f>
        <v>588</v>
      </c>
      <c r="K21" s="69">
        <v>549</v>
      </c>
      <c r="L21" s="69">
        <v>544</v>
      </c>
      <c r="M21" s="69">
        <v>540</v>
      </c>
      <c r="N21" s="160">
        <v>540</v>
      </c>
      <c r="O21" s="69">
        <v>19</v>
      </c>
      <c r="P21" s="69">
        <v>19</v>
      </c>
      <c r="Q21" s="69">
        <v>19</v>
      </c>
      <c r="R21" s="69">
        <v>19</v>
      </c>
      <c r="S21" s="69">
        <v>19</v>
      </c>
      <c r="T21" s="69">
        <v>19</v>
      </c>
      <c r="U21" s="69">
        <v>19</v>
      </c>
      <c r="V21" s="69">
        <v>19</v>
      </c>
      <c r="W21" s="69">
        <v>19</v>
      </c>
      <c r="X21" s="69">
        <v>19</v>
      </c>
      <c r="Y21" s="160">
        <v>19</v>
      </c>
      <c r="Z21" s="69">
        <v>4</v>
      </c>
      <c r="AA21" s="69">
        <v>4</v>
      </c>
      <c r="AB21" s="69">
        <v>4</v>
      </c>
      <c r="AC21" s="69">
        <v>4</v>
      </c>
      <c r="AD21" s="69">
        <v>4</v>
      </c>
      <c r="AE21" s="69">
        <v>4</v>
      </c>
      <c r="AF21" s="69">
        <v>4</v>
      </c>
      <c r="AG21" s="69">
        <v>4</v>
      </c>
      <c r="AH21" s="69">
        <v>4</v>
      </c>
      <c r="AI21" s="69">
        <v>4</v>
      </c>
      <c r="AJ21" s="160">
        <v>4</v>
      </c>
      <c r="AK21" s="69">
        <v>8</v>
      </c>
      <c r="AL21" s="69">
        <v>8</v>
      </c>
      <c r="AM21" s="69">
        <v>8</v>
      </c>
      <c r="AN21" s="69">
        <v>8</v>
      </c>
      <c r="AO21" s="20">
        <v>8</v>
      </c>
      <c r="AP21" s="20">
        <v>8</v>
      </c>
      <c r="AQ21" s="20">
        <v>8</v>
      </c>
      <c r="AR21" s="35">
        <v>8</v>
      </c>
      <c r="AS21" s="35">
        <v>8</v>
      </c>
      <c r="AT21" s="35">
        <v>8</v>
      </c>
      <c r="AU21" s="48">
        <v>8</v>
      </c>
      <c r="AV21" s="69">
        <v>36</v>
      </c>
      <c r="AW21" s="69">
        <v>36</v>
      </c>
      <c r="AX21" s="69">
        <v>36</v>
      </c>
      <c r="AY21" s="69">
        <v>36</v>
      </c>
      <c r="AZ21" s="69">
        <v>36</v>
      </c>
      <c r="BA21" s="78">
        <v>36</v>
      </c>
      <c r="BB21" s="78">
        <v>36</v>
      </c>
      <c r="BC21" s="78">
        <v>36</v>
      </c>
      <c r="BD21" s="78">
        <v>36</v>
      </c>
      <c r="BE21" s="78">
        <v>36</v>
      </c>
      <c r="BF21" s="153">
        <v>36</v>
      </c>
      <c r="BG21" s="69">
        <v>18</v>
      </c>
      <c r="BH21" s="69">
        <v>12</v>
      </c>
      <c r="BI21" s="69">
        <v>12</v>
      </c>
      <c r="BJ21" s="69">
        <v>12</v>
      </c>
      <c r="BK21" s="69">
        <v>12</v>
      </c>
      <c r="BL21" s="69">
        <v>12</v>
      </c>
      <c r="BM21" s="69">
        <v>12</v>
      </c>
      <c r="BN21" s="69">
        <v>12</v>
      </c>
      <c r="BO21" s="69">
        <v>12</v>
      </c>
      <c r="BP21" s="69">
        <v>12</v>
      </c>
      <c r="BQ21" s="160">
        <v>12</v>
      </c>
      <c r="BR21" s="69">
        <v>36</v>
      </c>
      <c r="BS21" s="69">
        <v>36</v>
      </c>
      <c r="BT21" s="69">
        <v>36</v>
      </c>
      <c r="BU21" s="69">
        <v>36</v>
      </c>
      <c r="BV21" s="78">
        <v>36</v>
      </c>
      <c r="BW21" s="78">
        <v>36</v>
      </c>
      <c r="BX21" s="78">
        <v>36</v>
      </c>
      <c r="BY21" s="78">
        <v>36</v>
      </c>
      <c r="BZ21" s="78">
        <v>36</v>
      </c>
      <c r="CA21" s="78">
        <v>36</v>
      </c>
      <c r="CB21" s="153">
        <v>36</v>
      </c>
      <c r="CC21" s="69">
        <v>20</v>
      </c>
      <c r="CD21" s="69">
        <v>20</v>
      </c>
      <c r="CE21" s="69">
        <v>20</v>
      </c>
      <c r="CF21" s="69">
        <v>20</v>
      </c>
      <c r="CG21" s="69">
        <v>20</v>
      </c>
      <c r="CH21" s="78">
        <v>20</v>
      </c>
      <c r="CI21" s="78">
        <v>21</v>
      </c>
      <c r="CJ21" s="78">
        <v>8</v>
      </c>
      <c r="CK21" s="78">
        <v>5</v>
      </c>
      <c r="CL21" s="78">
        <v>5</v>
      </c>
      <c r="CM21" s="153">
        <v>5</v>
      </c>
      <c r="CN21" s="69">
        <v>45</v>
      </c>
      <c r="CO21" s="69">
        <v>45</v>
      </c>
      <c r="CP21" s="69">
        <v>45</v>
      </c>
      <c r="CQ21" s="69">
        <v>45</v>
      </c>
      <c r="CR21" s="69">
        <v>45</v>
      </c>
      <c r="CS21" s="78">
        <v>45</v>
      </c>
      <c r="CT21" s="78">
        <v>45</v>
      </c>
      <c r="CU21" s="78">
        <v>45</v>
      </c>
      <c r="CV21" s="78">
        <v>45</v>
      </c>
      <c r="CW21" s="78">
        <v>45</v>
      </c>
      <c r="CX21" s="153">
        <v>45</v>
      </c>
      <c r="CY21" s="69">
        <v>8</v>
      </c>
      <c r="CZ21" s="69">
        <v>6</v>
      </c>
      <c r="DA21" s="69">
        <v>6</v>
      </c>
      <c r="DB21" s="69">
        <v>6</v>
      </c>
      <c r="DC21" s="69">
        <v>6</v>
      </c>
      <c r="DD21" s="69">
        <v>6</v>
      </c>
      <c r="DE21" s="69">
        <v>6</v>
      </c>
      <c r="DF21" s="69">
        <v>6</v>
      </c>
      <c r="DG21" s="69">
        <v>3</v>
      </c>
      <c r="DH21" s="69">
        <v>3</v>
      </c>
      <c r="DI21" s="160">
        <v>3</v>
      </c>
      <c r="DJ21" s="69">
        <v>21</v>
      </c>
      <c r="DK21" s="69">
        <v>21</v>
      </c>
      <c r="DL21" s="69">
        <v>21</v>
      </c>
      <c r="DM21" s="38">
        <v>21</v>
      </c>
      <c r="DN21" s="69">
        <v>21</v>
      </c>
      <c r="DO21" s="78">
        <v>21</v>
      </c>
      <c r="DP21" s="78">
        <v>21</v>
      </c>
      <c r="DQ21" s="78">
        <v>21</v>
      </c>
      <c r="DR21" s="78">
        <v>21</v>
      </c>
      <c r="DS21" s="78">
        <v>21</v>
      </c>
      <c r="DT21" s="153">
        <v>21</v>
      </c>
      <c r="DU21" s="69">
        <v>16</v>
      </c>
      <c r="DV21" s="69">
        <v>16</v>
      </c>
      <c r="DW21" s="38" t="s">
        <v>36</v>
      </c>
      <c r="DX21" s="78">
        <v>16</v>
      </c>
      <c r="DY21" s="78">
        <v>16</v>
      </c>
      <c r="DZ21" s="78">
        <v>16</v>
      </c>
      <c r="EA21" s="20">
        <v>16</v>
      </c>
      <c r="EB21" s="147">
        <v>15</v>
      </c>
      <c r="EC21" s="147">
        <v>16</v>
      </c>
      <c r="ED21" s="147">
        <v>16</v>
      </c>
      <c r="EE21" s="216">
        <v>16</v>
      </c>
      <c r="EF21" s="72">
        <v>26</v>
      </c>
      <c r="EG21" s="72">
        <v>26</v>
      </c>
      <c r="EH21" s="72">
        <v>26</v>
      </c>
      <c r="EI21" s="69">
        <v>26</v>
      </c>
      <c r="EJ21" s="69">
        <v>26</v>
      </c>
      <c r="EK21" s="69">
        <v>26</v>
      </c>
      <c r="EL21" s="69">
        <v>26</v>
      </c>
      <c r="EM21" s="69">
        <v>26</v>
      </c>
      <c r="EN21" s="69">
        <v>26</v>
      </c>
      <c r="EO21" s="78">
        <v>26</v>
      </c>
      <c r="EP21" s="153">
        <v>26</v>
      </c>
      <c r="EQ21" s="69">
        <v>12</v>
      </c>
      <c r="ER21" s="69">
        <v>12</v>
      </c>
      <c r="ES21" s="69">
        <v>12</v>
      </c>
      <c r="ET21" s="69">
        <v>12</v>
      </c>
      <c r="EU21" s="69">
        <v>12</v>
      </c>
      <c r="EV21" s="69">
        <v>12</v>
      </c>
      <c r="EW21" s="69">
        <v>12</v>
      </c>
      <c r="EX21" s="69">
        <v>12</v>
      </c>
      <c r="EY21" s="69">
        <v>12</v>
      </c>
      <c r="EZ21" s="69">
        <v>12</v>
      </c>
      <c r="FA21" s="160">
        <v>12</v>
      </c>
      <c r="FB21" s="69">
        <v>8</v>
      </c>
      <c r="FC21" s="69">
        <v>9</v>
      </c>
      <c r="FD21" s="69">
        <v>9</v>
      </c>
      <c r="FE21" s="69">
        <v>9</v>
      </c>
      <c r="FF21" s="69">
        <v>9</v>
      </c>
      <c r="FG21" s="69">
        <v>9</v>
      </c>
      <c r="FH21" s="69">
        <v>9</v>
      </c>
      <c r="FI21" s="69">
        <v>9</v>
      </c>
      <c r="FJ21" s="69">
        <v>9</v>
      </c>
      <c r="FK21" s="69">
        <v>8</v>
      </c>
      <c r="FL21" s="160">
        <v>8</v>
      </c>
      <c r="FM21" s="69">
        <v>2</v>
      </c>
      <c r="FN21" s="69">
        <v>4</v>
      </c>
      <c r="FO21" s="69">
        <v>4</v>
      </c>
      <c r="FP21" s="69">
        <v>4</v>
      </c>
      <c r="FQ21" s="69">
        <v>4</v>
      </c>
      <c r="FR21" s="78">
        <v>4</v>
      </c>
      <c r="FS21" s="78">
        <v>4</v>
      </c>
      <c r="FT21" s="78">
        <v>4</v>
      </c>
      <c r="FU21" s="78">
        <v>4</v>
      </c>
      <c r="FV21" s="78">
        <v>4</v>
      </c>
      <c r="FW21" s="153">
        <v>4</v>
      </c>
      <c r="FX21" s="69">
        <v>15</v>
      </c>
      <c r="FY21" s="69">
        <v>15</v>
      </c>
      <c r="FZ21" s="69">
        <v>15</v>
      </c>
      <c r="GA21" s="69">
        <v>15</v>
      </c>
      <c r="GB21" s="78">
        <v>15</v>
      </c>
      <c r="GC21" s="78">
        <v>15</v>
      </c>
      <c r="GD21" s="78">
        <v>15</v>
      </c>
      <c r="GE21" s="78">
        <v>15</v>
      </c>
      <c r="GF21" s="78">
        <v>15</v>
      </c>
      <c r="GG21" s="78">
        <v>15</v>
      </c>
      <c r="GH21" s="153">
        <v>15</v>
      </c>
      <c r="GI21" s="69">
        <v>8</v>
      </c>
      <c r="GJ21" s="69">
        <v>8</v>
      </c>
      <c r="GK21" s="69">
        <v>8</v>
      </c>
      <c r="GL21" s="69">
        <v>8</v>
      </c>
      <c r="GM21" s="69">
        <v>8</v>
      </c>
      <c r="GN21" s="69">
        <v>8</v>
      </c>
      <c r="GO21" s="69">
        <v>8</v>
      </c>
      <c r="GP21" s="69">
        <v>8</v>
      </c>
      <c r="GQ21" s="69">
        <v>8</v>
      </c>
      <c r="GR21" s="69">
        <v>8</v>
      </c>
      <c r="GS21" s="160">
        <v>8</v>
      </c>
      <c r="GT21" s="69">
        <v>20</v>
      </c>
      <c r="GU21" s="69">
        <v>20</v>
      </c>
      <c r="GV21" s="69">
        <v>20</v>
      </c>
      <c r="GW21" s="69">
        <v>20</v>
      </c>
      <c r="GX21" s="69">
        <v>20</v>
      </c>
      <c r="GY21" s="78">
        <v>20</v>
      </c>
      <c r="GZ21" s="78">
        <v>20</v>
      </c>
      <c r="HA21" s="78">
        <v>20</v>
      </c>
      <c r="HB21" s="78">
        <v>20</v>
      </c>
      <c r="HC21" s="78">
        <v>12</v>
      </c>
      <c r="HD21" s="153">
        <v>12</v>
      </c>
      <c r="HE21" s="38">
        <v>12</v>
      </c>
      <c r="HF21" s="38">
        <v>12</v>
      </c>
      <c r="HG21" s="38">
        <v>12</v>
      </c>
      <c r="HH21" s="69">
        <v>12</v>
      </c>
      <c r="HI21" s="69">
        <v>12</v>
      </c>
      <c r="HJ21" s="78">
        <v>12</v>
      </c>
      <c r="HK21" s="78">
        <v>12</v>
      </c>
      <c r="HL21" s="78">
        <v>12</v>
      </c>
      <c r="HM21" s="78">
        <v>12</v>
      </c>
      <c r="HN21" s="78">
        <v>12</v>
      </c>
      <c r="HO21" s="153">
        <v>12</v>
      </c>
      <c r="HP21" s="69">
        <v>20</v>
      </c>
      <c r="HQ21" s="69">
        <v>20</v>
      </c>
      <c r="HR21" s="69">
        <v>20</v>
      </c>
      <c r="HS21" s="69">
        <v>20</v>
      </c>
      <c r="HT21" s="69">
        <v>20</v>
      </c>
      <c r="HU21" s="69">
        <v>20</v>
      </c>
      <c r="HV21" s="69">
        <v>20</v>
      </c>
      <c r="HW21" s="69">
        <v>20</v>
      </c>
      <c r="HX21" s="69">
        <v>20</v>
      </c>
      <c r="HY21" s="69">
        <v>20</v>
      </c>
      <c r="HZ21" s="160">
        <v>20</v>
      </c>
      <c r="IA21" s="69">
        <v>20</v>
      </c>
      <c r="IB21" s="69">
        <v>20</v>
      </c>
      <c r="IC21" s="69">
        <v>20</v>
      </c>
      <c r="ID21" s="69">
        <v>20</v>
      </c>
      <c r="IE21" s="69">
        <v>20</v>
      </c>
      <c r="IF21" s="78">
        <v>20</v>
      </c>
      <c r="IG21" s="78">
        <v>20</v>
      </c>
      <c r="IH21" s="78">
        <v>20</v>
      </c>
      <c r="II21" s="78">
        <v>20</v>
      </c>
      <c r="IJ21" s="78">
        <v>20</v>
      </c>
      <c r="IK21" s="153">
        <v>20</v>
      </c>
      <c r="IL21" s="69">
        <v>31</v>
      </c>
      <c r="IM21" s="69">
        <v>31</v>
      </c>
      <c r="IN21" s="69">
        <v>31</v>
      </c>
      <c r="IO21" s="69">
        <v>31</v>
      </c>
      <c r="IP21" s="69">
        <v>31</v>
      </c>
      <c r="IQ21" s="78">
        <v>31</v>
      </c>
      <c r="IR21" s="78">
        <v>31</v>
      </c>
      <c r="IS21" s="78">
        <v>8</v>
      </c>
      <c r="IT21" s="78">
        <v>8</v>
      </c>
      <c r="IU21" s="78">
        <v>8</v>
      </c>
      <c r="IV21" s="153">
        <v>8</v>
      </c>
      <c r="IW21" s="69">
        <v>40</v>
      </c>
      <c r="IX21" s="69">
        <v>40</v>
      </c>
      <c r="IY21" s="69">
        <v>40</v>
      </c>
      <c r="IZ21" s="69">
        <v>40</v>
      </c>
      <c r="JA21" s="69">
        <v>40</v>
      </c>
      <c r="JB21" s="78">
        <v>40</v>
      </c>
      <c r="JC21" s="78">
        <v>40</v>
      </c>
      <c r="JD21" s="78">
        <v>40</v>
      </c>
      <c r="JE21" s="78">
        <v>40</v>
      </c>
      <c r="JF21" s="78">
        <v>56</v>
      </c>
      <c r="JG21" s="153">
        <v>56</v>
      </c>
      <c r="JH21" s="69">
        <v>12</v>
      </c>
      <c r="JI21" s="69">
        <v>12</v>
      </c>
      <c r="JJ21" s="69">
        <v>12</v>
      </c>
      <c r="JK21" s="69">
        <v>16</v>
      </c>
      <c r="JL21" s="69">
        <v>16</v>
      </c>
      <c r="JM21" s="78">
        <v>16</v>
      </c>
      <c r="JN21" s="78">
        <v>16</v>
      </c>
      <c r="JO21" s="78">
        <v>16</v>
      </c>
      <c r="JP21" s="78">
        <v>16</v>
      </c>
      <c r="JQ21" s="78">
        <v>16</v>
      </c>
      <c r="JR21" s="153">
        <v>16</v>
      </c>
      <c r="JS21" s="69">
        <v>12</v>
      </c>
      <c r="JT21" s="69">
        <v>15</v>
      </c>
      <c r="JU21" s="69">
        <v>13</v>
      </c>
      <c r="JV21" s="72">
        <v>13</v>
      </c>
      <c r="JW21" s="69">
        <v>13</v>
      </c>
      <c r="JX21" s="78">
        <v>13</v>
      </c>
      <c r="JY21" s="78">
        <v>13</v>
      </c>
      <c r="JZ21" s="78">
        <v>11</v>
      </c>
      <c r="KA21" s="78">
        <v>11</v>
      </c>
      <c r="KB21" s="69">
        <v>11</v>
      </c>
      <c r="KC21" s="160">
        <v>11</v>
      </c>
      <c r="KD21" s="69">
        <v>54</v>
      </c>
      <c r="KE21" s="69">
        <v>54</v>
      </c>
      <c r="KF21" s="69">
        <v>54</v>
      </c>
      <c r="KG21" s="69">
        <v>54</v>
      </c>
      <c r="KH21" s="69">
        <v>59</v>
      </c>
      <c r="KI21" s="107">
        <v>59</v>
      </c>
      <c r="KJ21" s="107">
        <v>65</v>
      </c>
      <c r="KK21" s="107">
        <v>65</v>
      </c>
      <c r="KL21" s="107">
        <v>65</v>
      </c>
      <c r="KM21" s="107">
        <v>65</v>
      </c>
      <c r="KN21" s="190">
        <v>65</v>
      </c>
      <c r="KO21" s="3">
        <v>45</v>
      </c>
      <c r="KP21" s="3">
        <v>45</v>
      </c>
      <c r="KQ21" s="3">
        <v>45</v>
      </c>
      <c r="KR21" s="69">
        <v>45</v>
      </c>
      <c r="KS21" s="78">
        <v>45</v>
      </c>
      <c r="KT21" s="78">
        <v>45</v>
      </c>
      <c r="KU21" s="78">
        <v>45</v>
      </c>
      <c r="KV21" s="78">
        <v>45</v>
      </c>
      <c r="KW21" s="78">
        <v>45</v>
      </c>
      <c r="KX21" s="78">
        <v>34</v>
      </c>
      <c r="KY21" s="153">
        <v>34</v>
      </c>
      <c r="KZ21" s="69">
        <v>8</v>
      </c>
      <c r="LA21" s="69">
        <v>8</v>
      </c>
      <c r="LB21" s="69">
        <v>8</v>
      </c>
      <c r="LC21" s="69">
        <v>8</v>
      </c>
      <c r="LD21" s="69">
        <v>8</v>
      </c>
      <c r="LE21" s="78">
        <v>8</v>
      </c>
      <c r="LF21" s="78">
        <v>8</v>
      </c>
      <c r="LG21" s="78">
        <v>8</v>
      </c>
      <c r="LH21" s="78">
        <v>8</v>
      </c>
      <c r="LI21" s="78">
        <v>8</v>
      </c>
      <c r="LJ21" s="153">
        <v>8</v>
      </c>
    </row>
    <row r="22" spans="1:322" ht="25.5" customHeight="1" x14ac:dyDescent="0.25">
      <c r="A22" s="36"/>
      <c r="B22" s="24" t="s">
        <v>127</v>
      </c>
      <c r="C22" s="120" t="s">
        <v>154</v>
      </c>
      <c r="D22" s="126" t="s">
        <v>61</v>
      </c>
      <c r="E22" s="69" t="s">
        <v>62</v>
      </c>
      <c r="F22" s="69" t="s">
        <v>63</v>
      </c>
      <c r="G22" s="69" t="s">
        <v>83</v>
      </c>
      <c r="H22" s="72">
        <f>AVERAGE(S22,AD22,AO22,AZ22,BK22,BV22,CG22,CR22,DC22,DN22,DY22,EJ22,EU22,FF22,FQ22,GB22,GM22,GX22,HI22,HT22,IE22,IP22,JA22,JL22,JW22,KH22,KS22,LD22)</f>
        <v>4.5</v>
      </c>
      <c r="I22" s="72">
        <f>AVERAGE(T22,AE22,AP22,BA22,BL22,BW22,CH22,CS22,DD22,DO22,DZ22,EK22,EV22,FG22,FR22,GC22,GN22,GY22,HJ22,HU22,IF22,IQ22,JB22,JM22,JX22,KI22,KT22,LE22)</f>
        <v>4.5</v>
      </c>
      <c r="J22" s="69">
        <f>AVERAGE(U22, AF22, AQ22, BB22, BM22, BX22, CI22, CT22, DE22, DP22, EA22, EL22, EW22, FH22, FS22, GD22, GO22, GZ22, HK22, HV22, IG22, IR22, JC22, JN22, JY22, KJ22, KU22, LF22)</f>
        <v>4.4285714285714288</v>
      </c>
      <c r="K22" s="69">
        <v>4.4285714285714288</v>
      </c>
      <c r="L22" s="72">
        <v>4.4642857142857144</v>
      </c>
      <c r="M22" s="72">
        <v>4.4107142857142856</v>
      </c>
      <c r="N22" s="114">
        <v>4.4285714285714288</v>
      </c>
      <c r="O22" s="69">
        <v>4.5</v>
      </c>
      <c r="P22" s="69">
        <v>4.5</v>
      </c>
      <c r="Q22" s="69">
        <v>4.5</v>
      </c>
      <c r="R22" s="69">
        <v>4</v>
      </c>
      <c r="S22" s="69">
        <v>4</v>
      </c>
      <c r="T22" s="69">
        <v>4</v>
      </c>
      <c r="U22" s="69">
        <v>4</v>
      </c>
      <c r="V22" s="69">
        <v>4</v>
      </c>
      <c r="W22" s="69">
        <v>4</v>
      </c>
      <c r="X22" s="69">
        <v>4</v>
      </c>
      <c r="Y22" s="160">
        <v>4</v>
      </c>
      <c r="Z22" s="69">
        <v>5</v>
      </c>
      <c r="AA22" s="69">
        <v>5</v>
      </c>
      <c r="AB22" s="69">
        <v>5</v>
      </c>
      <c r="AC22" s="69">
        <v>5</v>
      </c>
      <c r="AD22" s="69">
        <v>5</v>
      </c>
      <c r="AE22" s="69">
        <v>5</v>
      </c>
      <c r="AF22" s="69">
        <v>5</v>
      </c>
      <c r="AG22" s="69">
        <v>5</v>
      </c>
      <c r="AH22" s="69">
        <v>5</v>
      </c>
      <c r="AI22" s="69">
        <v>5</v>
      </c>
      <c r="AJ22" s="160">
        <v>5</v>
      </c>
      <c r="AK22" s="69">
        <v>4</v>
      </c>
      <c r="AL22" s="69">
        <v>4</v>
      </c>
      <c r="AM22" s="69">
        <v>4</v>
      </c>
      <c r="AN22" s="69">
        <v>4</v>
      </c>
      <c r="AO22" s="20">
        <v>4</v>
      </c>
      <c r="AP22" s="20">
        <v>4</v>
      </c>
      <c r="AQ22" s="20">
        <v>4</v>
      </c>
      <c r="AR22" s="35">
        <v>4</v>
      </c>
      <c r="AS22" s="35">
        <v>4</v>
      </c>
      <c r="AT22" s="35">
        <v>4</v>
      </c>
      <c r="AU22" s="48">
        <v>4</v>
      </c>
      <c r="AV22" s="69">
        <v>4</v>
      </c>
      <c r="AW22" s="69">
        <v>4</v>
      </c>
      <c r="AX22" s="69">
        <v>4</v>
      </c>
      <c r="AY22" s="69">
        <v>4</v>
      </c>
      <c r="AZ22" s="69">
        <v>4</v>
      </c>
      <c r="BA22" s="78">
        <v>4</v>
      </c>
      <c r="BB22" s="78">
        <v>4</v>
      </c>
      <c r="BC22" s="78">
        <v>4</v>
      </c>
      <c r="BD22" s="78">
        <v>4</v>
      </c>
      <c r="BE22" s="78">
        <v>4</v>
      </c>
      <c r="BF22" s="153">
        <v>4</v>
      </c>
      <c r="BG22" s="69">
        <v>4</v>
      </c>
      <c r="BH22" s="69">
        <v>4</v>
      </c>
      <c r="BI22" s="69">
        <v>4</v>
      </c>
      <c r="BJ22" s="69">
        <v>4</v>
      </c>
      <c r="BK22" s="69">
        <v>4</v>
      </c>
      <c r="BL22" s="69">
        <v>4</v>
      </c>
      <c r="BM22" s="69">
        <v>4</v>
      </c>
      <c r="BN22" s="69">
        <v>4</v>
      </c>
      <c r="BO22" s="69">
        <v>4</v>
      </c>
      <c r="BP22" s="69">
        <v>4</v>
      </c>
      <c r="BQ22" s="160">
        <v>4</v>
      </c>
      <c r="BR22" s="69">
        <v>4.5</v>
      </c>
      <c r="BS22" s="69">
        <v>4.5</v>
      </c>
      <c r="BT22" s="69">
        <v>4.5</v>
      </c>
      <c r="BU22" s="69">
        <v>4</v>
      </c>
      <c r="BV22" s="78">
        <v>4</v>
      </c>
      <c r="BW22" s="78">
        <v>4</v>
      </c>
      <c r="BX22" s="78">
        <v>4</v>
      </c>
      <c r="BY22" s="78">
        <v>4</v>
      </c>
      <c r="BZ22" s="78">
        <v>4</v>
      </c>
      <c r="CA22" s="78">
        <v>4</v>
      </c>
      <c r="CB22" s="153">
        <v>4</v>
      </c>
      <c r="CC22" s="69">
        <v>4.5</v>
      </c>
      <c r="CD22" s="69">
        <v>4.5</v>
      </c>
      <c r="CE22" s="69">
        <v>4.5</v>
      </c>
      <c r="CF22" s="69">
        <v>5</v>
      </c>
      <c r="CG22" s="69">
        <v>5</v>
      </c>
      <c r="CH22" s="78">
        <v>5</v>
      </c>
      <c r="CI22" s="78">
        <v>4</v>
      </c>
      <c r="CJ22" s="78">
        <v>4</v>
      </c>
      <c r="CK22" s="78">
        <v>5</v>
      </c>
      <c r="CL22" s="78">
        <v>5</v>
      </c>
      <c r="CM22" s="153">
        <v>5</v>
      </c>
      <c r="CN22" s="69">
        <v>5</v>
      </c>
      <c r="CO22" s="69">
        <v>5</v>
      </c>
      <c r="CP22" s="69">
        <v>5</v>
      </c>
      <c r="CQ22" s="69">
        <v>9</v>
      </c>
      <c r="CR22" s="69">
        <v>7</v>
      </c>
      <c r="CS22" s="78">
        <v>7</v>
      </c>
      <c r="CT22" s="78">
        <v>7</v>
      </c>
      <c r="CU22" s="78">
        <v>8</v>
      </c>
      <c r="CV22" s="78">
        <v>8</v>
      </c>
      <c r="CW22" s="78">
        <v>6.5</v>
      </c>
      <c r="CX22" s="153">
        <v>7</v>
      </c>
      <c r="CY22" s="69">
        <v>3</v>
      </c>
      <c r="CZ22" s="69">
        <v>3</v>
      </c>
      <c r="DA22" s="69">
        <v>3</v>
      </c>
      <c r="DB22" s="69">
        <v>3</v>
      </c>
      <c r="DC22" s="69">
        <v>3</v>
      </c>
      <c r="DD22" s="69">
        <v>3</v>
      </c>
      <c r="DE22" s="69">
        <v>3</v>
      </c>
      <c r="DF22" s="69">
        <v>3</v>
      </c>
      <c r="DG22" s="69">
        <v>3</v>
      </c>
      <c r="DH22" s="69">
        <v>3</v>
      </c>
      <c r="DI22" s="160">
        <v>3</v>
      </c>
      <c r="DJ22" s="69">
        <v>5</v>
      </c>
      <c r="DK22" s="69">
        <v>5</v>
      </c>
      <c r="DL22" s="69">
        <v>5</v>
      </c>
      <c r="DM22" s="38">
        <v>5</v>
      </c>
      <c r="DN22" s="69">
        <v>5</v>
      </c>
      <c r="DO22" s="78">
        <v>5</v>
      </c>
      <c r="DP22" s="78">
        <v>5</v>
      </c>
      <c r="DQ22" s="78">
        <v>5</v>
      </c>
      <c r="DR22" s="78">
        <v>5</v>
      </c>
      <c r="DS22" s="78">
        <v>5</v>
      </c>
      <c r="DT22" s="153">
        <v>5</v>
      </c>
      <c r="DU22" s="69">
        <v>5</v>
      </c>
      <c r="DV22" s="69">
        <v>5</v>
      </c>
      <c r="DW22" s="38" t="s">
        <v>36</v>
      </c>
      <c r="DX22" s="78">
        <v>5</v>
      </c>
      <c r="DY22" s="78">
        <v>5</v>
      </c>
      <c r="DZ22" s="78">
        <v>5</v>
      </c>
      <c r="EA22" s="20">
        <v>5</v>
      </c>
      <c r="EB22" s="147">
        <v>5</v>
      </c>
      <c r="EC22" s="147">
        <v>5</v>
      </c>
      <c r="ED22" s="147">
        <v>5</v>
      </c>
      <c r="EE22" s="216">
        <v>5</v>
      </c>
      <c r="EF22" s="72">
        <v>4</v>
      </c>
      <c r="EG22" s="72">
        <v>4</v>
      </c>
      <c r="EH22" s="72">
        <v>4</v>
      </c>
      <c r="EI22" s="69">
        <v>4</v>
      </c>
      <c r="EJ22" s="69">
        <v>4</v>
      </c>
      <c r="EK22" s="69">
        <v>4</v>
      </c>
      <c r="EL22" s="69">
        <v>4</v>
      </c>
      <c r="EM22" s="69">
        <v>4</v>
      </c>
      <c r="EN22" s="69">
        <v>4</v>
      </c>
      <c r="EO22" s="78">
        <v>4</v>
      </c>
      <c r="EP22" s="153">
        <v>4</v>
      </c>
      <c r="EQ22" s="69">
        <v>4</v>
      </c>
      <c r="ER22" s="69">
        <v>4</v>
      </c>
      <c r="ES22" s="69">
        <v>4</v>
      </c>
      <c r="ET22" s="69">
        <v>4</v>
      </c>
      <c r="EU22" s="69">
        <v>4</v>
      </c>
      <c r="EV22" s="69">
        <v>4</v>
      </c>
      <c r="EW22" s="69">
        <v>4</v>
      </c>
      <c r="EX22" s="69">
        <v>4</v>
      </c>
      <c r="EY22" s="69">
        <v>3</v>
      </c>
      <c r="EZ22" s="69">
        <v>3</v>
      </c>
      <c r="FA22" s="160">
        <v>3</v>
      </c>
      <c r="FB22" s="69">
        <v>5</v>
      </c>
      <c r="FC22" s="69">
        <v>5</v>
      </c>
      <c r="FD22" s="69">
        <v>4</v>
      </c>
      <c r="FE22" s="69">
        <v>4</v>
      </c>
      <c r="FF22" s="69">
        <v>4</v>
      </c>
      <c r="FG22" s="69">
        <v>4</v>
      </c>
      <c r="FH22" s="69">
        <v>4</v>
      </c>
      <c r="FI22" s="69">
        <v>4</v>
      </c>
      <c r="FJ22" s="69">
        <v>4</v>
      </c>
      <c r="FK22" s="69">
        <v>4</v>
      </c>
      <c r="FL22" s="160">
        <v>4</v>
      </c>
      <c r="FM22" s="69">
        <v>0</v>
      </c>
      <c r="FN22" s="69">
        <v>5</v>
      </c>
      <c r="FO22" s="69">
        <v>5</v>
      </c>
      <c r="FP22" s="69">
        <v>5</v>
      </c>
      <c r="FQ22" s="69">
        <v>5</v>
      </c>
      <c r="FR22" s="78">
        <v>5</v>
      </c>
      <c r="FS22" s="78">
        <v>5</v>
      </c>
      <c r="FT22" s="78">
        <v>5</v>
      </c>
      <c r="FU22" s="78">
        <v>5</v>
      </c>
      <c r="FV22" s="78">
        <v>5</v>
      </c>
      <c r="FW22" s="153">
        <v>5</v>
      </c>
      <c r="FX22" s="69">
        <v>4</v>
      </c>
      <c r="FY22" s="69">
        <v>4</v>
      </c>
      <c r="FZ22" s="69">
        <v>4</v>
      </c>
      <c r="GA22" s="69">
        <v>4</v>
      </c>
      <c r="GB22" s="78">
        <v>4</v>
      </c>
      <c r="GC22" s="78">
        <v>4</v>
      </c>
      <c r="GD22" s="78">
        <v>4</v>
      </c>
      <c r="GE22" s="78">
        <v>4</v>
      </c>
      <c r="GF22" s="78">
        <v>4</v>
      </c>
      <c r="GG22" s="78">
        <v>4</v>
      </c>
      <c r="GH22" s="153">
        <v>4</v>
      </c>
      <c r="GI22" s="69">
        <v>4</v>
      </c>
      <c r="GJ22" s="69">
        <v>4</v>
      </c>
      <c r="GK22" s="69">
        <v>4</v>
      </c>
      <c r="GL22" s="69">
        <v>4</v>
      </c>
      <c r="GM22" s="69">
        <v>4</v>
      </c>
      <c r="GN22" s="69">
        <v>4</v>
      </c>
      <c r="GO22" s="69">
        <v>4</v>
      </c>
      <c r="GP22" s="69">
        <v>4</v>
      </c>
      <c r="GQ22" s="69">
        <v>4</v>
      </c>
      <c r="GR22" s="69">
        <v>4</v>
      </c>
      <c r="GS22" s="160">
        <v>4</v>
      </c>
      <c r="GT22" s="69">
        <v>4</v>
      </c>
      <c r="GU22" s="69">
        <v>4</v>
      </c>
      <c r="GV22" s="69">
        <v>4</v>
      </c>
      <c r="GW22" s="69">
        <v>4</v>
      </c>
      <c r="GX22" s="69">
        <v>4</v>
      </c>
      <c r="GY22" s="78">
        <v>4</v>
      </c>
      <c r="GZ22" s="78">
        <v>4</v>
      </c>
      <c r="HA22" s="78">
        <v>4</v>
      </c>
      <c r="HB22" s="78">
        <v>4</v>
      </c>
      <c r="HC22" s="78">
        <v>4</v>
      </c>
      <c r="HD22" s="153">
        <v>4</v>
      </c>
      <c r="HE22" s="38">
        <v>5</v>
      </c>
      <c r="HF22" s="38">
        <v>5</v>
      </c>
      <c r="HG22" s="38">
        <v>4</v>
      </c>
      <c r="HH22" s="69">
        <v>4</v>
      </c>
      <c r="HI22" s="69">
        <v>4</v>
      </c>
      <c r="HJ22" s="78">
        <v>4</v>
      </c>
      <c r="HK22" s="78">
        <v>4</v>
      </c>
      <c r="HL22" s="78">
        <v>4</v>
      </c>
      <c r="HM22" s="78">
        <v>4</v>
      </c>
      <c r="HN22" s="78">
        <v>4</v>
      </c>
      <c r="HO22" s="153">
        <v>4</v>
      </c>
      <c r="HP22" s="69">
        <v>4.5</v>
      </c>
      <c r="HQ22" s="69">
        <v>4.5</v>
      </c>
      <c r="HR22" s="69">
        <v>4.5</v>
      </c>
      <c r="HS22" s="69">
        <v>4</v>
      </c>
      <c r="HT22" s="69">
        <v>4</v>
      </c>
      <c r="HU22" s="69">
        <v>4</v>
      </c>
      <c r="HV22" s="69">
        <v>4</v>
      </c>
      <c r="HW22" s="69">
        <v>4</v>
      </c>
      <c r="HX22" s="69">
        <v>4</v>
      </c>
      <c r="HY22" s="69">
        <v>4</v>
      </c>
      <c r="HZ22" s="160">
        <v>4</v>
      </c>
      <c r="IA22" s="69">
        <v>5</v>
      </c>
      <c r="IB22" s="69">
        <v>5</v>
      </c>
      <c r="IC22" s="69">
        <v>5</v>
      </c>
      <c r="ID22" s="69">
        <v>5</v>
      </c>
      <c r="IE22" s="69">
        <v>5</v>
      </c>
      <c r="IF22" s="78">
        <v>5</v>
      </c>
      <c r="IG22" s="78">
        <v>5</v>
      </c>
      <c r="IH22" s="78">
        <v>5</v>
      </c>
      <c r="II22" s="78">
        <v>5</v>
      </c>
      <c r="IJ22" s="78">
        <v>5</v>
      </c>
      <c r="IK22" s="153">
        <v>5</v>
      </c>
      <c r="IL22" s="69">
        <v>5.5</v>
      </c>
      <c r="IM22" s="69">
        <v>5.5</v>
      </c>
      <c r="IN22" s="69">
        <v>5.5</v>
      </c>
      <c r="IO22" s="69">
        <v>6</v>
      </c>
      <c r="IP22" s="69">
        <v>6</v>
      </c>
      <c r="IQ22" s="78">
        <v>6</v>
      </c>
      <c r="IR22" s="78">
        <v>6</v>
      </c>
      <c r="IS22" s="78">
        <v>5</v>
      </c>
      <c r="IT22" s="78">
        <v>6</v>
      </c>
      <c r="IU22" s="78">
        <v>6</v>
      </c>
      <c r="IV22" s="153">
        <v>6</v>
      </c>
      <c r="IW22" s="69">
        <v>5</v>
      </c>
      <c r="IX22" s="69">
        <v>4.5</v>
      </c>
      <c r="IY22" s="69">
        <v>4.5</v>
      </c>
      <c r="IZ22" s="69">
        <v>5</v>
      </c>
      <c r="JA22" s="69">
        <v>5</v>
      </c>
      <c r="JB22" s="78">
        <v>5</v>
      </c>
      <c r="JC22" s="78">
        <v>5</v>
      </c>
      <c r="JD22" s="78">
        <v>5</v>
      </c>
      <c r="JE22" s="78">
        <v>5</v>
      </c>
      <c r="JF22" s="78">
        <v>5</v>
      </c>
      <c r="JG22" s="153">
        <v>5</v>
      </c>
      <c r="JH22" s="69">
        <v>5.5</v>
      </c>
      <c r="JI22" s="69">
        <v>5.5</v>
      </c>
      <c r="JJ22" s="69">
        <v>5.5</v>
      </c>
      <c r="JK22" s="69">
        <v>6</v>
      </c>
      <c r="JL22" s="69">
        <v>6</v>
      </c>
      <c r="JM22" s="78">
        <v>6</v>
      </c>
      <c r="JN22" s="78">
        <v>6</v>
      </c>
      <c r="JO22" s="78">
        <v>6</v>
      </c>
      <c r="JP22" s="78">
        <v>6</v>
      </c>
      <c r="JQ22" s="78">
        <v>6</v>
      </c>
      <c r="JR22" s="153">
        <v>6</v>
      </c>
      <c r="JS22" s="69">
        <v>5</v>
      </c>
      <c r="JT22" s="69">
        <v>5</v>
      </c>
      <c r="JU22" s="69">
        <v>5</v>
      </c>
      <c r="JV22" s="72">
        <v>5</v>
      </c>
      <c r="JW22" s="69">
        <v>5</v>
      </c>
      <c r="JX22" s="78">
        <v>5</v>
      </c>
      <c r="JY22" s="78">
        <v>4</v>
      </c>
      <c r="JZ22" s="78">
        <v>4</v>
      </c>
      <c r="KA22" s="78">
        <v>4</v>
      </c>
      <c r="KB22" s="69">
        <v>4</v>
      </c>
      <c r="KC22" s="160">
        <v>4</v>
      </c>
      <c r="KD22" s="69">
        <v>4.5</v>
      </c>
      <c r="KE22" s="69">
        <v>4.5</v>
      </c>
      <c r="KF22" s="69">
        <v>4.5</v>
      </c>
      <c r="KG22" s="69">
        <v>4</v>
      </c>
      <c r="KH22" s="69">
        <v>4</v>
      </c>
      <c r="KI22" s="107">
        <v>4</v>
      </c>
      <c r="KJ22" s="107">
        <v>4</v>
      </c>
      <c r="KK22" s="107">
        <v>4</v>
      </c>
      <c r="KL22" s="107">
        <v>4</v>
      </c>
      <c r="KM22" s="107">
        <v>4</v>
      </c>
      <c r="KN22" s="190">
        <v>4</v>
      </c>
      <c r="KO22" s="3">
        <v>3</v>
      </c>
      <c r="KP22" s="3">
        <v>3</v>
      </c>
      <c r="KQ22" s="3">
        <v>3</v>
      </c>
      <c r="KR22" s="69">
        <v>3</v>
      </c>
      <c r="KS22" s="78">
        <v>3</v>
      </c>
      <c r="KT22" s="78">
        <v>3</v>
      </c>
      <c r="KU22" s="78">
        <v>3</v>
      </c>
      <c r="KV22" s="78">
        <v>3</v>
      </c>
      <c r="KW22" s="78">
        <v>3</v>
      </c>
      <c r="KX22" s="78">
        <v>3</v>
      </c>
      <c r="KY22" s="153">
        <v>3</v>
      </c>
      <c r="KZ22" s="69">
        <v>5</v>
      </c>
      <c r="LA22" s="69">
        <v>5</v>
      </c>
      <c r="LB22" s="69">
        <v>5</v>
      </c>
      <c r="LC22" s="69">
        <v>5</v>
      </c>
      <c r="LD22" s="69">
        <v>5</v>
      </c>
      <c r="LE22" s="78">
        <v>5</v>
      </c>
      <c r="LF22" s="78">
        <v>5</v>
      </c>
      <c r="LG22" s="78">
        <v>5</v>
      </c>
      <c r="LH22" s="78">
        <v>5</v>
      </c>
      <c r="LI22" s="78">
        <v>5</v>
      </c>
      <c r="LJ22" s="153">
        <v>5</v>
      </c>
    </row>
    <row r="23" spans="1:322" ht="25.5" customHeight="1" x14ac:dyDescent="0.25">
      <c r="A23" s="36"/>
      <c r="B23" s="24" t="s">
        <v>128</v>
      </c>
      <c r="C23" s="120" t="s">
        <v>155</v>
      </c>
      <c r="D23" s="126" t="s">
        <v>60</v>
      </c>
      <c r="E23" s="69" t="s">
        <v>64</v>
      </c>
      <c r="F23" s="69" t="s">
        <v>65</v>
      </c>
      <c r="G23" s="69" t="s">
        <v>84</v>
      </c>
      <c r="H23" s="69">
        <f>AVERAGE(S23,AD23,AO23,AZ23,BK23,BV23,CG23,CR23,DC23,DN23,DY23,EJ23,EU23,FF23,FQ23,GB23,GM23,GX23,HI23,HT23,IE23,IP23,JA23,JL23,JW23,KH23,KS23,LD23)</f>
        <v>35.392857142857146</v>
      </c>
      <c r="I23" s="69">
        <f>AVERAGE(T23,AE23,AP23,BA23,BL23,BW23,CH23,CS23,DD23,DO23,DZ23,EK23,EV23,FG23,FR23,GC23,GN23,GY23,HJ23,HU23,IF23,IQ23,JB23,JM23,JX23,KI23,KT23,LE23)</f>
        <v>35.660714285714285</v>
      </c>
      <c r="J23" s="69">
        <f>AVERAGE(U23, AF23, AQ23, BB23, BM23, BX23, CI23, CT23, DE23, DP23, EA23, EL23, EW23, FH23, FS23, GD23, GO23, GZ23, HK23, HV23, IG23, IR23, JC23, JN23, JY23, KJ23, KU23, LF23)</f>
        <v>34.857142857142854</v>
      </c>
      <c r="K23" s="69">
        <v>34.342857142857142</v>
      </c>
      <c r="L23" s="69">
        <v>34.93928571428571</v>
      </c>
      <c r="M23" s="69">
        <v>35.428571428571431</v>
      </c>
      <c r="N23" s="160">
        <v>35.5</v>
      </c>
      <c r="O23" s="69">
        <v>37.5</v>
      </c>
      <c r="P23" s="69">
        <v>37.5</v>
      </c>
      <c r="Q23" s="69">
        <v>37.5</v>
      </c>
      <c r="R23" s="69">
        <v>34</v>
      </c>
      <c r="S23" s="69">
        <v>34</v>
      </c>
      <c r="T23" s="69">
        <v>34</v>
      </c>
      <c r="U23" s="69">
        <v>34</v>
      </c>
      <c r="V23" s="69">
        <v>34</v>
      </c>
      <c r="W23" s="69">
        <v>34</v>
      </c>
      <c r="X23" s="69">
        <v>34</v>
      </c>
      <c r="Y23" s="160">
        <v>34</v>
      </c>
      <c r="Z23" s="69">
        <v>30.5</v>
      </c>
      <c r="AA23" s="69">
        <v>30.5</v>
      </c>
      <c r="AB23" s="69">
        <v>30.5</v>
      </c>
      <c r="AC23" s="69">
        <v>31</v>
      </c>
      <c r="AD23" s="69">
        <v>31</v>
      </c>
      <c r="AE23" s="69">
        <v>31</v>
      </c>
      <c r="AF23" s="69">
        <v>31</v>
      </c>
      <c r="AG23" s="69">
        <v>31</v>
      </c>
      <c r="AH23" s="69">
        <v>31</v>
      </c>
      <c r="AI23" s="69">
        <v>31</v>
      </c>
      <c r="AJ23" s="160">
        <v>31</v>
      </c>
      <c r="AK23" s="69">
        <v>30</v>
      </c>
      <c r="AL23" s="69">
        <v>30</v>
      </c>
      <c r="AM23" s="69">
        <v>30</v>
      </c>
      <c r="AN23" s="69">
        <v>30</v>
      </c>
      <c r="AO23" s="20">
        <v>30</v>
      </c>
      <c r="AP23" s="20">
        <v>30</v>
      </c>
      <c r="AQ23" s="20">
        <v>30</v>
      </c>
      <c r="AR23" s="35">
        <v>30</v>
      </c>
      <c r="AS23" s="35">
        <v>30</v>
      </c>
      <c r="AT23" s="35">
        <v>30</v>
      </c>
      <c r="AU23" s="48">
        <v>30</v>
      </c>
      <c r="AV23" s="69">
        <v>31.5</v>
      </c>
      <c r="AW23" s="69">
        <v>31.5</v>
      </c>
      <c r="AX23" s="69">
        <v>31.5</v>
      </c>
      <c r="AY23" s="69">
        <v>32</v>
      </c>
      <c r="AZ23" s="69">
        <v>32</v>
      </c>
      <c r="BA23" s="78">
        <v>32</v>
      </c>
      <c r="BB23" s="78">
        <v>32</v>
      </c>
      <c r="BC23" s="78">
        <v>32</v>
      </c>
      <c r="BD23" s="78">
        <v>32</v>
      </c>
      <c r="BE23" s="78">
        <v>32</v>
      </c>
      <c r="BF23" s="153">
        <v>34</v>
      </c>
      <c r="BG23" s="69">
        <v>32</v>
      </c>
      <c r="BH23" s="69">
        <v>32</v>
      </c>
      <c r="BI23" s="69">
        <v>32</v>
      </c>
      <c r="BJ23" s="69">
        <v>32</v>
      </c>
      <c r="BK23" s="69">
        <v>32</v>
      </c>
      <c r="BL23" s="69">
        <v>32</v>
      </c>
      <c r="BM23" s="69">
        <v>32</v>
      </c>
      <c r="BN23" s="69">
        <v>32</v>
      </c>
      <c r="BO23" s="69">
        <v>32</v>
      </c>
      <c r="BP23" s="69">
        <v>32</v>
      </c>
      <c r="BQ23" s="160">
        <v>32</v>
      </c>
      <c r="BR23" s="69">
        <v>40</v>
      </c>
      <c r="BS23" s="69">
        <v>40</v>
      </c>
      <c r="BT23" s="69">
        <v>40</v>
      </c>
      <c r="BU23" s="69">
        <v>36</v>
      </c>
      <c r="BV23" s="78">
        <v>36</v>
      </c>
      <c r="BW23" s="78">
        <v>36</v>
      </c>
      <c r="BX23" s="78">
        <v>36</v>
      </c>
      <c r="BY23" s="78">
        <v>36</v>
      </c>
      <c r="BZ23" s="78">
        <v>36</v>
      </c>
      <c r="CA23" s="78">
        <v>36</v>
      </c>
      <c r="CB23" s="153">
        <v>36</v>
      </c>
      <c r="CC23" s="69">
        <v>39.5</v>
      </c>
      <c r="CD23" s="69">
        <v>39.5</v>
      </c>
      <c r="CE23" s="69">
        <v>39.5</v>
      </c>
      <c r="CF23" s="69">
        <v>40</v>
      </c>
      <c r="CG23" s="69">
        <v>40</v>
      </c>
      <c r="CH23" s="78">
        <v>40</v>
      </c>
      <c r="CI23" s="78">
        <v>35</v>
      </c>
      <c r="CJ23" s="78">
        <v>35</v>
      </c>
      <c r="CK23" s="78">
        <v>35</v>
      </c>
      <c r="CL23" s="78">
        <v>35</v>
      </c>
      <c r="CM23" s="153">
        <v>35</v>
      </c>
      <c r="CN23" s="69">
        <v>62</v>
      </c>
      <c r="CO23" s="69">
        <v>62</v>
      </c>
      <c r="CP23" s="69">
        <v>62</v>
      </c>
      <c r="CQ23" s="69">
        <v>62</v>
      </c>
      <c r="CR23" s="69">
        <v>56</v>
      </c>
      <c r="CS23" s="78">
        <v>56</v>
      </c>
      <c r="CT23" s="78">
        <v>56</v>
      </c>
      <c r="CU23" s="78">
        <v>56</v>
      </c>
      <c r="CV23" s="78">
        <v>56</v>
      </c>
      <c r="CW23" s="78">
        <v>52</v>
      </c>
      <c r="CX23" s="153">
        <v>52</v>
      </c>
      <c r="CY23" s="69">
        <v>18</v>
      </c>
      <c r="CZ23" s="69">
        <v>18</v>
      </c>
      <c r="DA23" s="69">
        <v>23</v>
      </c>
      <c r="DB23" s="69">
        <v>23</v>
      </c>
      <c r="DC23" s="69">
        <v>23</v>
      </c>
      <c r="DD23" s="69">
        <v>23</v>
      </c>
      <c r="DE23" s="69">
        <v>23</v>
      </c>
      <c r="DF23" s="69">
        <v>23</v>
      </c>
      <c r="DG23" s="69">
        <v>23</v>
      </c>
      <c r="DH23" s="69">
        <v>23</v>
      </c>
      <c r="DI23" s="160">
        <v>23</v>
      </c>
      <c r="DJ23" s="69">
        <v>35.75</v>
      </c>
      <c r="DK23" s="69">
        <v>35.75</v>
      </c>
      <c r="DL23" s="69">
        <v>35.799999999999997</v>
      </c>
      <c r="DM23" s="38">
        <v>36</v>
      </c>
      <c r="DN23" s="69">
        <v>36</v>
      </c>
      <c r="DO23" s="78">
        <v>36</v>
      </c>
      <c r="DP23" s="78">
        <v>36</v>
      </c>
      <c r="DQ23" s="78">
        <v>36</v>
      </c>
      <c r="DR23" s="78">
        <v>36</v>
      </c>
      <c r="DS23" s="78">
        <v>36</v>
      </c>
      <c r="DT23" s="153">
        <v>36</v>
      </c>
      <c r="DU23" s="69">
        <v>44</v>
      </c>
      <c r="DV23" s="69">
        <v>44</v>
      </c>
      <c r="DW23" s="38" t="s">
        <v>36</v>
      </c>
      <c r="DX23" s="78">
        <v>36</v>
      </c>
      <c r="DY23" s="78">
        <v>33</v>
      </c>
      <c r="DZ23" s="78">
        <v>33</v>
      </c>
      <c r="EA23" s="20">
        <v>33</v>
      </c>
      <c r="EB23" s="104">
        <v>14.6</v>
      </c>
      <c r="EC23" s="104">
        <v>23.3</v>
      </c>
      <c r="ED23" s="104">
        <v>33</v>
      </c>
      <c r="EE23" s="217">
        <v>33</v>
      </c>
      <c r="EF23" s="38">
        <v>37</v>
      </c>
      <c r="EG23" s="38">
        <v>37</v>
      </c>
      <c r="EH23" s="38">
        <v>37</v>
      </c>
      <c r="EI23" s="69">
        <v>37</v>
      </c>
      <c r="EJ23" s="69">
        <v>37</v>
      </c>
      <c r="EK23" s="69">
        <v>37</v>
      </c>
      <c r="EL23" s="69">
        <v>37</v>
      </c>
      <c r="EM23" s="69">
        <v>37</v>
      </c>
      <c r="EN23" s="69">
        <v>37</v>
      </c>
      <c r="EO23" s="78">
        <v>37</v>
      </c>
      <c r="EP23" s="153">
        <v>37</v>
      </c>
      <c r="EQ23" s="69">
        <v>36</v>
      </c>
      <c r="ER23" s="69">
        <v>36</v>
      </c>
      <c r="ES23" s="69">
        <v>24</v>
      </c>
      <c r="ET23" s="69">
        <v>24</v>
      </c>
      <c r="EU23" s="69">
        <v>24</v>
      </c>
      <c r="EV23" s="69">
        <v>24</v>
      </c>
      <c r="EW23" s="69">
        <v>24</v>
      </c>
      <c r="EX23" s="69">
        <v>24</v>
      </c>
      <c r="EY23" s="69">
        <v>24</v>
      </c>
      <c r="EZ23" s="69">
        <v>24</v>
      </c>
      <c r="FA23" s="160">
        <v>24</v>
      </c>
      <c r="FB23" s="69">
        <v>40</v>
      </c>
      <c r="FC23" s="69">
        <v>40</v>
      </c>
      <c r="FD23" s="69">
        <v>32</v>
      </c>
      <c r="FE23" s="69">
        <v>32</v>
      </c>
      <c r="FF23" s="69">
        <v>32</v>
      </c>
      <c r="FG23" s="69">
        <v>32</v>
      </c>
      <c r="FH23" s="69">
        <v>32</v>
      </c>
      <c r="FI23" s="69">
        <v>32</v>
      </c>
      <c r="FJ23" s="69">
        <v>32</v>
      </c>
      <c r="FK23" s="69">
        <v>32</v>
      </c>
      <c r="FL23" s="160">
        <v>32</v>
      </c>
      <c r="FM23" s="69">
        <v>0</v>
      </c>
      <c r="FN23" s="69">
        <v>40</v>
      </c>
      <c r="FO23" s="69">
        <v>40</v>
      </c>
      <c r="FP23" s="69">
        <v>40</v>
      </c>
      <c r="FQ23" s="69">
        <v>40</v>
      </c>
      <c r="FR23" s="78">
        <v>40</v>
      </c>
      <c r="FS23" s="78">
        <v>40</v>
      </c>
      <c r="FT23" s="78">
        <v>40</v>
      </c>
      <c r="FU23" s="78">
        <v>40</v>
      </c>
      <c r="FV23" s="78">
        <v>40</v>
      </c>
      <c r="FW23" s="153">
        <v>40</v>
      </c>
      <c r="FX23" s="69">
        <v>33</v>
      </c>
      <c r="FY23" s="69">
        <v>33</v>
      </c>
      <c r="FZ23" s="69">
        <v>33</v>
      </c>
      <c r="GA23" s="69">
        <v>33</v>
      </c>
      <c r="GB23" s="78">
        <v>33</v>
      </c>
      <c r="GC23" s="78">
        <v>33</v>
      </c>
      <c r="GD23" s="78">
        <v>24</v>
      </c>
      <c r="GE23" s="78">
        <v>28</v>
      </c>
      <c r="GF23" s="78">
        <v>28</v>
      </c>
      <c r="GG23" s="78">
        <v>36</v>
      </c>
      <c r="GH23" s="153">
        <v>36</v>
      </c>
      <c r="GI23" s="69">
        <v>28</v>
      </c>
      <c r="GJ23" s="69">
        <v>28</v>
      </c>
      <c r="GK23" s="69">
        <v>28</v>
      </c>
      <c r="GL23" s="69">
        <v>28</v>
      </c>
      <c r="GM23" s="69">
        <v>28</v>
      </c>
      <c r="GN23" s="69">
        <v>28</v>
      </c>
      <c r="GO23" s="69">
        <v>28</v>
      </c>
      <c r="GP23" s="69">
        <v>28</v>
      </c>
      <c r="GQ23" s="69">
        <v>28</v>
      </c>
      <c r="GR23" s="69">
        <v>28</v>
      </c>
      <c r="GS23" s="160">
        <v>28</v>
      </c>
      <c r="GT23" s="69">
        <v>28</v>
      </c>
      <c r="GU23" s="69">
        <v>28</v>
      </c>
      <c r="GV23" s="69">
        <v>28</v>
      </c>
      <c r="GW23" s="69">
        <v>28</v>
      </c>
      <c r="GX23" s="69">
        <v>28</v>
      </c>
      <c r="GY23" s="78">
        <v>28</v>
      </c>
      <c r="GZ23" s="78">
        <v>28</v>
      </c>
      <c r="HA23" s="78">
        <v>28</v>
      </c>
      <c r="HB23" s="78">
        <v>36</v>
      </c>
      <c r="HC23" s="78">
        <v>36</v>
      </c>
      <c r="HD23" s="153">
        <v>36</v>
      </c>
      <c r="HE23" s="38">
        <v>37.5</v>
      </c>
      <c r="HF23" s="38">
        <v>37.5</v>
      </c>
      <c r="HG23" s="38">
        <v>35</v>
      </c>
      <c r="HH23" s="69">
        <v>35</v>
      </c>
      <c r="HI23" s="69">
        <v>35</v>
      </c>
      <c r="HJ23" s="78">
        <v>35</v>
      </c>
      <c r="HK23" s="78">
        <v>35</v>
      </c>
      <c r="HL23" s="78">
        <v>35</v>
      </c>
      <c r="HM23" s="78">
        <v>35</v>
      </c>
      <c r="HN23" s="78">
        <v>35</v>
      </c>
      <c r="HO23" s="153">
        <v>35</v>
      </c>
      <c r="HP23" s="69">
        <v>36</v>
      </c>
      <c r="HQ23" s="69">
        <v>36</v>
      </c>
      <c r="HR23" s="69">
        <v>36</v>
      </c>
      <c r="HS23" s="69">
        <v>32</v>
      </c>
      <c r="HT23" s="69">
        <v>32</v>
      </c>
      <c r="HU23" s="69">
        <v>32</v>
      </c>
      <c r="HV23" s="69">
        <v>32</v>
      </c>
      <c r="HW23" s="69">
        <v>32</v>
      </c>
      <c r="HX23" s="69">
        <v>32</v>
      </c>
      <c r="HY23" s="69">
        <v>32</v>
      </c>
      <c r="HZ23" s="160">
        <v>32</v>
      </c>
      <c r="IA23" s="69">
        <v>42</v>
      </c>
      <c r="IB23" s="69">
        <v>42</v>
      </c>
      <c r="IC23" s="69">
        <v>42</v>
      </c>
      <c r="ID23" s="69">
        <v>42</v>
      </c>
      <c r="IE23" s="69">
        <v>42</v>
      </c>
      <c r="IF23" s="78">
        <v>42</v>
      </c>
      <c r="IG23" s="78">
        <v>42</v>
      </c>
      <c r="IH23" s="78">
        <v>42</v>
      </c>
      <c r="II23" s="78">
        <v>42</v>
      </c>
      <c r="IJ23" s="78">
        <v>42</v>
      </c>
      <c r="IK23" s="153">
        <v>42</v>
      </c>
      <c r="IL23" s="69">
        <v>41</v>
      </c>
      <c r="IM23" s="69">
        <v>41</v>
      </c>
      <c r="IN23" s="69">
        <v>41</v>
      </c>
      <c r="IO23" s="69">
        <v>41</v>
      </c>
      <c r="IP23" s="69">
        <v>41</v>
      </c>
      <c r="IQ23" s="78">
        <v>48.5</v>
      </c>
      <c r="IR23" s="78">
        <v>49</v>
      </c>
      <c r="IS23" s="78">
        <v>49</v>
      </c>
      <c r="IT23" s="78">
        <v>49</v>
      </c>
      <c r="IU23" s="78">
        <v>49</v>
      </c>
      <c r="IV23" s="153">
        <v>49</v>
      </c>
      <c r="IW23" s="69">
        <v>37</v>
      </c>
      <c r="IX23" s="69">
        <v>37</v>
      </c>
      <c r="IY23" s="69">
        <v>37</v>
      </c>
      <c r="IZ23" s="69">
        <v>37</v>
      </c>
      <c r="JA23" s="69">
        <v>37</v>
      </c>
      <c r="JB23" s="78">
        <v>37</v>
      </c>
      <c r="JC23" s="78">
        <v>37</v>
      </c>
      <c r="JD23" s="78">
        <v>37</v>
      </c>
      <c r="JE23" s="78">
        <v>37</v>
      </c>
      <c r="JF23" s="78">
        <v>37</v>
      </c>
      <c r="JG23" s="153">
        <v>37</v>
      </c>
      <c r="JH23" s="69">
        <v>46.5</v>
      </c>
      <c r="JI23" s="69">
        <v>46.5</v>
      </c>
      <c r="JJ23" s="69">
        <v>46.5</v>
      </c>
      <c r="JK23" s="69">
        <v>51</v>
      </c>
      <c r="JL23" s="69">
        <v>51</v>
      </c>
      <c r="JM23" s="78">
        <v>51</v>
      </c>
      <c r="JN23" s="78">
        <v>51</v>
      </c>
      <c r="JO23" s="78">
        <v>51</v>
      </c>
      <c r="JP23" s="78">
        <v>51</v>
      </c>
      <c r="JQ23" s="78">
        <v>51</v>
      </c>
      <c r="JR23" s="153">
        <v>51</v>
      </c>
      <c r="JS23" s="69">
        <v>32.5</v>
      </c>
      <c r="JT23" s="69">
        <v>32.5</v>
      </c>
      <c r="JU23" s="69">
        <v>38.5</v>
      </c>
      <c r="JV23" s="38">
        <v>39</v>
      </c>
      <c r="JW23" s="69">
        <v>39</v>
      </c>
      <c r="JX23" s="78">
        <v>39</v>
      </c>
      <c r="JY23" s="78">
        <v>30</v>
      </c>
      <c r="JZ23" s="78">
        <v>30</v>
      </c>
      <c r="KA23" s="78">
        <v>30</v>
      </c>
      <c r="KB23" s="69">
        <v>30</v>
      </c>
      <c r="KC23" s="160">
        <v>30</v>
      </c>
      <c r="KD23" s="69">
        <v>42</v>
      </c>
      <c r="KE23" s="69">
        <v>42</v>
      </c>
      <c r="KF23" s="69">
        <v>42</v>
      </c>
      <c r="KG23" s="69">
        <v>41</v>
      </c>
      <c r="KH23" s="69">
        <v>41</v>
      </c>
      <c r="KI23" s="107">
        <v>41</v>
      </c>
      <c r="KJ23" s="107">
        <v>41</v>
      </c>
      <c r="KK23" s="107">
        <v>41</v>
      </c>
      <c r="KL23" s="107">
        <v>41</v>
      </c>
      <c r="KM23" s="107">
        <v>41</v>
      </c>
      <c r="KN23" s="190">
        <v>41</v>
      </c>
      <c r="KO23" s="3">
        <v>30</v>
      </c>
      <c r="KP23" s="3">
        <v>30</v>
      </c>
      <c r="KQ23" s="3">
        <v>30</v>
      </c>
      <c r="KR23" s="69">
        <v>30</v>
      </c>
      <c r="KS23" s="78">
        <v>30</v>
      </c>
      <c r="KT23" s="78">
        <v>30</v>
      </c>
      <c r="KU23" s="78">
        <v>30</v>
      </c>
      <c r="KV23" s="78">
        <v>30</v>
      </c>
      <c r="KW23" s="78">
        <v>30</v>
      </c>
      <c r="KX23" s="78">
        <v>30</v>
      </c>
      <c r="KY23" s="153">
        <v>30</v>
      </c>
      <c r="KZ23" s="69">
        <v>37.5</v>
      </c>
      <c r="LA23" s="69">
        <v>37.5</v>
      </c>
      <c r="LB23" s="69">
        <v>37.5</v>
      </c>
      <c r="LC23" s="69">
        <v>38</v>
      </c>
      <c r="LD23" s="69">
        <v>38</v>
      </c>
      <c r="LE23" s="78">
        <v>38</v>
      </c>
      <c r="LF23" s="78">
        <v>38</v>
      </c>
      <c r="LG23" s="78">
        <v>38</v>
      </c>
      <c r="LH23" s="78">
        <v>38</v>
      </c>
      <c r="LI23" s="78">
        <v>38</v>
      </c>
      <c r="LJ23" s="153">
        <v>38</v>
      </c>
    </row>
    <row r="24" spans="1:322" ht="14" x14ac:dyDescent="0.3">
      <c r="A24" s="8">
        <v>4.2</v>
      </c>
      <c r="B24" s="31" t="s">
        <v>129</v>
      </c>
      <c r="C24" s="122" t="s">
        <v>156</v>
      </c>
      <c r="D24" s="130"/>
      <c r="E24" s="65"/>
      <c r="F24" s="65"/>
      <c r="G24" s="39"/>
      <c r="H24" s="39"/>
      <c r="I24" s="39"/>
      <c r="J24" s="67"/>
      <c r="K24" s="67"/>
      <c r="L24" s="67"/>
      <c r="M24" s="67"/>
      <c r="N24" s="162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162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162"/>
      <c r="AK24" s="67"/>
      <c r="AL24" s="67"/>
      <c r="AM24" s="67"/>
      <c r="AN24" s="13"/>
      <c r="AO24" s="67"/>
      <c r="AP24" s="67"/>
      <c r="AQ24" s="67"/>
      <c r="AR24" s="145"/>
      <c r="AS24" s="145"/>
      <c r="AT24" s="145"/>
      <c r="AU24" s="204"/>
      <c r="AV24" s="13"/>
      <c r="AW24" s="13"/>
      <c r="AX24" s="65"/>
      <c r="AY24" s="67"/>
      <c r="AZ24" s="67"/>
      <c r="BA24" s="67"/>
      <c r="BB24" s="67"/>
      <c r="BC24" s="67"/>
      <c r="BD24" s="67"/>
      <c r="BE24" s="67"/>
      <c r="BF24" s="162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162"/>
      <c r="BR24" s="67"/>
      <c r="BS24" s="67"/>
      <c r="BT24" s="67"/>
      <c r="BU24" s="67"/>
      <c r="BV24" s="96"/>
      <c r="BW24" s="96"/>
      <c r="BX24" s="96"/>
      <c r="BY24" s="96"/>
      <c r="BZ24" s="96"/>
      <c r="CA24" s="96"/>
      <c r="CB24" s="156"/>
      <c r="CC24" s="67"/>
      <c r="CD24" s="67"/>
      <c r="CE24" s="67"/>
      <c r="CF24" s="67"/>
      <c r="CG24" s="67"/>
      <c r="CH24" s="96"/>
      <c r="CI24" s="96"/>
      <c r="CJ24" s="96"/>
      <c r="CK24" s="96"/>
      <c r="CL24" s="96"/>
      <c r="CM24" s="156"/>
      <c r="CN24" s="67"/>
      <c r="CO24" s="67"/>
      <c r="CP24" s="67"/>
      <c r="CQ24" s="67"/>
      <c r="CR24" s="65"/>
      <c r="CS24" s="94"/>
      <c r="CT24" s="94"/>
      <c r="CU24" s="94"/>
      <c r="CV24" s="94"/>
      <c r="CW24" s="94"/>
      <c r="CX24" s="158"/>
      <c r="CY24" s="67"/>
      <c r="CZ24" s="67"/>
      <c r="DA24" s="67"/>
      <c r="DB24" s="39"/>
      <c r="DC24" s="67"/>
      <c r="DD24" s="67"/>
      <c r="DE24" s="67"/>
      <c r="DF24" s="67"/>
      <c r="DG24" s="67"/>
      <c r="DH24" s="67"/>
      <c r="DI24" s="162"/>
      <c r="DJ24" s="67"/>
      <c r="DK24" s="67"/>
      <c r="DL24" s="67"/>
      <c r="DM24" s="34"/>
      <c r="DN24" s="67"/>
      <c r="DO24" s="96"/>
      <c r="DP24" s="96"/>
      <c r="DQ24" s="96"/>
      <c r="DR24" s="96"/>
      <c r="DS24" s="96"/>
      <c r="DT24" s="156"/>
      <c r="DU24" s="67"/>
      <c r="DV24" s="67"/>
      <c r="DW24" s="67"/>
      <c r="DX24" s="173"/>
      <c r="DY24" s="174"/>
      <c r="DZ24" s="174"/>
      <c r="EA24" s="26"/>
      <c r="EB24" s="167"/>
      <c r="EC24" s="167"/>
      <c r="ED24" s="167"/>
      <c r="EE24" s="168"/>
      <c r="EF24" s="34"/>
      <c r="EG24" s="34"/>
      <c r="EH24" s="34"/>
      <c r="EI24" s="67"/>
      <c r="EJ24" s="67"/>
      <c r="EK24" s="67"/>
      <c r="EL24" s="67"/>
      <c r="EM24" s="67"/>
      <c r="EN24" s="67"/>
      <c r="EO24" s="67"/>
      <c r="EP24" s="162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162"/>
      <c r="FB24" s="67"/>
      <c r="FC24" s="67"/>
      <c r="FD24" s="67"/>
      <c r="FE24" s="39"/>
      <c r="FF24" s="67"/>
      <c r="FG24" s="67"/>
      <c r="FH24" s="67"/>
      <c r="FI24" s="67"/>
      <c r="FJ24" s="67"/>
      <c r="FK24" s="67"/>
      <c r="FL24" s="162"/>
      <c r="FM24" s="67"/>
      <c r="FN24" s="67"/>
      <c r="FO24" s="67"/>
      <c r="FP24" s="67"/>
      <c r="FQ24" s="67"/>
      <c r="FR24" s="96"/>
      <c r="FS24" s="96"/>
      <c r="FT24" s="96"/>
      <c r="FU24" s="96"/>
      <c r="FV24" s="96"/>
      <c r="FW24" s="156"/>
      <c r="FX24" s="67"/>
      <c r="FY24" s="67"/>
      <c r="FZ24" s="67"/>
      <c r="GA24" s="67"/>
      <c r="GB24" s="96"/>
      <c r="GC24" s="96"/>
      <c r="GD24" s="96"/>
      <c r="GE24" s="96"/>
      <c r="GF24" s="96"/>
      <c r="GG24" s="96"/>
      <c r="GH24" s="156"/>
      <c r="GI24" s="13"/>
      <c r="GJ24" s="13"/>
      <c r="GK24" s="65"/>
      <c r="GL24" s="67"/>
      <c r="GM24" s="67"/>
      <c r="GN24" s="67"/>
      <c r="GO24" s="67"/>
      <c r="GP24" s="67"/>
      <c r="GQ24" s="67"/>
      <c r="GR24" s="67"/>
      <c r="GS24" s="162"/>
      <c r="GT24" s="67"/>
      <c r="GU24" s="67"/>
      <c r="GV24" s="67"/>
      <c r="GW24" s="34"/>
      <c r="GX24" s="67"/>
      <c r="GY24" s="96"/>
      <c r="GZ24" s="96"/>
      <c r="HA24" s="96"/>
      <c r="HB24" s="96"/>
      <c r="HC24" s="96"/>
      <c r="HD24" s="156"/>
      <c r="HE24" s="34"/>
      <c r="HF24" s="34"/>
      <c r="HG24" s="34"/>
      <c r="HH24" s="67"/>
      <c r="HI24" s="67"/>
      <c r="HJ24" s="96"/>
      <c r="HK24" s="96"/>
      <c r="HL24" s="96"/>
      <c r="HM24" s="96"/>
      <c r="HN24" s="96"/>
      <c r="HO24" s="156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162"/>
      <c r="IA24" s="67"/>
      <c r="IB24" s="67"/>
      <c r="IC24" s="67"/>
      <c r="ID24" s="67"/>
      <c r="IE24" s="67"/>
      <c r="IF24" s="96"/>
      <c r="IG24" s="96"/>
      <c r="IH24" s="96"/>
      <c r="II24" s="96"/>
      <c r="IJ24" s="96"/>
      <c r="IK24" s="156"/>
      <c r="IL24" s="67"/>
      <c r="IM24" s="67"/>
      <c r="IN24" s="67"/>
      <c r="IO24" s="14"/>
      <c r="IP24" s="67"/>
      <c r="IQ24" s="96"/>
      <c r="IR24" s="96"/>
      <c r="IS24" s="96"/>
      <c r="IT24" s="96"/>
      <c r="IU24" s="96"/>
      <c r="IV24" s="156"/>
      <c r="IW24" s="14"/>
      <c r="IX24" s="14"/>
      <c r="IY24" s="67"/>
      <c r="IZ24" s="14"/>
      <c r="JA24" s="67"/>
      <c r="JB24" s="96"/>
      <c r="JC24" s="96"/>
      <c r="JD24" s="96"/>
      <c r="JE24" s="96"/>
      <c r="JF24" s="96"/>
      <c r="JG24" s="156"/>
      <c r="JH24" s="14"/>
      <c r="JI24" s="14"/>
      <c r="JJ24" s="67"/>
      <c r="JK24" s="67"/>
      <c r="JL24" s="67"/>
      <c r="JM24" s="96"/>
      <c r="JN24" s="96"/>
      <c r="JO24" s="96"/>
      <c r="JP24" s="96"/>
      <c r="JQ24" s="96"/>
      <c r="JR24" s="156"/>
      <c r="JS24" s="67"/>
      <c r="JT24" s="11"/>
      <c r="JU24" s="11"/>
      <c r="JV24" s="39"/>
      <c r="JW24" s="67"/>
      <c r="JX24" s="96"/>
      <c r="JY24" s="96"/>
      <c r="JZ24" s="96"/>
      <c r="KA24" s="96"/>
      <c r="KB24" s="65"/>
      <c r="KC24" s="164"/>
      <c r="KD24" s="67"/>
      <c r="KE24" s="67"/>
      <c r="KF24" s="67"/>
      <c r="KG24" s="65"/>
      <c r="KH24" s="67"/>
      <c r="KI24" s="112"/>
      <c r="KJ24" s="112"/>
      <c r="KK24" s="112"/>
      <c r="KL24" s="112"/>
      <c r="KM24" s="112"/>
      <c r="KN24" s="195"/>
      <c r="KO24" s="65"/>
      <c r="KP24" s="65"/>
      <c r="KQ24" s="65"/>
      <c r="KR24" s="67"/>
      <c r="KS24" s="96"/>
      <c r="KT24" s="96"/>
      <c r="KU24" s="96"/>
      <c r="KV24" s="96"/>
      <c r="KW24" s="96"/>
      <c r="KX24" s="96"/>
      <c r="KY24" s="156"/>
      <c r="KZ24" s="67"/>
      <c r="LA24" s="67"/>
      <c r="LB24" s="67"/>
      <c r="LC24" s="39"/>
      <c r="LD24" s="67"/>
      <c r="LE24" s="96"/>
      <c r="LF24" s="96"/>
      <c r="LG24" s="96"/>
      <c r="LH24" s="96"/>
      <c r="LI24" s="96"/>
      <c r="LJ24" s="156"/>
    </row>
    <row r="25" spans="1:322" ht="25" x14ac:dyDescent="0.25">
      <c r="A25" s="36"/>
      <c r="B25" s="24" t="s">
        <v>186</v>
      </c>
      <c r="C25" s="120" t="s">
        <v>157</v>
      </c>
      <c r="D25" s="126">
        <f t="shared" ref="D25:I28" si="5">SUM(O25,Z25,AK25,AV25,BG25,BR25,CC25,CN25,CY25,DJ25,DU25,EF25,EQ25,FB25,FM25,FX25,GI25,GT25,HE25,HP25,IA25,IL25,IW25,JH25,JS25,KD25,KO25,KZ25)</f>
        <v>12375</v>
      </c>
      <c r="E25" s="69">
        <f t="shared" si="5"/>
        <v>11735</v>
      </c>
      <c r="F25" s="69">
        <f t="shared" si="5"/>
        <v>11629</v>
      </c>
      <c r="G25" s="69">
        <f t="shared" si="5"/>
        <v>10610</v>
      </c>
      <c r="H25" s="69">
        <f t="shared" si="5"/>
        <v>12336</v>
      </c>
      <c r="I25" s="69">
        <f t="shared" si="5"/>
        <v>11692</v>
      </c>
      <c r="J25" s="69">
        <f>SUM(U25, AF25, AQ25, BB25, BM25, BX25, CI25, CT25, DE25, DP25, EA25, EL25, EW25, FH25, FS25, GD25, GO25, GZ25, HK25, HV25, IG25, IR25, JC25, JN25, JY25, KJ25, KU25, LF25)</f>
        <v>13129</v>
      </c>
      <c r="K25" s="69">
        <v>8111</v>
      </c>
      <c r="L25" s="69">
        <v>7783</v>
      </c>
      <c r="M25" s="69">
        <v>9877</v>
      </c>
      <c r="N25" s="160">
        <v>10897</v>
      </c>
      <c r="O25" s="69">
        <v>229</v>
      </c>
      <c r="P25" s="69">
        <v>244</v>
      </c>
      <c r="Q25" s="69">
        <v>240</v>
      </c>
      <c r="R25" s="69">
        <v>286</v>
      </c>
      <c r="S25" s="69">
        <v>257</v>
      </c>
      <c r="T25" s="69">
        <v>241</v>
      </c>
      <c r="U25" s="69">
        <v>257</v>
      </c>
      <c r="V25" s="69">
        <v>136</v>
      </c>
      <c r="W25" s="69">
        <v>113</v>
      </c>
      <c r="X25" s="69">
        <v>142</v>
      </c>
      <c r="Y25" s="160">
        <v>149</v>
      </c>
      <c r="Z25" s="69">
        <v>63</v>
      </c>
      <c r="AA25" s="69">
        <v>58</v>
      </c>
      <c r="AB25" s="69">
        <v>69</v>
      </c>
      <c r="AC25" s="69">
        <v>66</v>
      </c>
      <c r="AD25" s="69">
        <v>90</v>
      </c>
      <c r="AE25" s="69">
        <v>95</v>
      </c>
      <c r="AF25" s="69">
        <v>95</v>
      </c>
      <c r="AG25" s="69">
        <v>80</v>
      </c>
      <c r="AH25" s="69">
        <v>95</v>
      </c>
      <c r="AI25" s="69">
        <v>101</v>
      </c>
      <c r="AJ25" s="160">
        <v>114</v>
      </c>
      <c r="AK25" s="69">
        <v>135</v>
      </c>
      <c r="AL25" s="69">
        <v>126</v>
      </c>
      <c r="AM25" s="69">
        <v>112</v>
      </c>
      <c r="AN25" s="69">
        <v>83</v>
      </c>
      <c r="AO25" s="20">
        <v>105</v>
      </c>
      <c r="AP25" s="20">
        <v>103</v>
      </c>
      <c r="AQ25" s="69">
        <v>98</v>
      </c>
      <c r="AR25" s="69">
        <v>55</v>
      </c>
      <c r="AS25" s="69">
        <v>59</v>
      </c>
      <c r="AT25" s="69">
        <v>56</v>
      </c>
      <c r="AU25" s="160">
        <v>73</v>
      </c>
      <c r="AV25" s="72">
        <v>828</v>
      </c>
      <c r="AW25" s="69">
        <v>897</v>
      </c>
      <c r="AX25" s="69">
        <v>802</v>
      </c>
      <c r="AY25" s="69">
        <v>780</v>
      </c>
      <c r="AZ25" s="69">
        <v>706</v>
      </c>
      <c r="BA25" s="78">
        <v>643</v>
      </c>
      <c r="BB25" s="78">
        <v>715</v>
      </c>
      <c r="BC25" s="78">
        <v>435</v>
      </c>
      <c r="BD25" s="78">
        <v>496</v>
      </c>
      <c r="BE25" s="78">
        <v>570</v>
      </c>
      <c r="BF25" s="153">
        <v>616</v>
      </c>
      <c r="BG25" s="69">
        <v>757</v>
      </c>
      <c r="BH25" s="69">
        <v>680</v>
      </c>
      <c r="BI25" s="69">
        <v>607</v>
      </c>
      <c r="BJ25" s="69">
        <v>496</v>
      </c>
      <c r="BK25" s="69">
        <v>523</v>
      </c>
      <c r="BL25" s="69">
        <v>442</v>
      </c>
      <c r="BM25" s="69">
        <v>552</v>
      </c>
      <c r="BN25" s="69">
        <v>458</v>
      </c>
      <c r="BO25" s="69">
        <v>413</v>
      </c>
      <c r="BP25" s="69">
        <v>612</v>
      </c>
      <c r="BQ25" s="160">
        <v>1269</v>
      </c>
      <c r="BR25" s="69">
        <f>1421+26+48</f>
        <v>1495</v>
      </c>
      <c r="BS25" s="69">
        <v>1307</v>
      </c>
      <c r="BT25" s="69">
        <v>1294</v>
      </c>
      <c r="BU25" s="69">
        <v>1523</v>
      </c>
      <c r="BV25" s="78">
        <v>1627</v>
      </c>
      <c r="BW25" s="78">
        <v>1519</v>
      </c>
      <c r="BX25" s="78">
        <v>1531</v>
      </c>
      <c r="BY25" s="78">
        <v>846</v>
      </c>
      <c r="BZ25" s="78">
        <v>666</v>
      </c>
      <c r="CA25" s="78">
        <v>987</v>
      </c>
      <c r="CB25" s="153">
        <v>1188</v>
      </c>
      <c r="CC25" s="69">
        <v>670</v>
      </c>
      <c r="CD25" s="69">
        <v>634</v>
      </c>
      <c r="CE25" s="69">
        <v>615</v>
      </c>
      <c r="CF25" s="69">
        <v>623</v>
      </c>
      <c r="CG25" s="69">
        <v>619</v>
      </c>
      <c r="CH25" s="78">
        <v>616</v>
      </c>
      <c r="CI25" s="78">
        <v>396</v>
      </c>
      <c r="CJ25" s="78">
        <v>366</v>
      </c>
      <c r="CK25" s="78">
        <v>344</v>
      </c>
      <c r="CL25" s="78">
        <v>345</v>
      </c>
      <c r="CM25" s="153">
        <v>301</v>
      </c>
      <c r="CN25" s="69">
        <v>441</v>
      </c>
      <c r="CO25" s="69">
        <v>732</v>
      </c>
      <c r="CP25" s="69">
        <v>634</v>
      </c>
      <c r="CQ25" s="69">
        <v>605</v>
      </c>
      <c r="CR25" s="69">
        <v>704</v>
      </c>
      <c r="CS25" s="78">
        <v>695</v>
      </c>
      <c r="CT25" s="78">
        <v>626</v>
      </c>
      <c r="CU25" s="78">
        <v>382</v>
      </c>
      <c r="CV25" s="78">
        <v>380</v>
      </c>
      <c r="CW25" s="78">
        <v>642</v>
      </c>
      <c r="CX25" s="153">
        <v>578</v>
      </c>
      <c r="CY25" s="69">
        <v>85</v>
      </c>
      <c r="CZ25" s="69">
        <v>85</v>
      </c>
      <c r="DA25" s="69">
        <v>91</v>
      </c>
      <c r="DB25" s="69">
        <v>87</v>
      </c>
      <c r="DC25" s="69">
        <v>83</v>
      </c>
      <c r="DD25" s="69">
        <v>104</v>
      </c>
      <c r="DE25" s="69">
        <v>129</v>
      </c>
      <c r="DF25" s="69">
        <v>88</v>
      </c>
      <c r="DG25" s="69">
        <v>81</v>
      </c>
      <c r="DH25" s="69">
        <v>72</v>
      </c>
      <c r="DI25" s="160">
        <v>103</v>
      </c>
      <c r="DJ25" s="69">
        <v>385</v>
      </c>
      <c r="DK25" s="69">
        <v>360</v>
      </c>
      <c r="DL25" s="69">
        <v>330</v>
      </c>
      <c r="DM25" s="38">
        <v>410</v>
      </c>
      <c r="DN25" s="69">
        <v>382</v>
      </c>
      <c r="DO25" s="78">
        <v>383</v>
      </c>
      <c r="DP25" s="78">
        <v>464</v>
      </c>
      <c r="DQ25" s="78">
        <v>318</v>
      </c>
      <c r="DR25" s="78">
        <v>341</v>
      </c>
      <c r="DS25" s="78">
        <v>341</v>
      </c>
      <c r="DT25" s="153">
        <v>383</v>
      </c>
      <c r="DU25" s="69">
        <v>210</v>
      </c>
      <c r="DV25" s="69" t="s">
        <v>36</v>
      </c>
      <c r="DW25" s="38" t="s">
        <v>36</v>
      </c>
      <c r="DX25" s="74" t="s">
        <v>36</v>
      </c>
      <c r="DY25" s="78" t="s">
        <v>36</v>
      </c>
      <c r="DZ25" s="78">
        <v>137</v>
      </c>
      <c r="EA25" s="20">
        <v>134</v>
      </c>
      <c r="EB25" s="147">
        <v>87</v>
      </c>
      <c r="EC25" s="147">
        <v>131</v>
      </c>
      <c r="ED25" s="147">
        <v>234</v>
      </c>
      <c r="EE25" s="216" t="s">
        <v>38</v>
      </c>
      <c r="EF25" s="38">
        <v>587</v>
      </c>
      <c r="EG25" s="38">
        <v>582</v>
      </c>
      <c r="EH25" s="38">
        <v>553</v>
      </c>
      <c r="EI25" s="69">
        <v>594</v>
      </c>
      <c r="EJ25" s="69">
        <v>532</v>
      </c>
      <c r="EK25" s="69">
        <v>503</v>
      </c>
      <c r="EL25" s="69">
        <v>485</v>
      </c>
      <c r="EM25" s="69">
        <v>348</v>
      </c>
      <c r="EN25" s="69">
        <v>365</v>
      </c>
      <c r="EO25" s="78">
        <v>434</v>
      </c>
      <c r="EP25" s="153">
        <v>418</v>
      </c>
      <c r="EQ25" s="69">
        <v>189</v>
      </c>
      <c r="ER25" s="69">
        <v>240</v>
      </c>
      <c r="ES25" s="69">
        <v>257</v>
      </c>
      <c r="ET25" s="69">
        <v>295</v>
      </c>
      <c r="EU25" s="69">
        <v>260</v>
      </c>
      <c r="EV25" s="69">
        <v>327</v>
      </c>
      <c r="EW25" s="69">
        <v>292</v>
      </c>
      <c r="EX25" s="69">
        <v>191</v>
      </c>
      <c r="EY25" s="69">
        <v>192</v>
      </c>
      <c r="EZ25" s="69">
        <v>195</v>
      </c>
      <c r="FA25" s="160">
        <v>193</v>
      </c>
      <c r="FB25" s="69">
        <v>299</v>
      </c>
      <c r="FC25" s="69">
        <v>300</v>
      </c>
      <c r="FD25" s="69">
        <v>385</v>
      </c>
      <c r="FE25" s="69">
        <v>277</v>
      </c>
      <c r="FF25" s="69">
        <v>320</v>
      </c>
      <c r="FG25" s="69">
        <v>296</v>
      </c>
      <c r="FH25" s="69">
        <v>279</v>
      </c>
      <c r="FI25" s="69">
        <v>197</v>
      </c>
      <c r="FJ25" s="69">
        <v>93</v>
      </c>
      <c r="FK25" s="69">
        <v>216</v>
      </c>
      <c r="FL25" s="160">
        <v>221</v>
      </c>
      <c r="FM25" s="69">
        <v>53</v>
      </c>
      <c r="FN25" s="69">
        <v>74</v>
      </c>
      <c r="FO25" s="69">
        <v>66</v>
      </c>
      <c r="FP25" s="69">
        <v>110</v>
      </c>
      <c r="FQ25" s="69">
        <v>107</v>
      </c>
      <c r="FR25" s="78">
        <v>105</v>
      </c>
      <c r="FS25" s="78">
        <v>115</v>
      </c>
      <c r="FT25" s="78">
        <v>80</v>
      </c>
      <c r="FU25" s="78">
        <v>92</v>
      </c>
      <c r="FV25" s="78">
        <v>85</v>
      </c>
      <c r="FW25" s="153">
        <v>98</v>
      </c>
      <c r="FX25" s="69">
        <v>353</v>
      </c>
      <c r="FY25" s="69">
        <v>282</v>
      </c>
      <c r="FZ25" s="69">
        <v>274</v>
      </c>
      <c r="GA25" s="69">
        <v>338</v>
      </c>
      <c r="GB25" s="78">
        <v>365</v>
      </c>
      <c r="GC25" s="78">
        <v>344</v>
      </c>
      <c r="GD25" s="78">
        <v>356</v>
      </c>
      <c r="GE25" s="78">
        <v>171</v>
      </c>
      <c r="GF25" s="78">
        <v>183</v>
      </c>
      <c r="GG25" s="78">
        <v>202</v>
      </c>
      <c r="GH25" s="153">
        <v>192</v>
      </c>
      <c r="GI25" s="69">
        <v>110</v>
      </c>
      <c r="GJ25" s="69">
        <v>114</v>
      </c>
      <c r="GK25" s="69">
        <v>81</v>
      </c>
      <c r="GL25" s="69">
        <v>102</v>
      </c>
      <c r="GM25" s="69">
        <v>124</v>
      </c>
      <c r="GN25" s="69">
        <v>105</v>
      </c>
      <c r="GO25" s="69">
        <v>107</v>
      </c>
      <c r="GP25" s="69">
        <v>74</v>
      </c>
      <c r="GQ25" s="69">
        <v>80</v>
      </c>
      <c r="GR25" s="69">
        <v>91</v>
      </c>
      <c r="GS25" s="160">
        <v>94</v>
      </c>
      <c r="GT25" s="69">
        <v>247</v>
      </c>
      <c r="GU25" s="69">
        <v>253</v>
      </c>
      <c r="GV25" s="69">
        <v>217</v>
      </c>
      <c r="GW25" s="69">
        <v>193</v>
      </c>
      <c r="GX25" s="69">
        <v>249</v>
      </c>
      <c r="GY25" s="78">
        <v>234</v>
      </c>
      <c r="GZ25" s="78">
        <v>261</v>
      </c>
      <c r="HA25" s="78">
        <v>146</v>
      </c>
      <c r="HB25" s="78">
        <v>166</v>
      </c>
      <c r="HC25" s="78">
        <v>191</v>
      </c>
      <c r="HD25" s="153">
        <v>196</v>
      </c>
      <c r="HE25" s="38">
        <v>600</v>
      </c>
      <c r="HF25" s="38">
        <v>134</v>
      </c>
      <c r="HG25" s="38">
        <v>103</v>
      </c>
      <c r="HH25" s="69">
        <v>119</v>
      </c>
      <c r="HI25" s="69">
        <v>121</v>
      </c>
      <c r="HJ25" s="78">
        <v>105</v>
      </c>
      <c r="HK25" s="78">
        <v>111</v>
      </c>
      <c r="HL25" s="78">
        <v>88</v>
      </c>
      <c r="HM25" s="78">
        <v>92</v>
      </c>
      <c r="HN25" s="78">
        <v>94</v>
      </c>
      <c r="HO25" s="153">
        <v>107</v>
      </c>
      <c r="HP25" s="69">
        <v>269</v>
      </c>
      <c r="HQ25" s="69">
        <v>275</v>
      </c>
      <c r="HR25" s="69">
        <v>251</v>
      </c>
      <c r="HS25" s="69">
        <v>235</v>
      </c>
      <c r="HT25" s="69">
        <v>281</v>
      </c>
      <c r="HU25" s="69">
        <v>291</v>
      </c>
      <c r="HV25" s="69">
        <v>314</v>
      </c>
      <c r="HW25" s="69">
        <v>268</v>
      </c>
      <c r="HX25" s="69">
        <v>188</v>
      </c>
      <c r="HY25" s="69">
        <v>247</v>
      </c>
      <c r="HZ25" s="160">
        <v>300</v>
      </c>
      <c r="IA25" s="69">
        <v>404</v>
      </c>
      <c r="IB25" s="69">
        <v>399</v>
      </c>
      <c r="IC25" s="69">
        <v>324</v>
      </c>
      <c r="ID25" s="69">
        <v>358</v>
      </c>
      <c r="IE25" s="69">
        <v>316</v>
      </c>
      <c r="IF25" s="78">
        <v>324</v>
      </c>
      <c r="IG25" s="78">
        <v>313</v>
      </c>
      <c r="IH25" s="78">
        <v>277</v>
      </c>
      <c r="II25" s="78">
        <v>68</v>
      </c>
      <c r="IJ25" s="78">
        <v>291</v>
      </c>
      <c r="IK25" s="153">
        <v>307</v>
      </c>
      <c r="IL25" s="69">
        <v>149</v>
      </c>
      <c r="IM25" s="69">
        <v>122</v>
      </c>
      <c r="IN25" s="69">
        <v>121</v>
      </c>
      <c r="IO25" s="69">
        <v>107</v>
      </c>
      <c r="IP25" s="69">
        <v>98</v>
      </c>
      <c r="IQ25" s="78">
        <v>160</v>
      </c>
      <c r="IR25" s="78">
        <v>77</v>
      </c>
      <c r="IS25" s="78">
        <v>63</v>
      </c>
      <c r="IT25" s="78">
        <v>118</v>
      </c>
      <c r="IU25" s="78">
        <v>67</v>
      </c>
      <c r="IV25" s="153">
        <v>122</v>
      </c>
      <c r="IW25" s="69">
        <v>1130</v>
      </c>
      <c r="IX25" s="69">
        <v>1095</v>
      </c>
      <c r="IY25" s="69">
        <v>1043</v>
      </c>
      <c r="IZ25" s="69">
        <v>1129</v>
      </c>
      <c r="JA25" s="69">
        <v>1068</v>
      </c>
      <c r="JB25" s="78">
        <v>1097</v>
      </c>
      <c r="JC25" s="78">
        <v>2188</v>
      </c>
      <c r="JD25" s="78">
        <v>740</v>
      </c>
      <c r="JE25" s="78">
        <v>827</v>
      </c>
      <c r="JF25" s="78">
        <v>860</v>
      </c>
      <c r="JG25" s="153">
        <v>946</v>
      </c>
      <c r="JH25" s="69">
        <v>274</v>
      </c>
      <c r="JI25" s="69">
        <v>299</v>
      </c>
      <c r="JJ25" s="69">
        <v>277</v>
      </c>
      <c r="JK25" s="69">
        <v>254</v>
      </c>
      <c r="JL25" s="69">
        <v>329</v>
      </c>
      <c r="JM25" s="69">
        <v>262</v>
      </c>
      <c r="JN25" s="69">
        <v>286</v>
      </c>
      <c r="JO25" s="69">
        <v>251</v>
      </c>
      <c r="JP25" s="69">
        <v>265</v>
      </c>
      <c r="JQ25" s="69">
        <v>296</v>
      </c>
      <c r="JR25" s="160">
        <v>355</v>
      </c>
      <c r="JS25" s="69">
        <v>265</v>
      </c>
      <c r="JT25" s="69">
        <v>255</v>
      </c>
      <c r="JU25" s="69">
        <v>242</v>
      </c>
      <c r="JV25" s="38">
        <v>304</v>
      </c>
      <c r="JW25" s="69">
        <v>357</v>
      </c>
      <c r="JX25" s="78">
        <v>305</v>
      </c>
      <c r="JY25" s="78">
        <v>354</v>
      </c>
      <c r="JZ25" s="78">
        <v>353</v>
      </c>
      <c r="KA25" s="78">
        <v>383</v>
      </c>
      <c r="KB25" s="69">
        <v>362</v>
      </c>
      <c r="KC25" s="160">
        <v>375</v>
      </c>
      <c r="KD25" s="69">
        <v>1302</v>
      </c>
      <c r="KE25" s="69">
        <v>1177</v>
      </c>
      <c r="KF25" s="69">
        <v>1079</v>
      </c>
      <c r="KG25" s="69">
        <v>1095</v>
      </c>
      <c r="KH25" s="69">
        <v>1078</v>
      </c>
      <c r="KI25" s="107">
        <v>1120</v>
      </c>
      <c r="KJ25" s="107">
        <v>1062</v>
      </c>
      <c r="KK25" s="107">
        <v>817</v>
      </c>
      <c r="KL25" s="107">
        <v>722</v>
      </c>
      <c r="KM25" s="107">
        <v>859</v>
      </c>
      <c r="KN25" s="190">
        <v>995</v>
      </c>
      <c r="KO25" s="69">
        <v>729</v>
      </c>
      <c r="KP25" s="69">
        <v>869</v>
      </c>
      <c r="KQ25" s="69">
        <v>1412</v>
      </c>
      <c r="KR25" s="69" t="s">
        <v>76</v>
      </c>
      <c r="KS25" s="78">
        <v>1510</v>
      </c>
      <c r="KT25" s="78">
        <v>1007</v>
      </c>
      <c r="KU25" s="78">
        <v>1403</v>
      </c>
      <c r="KV25" s="78">
        <v>674</v>
      </c>
      <c r="KW25" s="78">
        <v>741</v>
      </c>
      <c r="KX25" s="78">
        <v>1119</v>
      </c>
      <c r="KY25" s="153">
        <v>1092</v>
      </c>
      <c r="KZ25" s="69">
        <v>117</v>
      </c>
      <c r="LA25" s="69">
        <v>142</v>
      </c>
      <c r="LB25" s="69">
        <v>150</v>
      </c>
      <c r="LC25" s="69">
        <v>141</v>
      </c>
      <c r="LD25" s="69">
        <v>125</v>
      </c>
      <c r="LE25" s="78">
        <v>129</v>
      </c>
      <c r="LF25" s="78">
        <v>129</v>
      </c>
      <c r="LG25" s="78">
        <v>122</v>
      </c>
      <c r="LH25" s="78">
        <v>89</v>
      </c>
      <c r="LI25" s="78">
        <v>166</v>
      </c>
      <c r="LJ25" s="153">
        <v>132</v>
      </c>
    </row>
    <row r="26" spans="1:322" ht="25" x14ac:dyDescent="0.25">
      <c r="A26" s="36"/>
      <c r="B26" s="24" t="s">
        <v>187</v>
      </c>
      <c r="C26" s="120" t="s">
        <v>158</v>
      </c>
      <c r="D26" s="126">
        <f t="shared" si="5"/>
        <v>45263</v>
      </c>
      <c r="E26" s="69">
        <f t="shared" si="5"/>
        <v>39975</v>
      </c>
      <c r="F26" s="69">
        <f t="shared" si="5"/>
        <v>36646</v>
      </c>
      <c r="G26" s="69">
        <f t="shared" si="5"/>
        <v>40873</v>
      </c>
      <c r="H26" s="69">
        <f t="shared" si="5"/>
        <v>35674</v>
      </c>
      <c r="I26" s="69">
        <f t="shared" si="5"/>
        <v>35947</v>
      </c>
      <c r="J26" s="69">
        <f>SUM(U26, AF26, AQ26, BB26, BM26, BX26, CI26, CT26, DE26, DP26, EA26, EL26, EW26, FH26, FS26, GD26, GO26, GZ26, HK26, HV26, IG26, IR26, JC26, JN26, JY26, KJ26, KU26, LF26)</f>
        <v>34533</v>
      </c>
      <c r="K26" s="69">
        <v>23641</v>
      </c>
      <c r="L26" s="69">
        <v>22379</v>
      </c>
      <c r="M26" s="69">
        <v>25758</v>
      </c>
      <c r="N26" s="160">
        <v>27790</v>
      </c>
      <c r="O26" s="69">
        <v>823</v>
      </c>
      <c r="P26" s="69">
        <v>923</v>
      </c>
      <c r="Q26" s="69">
        <v>815</v>
      </c>
      <c r="R26" s="69">
        <v>685</v>
      </c>
      <c r="S26" s="69">
        <v>704</v>
      </c>
      <c r="T26" s="69">
        <v>782</v>
      </c>
      <c r="U26" s="69">
        <v>911</v>
      </c>
      <c r="V26" s="69">
        <v>743</v>
      </c>
      <c r="W26" s="69">
        <v>612</v>
      </c>
      <c r="X26" s="69">
        <v>744</v>
      </c>
      <c r="Y26" s="160">
        <v>766</v>
      </c>
      <c r="Z26" s="69">
        <v>110</v>
      </c>
      <c r="AA26" s="69">
        <v>124</v>
      </c>
      <c r="AB26" s="69">
        <v>132</v>
      </c>
      <c r="AC26" s="69">
        <v>110</v>
      </c>
      <c r="AD26" s="69">
        <v>157</v>
      </c>
      <c r="AE26" s="69">
        <v>158</v>
      </c>
      <c r="AF26" s="69">
        <v>152</v>
      </c>
      <c r="AG26" s="69">
        <v>137</v>
      </c>
      <c r="AH26" s="69">
        <v>155</v>
      </c>
      <c r="AI26" s="69">
        <v>148</v>
      </c>
      <c r="AJ26" s="160">
        <v>223</v>
      </c>
      <c r="AK26" s="69">
        <v>290</v>
      </c>
      <c r="AL26" s="69">
        <v>234</v>
      </c>
      <c r="AM26" s="69">
        <v>191</v>
      </c>
      <c r="AN26" s="69">
        <v>138</v>
      </c>
      <c r="AO26" s="20">
        <v>138</v>
      </c>
      <c r="AP26" s="20">
        <v>165</v>
      </c>
      <c r="AQ26" s="69">
        <v>224</v>
      </c>
      <c r="AR26" s="69">
        <v>143</v>
      </c>
      <c r="AS26" s="69">
        <v>125</v>
      </c>
      <c r="AT26" s="69">
        <v>98</v>
      </c>
      <c r="AU26" s="160">
        <v>112</v>
      </c>
      <c r="AV26" s="69">
        <v>2333</v>
      </c>
      <c r="AW26" s="69" t="s">
        <v>30</v>
      </c>
      <c r="AX26" s="38" t="s">
        <v>41</v>
      </c>
      <c r="AY26" s="69">
        <v>2440</v>
      </c>
      <c r="AZ26" s="69">
        <v>2108</v>
      </c>
      <c r="BA26" s="78">
        <v>1760</v>
      </c>
      <c r="BB26" s="72">
        <v>2121</v>
      </c>
      <c r="BC26" s="72">
        <v>1031</v>
      </c>
      <c r="BD26" s="38" t="s">
        <v>213</v>
      </c>
      <c r="BE26" s="38" t="s">
        <v>230</v>
      </c>
      <c r="BF26" s="198">
        <v>1418</v>
      </c>
      <c r="BG26" s="69" t="s">
        <v>36</v>
      </c>
      <c r="BH26" s="69" t="s">
        <v>36</v>
      </c>
      <c r="BI26" s="69" t="s">
        <v>36</v>
      </c>
      <c r="BJ26" s="69" t="s">
        <v>38</v>
      </c>
      <c r="BK26" s="69" t="s">
        <v>36</v>
      </c>
      <c r="BL26" s="69" t="s">
        <v>38</v>
      </c>
      <c r="BM26" s="69" t="s">
        <v>36</v>
      </c>
      <c r="BN26" s="69" t="s">
        <v>36</v>
      </c>
      <c r="BO26" s="69" t="s">
        <v>36</v>
      </c>
      <c r="BP26" s="69" t="s">
        <v>36</v>
      </c>
      <c r="BQ26" s="69" t="s">
        <v>36</v>
      </c>
      <c r="BR26" s="69">
        <f>3594+70+128</f>
        <v>3792</v>
      </c>
      <c r="BS26" s="69">
        <v>3612</v>
      </c>
      <c r="BT26" s="69">
        <v>3271</v>
      </c>
      <c r="BU26" s="69">
        <v>3854</v>
      </c>
      <c r="BV26" s="78">
        <v>4275</v>
      </c>
      <c r="BW26" s="78">
        <v>4579</v>
      </c>
      <c r="BX26" s="78">
        <v>3926</v>
      </c>
      <c r="BY26" s="78">
        <v>2175</v>
      </c>
      <c r="BZ26" s="78">
        <v>2083</v>
      </c>
      <c r="CA26" s="78">
        <v>2639</v>
      </c>
      <c r="CB26" s="153">
        <v>2547</v>
      </c>
      <c r="CC26" s="69">
        <v>2513</v>
      </c>
      <c r="CD26" s="69">
        <v>2173</v>
      </c>
      <c r="CE26" s="69">
        <v>1911</v>
      </c>
      <c r="CF26" s="69">
        <v>2356</v>
      </c>
      <c r="CG26" s="69">
        <v>2170</v>
      </c>
      <c r="CH26" s="78">
        <v>2107</v>
      </c>
      <c r="CI26" s="78">
        <v>1778</v>
      </c>
      <c r="CJ26" s="78">
        <v>1695</v>
      </c>
      <c r="CK26" s="78">
        <v>1194</v>
      </c>
      <c r="CL26" s="78">
        <v>1223</v>
      </c>
      <c r="CM26" s="153">
        <v>1164</v>
      </c>
      <c r="CN26" s="69">
        <v>3663</v>
      </c>
      <c r="CO26" s="69">
        <v>3402</v>
      </c>
      <c r="CP26" s="69">
        <v>3303</v>
      </c>
      <c r="CQ26" s="69">
        <v>2707</v>
      </c>
      <c r="CR26" s="69">
        <v>3264</v>
      </c>
      <c r="CS26" s="78">
        <v>3226</v>
      </c>
      <c r="CT26" s="78">
        <v>2770</v>
      </c>
      <c r="CU26" s="78">
        <v>1537</v>
      </c>
      <c r="CV26" s="78">
        <v>1555</v>
      </c>
      <c r="CW26" s="78">
        <v>1794</v>
      </c>
      <c r="CX26" s="153">
        <v>1765</v>
      </c>
      <c r="CY26" s="69">
        <v>256</v>
      </c>
      <c r="CZ26" s="69">
        <v>275</v>
      </c>
      <c r="DA26" s="69">
        <v>300</v>
      </c>
      <c r="DB26" s="69">
        <v>256</v>
      </c>
      <c r="DC26" s="69">
        <v>207</v>
      </c>
      <c r="DD26" s="69">
        <v>204</v>
      </c>
      <c r="DE26" s="69">
        <v>293</v>
      </c>
      <c r="DF26" s="69">
        <v>185</v>
      </c>
      <c r="DG26" s="69">
        <v>131</v>
      </c>
      <c r="DH26" s="69">
        <v>129</v>
      </c>
      <c r="DI26" s="160">
        <v>149</v>
      </c>
      <c r="DJ26" s="69">
        <v>1539</v>
      </c>
      <c r="DK26" s="69">
        <v>1426</v>
      </c>
      <c r="DL26" s="69">
        <v>1234</v>
      </c>
      <c r="DM26" s="38">
        <v>1513</v>
      </c>
      <c r="DN26" s="69">
        <v>1230</v>
      </c>
      <c r="DO26" s="78">
        <v>1245</v>
      </c>
      <c r="DP26" s="78">
        <v>1526</v>
      </c>
      <c r="DQ26" s="78">
        <v>917</v>
      </c>
      <c r="DR26" s="78">
        <v>904</v>
      </c>
      <c r="DS26" s="78">
        <v>907</v>
      </c>
      <c r="DT26" s="153">
        <v>862</v>
      </c>
      <c r="DU26" s="69">
        <v>110</v>
      </c>
      <c r="DV26" s="69">
        <v>193</v>
      </c>
      <c r="DW26" s="38" t="s">
        <v>36</v>
      </c>
      <c r="DX26" s="74" t="s">
        <v>36</v>
      </c>
      <c r="DY26" s="78" t="s">
        <v>36</v>
      </c>
      <c r="DZ26" s="78">
        <v>341</v>
      </c>
      <c r="EA26" s="20">
        <v>465</v>
      </c>
      <c r="EB26" s="147">
        <v>327</v>
      </c>
      <c r="EC26" s="147">
        <v>318</v>
      </c>
      <c r="ED26" s="147">
        <v>314</v>
      </c>
      <c r="EE26" s="216">
        <v>487</v>
      </c>
      <c r="EF26" s="72">
        <v>3119</v>
      </c>
      <c r="EG26" s="72">
        <v>2911</v>
      </c>
      <c r="EH26" s="72">
        <v>3132</v>
      </c>
      <c r="EI26" s="69">
        <v>3033</v>
      </c>
      <c r="EJ26" s="69">
        <v>2686</v>
      </c>
      <c r="EK26" s="69">
        <v>2604</v>
      </c>
      <c r="EL26" s="69">
        <v>2402</v>
      </c>
      <c r="EM26" s="69">
        <v>1456</v>
      </c>
      <c r="EN26" s="69">
        <v>1374</v>
      </c>
      <c r="EO26" s="78">
        <v>1147</v>
      </c>
      <c r="EP26" s="153">
        <v>1503</v>
      </c>
      <c r="EQ26" s="69">
        <v>677</v>
      </c>
      <c r="ER26" s="69">
        <v>916</v>
      </c>
      <c r="ES26" s="69">
        <v>808</v>
      </c>
      <c r="ET26" s="69">
        <v>883</v>
      </c>
      <c r="EU26" s="69">
        <v>814</v>
      </c>
      <c r="EV26" s="69">
        <v>706</v>
      </c>
      <c r="EW26" s="69">
        <v>854</v>
      </c>
      <c r="EX26" s="69">
        <v>514</v>
      </c>
      <c r="EY26" s="69">
        <v>543</v>
      </c>
      <c r="EZ26" s="69">
        <v>565</v>
      </c>
      <c r="FA26" s="160">
        <v>512</v>
      </c>
      <c r="FB26" s="69">
        <v>860</v>
      </c>
      <c r="FC26" s="69">
        <v>751</v>
      </c>
      <c r="FD26" s="69">
        <v>599</v>
      </c>
      <c r="FE26" s="69">
        <v>518</v>
      </c>
      <c r="FF26" s="69">
        <v>590</v>
      </c>
      <c r="FG26" s="69">
        <v>431</v>
      </c>
      <c r="FH26" s="69">
        <v>447</v>
      </c>
      <c r="FI26" s="69">
        <v>322</v>
      </c>
      <c r="FJ26" s="69">
        <v>248</v>
      </c>
      <c r="FK26" s="69">
        <v>293</v>
      </c>
      <c r="FL26" s="160">
        <v>373</v>
      </c>
      <c r="FM26" s="69">
        <v>118</v>
      </c>
      <c r="FN26" s="69">
        <v>175</v>
      </c>
      <c r="FO26" s="69">
        <v>158</v>
      </c>
      <c r="FP26" s="69">
        <v>243</v>
      </c>
      <c r="FQ26" s="69">
        <v>238</v>
      </c>
      <c r="FR26" s="78">
        <v>208</v>
      </c>
      <c r="FS26" s="78">
        <v>249</v>
      </c>
      <c r="FT26" s="78">
        <v>164</v>
      </c>
      <c r="FU26" s="78">
        <v>190</v>
      </c>
      <c r="FV26" s="78">
        <v>208</v>
      </c>
      <c r="FW26" s="153">
        <v>236</v>
      </c>
      <c r="FX26" s="69">
        <v>661</v>
      </c>
      <c r="FY26" s="69">
        <v>726</v>
      </c>
      <c r="FZ26" s="69">
        <v>821</v>
      </c>
      <c r="GA26" s="69">
        <v>913</v>
      </c>
      <c r="GB26" s="78">
        <v>859</v>
      </c>
      <c r="GC26" s="78">
        <v>782</v>
      </c>
      <c r="GD26" s="78">
        <v>671</v>
      </c>
      <c r="GE26" s="78">
        <v>365</v>
      </c>
      <c r="GF26" s="78">
        <v>430</v>
      </c>
      <c r="GG26" s="78">
        <v>378</v>
      </c>
      <c r="GH26" s="153">
        <v>380</v>
      </c>
      <c r="GI26" s="69">
        <v>466</v>
      </c>
      <c r="GJ26" s="69">
        <v>366</v>
      </c>
      <c r="GK26" s="69">
        <v>393</v>
      </c>
      <c r="GL26" s="69">
        <v>435</v>
      </c>
      <c r="GM26" s="69">
        <v>364</v>
      </c>
      <c r="GN26" s="69">
        <v>320</v>
      </c>
      <c r="GO26" s="69">
        <v>306</v>
      </c>
      <c r="GP26" s="69">
        <v>202</v>
      </c>
      <c r="GQ26" s="69">
        <v>151</v>
      </c>
      <c r="GR26" s="69">
        <v>173</v>
      </c>
      <c r="GS26" s="160">
        <v>234</v>
      </c>
      <c r="GT26" s="69">
        <v>684</v>
      </c>
      <c r="GU26" s="69">
        <v>878</v>
      </c>
      <c r="GV26" s="69">
        <v>730</v>
      </c>
      <c r="GW26" s="69">
        <v>589</v>
      </c>
      <c r="GX26" s="69">
        <v>655</v>
      </c>
      <c r="GY26" s="78">
        <v>853</v>
      </c>
      <c r="GZ26" s="78">
        <v>755</v>
      </c>
      <c r="HA26" s="78">
        <v>364</v>
      </c>
      <c r="HB26" s="78">
        <v>548</v>
      </c>
      <c r="HC26" s="78">
        <v>541</v>
      </c>
      <c r="HD26" s="153">
        <v>662</v>
      </c>
      <c r="HE26" s="38">
        <v>545</v>
      </c>
      <c r="HF26" s="38">
        <v>461</v>
      </c>
      <c r="HG26" s="38">
        <v>401</v>
      </c>
      <c r="HH26" s="69">
        <v>476</v>
      </c>
      <c r="HI26" s="69">
        <v>488</v>
      </c>
      <c r="HJ26" s="78">
        <v>411</v>
      </c>
      <c r="HK26" s="78">
        <v>489</v>
      </c>
      <c r="HL26" s="78">
        <v>351</v>
      </c>
      <c r="HM26" s="78">
        <v>341</v>
      </c>
      <c r="HN26" s="78">
        <v>336</v>
      </c>
      <c r="HO26" s="153">
        <v>442</v>
      </c>
      <c r="HP26" s="69">
        <v>903</v>
      </c>
      <c r="HQ26" s="69">
        <v>590</v>
      </c>
      <c r="HR26" s="69">
        <v>548</v>
      </c>
      <c r="HS26" s="69">
        <v>871</v>
      </c>
      <c r="HT26" s="69">
        <v>1007</v>
      </c>
      <c r="HU26" s="69">
        <v>817</v>
      </c>
      <c r="HV26" s="69">
        <v>748</v>
      </c>
      <c r="HW26" s="69">
        <v>605</v>
      </c>
      <c r="HX26" s="69">
        <v>520</v>
      </c>
      <c r="HY26" s="69">
        <v>674</v>
      </c>
      <c r="HZ26" s="160">
        <v>722</v>
      </c>
      <c r="IA26" s="69">
        <v>6408</v>
      </c>
      <c r="IB26" s="69">
        <v>5714</v>
      </c>
      <c r="IC26" s="69">
        <v>4789</v>
      </c>
      <c r="ID26" s="69">
        <v>5550</v>
      </c>
      <c r="IE26" s="69">
        <v>1422</v>
      </c>
      <c r="IF26" s="78">
        <v>1458</v>
      </c>
      <c r="IG26" s="78">
        <v>1409</v>
      </c>
      <c r="IH26" s="78">
        <v>1247</v>
      </c>
      <c r="II26" s="78">
        <v>306</v>
      </c>
      <c r="IJ26" s="78">
        <v>1310</v>
      </c>
      <c r="IK26" s="153">
        <v>1382</v>
      </c>
      <c r="IL26" s="69">
        <v>1010</v>
      </c>
      <c r="IM26" s="69">
        <v>310</v>
      </c>
      <c r="IN26" s="69">
        <v>258</v>
      </c>
      <c r="IO26" s="69">
        <v>243</v>
      </c>
      <c r="IP26" s="69">
        <v>308</v>
      </c>
      <c r="IQ26" s="78">
        <v>210</v>
      </c>
      <c r="IR26" s="78">
        <v>181</v>
      </c>
      <c r="IS26" s="78">
        <v>262</v>
      </c>
      <c r="IT26" s="78">
        <v>937</v>
      </c>
      <c r="IU26" s="78">
        <v>985</v>
      </c>
      <c r="IV26" s="153">
        <v>1468</v>
      </c>
      <c r="IW26" s="69">
        <v>5305</v>
      </c>
      <c r="IX26" s="69">
        <v>3912</v>
      </c>
      <c r="IY26" s="69">
        <v>3849</v>
      </c>
      <c r="IZ26" s="69">
        <v>3916</v>
      </c>
      <c r="JA26" s="69">
        <v>3756</v>
      </c>
      <c r="JB26" s="78">
        <v>3385</v>
      </c>
      <c r="JC26" s="78">
        <v>3706</v>
      </c>
      <c r="JD26" s="78">
        <v>2451</v>
      </c>
      <c r="JE26" s="184">
        <v>2447</v>
      </c>
      <c r="JF26" s="184">
        <v>2875</v>
      </c>
      <c r="JG26" s="175">
        <v>2919</v>
      </c>
      <c r="JH26" s="69">
        <v>1122</v>
      </c>
      <c r="JI26" s="69">
        <v>1390</v>
      </c>
      <c r="JJ26" s="69">
        <v>1310</v>
      </c>
      <c r="JK26" s="69">
        <v>1184</v>
      </c>
      <c r="JL26" s="69">
        <v>1292</v>
      </c>
      <c r="JM26" s="69">
        <v>1090</v>
      </c>
      <c r="JN26" s="69">
        <v>1205</v>
      </c>
      <c r="JO26" s="69">
        <v>887</v>
      </c>
      <c r="JP26" s="69">
        <v>934</v>
      </c>
      <c r="JQ26" s="69">
        <v>937</v>
      </c>
      <c r="JR26" s="160">
        <v>1102</v>
      </c>
      <c r="JS26" s="69">
        <v>736</v>
      </c>
      <c r="JT26" s="69">
        <v>706</v>
      </c>
      <c r="JU26" s="69">
        <v>666</v>
      </c>
      <c r="JV26" s="72">
        <v>675</v>
      </c>
      <c r="JW26" s="69">
        <v>705</v>
      </c>
      <c r="JX26" s="78">
        <v>738</v>
      </c>
      <c r="JY26" s="78">
        <v>783</v>
      </c>
      <c r="JZ26" s="78">
        <v>764</v>
      </c>
      <c r="KA26" s="78">
        <v>777</v>
      </c>
      <c r="KB26" s="69">
        <v>785</v>
      </c>
      <c r="KC26" s="160">
        <v>752</v>
      </c>
      <c r="KD26" s="69">
        <v>4134</v>
      </c>
      <c r="KE26" s="69">
        <v>4241</v>
      </c>
      <c r="KF26" s="69">
        <v>3619</v>
      </c>
      <c r="KG26" s="69">
        <v>3288</v>
      </c>
      <c r="KH26" s="69">
        <v>3020</v>
      </c>
      <c r="KI26" s="107">
        <v>3783</v>
      </c>
      <c r="KJ26" s="107">
        <v>2703</v>
      </c>
      <c r="KK26" s="107">
        <v>2756</v>
      </c>
      <c r="KL26" s="107">
        <v>2122</v>
      </c>
      <c r="KM26" s="107">
        <v>2804</v>
      </c>
      <c r="KN26" s="190">
        <v>3286</v>
      </c>
      <c r="KO26" s="69">
        <v>2643</v>
      </c>
      <c r="KP26" s="69">
        <v>3197</v>
      </c>
      <c r="KQ26" s="69">
        <v>2948</v>
      </c>
      <c r="KR26" s="69">
        <v>3681</v>
      </c>
      <c r="KS26" s="78">
        <v>2919</v>
      </c>
      <c r="KT26" s="78">
        <v>3360</v>
      </c>
      <c r="KU26" s="78">
        <v>3203</v>
      </c>
      <c r="KV26" s="78">
        <v>1753</v>
      </c>
      <c r="KW26" s="78">
        <v>1968</v>
      </c>
      <c r="KX26" s="78">
        <v>2103</v>
      </c>
      <c r="KY26" s="153">
        <v>2009</v>
      </c>
      <c r="KZ26" s="69">
        <v>443</v>
      </c>
      <c r="LA26" s="69">
        <v>369</v>
      </c>
      <c r="LB26" s="69">
        <v>460</v>
      </c>
      <c r="LC26" s="69">
        <v>316</v>
      </c>
      <c r="LD26" s="69">
        <v>298</v>
      </c>
      <c r="LE26" s="78">
        <v>224</v>
      </c>
      <c r="LF26" s="78">
        <v>256</v>
      </c>
      <c r="LG26" s="78">
        <v>288</v>
      </c>
      <c r="LH26" s="78">
        <v>221</v>
      </c>
      <c r="LI26" s="78">
        <v>359</v>
      </c>
      <c r="LJ26" s="153">
        <v>315</v>
      </c>
    </row>
    <row r="27" spans="1:322" x14ac:dyDescent="0.25">
      <c r="A27" s="36"/>
      <c r="B27" s="24" t="s">
        <v>130</v>
      </c>
      <c r="C27" s="120" t="s">
        <v>159</v>
      </c>
      <c r="D27" s="126">
        <f t="shared" si="5"/>
        <v>173647</v>
      </c>
      <c r="E27" s="69">
        <f t="shared" si="5"/>
        <v>171582</v>
      </c>
      <c r="F27" s="69">
        <f t="shared" si="5"/>
        <v>172733</v>
      </c>
      <c r="G27" s="69">
        <f t="shared" si="5"/>
        <v>148232</v>
      </c>
      <c r="H27" s="69">
        <f t="shared" si="5"/>
        <v>191611</v>
      </c>
      <c r="I27" s="69">
        <f t="shared" si="5"/>
        <v>188611</v>
      </c>
      <c r="J27" s="69">
        <f>SUM(U27, AF27, AQ27, BB27, BM27, BX27, CI27, CT27, DE27, DP27, EA27, EL27, EW27, FH27, FS27, GD27, GO27, GZ27, HK27, HV27, IG27, IR27, JC27, JN27, JY27, KJ27, KU27, LF27)</f>
        <v>181409</v>
      </c>
      <c r="K27" s="69">
        <v>176577</v>
      </c>
      <c r="L27" s="69">
        <v>186859</v>
      </c>
      <c r="M27" s="69">
        <v>204716</v>
      </c>
      <c r="N27" s="160">
        <v>250556</v>
      </c>
      <c r="O27" s="69">
        <v>2748</v>
      </c>
      <c r="P27" s="69">
        <v>4952</v>
      </c>
      <c r="Q27" s="69">
        <v>2708</v>
      </c>
      <c r="R27" s="69">
        <v>2333</v>
      </c>
      <c r="S27" s="69">
        <v>2092</v>
      </c>
      <c r="T27" s="69">
        <v>2129</v>
      </c>
      <c r="U27" s="69">
        <v>2499</v>
      </c>
      <c r="V27" s="69">
        <v>3443</v>
      </c>
      <c r="W27" s="69">
        <v>2845</v>
      </c>
      <c r="X27" s="69">
        <v>3206</v>
      </c>
      <c r="Y27" s="160">
        <v>2118</v>
      </c>
      <c r="Z27" s="69">
        <v>425</v>
      </c>
      <c r="AA27" s="69">
        <v>482</v>
      </c>
      <c r="AB27" s="69">
        <v>932</v>
      </c>
      <c r="AC27" s="69">
        <v>746</v>
      </c>
      <c r="AD27" s="69">
        <v>728</v>
      </c>
      <c r="AE27" s="69">
        <v>745</v>
      </c>
      <c r="AF27" s="69">
        <v>782</v>
      </c>
      <c r="AG27" s="69">
        <v>528</v>
      </c>
      <c r="AH27" s="69">
        <v>690</v>
      </c>
      <c r="AI27" s="69">
        <v>826</v>
      </c>
      <c r="AJ27" s="160">
        <v>1080</v>
      </c>
      <c r="AK27" s="69">
        <v>1470</v>
      </c>
      <c r="AL27" s="69">
        <v>926</v>
      </c>
      <c r="AM27" s="69">
        <v>1018</v>
      </c>
      <c r="AN27" s="69">
        <v>607</v>
      </c>
      <c r="AO27" s="20">
        <v>833</v>
      </c>
      <c r="AP27" s="20">
        <v>978</v>
      </c>
      <c r="AQ27" s="69">
        <v>2120</v>
      </c>
      <c r="AR27" s="69">
        <v>1483</v>
      </c>
      <c r="AS27" s="69">
        <v>1062</v>
      </c>
      <c r="AT27" s="69">
        <v>962</v>
      </c>
      <c r="AU27" s="160">
        <v>1187</v>
      </c>
      <c r="AV27" s="69">
        <v>8805</v>
      </c>
      <c r="AW27" s="69" t="s">
        <v>31</v>
      </c>
      <c r="AX27" s="69" t="s">
        <v>42</v>
      </c>
      <c r="AY27" s="69">
        <v>9659</v>
      </c>
      <c r="AZ27" s="69">
        <v>10019</v>
      </c>
      <c r="BA27" s="78">
        <v>7938</v>
      </c>
      <c r="BB27" s="72">
        <v>10507</v>
      </c>
      <c r="BC27" s="72">
        <v>6703</v>
      </c>
      <c r="BD27" s="38" t="s">
        <v>214</v>
      </c>
      <c r="BE27" s="38" t="s">
        <v>231</v>
      </c>
      <c r="BF27" s="198">
        <v>8794</v>
      </c>
      <c r="BG27" s="69" t="s">
        <v>36</v>
      </c>
      <c r="BH27" s="69" t="s">
        <v>36</v>
      </c>
      <c r="BI27" s="69" t="s">
        <v>36</v>
      </c>
      <c r="BJ27" s="69" t="s">
        <v>36</v>
      </c>
      <c r="BK27" s="69" t="s">
        <v>36</v>
      </c>
      <c r="BL27" s="69" t="s">
        <v>36</v>
      </c>
      <c r="BM27" s="69" t="s">
        <v>36</v>
      </c>
      <c r="BN27" s="69" t="s">
        <v>36</v>
      </c>
      <c r="BO27" s="69" t="s">
        <v>36</v>
      </c>
      <c r="BP27" s="69" t="s">
        <v>36</v>
      </c>
      <c r="BQ27" s="69" t="s">
        <v>36</v>
      </c>
      <c r="BR27" s="69">
        <f>8958+1103+7648+398</f>
        <v>18107</v>
      </c>
      <c r="BS27" s="69">
        <v>17077</v>
      </c>
      <c r="BT27" s="69">
        <v>17199</v>
      </c>
      <c r="BU27" s="69">
        <v>18651</v>
      </c>
      <c r="BV27" s="78">
        <v>18794</v>
      </c>
      <c r="BW27" s="78">
        <v>21960</v>
      </c>
      <c r="BX27" s="78">
        <v>19645</v>
      </c>
      <c r="BY27" s="78">
        <v>16819</v>
      </c>
      <c r="BZ27" s="78">
        <v>20568</v>
      </c>
      <c r="CA27" s="78">
        <v>20458</v>
      </c>
      <c r="CB27" s="153">
        <v>21087</v>
      </c>
      <c r="CC27" s="69">
        <v>9656</v>
      </c>
      <c r="CD27" s="69">
        <v>9821</v>
      </c>
      <c r="CE27" s="69">
        <v>8806</v>
      </c>
      <c r="CF27" s="69">
        <v>10940</v>
      </c>
      <c r="CG27" s="69">
        <v>9869</v>
      </c>
      <c r="CH27" s="78">
        <v>9555</v>
      </c>
      <c r="CI27" s="78">
        <v>7216</v>
      </c>
      <c r="CJ27" s="78">
        <v>6005</v>
      </c>
      <c r="CK27" s="78">
        <v>6021</v>
      </c>
      <c r="CL27" s="78">
        <v>5896</v>
      </c>
      <c r="CM27" s="153">
        <v>22310</v>
      </c>
      <c r="CN27" s="69">
        <v>8290</v>
      </c>
      <c r="CO27" s="69">
        <v>7129</v>
      </c>
      <c r="CP27" s="69">
        <v>7719</v>
      </c>
      <c r="CQ27" s="69">
        <v>7099</v>
      </c>
      <c r="CR27" s="69">
        <v>10391</v>
      </c>
      <c r="CS27" s="78">
        <v>9673</v>
      </c>
      <c r="CT27" s="78">
        <v>8304</v>
      </c>
      <c r="CU27" s="78">
        <v>4193</v>
      </c>
      <c r="CV27" s="78">
        <v>4342</v>
      </c>
      <c r="CW27" s="78">
        <v>7233</v>
      </c>
      <c r="CX27" s="153">
        <v>5435</v>
      </c>
      <c r="CY27" s="69">
        <v>1724</v>
      </c>
      <c r="CZ27" s="69">
        <v>2714</v>
      </c>
      <c r="DA27" s="69">
        <v>1835</v>
      </c>
      <c r="DB27" s="69">
        <v>1553</v>
      </c>
      <c r="DC27" s="69">
        <v>1504</v>
      </c>
      <c r="DD27" s="69">
        <v>1923</v>
      </c>
      <c r="DE27" s="69">
        <v>3554</v>
      </c>
      <c r="DF27" s="69">
        <v>2523</v>
      </c>
      <c r="DG27" s="69">
        <v>1339</v>
      </c>
      <c r="DH27" s="69">
        <v>1342</v>
      </c>
      <c r="DI27" s="160">
        <v>1014</v>
      </c>
      <c r="DJ27" s="69">
        <v>5524</v>
      </c>
      <c r="DK27" s="69">
        <v>4355</v>
      </c>
      <c r="DL27" s="69">
        <v>4453</v>
      </c>
      <c r="DM27" s="38">
        <v>5753</v>
      </c>
      <c r="DN27" s="69">
        <v>4390</v>
      </c>
      <c r="DO27" s="78">
        <v>4988</v>
      </c>
      <c r="DP27" s="78">
        <v>6336</v>
      </c>
      <c r="DQ27" s="78">
        <v>4898</v>
      </c>
      <c r="DR27" s="78">
        <v>5340</v>
      </c>
      <c r="DS27" s="78">
        <v>4420</v>
      </c>
      <c r="DT27" s="153">
        <v>4623</v>
      </c>
      <c r="DU27" s="69">
        <v>805</v>
      </c>
      <c r="DV27" s="69">
        <v>974</v>
      </c>
      <c r="DW27" s="38" t="s">
        <v>36</v>
      </c>
      <c r="DX27" s="78">
        <v>1226</v>
      </c>
      <c r="DY27" s="78">
        <v>1115</v>
      </c>
      <c r="DZ27" s="78">
        <v>993</v>
      </c>
      <c r="EA27" s="20">
        <v>854</v>
      </c>
      <c r="EB27" s="147">
        <v>663</v>
      </c>
      <c r="EC27" s="147">
        <v>1059</v>
      </c>
      <c r="ED27" s="147">
        <v>816</v>
      </c>
      <c r="EE27" s="216">
        <v>1284</v>
      </c>
      <c r="EF27" s="72">
        <v>9158</v>
      </c>
      <c r="EG27" s="72">
        <v>7894</v>
      </c>
      <c r="EH27" s="72">
        <v>8389</v>
      </c>
      <c r="EI27" s="69">
        <v>9041</v>
      </c>
      <c r="EJ27" s="69">
        <v>8414</v>
      </c>
      <c r="EK27" s="72">
        <v>7515</v>
      </c>
      <c r="EL27" s="72">
        <v>6243</v>
      </c>
      <c r="EM27" s="72">
        <v>4944</v>
      </c>
      <c r="EN27" s="72">
        <v>6892</v>
      </c>
      <c r="EO27" s="213">
        <v>6000</v>
      </c>
      <c r="EP27" s="186">
        <v>6040</v>
      </c>
      <c r="EQ27" s="69">
        <v>6391</v>
      </c>
      <c r="ER27" s="69">
        <v>8531</v>
      </c>
      <c r="ES27" s="69">
        <v>6942</v>
      </c>
      <c r="ET27" s="69">
        <v>7242</v>
      </c>
      <c r="EU27" s="69" t="s">
        <v>92</v>
      </c>
      <c r="EV27" s="69">
        <v>5857</v>
      </c>
      <c r="EW27" s="69">
        <v>7533</v>
      </c>
      <c r="EX27" s="69">
        <v>12341</v>
      </c>
      <c r="EY27" s="69">
        <v>5303</v>
      </c>
      <c r="EZ27" s="69">
        <v>6752</v>
      </c>
      <c r="FA27" s="160">
        <v>5890</v>
      </c>
      <c r="FB27" s="69">
        <v>3128</v>
      </c>
      <c r="FC27" s="69">
        <v>2411</v>
      </c>
      <c r="FD27" s="69">
        <v>1480</v>
      </c>
      <c r="FE27" s="69">
        <v>2092</v>
      </c>
      <c r="FF27" s="69">
        <v>2043</v>
      </c>
      <c r="FG27" s="69">
        <v>2440</v>
      </c>
      <c r="FH27" s="69">
        <v>1786</v>
      </c>
      <c r="FI27" s="69">
        <v>1740</v>
      </c>
      <c r="FJ27" s="69">
        <v>1473</v>
      </c>
      <c r="FK27" s="69">
        <v>1800</v>
      </c>
      <c r="FL27" s="160">
        <v>2277</v>
      </c>
      <c r="FM27" s="69">
        <v>536</v>
      </c>
      <c r="FN27" s="69">
        <v>972</v>
      </c>
      <c r="FO27" s="69">
        <v>789</v>
      </c>
      <c r="FP27" s="69">
        <v>1076</v>
      </c>
      <c r="FQ27" s="69">
        <v>1098</v>
      </c>
      <c r="FR27" s="78">
        <v>984</v>
      </c>
      <c r="FS27" s="78">
        <v>1442</v>
      </c>
      <c r="FT27" s="78">
        <v>624</v>
      </c>
      <c r="FU27" s="78">
        <v>1174</v>
      </c>
      <c r="FV27" s="78">
        <v>1617</v>
      </c>
      <c r="FW27" s="153">
        <v>1603</v>
      </c>
      <c r="FX27" s="69">
        <v>3131</v>
      </c>
      <c r="FY27" s="69">
        <v>3501</v>
      </c>
      <c r="FZ27" s="69">
        <v>2803</v>
      </c>
      <c r="GA27" s="69">
        <v>3896</v>
      </c>
      <c r="GB27" s="78">
        <v>3567</v>
      </c>
      <c r="GC27" s="78">
        <v>4005</v>
      </c>
      <c r="GD27" s="78">
        <v>3317</v>
      </c>
      <c r="GE27" s="78">
        <v>2974</v>
      </c>
      <c r="GF27" s="78">
        <v>3674</v>
      </c>
      <c r="GG27" s="78">
        <v>2284</v>
      </c>
      <c r="GH27" s="153">
        <v>2180</v>
      </c>
      <c r="GI27" s="69">
        <v>1499</v>
      </c>
      <c r="GJ27" s="69">
        <v>1599</v>
      </c>
      <c r="GK27" s="69">
        <v>1319</v>
      </c>
      <c r="GL27" s="69">
        <v>1444</v>
      </c>
      <c r="GM27" s="69">
        <v>1131</v>
      </c>
      <c r="GN27" s="69">
        <v>1068</v>
      </c>
      <c r="GO27" s="69">
        <v>1308</v>
      </c>
      <c r="GP27" s="69">
        <v>812</v>
      </c>
      <c r="GQ27" s="69">
        <v>904</v>
      </c>
      <c r="GR27" s="69">
        <v>851</v>
      </c>
      <c r="GS27" s="160">
        <v>1089</v>
      </c>
      <c r="GT27" s="69">
        <v>1420</v>
      </c>
      <c r="GU27" s="69">
        <v>1991</v>
      </c>
      <c r="GV27" s="69">
        <v>1577</v>
      </c>
      <c r="GW27" s="69">
        <v>1316</v>
      </c>
      <c r="GX27" s="69">
        <v>1714</v>
      </c>
      <c r="GY27" s="78">
        <v>2125</v>
      </c>
      <c r="GZ27" s="78">
        <v>1660</v>
      </c>
      <c r="HA27" s="78">
        <v>1267</v>
      </c>
      <c r="HB27" s="78">
        <v>2150</v>
      </c>
      <c r="HC27" s="78">
        <v>2320</v>
      </c>
      <c r="HD27" s="153">
        <v>2472</v>
      </c>
      <c r="HE27" s="38">
        <v>2078</v>
      </c>
      <c r="HF27" s="38">
        <v>1475</v>
      </c>
      <c r="HG27" s="38">
        <v>1405</v>
      </c>
      <c r="HH27" s="69">
        <v>2414</v>
      </c>
      <c r="HI27" s="69">
        <v>2345</v>
      </c>
      <c r="HJ27" s="78">
        <v>2223</v>
      </c>
      <c r="HK27" s="78">
        <v>2267</v>
      </c>
      <c r="HL27" s="78">
        <v>2065</v>
      </c>
      <c r="HM27" s="78">
        <v>1772</v>
      </c>
      <c r="HN27" s="78">
        <v>2087</v>
      </c>
      <c r="HO27" s="153">
        <v>1859</v>
      </c>
      <c r="HP27" s="69">
        <v>4012</v>
      </c>
      <c r="HQ27" s="69">
        <v>4255</v>
      </c>
      <c r="HR27" s="69">
        <v>4129</v>
      </c>
      <c r="HS27" s="69">
        <v>4255</v>
      </c>
      <c r="HT27" s="69">
        <v>6243</v>
      </c>
      <c r="HU27" s="69">
        <v>6003</v>
      </c>
      <c r="HV27" s="69">
        <v>7312</v>
      </c>
      <c r="HW27" s="69">
        <v>6397</v>
      </c>
      <c r="HX27" s="69">
        <v>6030</v>
      </c>
      <c r="HY27" s="69">
        <v>6944</v>
      </c>
      <c r="HZ27" s="160">
        <v>7526</v>
      </c>
      <c r="IA27" s="69">
        <v>4854</v>
      </c>
      <c r="IB27" s="69">
        <v>4156</v>
      </c>
      <c r="IC27" s="69">
        <v>3684</v>
      </c>
      <c r="ID27" s="69">
        <v>4276</v>
      </c>
      <c r="IE27" s="69">
        <v>4209</v>
      </c>
      <c r="IF27" s="78">
        <v>3898</v>
      </c>
      <c r="IG27" s="78">
        <v>4052</v>
      </c>
      <c r="IH27" s="78">
        <v>2975</v>
      </c>
      <c r="II27" s="78">
        <v>3148</v>
      </c>
      <c r="IJ27" s="78">
        <v>4021</v>
      </c>
      <c r="IK27" s="153">
        <v>4121</v>
      </c>
      <c r="IL27" s="69">
        <v>4850</v>
      </c>
      <c r="IM27" s="69">
        <v>2889</v>
      </c>
      <c r="IN27" s="69">
        <v>2090</v>
      </c>
      <c r="IO27" s="69">
        <v>1889</v>
      </c>
      <c r="IP27" s="69">
        <v>564</v>
      </c>
      <c r="IQ27" s="78">
        <v>3832</v>
      </c>
      <c r="IR27" s="78">
        <v>1868</v>
      </c>
      <c r="IS27" s="78">
        <v>11361</v>
      </c>
      <c r="IT27" s="78">
        <v>3202</v>
      </c>
      <c r="IU27" s="78">
        <v>4563</v>
      </c>
      <c r="IV27" s="153">
        <v>4318</v>
      </c>
      <c r="IW27" s="69">
        <v>29486</v>
      </c>
      <c r="IX27" s="69">
        <v>30274</v>
      </c>
      <c r="IY27" s="69">
        <v>41085</v>
      </c>
      <c r="IZ27" s="69">
        <v>30926</v>
      </c>
      <c r="JA27" s="69">
        <v>31428</v>
      </c>
      <c r="JB27" s="78">
        <v>19183</v>
      </c>
      <c r="JC27" s="78">
        <v>20692</v>
      </c>
      <c r="JD27" s="78">
        <v>16025</v>
      </c>
      <c r="JE27" s="184">
        <v>18054</v>
      </c>
      <c r="JF27" s="184">
        <v>18929</v>
      </c>
      <c r="JG27" s="175">
        <v>22019</v>
      </c>
      <c r="JH27" s="69">
        <v>4528</v>
      </c>
      <c r="JI27" s="69">
        <v>3006</v>
      </c>
      <c r="JJ27" s="69">
        <v>3036</v>
      </c>
      <c r="JK27" s="69">
        <v>3261</v>
      </c>
      <c r="JL27" s="69">
        <v>4579</v>
      </c>
      <c r="JM27" s="69">
        <v>3126</v>
      </c>
      <c r="JN27" s="69">
        <v>3306</v>
      </c>
      <c r="JO27" s="69">
        <v>4750</v>
      </c>
      <c r="JP27" s="69">
        <v>6112</v>
      </c>
      <c r="JQ27" s="69">
        <v>6692</v>
      </c>
      <c r="JR27" s="160">
        <v>7323</v>
      </c>
      <c r="JS27" s="69">
        <v>3134</v>
      </c>
      <c r="JT27" s="69">
        <v>4478</v>
      </c>
      <c r="JU27" s="69">
        <v>5089</v>
      </c>
      <c r="JV27" s="72">
        <v>3258</v>
      </c>
      <c r="JW27" s="69">
        <v>6091</v>
      </c>
      <c r="JX27" s="78">
        <v>6307</v>
      </c>
      <c r="JY27" s="78">
        <v>6330</v>
      </c>
      <c r="JZ27" s="78">
        <v>6132</v>
      </c>
      <c r="KA27" s="78">
        <v>7467</v>
      </c>
      <c r="KB27" s="69">
        <v>7242</v>
      </c>
      <c r="KC27" s="160">
        <v>6941</v>
      </c>
      <c r="KD27" s="69">
        <v>9787</v>
      </c>
      <c r="KE27" s="69">
        <v>11695</v>
      </c>
      <c r="KF27" s="69">
        <v>11956</v>
      </c>
      <c r="KG27" s="69">
        <v>11827</v>
      </c>
      <c r="KH27" s="69">
        <v>12202</v>
      </c>
      <c r="KI27" s="107">
        <v>16642</v>
      </c>
      <c r="KJ27" s="107">
        <v>10977</v>
      </c>
      <c r="KK27" s="107">
        <v>11620</v>
      </c>
      <c r="KL27" s="107">
        <v>12202</v>
      </c>
      <c r="KM27" s="107">
        <v>12511</v>
      </c>
      <c r="KN27" s="190">
        <v>13258</v>
      </c>
      <c r="KO27" s="3">
        <v>25948</v>
      </c>
      <c r="KP27" s="3">
        <v>30741</v>
      </c>
      <c r="KQ27" s="3">
        <v>30686</v>
      </c>
      <c r="KR27" s="69" t="s">
        <v>77</v>
      </c>
      <c r="KS27" s="78">
        <v>36285</v>
      </c>
      <c r="KT27" s="78">
        <v>36367</v>
      </c>
      <c r="KU27" s="78">
        <v>35461</v>
      </c>
      <c r="KV27" s="78">
        <v>29730</v>
      </c>
      <c r="KW27" s="78">
        <v>41917</v>
      </c>
      <c r="KX27" s="78">
        <v>48885</v>
      </c>
      <c r="KY27" s="153">
        <v>84442</v>
      </c>
      <c r="KZ27" s="69">
        <v>2153</v>
      </c>
      <c r="LA27" s="69">
        <v>3284</v>
      </c>
      <c r="LB27" s="69">
        <v>1604</v>
      </c>
      <c r="LC27" s="69">
        <v>1452</v>
      </c>
      <c r="LD27" s="69">
        <v>9963</v>
      </c>
      <c r="LE27" s="78">
        <v>6154</v>
      </c>
      <c r="LF27" s="78">
        <v>4038</v>
      </c>
      <c r="LG27" s="78">
        <v>13562</v>
      </c>
      <c r="LH27" s="78">
        <v>13889</v>
      </c>
      <c r="LI27" s="78">
        <v>17709</v>
      </c>
      <c r="LJ27" s="153">
        <v>8266</v>
      </c>
    </row>
    <row r="28" spans="1:322" ht="25.5" customHeight="1" x14ac:dyDescent="0.25">
      <c r="A28" s="36"/>
      <c r="B28" s="24" t="s">
        <v>131</v>
      </c>
      <c r="C28" s="120" t="s">
        <v>160</v>
      </c>
      <c r="D28" s="126">
        <f t="shared" si="5"/>
        <v>17033</v>
      </c>
      <c r="E28" s="69">
        <f t="shared" si="5"/>
        <v>18329</v>
      </c>
      <c r="F28" s="69">
        <f t="shared" si="5"/>
        <v>17974</v>
      </c>
      <c r="G28" s="69">
        <f t="shared" si="5"/>
        <v>16804</v>
      </c>
      <c r="H28" s="69">
        <f t="shared" si="5"/>
        <v>20597</v>
      </c>
      <c r="I28" s="69">
        <f t="shared" si="5"/>
        <v>21925</v>
      </c>
      <c r="J28" s="69">
        <f>SUM(U28, AF28, AQ28, BB28, BM28, BX28, CI28, CT28, DE28, DP28, EA28, EL28, EW28, FH28, FS28, GD28, GO28, GZ28, HK28, HV28, IG28, IR28, JC28, JN28, JY28, KJ28, KU28, LF28)</f>
        <v>19617</v>
      </c>
      <c r="K28" s="69">
        <v>20700</v>
      </c>
      <c r="L28" s="69">
        <v>22793</v>
      </c>
      <c r="M28" s="69">
        <v>21054</v>
      </c>
      <c r="N28" s="160">
        <v>22505</v>
      </c>
      <c r="O28" s="69">
        <v>449</v>
      </c>
      <c r="P28" s="69">
        <v>426</v>
      </c>
      <c r="Q28" s="69">
        <v>501</v>
      </c>
      <c r="R28" s="69">
        <v>511</v>
      </c>
      <c r="S28" s="69">
        <v>537</v>
      </c>
      <c r="T28" s="69">
        <v>800</v>
      </c>
      <c r="U28" s="69">
        <v>623</v>
      </c>
      <c r="V28" s="69">
        <v>764</v>
      </c>
      <c r="W28" s="69">
        <v>723</v>
      </c>
      <c r="X28" s="69">
        <v>688</v>
      </c>
      <c r="Y28" s="160">
        <v>644</v>
      </c>
      <c r="Z28" s="69">
        <v>59</v>
      </c>
      <c r="AA28" s="69">
        <v>26</v>
      </c>
      <c r="AB28" s="69">
        <v>44</v>
      </c>
      <c r="AC28" s="69">
        <v>38</v>
      </c>
      <c r="AD28" s="69">
        <v>53</v>
      </c>
      <c r="AE28" s="69">
        <v>43</v>
      </c>
      <c r="AF28" s="69">
        <v>37</v>
      </c>
      <c r="AG28" s="69">
        <v>53</v>
      </c>
      <c r="AH28" s="69">
        <v>60</v>
      </c>
      <c r="AI28" s="69">
        <v>95</v>
      </c>
      <c r="AJ28" s="160">
        <v>88</v>
      </c>
      <c r="AK28" s="69">
        <v>804</v>
      </c>
      <c r="AL28" s="69">
        <v>780</v>
      </c>
      <c r="AM28" s="69">
        <v>514</v>
      </c>
      <c r="AN28" s="69">
        <v>618</v>
      </c>
      <c r="AO28" s="20">
        <v>719</v>
      </c>
      <c r="AP28" s="20">
        <v>616</v>
      </c>
      <c r="AQ28" s="69">
        <v>468</v>
      </c>
      <c r="AR28" s="69">
        <v>538</v>
      </c>
      <c r="AS28" s="69">
        <v>565</v>
      </c>
      <c r="AT28" s="69">
        <v>432</v>
      </c>
      <c r="AU28" s="160">
        <v>490</v>
      </c>
      <c r="AV28" s="69">
        <v>505</v>
      </c>
      <c r="AW28" s="69">
        <v>525</v>
      </c>
      <c r="AX28" s="69">
        <v>651</v>
      </c>
      <c r="AY28" s="69">
        <v>826</v>
      </c>
      <c r="AZ28" s="69">
        <v>849</v>
      </c>
      <c r="BA28" s="78">
        <v>1189</v>
      </c>
      <c r="BB28" s="78">
        <v>870</v>
      </c>
      <c r="BC28" s="78">
        <v>1055</v>
      </c>
      <c r="BD28" s="78">
        <v>924</v>
      </c>
      <c r="BE28" s="38">
        <v>1358</v>
      </c>
      <c r="BF28" s="198">
        <v>1058</v>
      </c>
      <c r="BG28" s="69">
        <v>341</v>
      </c>
      <c r="BH28" s="69">
        <v>221</v>
      </c>
      <c r="BI28" s="69" t="s">
        <v>36</v>
      </c>
      <c r="BJ28" s="69" t="s">
        <v>36</v>
      </c>
      <c r="BK28" s="69" t="s">
        <v>36</v>
      </c>
      <c r="BL28" s="69" t="s">
        <v>36</v>
      </c>
      <c r="BM28" s="69" t="s">
        <v>36</v>
      </c>
      <c r="BN28" s="69" t="s">
        <v>36</v>
      </c>
      <c r="BO28" s="69" t="s">
        <v>36</v>
      </c>
      <c r="BP28" s="69" t="s">
        <v>36</v>
      </c>
      <c r="BQ28" s="69" t="s">
        <v>36</v>
      </c>
      <c r="BR28" s="69">
        <v>1065</v>
      </c>
      <c r="BS28" s="69">
        <v>1146</v>
      </c>
      <c r="BT28" s="69">
        <v>1168</v>
      </c>
      <c r="BU28" s="69">
        <v>1329</v>
      </c>
      <c r="BV28" s="78">
        <v>1285</v>
      </c>
      <c r="BW28" s="78">
        <v>1315</v>
      </c>
      <c r="BX28" s="78">
        <v>1303</v>
      </c>
      <c r="BY28" s="78">
        <v>1399</v>
      </c>
      <c r="BZ28" s="78">
        <v>1673</v>
      </c>
      <c r="CA28" s="78">
        <v>1350</v>
      </c>
      <c r="CB28" s="153">
        <v>1411</v>
      </c>
      <c r="CC28" s="69">
        <v>540</v>
      </c>
      <c r="CD28" s="69">
        <v>590</v>
      </c>
      <c r="CE28" s="69">
        <v>600</v>
      </c>
      <c r="CF28" s="69" t="s">
        <v>75</v>
      </c>
      <c r="CG28" s="69" t="s">
        <v>36</v>
      </c>
      <c r="CH28" s="78" t="s">
        <v>36</v>
      </c>
      <c r="CI28" s="78" t="s">
        <v>36</v>
      </c>
      <c r="CJ28" s="78" t="s">
        <v>36</v>
      </c>
      <c r="CK28" s="78" t="s">
        <v>36</v>
      </c>
      <c r="CL28" s="78" t="s">
        <v>38</v>
      </c>
      <c r="CM28" s="153">
        <v>593</v>
      </c>
      <c r="CN28" s="69">
        <v>434</v>
      </c>
      <c r="CO28" s="69">
        <v>526</v>
      </c>
      <c r="CP28" s="69">
        <v>390</v>
      </c>
      <c r="CQ28" s="69">
        <v>650</v>
      </c>
      <c r="CR28" s="69">
        <v>744</v>
      </c>
      <c r="CS28" s="78">
        <v>801</v>
      </c>
      <c r="CT28" s="78">
        <v>735</v>
      </c>
      <c r="CU28" s="78">
        <v>962</v>
      </c>
      <c r="CV28" s="78">
        <v>1134</v>
      </c>
      <c r="CW28" s="78">
        <v>1026</v>
      </c>
      <c r="CX28" s="153">
        <v>915</v>
      </c>
      <c r="CY28" s="69">
        <v>282</v>
      </c>
      <c r="CZ28" s="69">
        <v>369</v>
      </c>
      <c r="DA28" s="69">
        <v>381</v>
      </c>
      <c r="DB28" s="69">
        <v>314</v>
      </c>
      <c r="DC28" s="69">
        <v>241</v>
      </c>
      <c r="DD28" s="69">
        <v>171</v>
      </c>
      <c r="DE28" s="69">
        <v>236</v>
      </c>
      <c r="DF28" s="69">
        <v>318</v>
      </c>
      <c r="DG28" s="69">
        <v>352</v>
      </c>
      <c r="DH28" s="69">
        <v>291</v>
      </c>
      <c r="DI28" s="160">
        <v>316</v>
      </c>
      <c r="DJ28" s="69">
        <v>534</v>
      </c>
      <c r="DK28" s="69">
        <v>507</v>
      </c>
      <c r="DL28" s="69">
        <v>630</v>
      </c>
      <c r="DM28" s="38">
        <v>555</v>
      </c>
      <c r="DN28" s="69">
        <v>630</v>
      </c>
      <c r="DO28" s="78">
        <v>589</v>
      </c>
      <c r="DP28" s="78">
        <v>631</v>
      </c>
      <c r="DQ28" s="78">
        <v>663</v>
      </c>
      <c r="DR28" s="78">
        <v>664</v>
      </c>
      <c r="DS28" s="78">
        <v>610</v>
      </c>
      <c r="DT28" s="153">
        <v>611</v>
      </c>
      <c r="DU28" s="69">
        <v>439</v>
      </c>
      <c r="DV28" s="69">
        <v>513</v>
      </c>
      <c r="DW28" s="38" t="s">
        <v>36</v>
      </c>
      <c r="DX28" s="78">
        <v>539</v>
      </c>
      <c r="DY28" s="78">
        <v>482</v>
      </c>
      <c r="DZ28" s="78">
        <v>576</v>
      </c>
      <c r="EA28" s="20">
        <v>488</v>
      </c>
      <c r="EB28" s="147">
        <v>464</v>
      </c>
      <c r="EC28" s="147">
        <v>478</v>
      </c>
      <c r="ED28" s="147">
        <v>84</v>
      </c>
      <c r="EE28" s="216" t="s">
        <v>38</v>
      </c>
      <c r="EF28" s="72">
        <v>446</v>
      </c>
      <c r="EG28" s="72">
        <v>427</v>
      </c>
      <c r="EH28" s="72">
        <v>543</v>
      </c>
      <c r="EI28" s="69">
        <v>620</v>
      </c>
      <c r="EJ28" s="72">
        <v>1034</v>
      </c>
      <c r="EK28" s="72">
        <v>837</v>
      </c>
      <c r="EL28" s="72">
        <v>647</v>
      </c>
      <c r="EM28" s="72">
        <v>719</v>
      </c>
      <c r="EN28" s="72">
        <v>648</v>
      </c>
      <c r="EO28" s="213">
        <v>710</v>
      </c>
      <c r="EP28" s="186">
        <v>719</v>
      </c>
      <c r="EQ28" s="69">
        <v>432</v>
      </c>
      <c r="ER28" s="69">
        <v>466</v>
      </c>
      <c r="ES28" s="69">
        <v>433</v>
      </c>
      <c r="ET28" s="69">
        <v>506</v>
      </c>
      <c r="EU28" s="69">
        <v>559</v>
      </c>
      <c r="EV28" s="69">
        <v>493</v>
      </c>
      <c r="EW28" s="69">
        <v>324</v>
      </c>
      <c r="EX28" s="69">
        <v>232</v>
      </c>
      <c r="EY28" s="69">
        <v>243</v>
      </c>
      <c r="EZ28" s="69">
        <v>431</v>
      </c>
      <c r="FA28" s="160">
        <v>489</v>
      </c>
      <c r="FB28" s="69">
        <v>178</v>
      </c>
      <c r="FC28" s="69">
        <v>159</v>
      </c>
      <c r="FD28" s="69">
        <v>193</v>
      </c>
      <c r="FE28" s="69">
        <v>276</v>
      </c>
      <c r="FF28" s="69">
        <v>296</v>
      </c>
      <c r="FG28" s="69">
        <v>352</v>
      </c>
      <c r="FH28" s="69">
        <v>312</v>
      </c>
      <c r="FI28" s="69">
        <v>374</v>
      </c>
      <c r="FJ28" s="69">
        <v>410</v>
      </c>
      <c r="FK28" s="69">
        <v>311</v>
      </c>
      <c r="FL28" s="160">
        <v>402</v>
      </c>
      <c r="FM28" s="69">
        <v>104</v>
      </c>
      <c r="FN28" s="69">
        <v>126</v>
      </c>
      <c r="FO28" s="69">
        <v>188</v>
      </c>
      <c r="FP28" s="69">
        <v>248</v>
      </c>
      <c r="FQ28" s="69">
        <v>290</v>
      </c>
      <c r="FR28" s="78">
        <v>323</v>
      </c>
      <c r="FS28" s="78">
        <v>298</v>
      </c>
      <c r="FT28" s="78">
        <v>362</v>
      </c>
      <c r="FU28" s="78">
        <v>354</v>
      </c>
      <c r="FV28" s="78">
        <v>334</v>
      </c>
      <c r="FW28" s="153">
        <v>305</v>
      </c>
      <c r="FX28" s="69">
        <v>1070</v>
      </c>
      <c r="FY28" s="69">
        <v>1212</v>
      </c>
      <c r="FZ28" s="69">
        <v>1281</v>
      </c>
      <c r="GA28" s="69">
        <v>1367</v>
      </c>
      <c r="GB28" s="78">
        <v>1515</v>
      </c>
      <c r="GC28" s="78">
        <v>1644</v>
      </c>
      <c r="GD28" s="78">
        <v>1392</v>
      </c>
      <c r="GE28" s="78">
        <v>1720</v>
      </c>
      <c r="GF28" s="78">
        <v>1852</v>
      </c>
      <c r="GG28" s="78">
        <v>1428</v>
      </c>
      <c r="GH28" s="153">
        <v>1483</v>
      </c>
      <c r="GI28" s="69">
        <v>566</v>
      </c>
      <c r="GJ28" s="69">
        <v>933</v>
      </c>
      <c r="GK28" s="69">
        <v>690</v>
      </c>
      <c r="GL28" s="69">
        <v>734</v>
      </c>
      <c r="GM28" s="69">
        <v>834</v>
      </c>
      <c r="GN28" s="69">
        <v>777</v>
      </c>
      <c r="GO28" s="69">
        <v>616</v>
      </c>
      <c r="GP28" s="69">
        <v>657</v>
      </c>
      <c r="GQ28" s="69">
        <v>641</v>
      </c>
      <c r="GR28" s="69">
        <v>425</v>
      </c>
      <c r="GS28" s="160">
        <v>528</v>
      </c>
      <c r="GT28" s="69">
        <v>256</v>
      </c>
      <c r="GU28" s="69">
        <v>293</v>
      </c>
      <c r="GV28" s="69">
        <v>271</v>
      </c>
      <c r="GW28" s="69">
        <v>296</v>
      </c>
      <c r="GX28" s="69">
        <v>432</v>
      </c>
      <c r="GY28" s="78">
        <v>466</v>
      </c>
      <c r="GZ28" s="78">
        <v>388</v>
      </c>
      <c r="HA28" s="78">
        <v>453</v>
      </c>
      <c r="HB28" s="78">
        <v>465</v>
      </c>
      <c r="HC28" s="78">
        <v>364</v>
      </c>
      <c r="HD28" s="153">
        <v>464</v>
      </c>
      <c r="HE28" s="38">
        <v>908</v>
      </c>
      <c r="HF28" s="38">
        <v>1061</v>
      </c>
      <c r="HG28" s="38">
        <v>1560</v>
      </c>
      <c r="HH28" s="69">
        <v>1250</v>
      </c>
      <c r="HI28" s="69">
        <v>1127</v>
      </c>
      <c r="HJ28" s="78">
        <v>1358</v>
      </c>
      <c r="HK28" s="78">
        <v>1104</v>
      </c>
      <c r="HL28" s="78" t="s">
        <v>202</v>
      </c>
      <c r="HM28" s="78">
        <v>622</v>
      </c>
      <c r="HN28" s="78">
        <v>652</v>
      </c>
      <c r="HO28" s="153">
        <v>714</v>
      </c>
      <c r="HP28" s="69">
        <v>525</v>
      </c>
      <c r="HQ28" s="69">
        <v>556</v>
      </c>
      <c r="HR28" s="69">
        <v>634</v>
      </c>
      <c r="HS28" s="69">
        <v>556</v>
      </c>
      <c r="HT28" s="69">
        <v>1144</v>
      </c>
      <c r="HU28" s="69">
        <v>1142</v>
      </c>
      <c r="HV28" s="69">
        <v>1413</v>
      </c>
      <c r="HW28" s="69">
        <v>1472</v>
      </c>
      <c r="HX28" s="69">
        <v>1551</v>
      </c>
      <c r="HY28" s="69">
        <v>1750</v>
      </c>
      <c r="HZ28" s="160">
        <v>2451</v>
      </c>
      <c r="IA28" s="69">
        <v>1300</v>
      </c>
      <c r="IB28" s="69">
        <v>1350</v>
      </c>
      <c r="IC28" s="69">
        <v>1053</v>
      </c>
      <c r="ID28" s="69">
        <v>1123</v>
      </c>
      <c r="IE28" s="69">
        <v>1109</v>
      </c>
      <c r="IF28" s="78">
        <v>1027</v>
      </c>
      <c r="IG28" s="78">
        <v>1090</v>
      </c>
      <c r="IH28" s="78">
        <v>1140</v>
      </c>
      <c r="II28" s="78">
        <v>1190</v>
      </c>
      <c r="IJ28" s="78">
        <v>1184</v>
      </c>
      <c r="IK28" s="153">
        <v>1163</v>
      </c>
      <c r="IL28" s="69">
        <v>502</v>
      </c>
      <c r="IM28" s="69">
        <v>579</v>
      </c>
      <c r="IN28" s="69">
        <v>609</v>
      </c>
      <c r="IO28" s="69">
        <v>691</v>
      </c>
      <c r="IP28" s="69">
        <v>793</v>
      </c>
      <c r="IQ28" s="78">
        <v>961</v>
      </c>
      <c r="IR28" s="78">
        <v>810</v>
      </c>
      <c r="IS28" s="78">
        <v>847</v>
      </c>
      <c r="IT28" s="78">
        <v>1170</v>
      </c>
      <c r="IU28" s="78">
        <v>619</v>
      </c>
      <c r="IV28" s="153">
        <v>782</v>
      </c>
      <c r="IW28" s="69">
        <v>1100</v>
      </c>
      <c r="IX28" s="69">
        <v>1157</v>
      </c>
      <c r="IY28" s="69">
        <v>1145</v>
      </c>
      <c r="IZ28" s="69">
        <v>1073</v>
      </c>
      <c r="JA28" s="69">
        <v>1030</v>
      </c>
      <c r="JB28" s="78">
        <v>1260</v>
      </c>
      <c r="JC28" s="78">
        <v>1103</v>
      </c>
      <c r="JD28" s="78">
        <v>1551</v>
      </c>
      <c r="JE28" s="78">
        <v>1611</v>
      </c>
      <c r="JF28" s="78">
        <v>1414</v>
      </c>
      <c r="JG28" s="153">
        <v>1320</v>
      </c>
      <c r="JH28" s="69">
        <v>234</v>
      </c>
      <c r="JI28" s="69">
        <v>111</v>
      </c>
      <c r="JJ28" s="69">
        <v>240</v>
      </c>
      <c r="JK28" s="69">
        <v>250</v>
      </c>
      <c r="JL28" s="69">
        <v>914</v>
      </c>
      <c r="JM28" s="69">
        <v>850</v>
      </c>
      <c r="JN28" s="69">
        <v>867</v>
      </c>
      <c r="JO28" s="69">
        <v>898</v>
      </c>
      <c r="JP28" s="69">
        <v>845</v>
      </c>
      <c r="JQ28" s="69">
        <v>850</v>
      </c>
      <c r="JR28" s="160">
        <v>850</v>
      </c>
      <c r="JS28" s="69">
        <v>369</v>
      </c>
      <c r="JT28" s="69">
        <v>455</v>
      </c>
      <c r="JU28" s="69">
        <v>900</v>
      </c>
      <c r="JV28" s="72">
        <v>1029</v>
      </c>
      <c r="JW28" s="69">
        <v>612</v>
      </c>
      <c r="JX28" s="78">
        <v>621</v>
      </c>
      <c r="JY28" s="78">
        <v>593</v>
      </c>
      <c r="JZ28" s="78">
        <v>742</v>
      </c>
      <c r="KA28" s="78">
        <v>771</v>
      </c>
      <c r="KB28" s="69">
        <v>765</v>
      </c>
      <c r="KC28" s="160">
        <v>837</v>
      </c>
      <c r="KD28" s="69">
        <v>869</v>
      </c>
      <c r="KE28" s="69">
        <v>942</v>
      </c>
      <c r="KF28" s="69">
        <v>961</v>
      </c>
      <c r="KG28" s="69">
        <v>831</v>
      </c>
      <c r="KH28" s="69">
        <v>1147</v>
      </c>
      <c r="KI28" s="107">
        <v>1416</v>
      </c>
      <c r="KJ28" s="107">
        <v>1091</v>
      </c>
      <c r="KK28" s="107">
        <v>1254</v>
      </c>
      <c r="KL28" s="107">
        <v>1437</v>
      </c>
      <c r="KM28" s="107">
        <v>1400</v>
      </c>
      <c r="KN28" s="190">
        <v>1398</v>
      </c>
      <c r="KO28" s="3">
        <v>2027</v>
      </c>
      <c r="KP28" s="3">
        <v>2230</v>
      </c>
      <c r="KQ28" s="3">
        <v>2051</v>
      </c>
      <c r="KR28" s="69" t="s">
        <v>78</v>
      </c>
      <c r="KS28" s="78">
        <v>1932</v>
      </c>
      <c r="KT28" s="78">
        <v>2037</v>
      </c>
      <c r="KU28" s="78">
        <v>1921</v>
      </c>
      <c r="KV28" s="78">
        <v>1687</v>
      </c>
      <c r="KW28" s="78">
        <v>2078</v>
      </c>
      <c r="KX28" s="78">
        <v>2085</v>
      </c>
      <c r="KY28" s="153" t="s">
        <v>246</v>
      </c>
      <c r="KZ28" s="69">
        <v>695</v>
      </c>
      <c r="LA28" s="69">
        <v>643</v>
      </c>
      <c r="LB28" s="69">
        <v>343</v>
      </c>
      <c r="LC28" s="69">
        <v>574</v>
      </c>
      <c r="LD28" s="69">
        <v>289</v>
      </c>
      <c r="LE28" s="78">
        <v>261</v>
      </c>
      <c r="LF28" s="78">
        <v>257</v>
      </c>
      <c r="LG28" s="78">
        <v>376</v>
      </c>
      <c r="LH28" s="78">
        <v>332</v>
      </c>
      <c r="LI28" s="78">
        <v>295</v>
      </c>
      <c r="LJ28" s="153">
        <v>279</v>
      </c>
    </row>
    <row r="29" spans="1:322" s="6" customFormat="1" ht="25.5" customHeight="1" x14ac:dyDescent="0.3">
      <c r="A29" s="8">
        <v>5</v>
      </c>
      <c r="B29" s="31" t="s">
        <v>132</v>
      </c>
      <c r="C29" s="122" t="s">
        <v>161</v>
      </c>
      <c r="D29" s="130"/>
      <c r="E29" s="65"/>
      <c r="F29" s="65"/>
      <c r="G29" s="11"/>
      <c r="H29" s="11"/>
      <c r="I29" s="11"/>
      <c r="J29" s="65"/>
      <c r="K29" s="65"/>
      <c r="L29" s="65"/>
      <c r="M29" s="65"/>
      <c r="N29" s="164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164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164"/>
      <c r="AK29" s="65"/>
      <c r="AL29" s="65"/>
      <c r="AM29" s="65"/>
      <c r="AN29" s="65"/>
      <c r="AO29" s="65"/>
      <c r="AP29" s="65"/>
      <c r="AQ29" s="65"/>
      <c r="AR29" s="143"/>
      <c r="AS29" s="143"/>
      <c r="AT29" s="143"/>
      <c r="AU29" s="202"/>
      <c r="AV29" s="65"/>
      <c r="AW29" s="65"/>
      <c r="AX29" s="67"/>
      <c r="AY29" s="65"/>
      <c r="AZ29" s="65"/>
      <c r="BA29" s="65"/>
      <c r="BB29" s="65"/>
      <c r="BC29" s="65"/>
      <c r="BD29" s="65"/>
      <c r="BE29" s="65"/>
      <c r="BF29" s="164"/>
      <c r="BG29" s="65"/>
      <c r="BH29" s="65"/>
      <c r="BI29" s="65"/>
      <c r="BJ29" s="65"/>
      <c r="BK29" s="65"/>
      <c r="BL29" s="67"/>
      <c r="BM29" s="67"/>
      <c r="BN29" s="67"/>
      <c r="BO29" s="67"/>
      <c r="BP29" s="67"/>
      <c r="BQ29" s="162"/>
      <c r="BR29" s="65"/>
      <c r="BS29" s="65"/>
      <c r="BT29" s="65"/>
      <c r="BU29" s="65"/>
      <c r="BV29" s="94"/>
      <c r="BW29" s="94"/>
      <c r="BX29" s="94"/>
      <c r="BY29" s="94"/>
      <c r="BZ29" s="94"/>
      <c r="CA29" s="94"/>
      <c r="CB29" s="158"/>
      <c r="CC29" s="65"/>
      <c r="CD29" s="65"/>
      <c r="CE29" s="65"/>
      <c r="CF29" s="65"/>
      <c r="CG29" s="65"/>
      <c r="CH29" s="94"/>
      <c r="CI29" s="94"/>
      <c r="CJ29" s="94"/>
      <c r="CK29" s="94"/>
      <c r="CL29" s="94"/>
      <c r="CM29" s="158"/>
      <c r="CN29" s="65"/>
      <c r="CO29" s="65"/>
      <c r="CP29" s="65"/>
      <c r="CQ29" s="65"/>
      <c r="CR29" s="65"/>
      <c r="CS29" s="94"/>
      <c r="CT29" s="94"/>
      <c r="CU29" s="94"/>
      <c r="CV29" s="94"/>
      <c r="CW29" s="94"/>
      <c r="CX29" s="158"/>
      <c r="CY29" s="65"/>
      <c r="CZ29" s="65"/>
      <c r="DA29" s="65"/>
      <c r="DB29" s="39"/>
      <c r="DC29" s="65"/>
      <c r="DD29" s="65"/>
      <c r="DE29" s="65"/>
      <c r="DF29" s="65"/>
      <c r="DG29" s="65"/>
      <c r="DH29" s="65"/>
      <c r="DI29" s="164"/>
      <c r="DJ29" s="65"/>
      <c r="DK29" s="65"/>
      <c r="DL29" s="65"/>
      <c r="DM29" s="10"/>
      <c r="DN29" s="65"/>
      <c r="DO29" s="94"/>
      <c r="DP29" s="94"/>
      <c r="DQ29" s="94"/>
      <c r="DR29" s="94"/>
      <c r="DS29" s="94"/>
      <c r="DT29" s="158"/>
      <c r="DU29" s="65"/>
      <c r="DV29" s="65"/>
      <c r="DW29" s="65"/>
      <c r="DX29" s="76"/>
      <c r="DY29" s="172"/>
      <c r="DZ29" s="172"/>
      <c r="EA29" s="26"/>
      <c r="EB29" s="167"/>
      <c r="EC29" s="167"/>
      <c r="ED29" s="167"/>
      <c r="EE29" s="168"/>
      <c r="EF29" s="12"/>
      <c r="EG29" s="12"/>
      <c r="EH29" s="12"/>
      <c r="EI29" s="65"/>
      <c r="EJ29" s="65"/>
      <c r="EK29" s="65"/>
      <c r="EL29" s="65"/>
      <c r="EM29" s="65"/>
      <c r="EN29" s="65"/>
      <c r="EO29" s="65"/>
      <c r="EP29" s="164"/>
      <c r="EQ29" s="65"/>
      <c r="ER29" s="65"/>
      <c r="ES29" s="65"/>
      <c r="ET29" s="65"/>
      <c r="EU29" s="65"/>
      <c r="EV29" s="65"/>
      <c r="EW29" s="65"/>
      <c r="EX29" s="65"/>
      <c r="EY29" s="65"/>
      <c r="EZ29" s="65"/>
      <c r="FA29" s="164"/>
      <c r="FB29" s="65"/>
      <c r="FC29" s="65"/>
      <c r="FD29" s="65"/>
      <c r="FE29" s="11"/>
      <c r="FF29" s="65"/>
      <c r="FG29" s="65"/>
      <c r="FH29" s="65"/>
      <c r="FI29" s="65"/>
      <c r="FJ29" s="65"/>
      <c r="FK29" s="65"/>
      <c r="FL29" s="164"/>
      <c r="FM29" s="65"/>
      <c r="FN29" s="65"/>
      <c r="FO29" s="65"/>
      <c r="FP29" s="65"/>
      <c r="FQ29" s="65"/>
      <c r="FR29" s="94"/>
      <c r="FS29" s="94"/>
      <c r="FT29" s="94"/>
      <c r="FU29" s="94"/>
      <c r="FV29" s="94"/>
      <c r="FW29" s="158"/>
      <c r="FX29" s="65"/>
      <c r="FY29" s="65"/>
      <c r="FZ29" s="65"/>
      <c r="GA29" s="65"/>
      <c r="GB29" s="94"/>
      <c r="GC29" s="94"/>
      <c r="GD29" s="94"/>
      <c r="GE29" s="94"/>
      <c r="GF29" s="94"/>
      <c r="GG29" s="94"/>
      <c r="GH29" s="158"/>
      <c r="GI29" s="65"/>
      <c r="GJ29" s="65"/>
      <c r="GK29" s="65"/>
      <c r="GL29" s="65"/>
      <c r="GM29" s="65"/>
      <c r="GN29" s="65"/>
      <c r="GO29" s="65"/>
      <c r="GP29" s="65"/>
      <c r="GQ29" s="65"/>
      <c r="GR29" s="65"/>
      <c r="GS29" s="164"/>
      <c r="GT29" s="65"/>
      <c r="GU29" s="65"/>
      <c r="GV29" s="65"/>
      <c r="GW29" s="10"/>
      <c r="GX29" s="65"/>
      <c r="GY29" s="94"/>
      <c r="GZ29" s="94"/>
      <c r="HA29" s="94"/>
      <c r="HB29" s="94"/>
      <c r="HC29" s="94"/>
      <c r="HD29" s="158"/>
      <c r="HE29" s="10"/>
      <c r="HF29" s="10"/>
      <c r="HG29" s="10"/>
      <c r="HH29" s="65"/>
      <c r="HI29" s="65"/>
      <c r="HJ29" s="94"/>
      <c r="HK29" s="94"/>
      <c r="HL29" s="94"/>
      <c r="HM29" s="94"/>
      <c r="HN29" s="94"/>
      <c r="HO29" s="158"/>
      <c r="HP29" s="65"/>
      <c r="HQ29" s="65"/>
      <c r="HR29" s="65"/>
      <c r="HS29" s="65"/>
      <c r="HT29" s="65"/>
      <c r="HU29" s="65"/>
      <c r="HV29" s="65"/>
      <c r="HW29" s="65"/>
      <c r="HX29" s="65"/>
      <c r="HY29" s="65"/>
      <c r="HZ29" s="164"/>
      <c r="IA29" s="65"/>
      <c r="IB29" s="65"/>
      <c r="IC29" s="65"/>
      <c r="ID29" s="65"/>
      <c r="IE29" s="65"/>
      <c r="IF29" s="94"/>
      <c r="IG29" s="94"/>
      <c r="IH29" s="94"/>
      <c r="II29" s="94"/>
      <c r="IJ29" s="94"/>
      <c r="IK29" s="158"/>
      <c r="IL29" s="65"/>
      <c r="IM29" s="65"/>
      <c r="IN29" s="65"/>
      <c r="IO29" s="65"/>
      <c r="IP29" s="65"/>
      <c r="IQ29" s="94"/>
      <c r="IR29" s="94"/>
      <c r="IS29" s="94"/>
      <c r="IT29" s="94"/>
      <c r="IU29" s="94"/>
      <c r="IV29" s="158"/>
      <c r="IW29" s="65"/>
      <c r="IX29" s="65"/>
      <c r="IY29" s="65"/>
      <c r="IZ29" s="65"/>
      <c r="JA29" s="65"/>
      <c r="JB29" s="94"/>
      <c r="JC29" s="94"/>
      <c r="JD29" s="94"/>
      <c r="JE29" s="94"/>
      <c r="JF29" s="94"/>
      <c r="JG29" s="158"/>
      <c r="JH29" s="65"/>
      <c r="JI29" s="65"/>
      <c r="JJ29" s="65"/>
      <c r="JK29" s="65"/>
      <c r="JL29" s="65"/>
      <c r="JM29" s="94"/>
      <c r="JN29" s="94"/>
      <c r="JO29" s="94"/>
      <c r="JP29" s="94"/>
      <c r="JQ29" s="94"/>
      <c r="JR29" s="158"/>
      <c r="JS29" s="65"/>
      <c r="JT29" s="11"/>
      <c r="JU29" s="11"/>
      <c r="JV29" s="12"/>
      <c r="JW29" s="65"/>
      <c r="JX29" s="94"/>
      <c r="JY29" s="94"/>
      <c r="JZ29" s="94"/>
      <c r="KA29" s="94"/>
      <c r="KB29" s="65"/>
      <c r="KC29" s="164"/>
      <c r="KD29" s="65"/>
      <c r="KE29" s="65"/>
      <c r="KF29" s="65"/>
      <c r="KG29" s="65"/>
      <c r="KH29" s="65"/>
      <c r="KI29" s="111"/>
      <c r="KJ29" s="111"/>
      <c r="KK29" s="111"/>
      <c r="KL29" s="111"/>
      <c r="KM29" s="111"/>
      <c r="KN29" s="194"/>
      <c r="KO29" s="2"/>
      <c r="KP29" s="2"/>
      <c r="KQ29" s="2"/>
      <c r="KR29" s="65"/>
      <c r="KS29" s="94"/>
      <c r="KT29" s="94"/>
      <c r="KU29" s="94"/>
      <c r="KV29" s="94"/>
      <c r="KW29" s="94"/>
      <c r="KX29" s="94"/>
      <c r="KY29" s="158"/>
      <c r="KZ29" s="65"/>
      <c r="LA29" s="65"/>
      <c r="LB29" s="65"/>
      <c r="LC29" s="11"/>
      <c r="LD29" s="65"/>
      <c r="LE29" s="94"/>
      <c r="LF29" s="94"/>
      <c r="LG29" s="94"/>
      <c r="LH29" s="94"/>
      <c r="LI29" s="94"/>
      <c r="LJ29" s="158"/>
    </row>
    <row r="30" spans="1:322" s="6" customFormat="1" ht="25.5" customHeight="1" x14ac:dyDescent="0.3">
      <c r="A30" s="8">
        <v>5.0999999999999996</v>
      </c>
      <c r="B30" s="31" t="s">
        <v>133</v>
      </c>
      <c r="C30" s="122" t="s">
        <v>162</v>
      </c>
      <c r="D30" s="130"/>
      <c r="E30" s="65"/>
      <c r="F30" s="65"/>
      <c r="G30" s="11"/>
      <c r="H30" s="11"/>
      <c r="I30" s="11"/>
      <c r="J30" s="65"/>
      <c r="K30" s="65"/>
      <c r="L30" s="65"/>
      <c r="M30" s="65"/>
      <c r="N30" s="164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164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164"/>
      <c r="AK30" s="65"/>
      <c r="AL30" s="65"/>
      <c r="AM30" s="65"/>
      <c r="AN30" s="65"/>
      <c r="AO30" s="65"/>
      <c r="AP30" s="65"/>
      <c r="AQ30" s="65"/>
      <c r="AR30" s="143"/>
      <c r="AS30" s="143"/>
      <c r="AT30" s="143"/>
      <c r="AU30" s="202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164"/>
      <c r="BG30" s="65"/>
      <c r="BH30" s="65"/>
      <c r="BI30" s="65"/>
      <c r="BJ30" s="65"/>
      <c r="BK30" s="65"/>
      <c r="BL30" s="67"/>
      <c r="BM30" s="67"/>
      <c r="BN30" s="67"/>
      <c r="BO30" s="67"/>
      <c r="BP30" s="67"/>
      <c r="BQ30" s="162"/>
      <c r="BR30" s="65"/>
      <c r="BS30" s="65"/>
      <c r="BT30" s="65"/>
      <c r="BU30" s="65"/>
      <c r="BV30" s="94"/>
      <c r="BW30" s="94"/>
      <c r="BX30" s="94"/>
      <c r="BY30" s="94"/>
      <c r="BZ30" s="94"/>
      <c r="CA30" s="94"/>
      <c r="CB30" s="158"/>
      <c r="CC30" s="65"/>
      <c r="CD30" s="65"/>
      <c r="CE30" s="65"/>
      <c r="CF30" s="65"/>
      <c r="CG30" s="65"/>
      <c r="CH30" s="94"/>
      <c r="CI30" s="94"/>
      <c r="CJ30" s="94"/>
      <c r="CK30" s="94"/>
      <c r="CL30" s="94"/>
      <c r="CM30" s="158"/>
      <c r="CN30" s="65"/>
      <c r="CO30" s="65"/>
      <c r="CP30" s="65"/>
      <c r="CQ30" s="65"/>
      <c r="CR30" s="65"/>
      <c r="CS30" s="94"/>
      <c r="CT30" s="94"/>
      <c r="CU30" s="94"/>
      <c r="CV30" s="94"/>
      <c r="CW30" s="94"/>
      <c r="CX30" s="158"/>
      <c r="CY30" s="65"/>
      <c r="CZ30" s="65"/>
      <c r="DA30" s="65"/>
      <c r="DB30" s="39"/>
      <c r="DC30" s="65"/>
      <c r="DD30" s="65"/>
      <c r="DE30" s="65"/>
      <c r="DF30" s="65"/>
      <c r="DG30" s="65"/>
      <c r="DH30" s="65"/>
      <c r="DI30" s="164"/>
      <c r="DJ30" s="65"/>
      <c r="DK30" s="65"/>
      <c r="DL30" s="65"/>
      <c r="DM30" s="10"/>
      <c r="DN30" s="65"/>
      <c r="DO30" s="94"/>
      <c r="DP30" s="94"/>
      <c r="DQ30" s="94"/>
      <c r="DR30" s="94"/>
      <c r="DS30" s="94"/>
      <c r="DT30" s="158"/>
      <c r="DU30" s="65"/>
      <c r="DV30" s="65"/>
      <c r="DW30" s="65"/>
      <c r="DX30" s="76"/>
      <c r="DY30" s="172"/>
      <c r="DZ30" s="172"/>
      <c r="EA30" s="26"/>
      <c r="EB30" s="167"/>
      <c r="EC30" s="167"/>
      <c r="ED30" s="167"/>
      <c r="EE30" s="168"/>
      <c r="EF30" s="12"/>
      <c r="EG30" s="12"/>
      <c r="EH30" s="12"/>
      <c r="EI30" s="65"/>
      <c r="EJ30" s="65"/>
      <c r="EK30" s="65"/>
      <c r="EL30" s="65"/>
      <c r="EM30" s="65"/>
      <c r="EN30" s="65"/>
      <c r="EO30" s="65"/>
      <c r="EP30" s="164"/>
      <c r="EQ30" s="65"/>
      <c r="ER30" s="65"/>
      <c r="ES30" s="65"/>
      <c r="ET30" s="65"/>
      <c r="EU30" s="65"/>
      <c r="EV30" s="65"/>
      <c r="EW30" s="65"/>
      <c r="EX30" s="65"/>
      <c r="EY30" s="65"/>
      <c r="EZ30" s="65"/>
      <c r="FA30" s="164"/>
      <c r="FB30" s="65"/>
      <c r="FC30" s="65"/>
      <c r="FD30" s="65"/>
      <c r="FE30" s="11"/>
      <c r="FF30" s="65"/>
      <c r="FG30" s="65"/>
      <c r="FH30" s="65"/>
      <c r="FI30" s="65"/>
      <c r="FJ30" s="65"/>
      <c r="FK30" s="65"/>
      <c r="FL30" s="164"/>
      <c r="FM30" s="65"/>
      <c r="FN30" s="65"/>
      <c r="FO30" s="65"/>
      <c r="FP30" s="65"/>
      <c r="FQ30" s="65"/>
      <c r="FR30" s="94"/>
      <c r="FS30" s="94"/>
      <c r="FT30" s="94"/>
      <c r="FU30" s="94"/>
      <c r="FV30" s="94"/>
      <c r="FW30" s="158"/>
      <c r="FX30" s="65"/>
      <c r="FY30" s="65"/>
      <c r="FZ30" s="65"/>
      <c r="GA30" s="65"/>
      <c r="GB30" s="94"/>
      <c r="GC30" s="94"/>
      <c r="GD30" s="94"/>
      <c r="GE30" s="94"/>
      <c r="GF30" s="94"/>
      <c r="GG30" s="94"/>
      <c r="GH30" s="158"/>
      <c r="GI30" s="65"/>
      <c r="GJ30" s="65"/>
      <c r="GK30" s="65"/>
      <c r="GL30" s="65"/>
      <c r="GM30" s="65"/>
      <c r="GN30" s="65"/>
      <c r="GO30" s="65"/>
      <c r="GP30" s="65"/>
      <c r="GQ30" s="65"/>
      <c r="GR30" s="65"/>
      <c r="GS30" s="164"/>
      <c r="GT30" s="65"/>
      <c r="GU30" s="65"/>
      <c r="GV30" s="65"/>
      <c r="GW30" s="10"/>
      <c r="GX30" s="65"/>
      <c r="GY30" s="94"/>
      <c r="GZ30" s="94"/>
      <c r="HA30" s="94"/>
      <c r="HB30" s="94"/>
      <c r="HC30" s="94"/>
      <c r="HD30" s="158"/>
      <c r="HE30" s="10"/>
      <c r="HF30" s="10"/>
      <c r="HG30" s="10"/>
      <c r="HH30" s="65"/>
      <c r="HI30" s="65"/>
      <c r="HJ30" s="94"/>
      <c r="HK30" s="94"/>
      <c r="HL30" s="94"/>
      <c r="HM30" s="94"/>
      <c r="HN30" s="94"/>
      <c r="HO30" s="158"/>
      <c r="HP30" s="65"/>
      <c r="HQ30" s="65"/>
      <c r="HR30" s="65"/>
      <c r="HS30" s="65"/>
      <c r="HT30" s="65"/>
      <c r="HU30" s="65"/>
      <c r="HV30" s="65"/>
      <c r="HW30" s="65"/>
      <c r="HX30" s="65"/>
      <c r="HY30" s="65"/>
      <c r="HZ30" s="164"/>
      <c r="IA30" s="65"/>
      <c r="IB30" s="65"/>
      <c r="IC30" s="65"/>
      <c r="ID30" s="65"/>
      <c r="IE30" s="65"/>
      <c r="IF30" s="94"/>
      <c r="IG30" s="94"/>
      <c r="IH30" s="94"/>
      <c r="II30" s="94"/>
      <c r="IJ30" s="94"/>
      <c r="IK30" s="158"/>
      <c r="IL30" s="65"/>
      <c r="IM30" s="65"/>
      <c r="IN30" s="65"/>
      <c r="IO30" s="65"/>
      <c r="IP30" s="65"/>
      <c r="IQ30" s="94"/>
      <c r="IR30" s="94"/>
      <c r="IS30" s="94"/>
      <c r="IT30" s="94"/>
      <c r="IU30" s="94"/>
      <c r="IV30" s="158"/>
      <c r="IW30" s="65"/>
      <c r="IX30" s="65"/>
      <c r="IY30" s="65"/>
      <c r="IZ30" s="65"/>
      <c r="JA30" s="65"/>
      <c r="JB30" s="94"/>
      <c r="JC30" s="94"/>
      <c r="JD30" s="94"/>
      <c r="JE30" s="94"/>
      <c r="JF30" s="94"/>
      <c r="JG30" s="158"/>
      <c r="JH30" s="65"/>
      <c r="JI30" s="65"/>
      <c r="JJ30" s="65"/>
      <c r="JK30" s="65"/>
      <c r="JL30" s="65"/>
      <c r="JM30" s="94"/>
      <c r="JN30" s="94"/>
      <c r="JO30" s="94"/>
      <c r="JP30" s="94"/>
      <c r="JQ30" s="94"/>
      <c r="JR30" s="158"/>
      <c r="JS30" s="65"/>
      <c r="JT30" s="11"/>
      <c r="JU30" s="11"/>
      <c r="JV30" s="12"/>
      <c r="JW30" s="65"/>
      <c r="JX30" s="94"/>
      <c r="JY30" s="94"/>
      <c r="JZ30" s="94"/>
      <c r="KA30" s="94"/>
      <c r="KB30" s="65"/>
      <c r="KC30" s="164"/>
      <c r="KD30" s="65"/>
      <c r="KE30" s="65"/>
      <c r="KF30" s="65"/>
      <c r="KG30" s="65"/>
      <c r="KH30" s="65"/>
      <c r="KI30" s="111"/>
      <c r="KJ30" s="111"/>
      <c r="KK30" s="111"/>
      <c r="KL30" s="111"/>
      <c r="KM30" s="111"/>
      <c r="KN30" s="194"/>
      <c r="KO30" s="2"/>
      <c r="KP30" s="2"/>
      <c r="KQ30" s="2"/>
      <c r="KR30" s="65"/>
      <c r="KS30" s="94"/>
      <c r="KT30" s="94"/>
      <c r="KU30" s="94"/>
      <c r="KV30" s="94"/>
      <c r="KW30" s="94"/>
      <c r="KX30" s="94"/>
      <c r="KY30" s="158"/>
      <c r="KZ30" s="65"/>
      <c r="LA30" s="65"/>
      <c r="LB30" s="65"/>
      <c r="LC30" s="11"/>
      <c r="LD30" s="65"/>
      <c r="LE30" s="94"/>
      <c r="LF30" s="94"/>
      <c r="LG30" s="94"/>
      <c r="LH30" s="94"/>
      <c r="LI30" s="94"/>
      <c r="LJ30" s="158"/>
    </row>
    <row r="31" spans="1:322" ht="25.5" customHeight="1" x14ac:dyDescent="0.25">
      <c r="A31" s="36"/>
      <c r="B31" s="24" t="s">
        <v>134</v>
      </c>
      <c r="C31" s="120" t="s">
        <v>163</v>
      </c>
      <c r="D31" s="126">
        <f t="shared" ref="D31:I34" si="6">SUM(O31,Z31,AK31,AV31,BG31,BR31,CC31,CN31,CY31,DJ31,DU31,EF31,EQ31,FB31,FM31,FX31,GI31,GT31,HE31,HP31,IA31,IL31,IW31,JH31,JS31,KD31,KO31,KZ31)</f>
        <v>2224</v>
      </c>
      <c r="E31" s="69">
        <f t="shared" si="6"/>
        <v>2344</v>
      </c>
      <c r="F31" s="69">
        <f t="shared" si="6"/>
        <v>2519</v>
      </c>
      <c r="G31" s="69">
        <f t="shared" si="6"/>
        <v>2827</v>
      </c>
      <c r="H31" s="69">
        <f t="shared" si="6"/>
        <v>2991</v>
      </c>
      <c r="I31" s="69">
        <f t="shared" si="6"/>
        <v>2589</v>
      </c>
      <c r="J31" s="69">
        <f>SUM(U31, AF31, AQ31, BB31, BM31, BX31, CI31, CT31, DE31, DP31, EA31, EL31, EW31, FH31, FS31, GD31, GO31, GZ31, HK31, HV31, IG31, IR31, JC31, JN31, JY31, KJ31, KU31, LF31)</f>
        <v>2245</v>
      </c>
      <c r="K31" s="69">
        <v>2506</v>
      </c>
      <c r="L31" s="69">
        <v>2539</v>
      </c>
      <c r="M31" s="69">
        <v>2509</v>
      </c>
      <c r="N31" s="160">
        <v>2538</v>
      </c>
      <c r="O31" s="69" t="s">
        <v>45</v>
      </c>
      <c r="P31" s="69">
        <v>59</v>
      </c>
      <c r="Q31" s="69">
        <v>59</v>
      </c>
      <c r="R31" s="69">
        <v>59</v>
      </c>
      <c r="S31" s="69">
        <v>60</v>
      </c>
      <c r="T31" s="69">
        <v>60</v>
      </c>
      <c r="U31" s="69">
        <v>60</v>
      </c>
      <c r="V31" s="69">
        <v>60</v>
      </c>
      <c r="W31" s="69">
        <v>60</v>
      </c>
      <c r="X31" s="69">
        <v>77</v>
      </c>
      <c r="Y31" s="160">
        <v>77</v>
      </c>
      <c r="Z31" s="69">
        <v>10</v>
      </c>
      <c r="AA31" s="69">
        <v>10</v>
      </c>
      <c r="AB31" s="69">
        <v>10</v>
      </c>
      <c r="AC31" s="69">
        <v>12</v>
      </c>
      <c r="AD31" s="69">
        <v>20</v>
      </c>
      <c r="AE31" s="69">
        <v>17</v>
      </c>
      <c r="AF31" s="69">
        <v>19</v>
      </c>
      <c r="AG31" s="69">
        <v>18</v>
      </c>
      <c r="AH31" s="69">
        <v>23</v>
      </c>
      <c r="AI31" s="69">
        <v>23</v>
      </c>
      <c r="AJ31" s="160">
        <v>23</v>
      </c>
      <c r="AK31" s="69">
        <v>22</v>
      </c>
      <c r="AL31" s="69">
        <v>17</v>
      </c>
      <c r="AM31" s="69">
        <v>14</v>
      </c>
      <c r="AN31" s="69">
        <v>12</v>
      </c>
      <c r="AO31" s="20">
        <v>16</v>
      </c>
      <c r="AP31" s="20">
        <v>17</v>
      </c>
      <c r="AQ31" s="69">
        <v>16</v>
      </c>
      <c r="AR31" s="69">
        <v>16</v>
      </c>
      <c r="AS31" s="69">
        <v>13</v>
      </c>
      <c r="AT31" s="69">
        <v>15</v>
      </c>
      <c r="AU31" s="160">
        <v>15</v>
      </c>
      <c r="AV31" s="69">
        <v>30</v>
      </c>
      <c r="AW31" s="69">
        <v>30</v>
      </c>
      <c r="AX31" s="69">
        <v>30</v>
      </c>
      <c r="AY31" s="38">
        <v>36</v>
      </c>
      <c r="AZ31" s="69">
        <v>36</v>
      </c>
      <c r="BA31" s="78">
        <v>36</v>
      </c>
      <c r="BB31" s="78">
        <v>36</v>
      </c>
      <c r="BC31" s="78">
        <v>36</v>
      </c>
      <c r="BD31" s="78">
        <v>43</v>
      </c>
      <c r="BE31" s="78">
        <v>43</v>
      </c>
      <c r="BF31" s="153">
        <v>43</v>
      </c>
      <c r="BG31" s="69" t="s">
        <v>36</v>
      </c>
      <c r="BH31" s="69" t="s">
        <v>36</v>
      </c>
      <c r="BI31" s="69" t="s">
        <v>36</v>
      </c>
      <c r="BJ31" s="69" t="s">
        <v>36</v>
      </c>
      <c r="BK31" s="69" t="s">
        <v>36</v>
      </c>
      <c r="BL31" s="69" t="s">
        <v>36</v>
      </c>
      <c r="BM31" s="69" t="s">
        <v>38</v>
      </c>
      <c r="BN31" s="69" t="s">
        <v>36</v>
      </c>
      <c r="BO31" s="69" t="s">
        <v>36</v>
      </c>
      <c r="BP31" s="69" t="s">
        <v>36</v>
      </c>
      <c r="BQ31" s="160" t="s">
        <v>36</v>
      </c>
      <c r="BR31" s="69">
        <v>270</v>
      </c>
      <c r="BS31" s="69">
        <v>270</v>
      </c>
      <c r="BT31" s="69">
        <v>280</v>
      </c>
      <c r="BU31" s="69">
        <v>290</v>
      </c>
      <c r="BV31" s="78">
        <v>295</v>
      </c>
      <c r="BW31" s="78" t="s">
        <v>36</v>
      </c>
      <c r="BX31" s="78" t="s">
        <v>36</v>
      </c>
      <c r="BY31" s="78" t="s">
        <v>36</v>
      </c>
      <c r="BZ31" s="78" t="s">
        <v>36</v>
      </c>
      <c r="CA31" s="78" t="s">
        <v>36</v>
      </c>
      <c r="CB31" s="153" t="s">
        <v>36</v>
      </c>
      <c r="CC31" s="69">
        <v>44</v>
      </c>
      <c r="CD31" s="69">
        <v>44</v>
      </c>
      <c r="CE31" s="69">
        <v>76</v>
      </c>
      <c r="CF31" s="69">
        <v>78</v>
      </c>
      <c r="CG31" s="69">
        <v>81</v>
      </c>
      <c r="CH31" s="78">
        <v>82</v>
      </c>
      <c r="CI31" s="78">
        <v>90</v>
      </c>
      <c r="CJ31" s="78">
        <v>90</v>
      </c>
      <c r="CK31" s="78">
        <v>112</v>
      </c>
      <c r="CL31" s="78">
        <v>117</v>
      </c>
      <c r="CM31" s="153">
        <v>138</v>
      </c>
      <c r="CN31" s="69">
        <v>466</v>
      </c>
      <c r="CO31" s="69">
        <v>487</v>
      </c>
      <c r="CP31" s="69">
        <v>514</v>
      </c>
      <c r="CQ31" s="69">
        <v>490</v>
      </c>
      <c r="CR31" s="69">
        <v>605</v>
      </c>
      <c r="CS31" s="78">
        <v>626</v>
      </c>
      <c r="CT31" s="78">
        <v>626</v>
      </c>
      <c r="CU31" s="78">
        <v>649</v>
      </c>
      <c r="CV31" s="78">
        <v>649</v>
      </c>
      <c r="CW31" s="78">
        <v>649</v>
      </c>
      <c r="CX31" s="153">
        <v>709</v>
      </c>
      <c r="CY31" s="69" t="s">
        <v>36</v>
      </c>
      <c r="CZ31" s="69" t="s">
        <v>36</v>
      </c>
      <c r="DA31" s="69" t="s">
        <v>36</v>
      </c>
      <c r="DB31" s="69" t="s">
        <v>36</v>
      </c>
      <c r="DC31" s="69" t="s">
        <v>36</v>
      </c>
      <c r="DD31" s="69" t="s">
        <v>36</v>
      </c>
      <c r="DE31" s="69" t="s">
        <v>36</v>
      </c>
      <c r="DF31" s="69" t="s">
        <v>36</v>
      </c>
      <c r="DG31" s="69" t="s">
        <v>36</v>
      </c>
      <c r="DH31" s="69" t="s">
        <v>36</v>
      </c>
      <c r="DI31" s="160" t="s">
        <v>36</v>
      </c>
      <c r="DJ31" s="69" t="s">
        <v>36</v>
      </c>
      <c r="DK31" s="69" t="s">
        <v>36</v>
      </c>
      <c r="DL31" s="69" t="s">
        <v>36</v>
      </c>
      <c r="DM31" s="38" t="s">
        <v>36</v>
      </c>
      <c r="DN31" s="38" t="s">
        <v>36</v>
      </c>
      <c r="DO31" s="74" t="s">
        <v>36</v>
      </c>
      <c r="DP31" s="74" t="s">
        <v>36</v>
      </c>
      <c r="DQ31" s="74" t="s">
        <v>36</v>
      </c>
      <c r="DR31" s="74">
        <v>61</v>
      </c>
      <c r="DS31" s="74">
        <v>61</v>
      </c>
      <c r="DT31" s="188">
        <v>65</v>
      </c>
      <c r="DU31" s="69">
        <v>8</v>
      </c>
      <c r="DV31" s="69" t="s">
        <v>36</v>
      </c>
      <c r="DW31" s="38" t="s">
        <v>36</v>
      </c>
      <c r="DX31" s="78">
        <v>29</v>
      </c>
      <c r="DY31" s="78">
        <v>24</v>
      </c>
      <c r="DZ31" s="78">
        <v>19</v>
      </c>
      <c r="EA31" s="20">
        <v>19</v>
      </c>
      <c r="EB31" s="147">
        <v>21</v>
      </c>
      <c r="EC31" s="147">
        <v>21</v>
      </c>
      <c r="ED31" s="147">
        <v>21</v>
      </c>
      <c r="EE31" s="216">
        <v>25</v>
      </c>
      <c r="EF31" s="72">
        <v>272</v>
      </c>
      <c r="EG31" s="72">
        <v>291</v>
      </c>
      <c r="EH31" s="72">
        <v>234</v>
      </c>
      <c r="EI31" s="69">
        <v>339</v>
      </c>
      <c r="EJ31" s="69">
        <v>364</v>
      </c>
      <c r="EK31" s="69">
        <v>377</v>
      </c>
      <c r="EL31" s="69">
        <v>377</v>
      </c>
      <c r="EM31" s="69">
        <v>380</v>
      </c>
      <c r="EN31" s="69">
        <v>391</v>
      </c>
      <c r="EO31" s="78">
        <v>393</v>
      </c>
      <c r="EP31" s="153">
        <v>396</v>
      </c>
      <c r="EQ31" s="69">
        <v>7</v>
      </c>
      <c r="ER31" s="69">
        <v>7</v>
      </c>
      <c r="ES31" s="69">
        <v>7</v>
      </c>
      <c r="ET31" s="69">
        <v>7</v>
      </c>
      <c r="EU31" s="69">
        <v>8</v>
      </c>
      <c r="EV31" s="69">
        <v>8</v>
      </c>
      <c r="EW31" s="69">
        <v>8</v>
      </c>
      <c r="EX31" s="69">
        <v>41</v>
      </c>
      <c r="EY31" s="69">
        <v>41</v>
      </c>
      <c r="EZ31" s="69">
        <v>41</v>
      </c>
      <c r="FA31" s="160">
        <v>41</v>
      </c>
      <c r="FB31" s="69">
        <v>44</v>
      </c>
      <c r="FC31" s="69">
        <v>45</v>
      </c>
      <c r="FD31" s="69">
        <v>44</v>
      </c>
      <c r="FE31" s="69">
        <v>45</v>
      </c>
      <c r="FF31" s="69">
        <v>30</v>
      </c>
      <c r="FG31" s="69">
        <v>30</v>
      </c>
      <c r="FH31" s="69">
        <v>32</v>
      </c>
      <c r="FI31" s="69">
        <v>34</v>
      </c>
      <c r="FJ31" s="69">
        <v>38</v>
      </c>
      <c r="FK31" s="69">
        <v>42</v>
      </c>
      <c r="FL31" s="160">
        <v>46</v>
      </c>
      <c r="FM31" s="69" t="s">
        <v>36</v>
      </c>
      <c r="FN31" s="69">
        <v>25</v>
      </c>
      <c r="FO31" s="69">
        <v>26</v>
      </c>
      <c r="FP31" s="69">
        <v>27</v>
      </c>
      <c r="FQ31" s="69">
        <v>27</v>
      </c>
      <c r="FR31" s="78">
        <v>27</v>
      </c>
      <c r="FS31" s="78">
        <v>27</v>
      </c>
      <c r="FT31" s="78">
        <v>27</v>
      </c>
      <c r="FU31" s="78">
        <v>27</v>
      </c>
      <c r="FV31" s="78">
        <v>27</v>
      </c>
      <c r="FW31" s="153">
        <v>29</v>
      </c>
      <c r="FX31" s="69" t="s">
        <v>36</v>
      </c>
      <c r="FY31" s="69" t="s">
        <v>36</v>
      </c>
      <c r="FZ31" s="69">
        <v>58</v>
      </c>
      <c r="GA31" s="69">
        <v>61</v>
      </c>
      <c r="GB31" s="78">
        <v>66</v>
      </c>
      <c r="GC31" s="78">
        <v>77</v>
      </c>
      <c r="GD31" s="78">
        <v>87</v>
      </c>
      <c r="GE31" s="78">
        <v>121</v>
      </c>
      <c r="GF31" s="78">
        <v>122</v>
      </c>
      <c r="GG31" s="78">
        <v>124</v>
      </c>
      <c r="GH31" s="153">
        <v>125</v>
      </c>
      <c r="GI31" s="69">
        <v>95</v>
      </c>
      <c r="GJ31" s="69">
        <v>95</v>
      </c>
      <c r="GK31" s="69">
        <v>96</v>
      </c>
      <c r="GL31" s="69">
        <v>100</v>
      </c>
      <c r="GM31" s="69">
        <v>100</v>
      </c>
      <c r="GN31" s="69">
        <v>100</v>
      </c>
      <c r="GO31" s="69">
        <v>29</v>
      </c>
      <c r="GP31" s="69">
        <v>29</v>
      </c>
      <c r="GQ31" s="69">
        <v>29</v>
      </c>
      <c r="GR31" s="69">
        <v>29</v>
      </c>
      <c r="GS31" s="160">
        <v>29</v>
      </c>
      <c r="GT31" s="69">
        <v>52</v>
      </c>
      <c r="GU31" s="69">
        <v>52</v>
      </c>
      <c r="GV31" s="69">
        <v>52</v>
      </c>
      <c r="GW31" s="69">
        <v>52</v>
      </c>
      <c r="GX31" s="69">
        <v>52</v>
      </c>
      <c r="GY31" s="78">
        <v>52</v>
      </c>
      <c r="GZ31" s="78">
        <v>45</v>
      </c>
      <c r="HA31" s="78">
        <v>45</v>
      </c>
      <c r="HB31" s="78">
        <v>45</v>
      </c>
      <c r="HC31" s="78">
        <v>33</v>
      </c>
      <c r="HD31" s="153">
        <v>37</v>
      </c>
      <c r="HE31" s="38">
        <v>7</v>
      </c>
      <c r="HF31" s="38">
        <v>7</v>
      </c>
      <c r="HG31" s="38">
        <v>8</v>
      </c>
      <c r="HH31" s="69">
        <v>19</v>
      </c>
      <c r="HI31" s="69">
        <v>22</v>
      </c>
      <c r="HJ31" s="78">
        <v>23</v>
      </c>
      <c r="HK31" s="78">
        <v>28</v>
      </c>
      <c r="HL31" s="78">
        <v>29</v>
      </c>
      <c r="HM31" s="78">
        <v>29</v>
      </c>
      <c r="HN31" s="78">
        <v>29</v>
      </c>
      <c r="HO31" s="153" t="s">
        <v>36</v>
      </c>
      <c r="HP31" s="69">
        <v>21</v>
      </c>
      <c r="HQ31" s="69">
        <v>21</v>
      </c>
      <c r="HR31" s="69">
        <v>21</v>
      </c>
      <c r="HS31" s="69">
        <v>21</v>
      </c>
      <c r="HT31" s="69">
        <v>18</v>
      </c>
      <c r="HU31" s="69">
        <v>18</v>
      </c>
      <c r="HV31" s="69">
        <v>18</v>
      </c>
      <c r="HW31" s="69">
        <v>18</v>
      </c>
      <c r="HX31" s="69">
        <v>18</v>
      </c>
      <c r="HY31" s="69">
        <v>21</v>
      </c>
      <c r="HZ31" s="160">
        <v>22</v>
      </c>
      <c r="IA31" s="69">
        <v>29</v>
      </c>
      <c r="IB31" s="69">
        <v>29</v>
      </c>
      <c r="IC31" s="69">
        <v>55</v>
      </c>
      <c r="ID31" s="69">
        <v>56</v>
      </c>
      <c r="IE31" s="69">
        <v>57</v>
      </c>
      <c r="IF31" s="78">
        <v>55</v>
      </c>
      <c r="IG31" s="78">
        <v>55</v>
      </c>
      <c r="IH31" s="78">
        <v>57</v>
      </c>
      <c r="II31" s="78">
        <v>60</v>
      </c>
      <c r="IJ31" s="78">
        <v>58</v>
      </c>
      <c r="IK31" s="153">
        <v>54</v>
      </c>
      <c r="IL31" s="69">
        <v>100</v>
      </c>
      <c r="IM31" s="69">
        <v>100</v>
      </c>
      <c r="IN31" s="69">
        <v>100</v>
      </c>
      <c r="IO31" s="69">
        <v>100</v>
      </c>
      <c r="IP31" s="69">
        <v>100</v>
      </c>
      <c r="IQ31" s="78">
        <v>100</v>
      </c>
      <c r="IR31" s="78">
        <v>100</v>
      </c>
      <c r="IS31" s="78">
        <v>100</v>
      </c>
      <c r="IT31" s="78">
        <v>100</v>
      </c>
      <c r="IU31" s="78">
        <v>44</v>
      </c>
      <c r="IV31" s="153">
        <v>45</v>
      </c>
      <c r="IW31" s="69">
        <v>350</v>
      </c>
      <c r="IX31" s="69">
        <v>350</v>
      </c>
      <c r="IY31" s="69">
        <v>350</v>
      </c>
      <c r="IZ31" s="69">
        <v>350</v>
      </c>
      <c r="JA31" s="69">
        <v>350</v>
      </c>
      <c r="JB31" s="78">
        <v>200</v>
      </c>
      <c r="JC31" s="78">
        <v>200</v>
      </c>
      <c r="JD31" s="78">
        <v>200</v>
      </c>
      <c r="JE31" s="78">
        <v>200</v>
      </c>
      <c r="JF31" s="78">
        <v>200</v>
      </c>
      <c r="JG31" s="153">
        <v>200</v>
      </c>
      <c r="JH31" s="69">
        <v>76</v>
      </c>
      <c r="JI31" s="69">
        <v>76</v>
      </c>
      <c r="JJ31" s="69">
        <v>36</v>
      </c>
      <c r="JK31" s="69">
        <v>187</v>
      </c>
      <c r="JL31" s="69">
        <v>187</v>
      </c>
      <c r="JM31" s="78">
        <v>187</v>
      </c>
      <c r="JN31" s="78">
        <v>190</v>
      </c>
      <c r="JO31" s="78">
        <v>71</v>
      </c>
      <c r="JP31" s="78">
        <v>72</v>
      </c>
      <c r="JQ31" s="78">
        <v>81</v>
      </c>
      <c r="JR31" s="153">
        <v>80</v>
      </c>
      <c r="JS31" s="69">
        <v>48</v>
      </c>
      <c r="JT31" s="69">
        <v>48</v>
      </c>
      <c r="JU31" s="69">
        <v>34</v>
      </c>
      <c r="JV31" s="69">
        <v>25</v>
      </c>
      <c r="JW31" s="69">
        <v>39</v>
      </c>
      <c r="JX31" s="78">
        <v>41</v>
      </c>
      <c r="JY31" s="78">
        <v>41</v>
      </c>
      <c r="JZ31" s="78">
        <v>43</v>
      </c>
      <c r="KA31" s="78">
        <v>43</v>
      </c>
      <c r="KB31" s="69">
        <v>43</v>
      </c>
      <c r="KC31" s="160" t="s">
        <v>36</v>
      </c>
      <c r="KD31" s="69">
        <v>98</v>
      </c>
      <c r="KE31" s="69">
        <v>98</v>
      </c>
      <c r="KF31" s="69">
        <v>98</v>
      </c>
      <c r="KG31" s="69">
        <v>99</v>
      </c>
      <c r="KH31" s="69">
        <v>99</v>
      </c>
      <c r="KI31" s="107">
        <v>99</v>
      </c>
      <c r="KJ31" s="107">
        <v>99</v>
      </c>
      <c r="KK31" s="107">
        <v>8</v>
      </c>
      <c r="KL31" s="107">
        <v>8</v>
      </c>
      <c r="KM31" s="107">
        <v>8</v>
      </c>
      <c r="KN31" s="190">
        <v>8</v>
      </c>
      <c r="KO31" s="3">
        <v>132</v>
      </c>
      <c r="KP31" s="3">
        <v>140</v>
      </c>
      <c r="KQ31" s="3">
        <v>274</v>
      </c>
      <c r="KR31" s="69">
        <v>290</v>
      </c>
      <c r="KS31" s="78">
        <v>292</v>
      </c>
      <c r="KT31" s="78">
        <v>295</v>
      </c>
      <c r="KU31" s="78" t="s">
        <v>36</v>
      </c>
      <c r="KV31" s="78">
        <v>369</v>
      </c>
      <c r="KW31" s="78">
        <v>290</v>
      </c>
      <c r="KX31" s="78">
        <v>289</v>
      </c>
      <c r="KY31" s="153">
        <v>290</v>
      </c>
      <c r="KZ31" s="69">
        <v>43</v>
      </c>
      <c r="LA31" s="69">
        <v>43</v>
      </c>
      <c r="LB31" s="69">
        <v>43</v>
      </c>
      <c r="LC31" s="69">
        <v>43</v>
      </c>
      <c r="LD31" s="69">
        <v>43</v>
      </c>
      <c r="LE31" s="78">
        <v>43</v>
      </c>
      <c r="LF31" s="78">
        <v>43</v>
      </c>
      <c r="LG31" s="78">
        <v>44</v>
      </c>
      <c r="LH31" s="78">
        <v>44</v>
      </c>
      <c r="LI31" s="78">
        <v>41</v>
      </c>
      <c r="LJ31" s="153">
        <v>41</v>
      </c>
    </row>
    <row r="32" spans="1:322" ht="25.5" customHeight="1" x14ac:dyDescent="0.25">
      <c r="A32" s="36"/>
      <c r="B32" s="24" t="s">
        <v>188</v>
      </c>
      <c r="C32" s="120" t="s">
        <v>164</v>
      </c>
      <c r="D32" s="126">
        <f t="shared" si="6"/>
        <v>4716312</v>
      </c>
      <c r="E32" s="69">
        <f t="shared" si="6"/>
        <v>3104010</v>
      </c>
      <c r="F32" s="69">
        <f t="shared" si="6"/>
        <v>3926310</v>
      </c>
      <c r="G32" s="69">
        <f t="shared" si="6"/>
        <v>2520684.6630000002</v>
      </c>
      <c r="H32" s="69">
        <f t="shared" si="6"/>
        <v>3658756</v>
      </c>
      <c r="I32" s="69">
        <f t="shared" si="6"/>
        <v>3951179</v>
      </c>
      <c r="J32" s="69">
        <f>SUM(U32, AF32, AQ32, BB32, BM32, BX32, CI32, CT32, DE32, DP32, EA32, EL32, EW32, FH32, FS32, GD32, GO32, GZ32, HK32, HV32, IG32, IR32, JC32, JN32, JY32, KJ32, KU32, LF32)</f>
        <v>2379430</v>
      </c>
      <c r="K32" s="69">
        <v>7814741</v>
      </c>
      <c r="L32" s="69">
        <v>1549182.632</v>
      </c>
      <c r="M32" s="69">
        <v>2303536</v>
      </c>
      <c r="N32" s="160">
        <v>2928924</v>
      </c>
      <c r="O32" s="69" t="s">
        <v>46</v>
      </c>
      <c r="P32" s="69">
        <v>6957</v>
      </c>
      <c r="Q32" s="69">
        <v>7116</v>
      </c>
      <c r="R32" s="69">
        <v>7564</v>
      </c>
      <c r="S32" s="69">
        <v>7535</v>
      </c>
      <c r="T32" s="69">
        <v>7722</v>
      </c>
      <c r="U32" s="69">
        <v>6991</v>
      </c>
      <c r="V32" s="69">
        <v>7596</v>
      </c>
      <c r="W32" s="69">
        <v>7482</v>
      </c>
      <c r="X32" s="69" t="s">
        <v>237</v>
      </c>
      <c r="Y32" s="160" t="s">
        <v>38</v>
      </c>
      <c r="Z32" s="69" t="s">
        <v>36</v>
      </c>
      <c r="AA32" s="69" t="s">
        <v>36</v>
      </c>
      <c r="AB32" s="69">
        <v>1477</v>
      </c>
      <c r="AC32" s="69">
        <v>1761</v>
      </c>
      <c r="AD32" s="69">
        <v>2493</v>
      </c>
      <c r="AE32" s="69">
        <v>2461</v>
      </c>
      <c r="AF32" s="69">
        <v>2474</v>
      </c>
      <c r="AG32" s="69">
        <v>6486</v>
      </c>
      <c r="AH32" s="69">
        <v>5932</v>
      </c>
      <c r="AI32" s="69">
        <v>4987</v>
      </c>
      <c r="AJ32" s="160">
        <v>2901</v>
      </c>
      <c r="AK32" s="69">
        <v>8125</v>
      </c>
      <c r="AL32" s="69">
        <v>21567</v>
      </c>
      <c r="AM32" s="69">
        <v>16662</v>
      </c>
      <c r="AN32" s="69">
        <v>19335</v>
      </c>
      <c r="AO32" s="55">
        <v>12012</v>
      </c>
      <c r="AP32" s="20">
        <v>18362</v>
      </c>
      <c r="AQ32" s="69">
        <v>20770</v>
      </c>
      <c r="AR32" s="69">
        <v>21707</v>
      </c>
      <c r="AS32" s="69">
        <v>15303</v>
      </c>
      <c r="AT32" s="69">
        <v>10026</v>
      </c>
      <c r="AU32" s="160">
        <v>9934</v>
      </c>
      <c r="AV32" s="69">
        <v>77270</v>
      </c>
      <c r="AW32" s="69" t="s">
        <v>32</v>
      </c>
      <c r="AX32" s="38" t="s">
        <v>43</v>
      </c>
      <c r="AY32" s="38">
        <v>97482</v>
      </c>
      <c r="AZ32" s="69">
        <v>125599</v>
      </c>
      <c r="BA32" s="78" t="s">
        <v>97</v>
      </c>
      <c r="BB32" s="72">
        <v>103928</v>
      </c>
      <c r="BC32" s="38" t="s">
        <v>198</v>
      </c>
      <c r="BD32" s="78" t="s">
        <v>215</v>
      </c>
      <c r="BE32" s="78" t="s">
        <v>232</v>
      </c>
      <c r="BF32" s="153">
        <v>119543</v>
      </c>
      <c r="BG32" s="69" t="s">
        <v>36</v>
      </c>
      <c r="BH32" s="69" t="s">
        <v>36</v>
      </c>
      <c r="BI32" s="69" t="s">
        <v>36</v>
      </c>
      <c r="BJ32" s="69" t="s">
        <v>36</v>
      </c>
      <c r="BK32" s="69" t="s">
        <v>36</v>
      </c>
      <c r="BL32" s="69" t="s">
        <v>36</v>
      </c>
      <c r="BM32" s="69" t="s">
        <v>36</v>
      </c>
      <c r="BN32" s="69" t="s">
        <v>36</v>
      </c>
      <c r="BO32" s="69">
        <v>151817</v>
      </c>
      <c r="BP32" s="69">
        <v>976443</v>
      </c>
      <c r="BQ32" s="160">
        <v>1490075</v>
      </c>
      <c r="BR32" s="69">
        <v>1139352</v>
      </c>
      <c r="BS32" s="69">
        <v>363903</v>
      </c>
      <c r="BT32" s="69">
        <v>103389</v>
      </c>
      <c r="BU32" s="69">
        <v>106655</v>
      </c>
      <c r="BV32" s="78">
        <v>112029</v>
      </c>
      <c r="BW32" s="78">
        <v>87511</v>
      </c>
      <c r="BX32" s="78">
        <v>90753</v>
      </c>
      <c r="BY32" s="78">
        <v>100994</v>
      </c>
      <c r="BZ32" s="78">
        <v>91599</v>
      </c>
      <c r="CA32" s="78">
        <v>105808</v>
      </c>
      <c r="CB32" s="153">
        <v>87915</v>
      </c>
      <c r="CC32" s="69">
        <v>1146464</v>
      </c>
      <c r="CD32" s="69">
        <v>208439</v>
      </c>
      <c r="CE32" s="69">
        <v>1215901</v>
      </c>
      <c r="CF32" s="69">
        <v>288559</v>
      </c>
      <c r="CG32" s="69">
        <v>279665</v>
      </c>
      <c r="CH32" s="78">
        <v>203907</v>
      </c>
      <c r="CI32" s="78">
        <v>38109</v>
      </c>
      <c r="CJ32" s="78">
        <v>6758440</v>
      </c>
      <c r="CK32" s="78">
        <v>29351</v>
      </c>
      <c r="CL32" s="78" t="s">
        <v>239</v>
      </c>
      <c r="CM32" s="153">
        <v>44205</v>
      </c>
      <c r="CN32" s="69">
        <v>129722</v>
      </c>
      <c r="CO32" s="69">
        <v>129814</v>
      </c>
      <c r="CP32" s="69">
        <v>128605</v>
      </c>
      <c r="CQ32" s="69" t="s">
        <v>36</v>
      </c>
      <c r="CR32" s="69">
        <v>63246</v>
      </c>
      <c r="CS32" s="78">
        <v>83751</v>
      </c>
      <c r="CT32" s="78">
        <v>100632</v>
      </c>
      <c r="CU32" s="78">
        <v>103774</v>
      </c>
      <c r="CV32" s="78">
        <v>102485</v>
      </c>
      <c r="CW32" s="78">
        <v>119177</v>
      </c>
      <c r="CX32" s="153">
        <v>118926</v>
      </c>
      <c r="CY32" s="69" t="s">
        <v>36</v>
      </c>
      <c r="CZ32" s="69" t="s">
        <v>36</v>
      </c>
      <c r="DA32" s="69" t="s">
        <v>36</v>
      </c>
      <c r="DB32" s="69" t="s">
        <v>36</v>
      </c>
      <c r="DC32" s="69" t="s">
        <v>36</v>
      </c>
      <c r="DD32" s="69" t="s">
        <v>36</v>
      </c>
      <c r="DE32" s="69" t="s">
        <v>36</v>
      </c>
      <c r="DF32" s="69" t="s">
        <v>36</v>
      </c>
      <c r="DG32" s="69" t="s">
        <v>36</v>
      </c>
      <c r="DH32" s="69" t="s">
        <v>36</v>
      </c>
      <c r="DI32" s="160" t="s">
        <v>36</v>
      </c>
      <c r="DJ32" s="69" t="s">
        <v>36</v>
      </c>
      <c r="DK32" s="69" t="s">
        <v>36</v>
      </c>
      <c r="DL32" s="69" t="s">
        <v>36</v>
      </c>
      <c r="DM32" s="38" t="s">
        <v>36</v>
      </c>
      <c r="DN32" s="38" t="s">
        <v>36</v>
      </c>
      <c r="DO32" s="74" t="s">
        <v>36</v>
      </c>
      <c r="DP32" s="74" t="s">
        <v>36</v>
      </c>
      <c r="DQ32" s="74" t="s">
        <v>36</v>
      </c>
      <c r="DR32" s="74">
        <v>42761</v>
      </c>
      <c r="DS32" s="74">
        <v>44000</v>
      </c>
      <c r="DT32" s="188">
        <v>47000</v>
      </c>
      <c r="DU32" s="69" t="s">
        <v>36</v>
      </c>
      <c r="DV32" s="69" t="s">
        <v>36</v>
      </c>
      <c r="DW32" s="38" t="s">
        <v>36</v>
      </c>
      <c r="DX32" s="78">
        <v>14983</v>
      </c>
      <c r="DY32" s="78" t="s">
        <v>36</v>
      </c>
      <c r="DZ32" s="78">
        <v>10697</v>
      </c>
      <c r="EA32" s="20">
        <v>11037</v>
      </c>
      <c r="EB32" s="147">
        <v>11704</v>
      </c>
      <c r="EC32" s="74">
        <v>11385</v>
      </c>
      <c r="ED32" s="74">
        <v>6258</v>
      </c>
      <c r="EE32" s="188">
        <v>13506</v>
      </c>
      <c r="EF32" s="72">
        <v>167000</v>
      </c>
      <c r="EG32" s="72">
        <v>160000</v>
      </c>
      <c r="EH32" s="72">
        <v>150000</v>
      </c>
      <c r="EI32" s="69">
        <v>143000</v>
      </c>
      <c r="EJ32" s="69">
        <v>145000</v>
      </c>
      <c r="EK32" s="69">
        <v>165000</v>
      </c>
      <c r="EL32" s="69" t="s">
        <v>105</v>
      </c>
      <c r="EM32" s="69">
        <v>174000</v>
      </c>
      <c r="EN32" s="69" t="s">
        <v>210</v>
      </c>
      <c r="EO32" s="78">
        <v>151000</v>
      </c>
      <c r="EP32" s="153">
        <v>148000</v>
      </c>
      <c r="EQ32" s="69" t="s">
        <v>36</v>
      </c>
      <c r="ER32" s="69" t="s">
        <v>36</v>
      </c>
      <c r="ES32" s="69" t="s">
        <v>36</v>
      </c>
      <c r="ET32" s="69" t="s">
        <v>36</v>
      </c>
      <c r="EU32" s="69" t="s">
        <v>36</v>
      </c>
      <c r="EV32" s="69" t="s">
        <v>36</v>
      </c>
      <c r="EW32" s="69" t="s">
        <v>36</v>
      </c>
      <c r="EX32" s="69" t="s">
        <v>36</v>
      </c>
      <c r="EY32" s="69" t="s">
        <v>36</v>
      </c>
      <c r="EZ32" s="69" t="s">
        <v>36</v>
      </c>
      <c r="FA32" s="160" t="s">
        <v>36</v>
      </c>
      <c r="FB32" s="69">
        <v>10563</v>
      </c>
      <c r="FC32" s="69">
        <v>9209</v>
      </c>
      <c r="FD32" s="69">
        <v>8119</v>
      </c>
      <c r="FE32" s="69">
        <v>7662</v>
      </c>
      <c r="FF32" s="69">
        <v>9030</v>
      </c>
      <c r="FG32" s="69">
        <v>4989</v>
      </c>
      <c r="FH32" s="69" t="s">
        <v>36</v>
      </c>
      <c r="FI32" s="69" t="s">
        <v>36</v>
      </c>
      <c r="FJ32" s="69" t="s">
        <v>36</v>
      </c>
      <c r="FK32" s="69" t="s">
        <v>36</v>
      </c>
      <c r="FL32" s="160" t="s">
        <v>36</v>
      </c>
      <c r="FM32" s="69" t="s">
        <v>36</v>
      </c>
      <c r="FN32" s="69">
        <v>3898</v>
      </c>
      <c r="FO32" s="69">
        <v>5019</v>
      </c>
      <c r="FP32" s="69">
        <v>5475</v>
      </c>
      <c r="FQ32" s="69">
        <v>4951</v>
      </c>
      <c r="FR32" s="78">
        <v>2684</v>
      </c>
      <c r="FS32" s="78">
        <v>6650</v>
      </c>
      <c r="FT32" s="78">
        <v>5623</v>
      </c>
      <c r="FU32" s="78" t="s">
        <v>36</v>
      </c>
      <c r="FV32" s="78" t="s">
        <v>38</v>
      </c>
      <c r="FW32" s="153" t="s">
        <v>38</v>
      </c>
      <c r="FX32" s="69" t="s">
        <v>36</v>
      </c>
      <c r="FY32" s="69" t="s">
        <v>36</v>
      </c>
      <c r="FZ32" s="69">
        <v>409661</v>
      </c>
      <c r="GA32" s="69">
        <v>419110</v>
      </c>
      <c r="GB32" s="78">
        <v>586464</v>
      </c>
      <c r="GC32" s="78">
        <v>1257208</v>
      </c>
      <c r="GD32" s="78">
        <v>81431</v>
      </c>
      <c r="GE32" s="78">
        <v>78123</v>
      </c>
      <c r="GF32" s="78">
        <v>94441</v>
      </c>
      <c r="GG32" s="78">
        <v>61325</v>
      </c>
      <c r="GH32" s="153">
        <v>48582</v>
      </c>
      <c r="GI32" s="69" t="s">
        <v>36</v>
      </c>
      <c r="GJ32" s="69" t="s">
        <v>36</v>
      </c>
      <c r="GK32" s="69" t="s">
        <v>36</v>
      </c>
      <c r="GL32" s="69" t="s">
        <v>38</v>
      </c>
      <c r="GM32" s="69" t="s">
        <v>36</v>
      </c>
      <c r="GN32" s="69" t="s">
        <v>36</v>
      </c>
      <c r="GO32" s="176" t="s">
        <v>112</v>
      </c>
      <c r="GP32" s="69">
        <v>4289</v>
      </c>
      <c r="GQ32" s="35">
        <v>4.6319999999999997</v>
      </c>
      <c r="GR32" s="35">
        <v>4164</v>
      </c>
      <c r="GS32" s="48">
        <v>6224</v>
      </c>
      <c r="GT32" s="69" t="s">
        <v>36</v>
      </c>
      <c r="GU32" s="69" t="s">
        <v>36</v>
      </c>
      <c r="GV32" s="69" t="s">
        <v>36</v>
      </c>
      <c r="GW32" s="69" t="s">
        <v>36</v>
      </c>
      <c r="GX32" s="69" t="s">
        <v>36</v>
      </c>
      <c r="GY32" s="78" t="s">
        <v>36</v>
      </c>
      <c r="GZ32" s="78" t="s">
        <v>36</v>
      </c>
      <c r="HA32" s="78" t="s">
        <v>36</v>
      </c>
      <c r="HB32" s="78" t="s">
        <v>36</v>
      </c>
      <c r="HC32" s="78" t="s">
        <v>36</v>
      </c>
      <c r="HD32" s="153">
        <v>3754</v>
      </c>
      <c r="HE32" s="69" t="s">
        <v>36</v>
      </c>
      <c r="HF32" s="69" t="s">
        <v>36</v>
      </c>
      <c r="HG32" s="69" t="s">
        <v>36</v>
      </c>
      <c r="HH32" s="69" t="s">
        <v>36</v>
      </c>
      <c r="HI32" s="69" t="s">
        <v>38</v>
      </c>
      <c r="HJ32" s="78">
        <v>11000</v>
      </c>
      <c r="HK32" s="78">
        <v>10001</v>
      </c>
      <c r="HL32" s="78">
        <v>11970</v>
      </c>
      <c r="HM32" s="78" t="s">
        <v>36</v>
      </c>
      <c r="HN32" s="78" t="s">
        <v>36</v>
      </c>
      <c r="HO32" s="153" t="s">
        <v>36</v>
      </c>
      <c r="HP32" s="69">
        <v>13647</v>
      </c>
      <c r="HQ32" s="69">
        <v>17288</v>
      </c>
      <c r="HR32" s="69">
        <v>18904</v>
      </c>
      <c r="HS32" s="69">
        <v>20838</v>
      </c>
      <c r="HT32" s="69">
        <v>32038</v>
      </c>
      <c r="HU32" s="69">
        <v>24000</v>
      </c>
      <c r="HV32" s="69">
        <v>25339</v>
      </c>
      <c r="HW32" s="69">
        <v>30160</v>
      </c>
      <c r="HX32" s="69">
        <v>30594</v>
      </c>
      <c r="HY32" s="69">
        <v>34494</v>
      </c>
      <c r="HZ32" s="160">
        <v>29638</v>
      </c>
      <c r="IA32" s="69" t="s">
        <v>36</v>
      </c>
      <c r="IB32" s="69">
        <v>44305</v>
      </c>
      <c r="IC32" s="69">
        <v>30055</v>
      </c>
      <c r="ID32" s="69">
        <v>38251</v>
      </c>
      <c r="IE32" s="69">
        <v>108714</v>
      </c>
      <c r="IF32" s="78">
        <v>127135</v>
      </c>
      <c r="IG32" s="78">
        <v>34656</v>
      </c>
      <c r="IH32" s="78">
        <v>38236</v>
      </c>
      <c r="II32" s="78">
        <v>36339</v>
      </c>
      <c r="IJ32" s="78">
        <v>34362</v>
      </c>
      <c r="IK32" s="153">
        <v>79775</v>
      </c>
      <c r="IL32" s="69" t="s">
        <v>36</v>
      </c>
      <c r="IM32" s="69" t="s">
        <v>36</v>
      </c>
      <c r="IN32" s="69" t="s">
        <v>36</v>
      </c>
      <c r="IO32" s="69" t="s">
        <v>36</v>
      </c>
      <c r="IP32" s="69" t="s">
        <v>36</v>
      </c>
      <c r="IQ32" s="78" t="s">
        <v>36</v>
      </c>
      <c r="IR32" s="78" t="s">
        <v>36</v>
      </c>
      <c r="IS32" s="78" t="s">
        <v>36</v>
      </c>
      <c r="IT32" s="78" t="s">
        <v>36</v>
      </c>
      <c r="IU32" s="78">
        <v>49215</v>
      </c>
      <c r="IV32" s="153">
        <v>47469</v>
      </c>
      <c r="IW32" s="69" t="s">
        <v>36</v>
      </c>
      <c r="IX32" s="69" t="s">
        <v>36</v>
      </c>
      <c r="IY32" s="69" t="s">
        <v>38</v>
      </c>
      <c r="IZ32" s="69">
        <v>1202415</v>
      </c>
      <c r="JA32" s="69">
        <v>1679941</v>
      </c>
      <c r="JB32" s="78">
        <v>1424669</v>
      </c>
      <c r="JC32" s="78">
        <v>1675729</v>
      </c>
      <c r="JD32" s="78">
        <v>55234</v>
      </c>
      <c r="JE32" s="69">
        <v>55147</v>
      </c>
      <c r="JF32" s="69">
        <v>59825</v>
      </c>
      <c r="JG32" s="160">
        <v>82110</v>
      </c>
      <c r="JH32" s="69">
        <v>9605</v>
      </c>
      <c r="JI32" s="69">
        <v>10748</v>
      </c>
      <c r="JJ32" s="69" t="s">
        <v>36</v>
      </c>
      <c r="JK32" s="69" t="s">
        <v>36</v>
      </c>
      <c r="JL32" s="69" t="s">
        <v>36</v>
      </c>
      <c r="JM32" s="78" t="s">
        <v>36</v>
      </c>
      <c r="JN32" s="78" t="s">
        <v>38</v>
      </c>
      <c r="JO32" s="78" t="s">
        <v>38</v>
      </c>
      <c r="JP32" s="78" t="s">
        <v>38</v>
      </c>
      <c r="JQ32" s="78" t="s">
        <v>38</v>
      </c>
      <c r="JR32" s="153" t="s">
        <v>38</v>
      </c>
      <c r="JS32" s="69">
        <v>11699</v>
      </c>
      <c r="JT32" s="69">
        <v>12410</v>
      </c>
      <c r="JU32" s="69">
        <v>10917</v>
      </c>
      <c r="JV32" s="69">
        <v>10070</v>
      </c>
      <c r="JW32" s="69">
        <v>10777</v>
      </c>
      <c r="JX32" s="78">
        <v>11356</v>
      </c>
      <c r="JY32" s="78">
        <v>12068</v>
      </c>
      <c r="JZ32" s="78">
        <v>22064</v>
      </c>
      <c r="KA32" s="78">
        <v>23537</v>
      </c>
      <c r="KB32" s="69">
        <v>9148</v>
      </c>
      <c r="KC32" s="160" t="s">
        <v>36</v>
      </c>
      <c r="KD32" s="69">
        <v>511884</v>
      </c>
      <c r="KE32" s="69">
        <v>107809</v>
      </c>
      <c r="KF32" s="69">
        <v>121796</v>
      </c>
      <c r="KG32" s="69">
        <v>137299</v>
      </c>
      <c r="KH32" s="69">
        <v>144518</v>
      </c>
      <c r="KI32" s="107">
        <v>135970</v>
      </c>
      <c r="KJ32" s="107">
        <v>138916</v>
      </c>
      <c r="KK32" s="107">
        <v>204308</v>
      </c>
      <c r="KL32" s="107">
        <v>219614</v>
      </c>
      <c r="KM32" s="107">
        <v>167620</v>
      </c>
      <c r="KN32" s="190">
        <v>155056</v>
      </c>
      <c r="KO32" s="3">
        <v>1448372</v>
      </c>
      <c r="KP32" s="3">
        <v>2007663</v>
      </c>
      <c r="KQ32" s="3">
        <v>1698689</v>
      </c>
      <c r="KR32" s="72">
        <v>225.66300000000001</v>
      </c>
      <c r="KS32" s="78">
        <v>314012</v>
      </c>
      <c r="KT32" s="78">
        <v>352841</v>
      </c>
      <c r="KU32" s="78" t="s">
        <v>36</v>
      </c>
      <c r="KV32" s="78">
        <v>187596</v>
      </c>
      <c r="KW32" s="78">
        <v>297228</v>
      </c>
      <c r="KX32" s="78">
        <v>365661</v>
      </c>
      <c r="KY32" s="153">
        <v>394311</v>
      </c>
      <c r="KZ32" s="69">
        <v>42609</v>
      </c>
      <c r="LA32" s="69" t="s">
        <v>36</v>
      </c>
      <c r="LB32" s="69" t="s">
        <v>36</v>
      </c>
      <c r="LC32" s="69" t="s">
        <v>36</v>
      </c>
      <c r="LD32" s="69">
        <v>20732</v>
      </c>
      <c r="LE32" s="78">
        <v>19916</v>
      </c>
      <c r="LF32" s="78">
        <v>19946</v>
      </c>
      <c r="LG32" s="78">
        <v>22597</v>
      </c>
      <c r="LH32" s="78">
        <v>29066</v>
      </c>
      <c r="LI32" s="78">
        <v>24781</v>
      </c>
      <c r="LJ32" s="153" t="s">
        <v>36</v>
      </c>
    </row>
    <row r="33" spans="1:322" ht="25.5" customHeight="1" x14ac:dyDescent="0.25">
      <c r="A33" s="36"/>
      <c r="B33" s="24" t="s">
        <v>189</v>
      </c>
      <c r="C33" s="120" t="s">
        <v>165</v>
      </c>
      <c r="D33" s="126">
        <f t="shared" si="6"/>
        <v>493385</v>
      </c>
      <c r="E33" s="69">
        <f t="shared" si="6"/>
        <v>548723</v>
      </c>
      <c r="F33" s="69">
        <f t="shared" si="6"/>
        <v>872797</v>
      </c>
      <c r="G33" s="69">
        <f t="shared" si="6"/>
        <v>744560</v>
      </c>
      <c r="H33" s="69">
        <f t="shared" si="6"/>
        <v>843298</v>
      </c>
      <c r="I33" s="69">
        <f t="shared" si="6"/>
        <v>1056829</v>
      </c>
      <c r="J33" s="69">
        <f>SUM(U33, AF33, AQ33, BB33, BM33, BX33, CI33, CT33, DE33, DP33, EA33, EL33, EW33, FH33, FS33, GD33, GO33, GZ33, HK33, HV33, IG33, IR33, JC33, JN33, JY33, KJ33, KU33, LF33)</f>
        <v>302418</v>
      </c>
      <c r="K33" s="69">
        <v>308578</v>
      </c>
      <c r="L33" s="69">
        <v>450794.837</v>
      </c>
      <c r="M33" s="69">
        <v>514488</v>
      </c>
      <c r="N33" s="160">
        <v>533248</v>
      </c>
      <c r="O33" s="69" t="s">
        <v>47</v>
      </c>
      <c r="P33" s="69">
        <v>5084</v>
      </c>
      <c r="Q33" s="69">
        <v>4603</v>
      </c>
      <c r="R33" s="69">
        <v>4829</v>
      </c>
      <c r="S33" s="69">
        <v>5009</v>
      </c>
      <c r="T33" s="69">
        <v>4792</v>
      </c>
      <c r="U33" s="69">
        <v>4791</v>
      </c>
      <c r="V33" s="69">
        <v>5214</v>
      </c>
      <c r="W33" s="69">
        <v>5082</v>
      </c>
      <c r="X33" s="69">
        <v>9224</v>
      </c>
      <c r="Y33" s="160" t="s">
        <v>38</v>
      </c>
      <c r="Z33" s="69" t="s">
        <v>36</v>
      </c>
      <c r="AA33" s="69" t="s">
        <v>36</v>
      </c>
      <c r="AB33" s="69" t="s">
        <v>36</v>
      </c>
      <c r="AC33" s="69" t="s">
        <v>36</v>
      </c>
      <c r="AD33" s="69">
        <v>1795</v>
      </c>
      <c r="AE33" s="69">
        <v>1763</v>
      </c>
      <c r="AF33" s="69">
        <v>1792</v>
      </c>
      <c r="AG33" s="69">
        <v>4847</v>
      </c>
      <c r="AH33" s="69">
        <v>4784</v>
      </c>
      <c r="AI33" s="69">
        <v>4024</v>
      </c>
      <c r="AJ33" s="160">
        <v>2465</v>
      </c>
      <c r="AK33" s="69">
        <v>6988</v>
      </c>
      <c r="AL33" s="69">
        <v>2876</v>
      </c>
      <c r="AM33" s="69">
        <v>1725</v>
      </c>
      <c r="AN33" s="69">
        <v>1436</v>
      </c>
      <c r="AO33" s="57">
        <v>1041</v>
      </c>
      <c r="AP33" s="102">
        <v>3351</v>
      </c>
      <c r="AQ33" s="69">
        <v>2598</v>
      </c>
      <c r="AR33" s="69">
        <v>2822</v>
      </c>
      <c r="AS33" s="69">
        <v>3588</v>
      </c>
      <c r="AT33" s="69">
        <v>3744</v>
      </c>
      <c r="AU33" s="160">
        <v>2390</v>
      </c>
      <c r="AV33" s="69">
        <v>59350</v>
      </c>
      <c r="AW33" s="69" t="s">
        <v>33</v>
      </c>
      <c r="AX33" s="38" t="s">
        <v>44</v>
      </c>
      <c r="AY33" s="38">
        <v>47421</v>
      </c>
      <c r="AZ33" s="69">
        <v>52946</v>
      </c>
      <c r="BA33" s="78" t="s">
        <v>98</v>
      </c>
      <c r="BB33" s="72">
        <v>67753</v>
      </c>
      <c r="BC33" s="38" t="s">
        <v>199</v>
      </c>
      <c r="BD33" s="78" t="s">
        <v>216</v>
      </c>
      <c r="BE33" s="78" t="s">
        <v>233</v>
      </c>
      <c r="BF33" s="153">
        <v>64402</v>
      </c>
      <c r="BG33" s="69" t="s">
        <v>36</v>
      </c>
      <c r="BH33" s="69" t="s">
        <v>36</v>
      </c>
      <c r="BI33" s="69" t="s">
        <v>36</v>
      </c>
      <c r="BJ33" s="69" t="s">
        <v>36</v>
      </c>
      <c r="BK33" s="69" t="s">
        <v>36</v>
      </c>
      <c r="BL33" s="69" t="s">
        <v>36</v>
      </c>
      <c r="BM33" s="69" t="s">
        <v>36</v>
      </c>
      <c r="BN33" s="69" t="s">
        <v>36</v>
      </c>
      <c r="BO33" s="69">
        <v>5274</v>
      </c>
      <c r="BP33" s="69">
        <v>22221</v>
      </c>
      <c r="BQ33" s="160">
        <v>32059</v>
      </c>
      <c r="BR33" s="69">
        <v>72861</v>
      </c>
      <c r="BS33" s="69">
        <v>24937</v>
      </c>
      <c r="BT33" s="69">
        <v>26620</v>
      </c>
      <c r="BU33" s="69">
        <v>29913</v>
      </c>
      <c r="BV33" s="78">
        <v>29686</v>
      </c>
      <c r="BW33" s="78">
        <v>27302</v>
      </c>
      <c r="BX33" s="78">
        <v>22083</v>
      </c>
      <c r="BY33" s="78">
        <v>25710</v>
      </c>
      <c r="BZ33" s="78">
        <v>31820</v>
      </c>
      <c r="CA33" s="78">
        <v>29241</v>
      </c>
      <c r="CB33" s="153">
        <v>26300</v>
      </c>
      <c r="CC33" s="69">
        <v>10022</v>
      </c>
      <c r="CD33" s="69">
        <v>17415</v>
      </c>
      <c r="CE33" s="69">
        <v>16271</v>
      </c>
      <c r="CF33" s="69">
        <v>22320</v>
      </c>
      <c r="CG33" s="69">
        <v>21020</v>
      </c>
      <c r="CH33" s="78">
        <v>19748</v>
      </c>
      <c r="CI33" s="78">
        <v>12591</v>
      </c>
      <c r="CJ33" s="78">
        <v>16591</v>
      </c>
      <c r="CK33" s="78">
        <v>10388</v>
      </c>
      <c r="CL33" s="78" t="s">
        <v>239</v>
      </c>
      <c r="CM33" s="153" t="s">
        <v>36</v>
      </c>
      <c r="CN33" s="69" t="s">
        <v>36</v>
      </c>
      <c r="CO33" s="69">
        <v>105833</v>
      </c>
      <c r="CP33" s="69">
        <v>103861</v>
      </c>
      <c r="CQ33" s="69" t="s">
        <v>36</v>
      </c>
      <c r="CR33" s="69">
        <v>49001</v>
      </c>
      <c r="CS33" s="78">
        <v>65570</v>
      </c>
      <c r="CT33" s="78">
        <v>34071</v>
      </c>
      <c r="CU33" s="78">
        <v>38799</v>
      </c>
      <c r="CV33" s="78" t="s">
        <v>36</v>
      </c>
      <c r="CW33" s="78" t="s">
        <v>36</v>
      </c>
      <c r="CX33" s="153" t="s">
        <v>36</v>
      </c>
      <c r="CY33" s="69" t="s">
        <v>36</v>
      </c>
      <c r="CZ33" s="69" t="s">
        <v>36</v>
      </c>
      <c r="DA33" s="69" t="s">
        <v>36</v>
      </c>
      <c r="DB33" s="69" t="s">
        <v>36</v>
      </c>
      <c r="DC33" s="69" t="s">
        <v>36</v>
      </c>
      <c r="DD33" s="69" t="s">
        <v>36</v>
      </c>
      <c r="DE33" s="69" t="s">
        <v>36</v>
      </c>
      <c r="DF33" s="69" t="s">
        <v>36</v>
      </c>
      <c r="DG33" s="69" t="s">
        <v>36</v>
      </c>
      <c r="DH33" s="69" t="s">
        <v>36</v>
      </c>
      <c r="DI33" s="160" t="s">
        <v>36</v>
      </c>
      <c r="DJ33" s="69" t="s">
        <v>36</v>
      </c>
      <c r="DK33" s="69" t="s">
        <v>36</v>
      </c>
      <c r="DL33" s="69" t="s">
        <v>36</v>
      </c>
      <c r="DM33" s="38" t="s">
        <v>36</v>
      </c>
      <c r="DN33" s="38" t="s">
        <v>36</v>
      </c>
      <c r="DO33" s="74" t="s">
        <v>36</v>
      </c>
      <c r="DP33" s="74" t="s">
        <v>36</v>
      </c>
      <c r="DQ33" s="74" t="s">
        <v>36</v>
      </c>
      <c r="DR33" s="74">
        <v>14496</v>
      </c>
      <c r="DS33" s="74">
        <v>15200</v>
      </c>
      <c r="DT33" s="188">
        <v>14690</v>
      </c>
      <c r="DU33" s="69" t="s">
        <v>36</v>
      </c>
      <c r="DV33" s="69" t="s">
        <v>36</v>
      </c>
      <c r="DW33" s="38" t="s">
        <v>36</v>
      </c>
      <c r="DX33" s="78">
        <v>11611</v>
      </c>
      <c r="DY33" s="78" t="s">
        <v>36</v>
      </c>
      <c r="DZ33" s="78">
        <v>8529</v>
      </c>
      <c r="EA33" s="20">
        <v>8795</v>
      </c>
      <c r="EB33" s="147">
        <v>9257</v>
      </c>
      <c r="EC33" s="74">
        <v>9124</v>
      </c>
      <c r="ED33" s="74">
        <v>4716</v>
      </c>
      <c r="EE33" s="188">
        <v>10013</v>
      </c>
      <c r="EF33" s="72">
        <v>39000</v>
      </c>
      <c r="EG33" s="72">
        <v>36000</v>
      </c>
      <c r="EH33" s="72">
        <v>31000</v>
      </c>
      <c r="EI33" s="69">
        <v>28000</v>
      </c>
      <c r="EJ33" s="69">
        <v>28000</v>
      </c>
      <c r="EK33" s="69">
        <v>33000</v>
      </c>
      <c r="EL33" s="69" t="s">
        <v>36</v>
      </c>
      <c r="EM33" s="69" t="s">
        <v>36</v>
      </c>
      <c r="EN33" s="69" t="s">
        <v>36</v>
      </c>
      <c r="EO33" s="78" t="s">
        <v>36</v>
      </c>
      <c r="EP33" s="153" t="s">
        <v>36</v>
      </c>
      <c r="EQ33" s="69" t="s">
        <v>36</v>
      </c>
      <c r="ER33" s="69" t="s">
        <v>36</v>
      </c>
      <c r="ES33" s="69" t="s">
        <v>36</v>
      </c>
      <c r="ET33" s="69" t="s">
        <v>36</v>
      </c>
      <c r="EU33" s="69" t="s">
        <v>36</v>
      </c>
      <c r="EV33" s="69" t="s">
        <v>36</v>
      </c>
      <c r="EW33" s="69" t="s">
        <v>36</v>
      </c>
      <c r="EX33" s="69" t="s">
        <v>36</v>
      </c>
      <c r="EY33" s="69" t="s">
        <v>36</v>
      </c>
      <c r="EZ33" s="69" t="s">
        <v>36</v>
      </c>
      <c r="FA33" s="160" t="s">
        <v>36</v>
      </c>
      <c r="FB33" s="69">
        <v>6198</v>
      </c>
      <c r="FC33" s="69">
        <v>5583</v>
      </c>
      <c r="FD33" s="69">
        <v>5208</v>
      </c>
      <c r="FE33" s="69">
        <v>4617</v>
      </c>
      <c r="FF33" s="69">
        <v>6323</v>
      </c>
      <c r="FG33" s="69">
        <v>4335</v>
      </c>
      <c r="FH33" s="69" t="s">
        <v>36</v>
      </c>
      <c r="FI33" s="69" t="s">
        <v>36</v>
      </c>
      <c r="FJ33" s="69" t="s">
        <v>36</v>
      </c>
      <c r="FK33" s="69" t="s">
        <v>36</v>
      </c>
      <c r="FL33" s="160" t="s">
        <v>36</v>
      </c>
      <c r="FM33" s="69" t="s">
        <v>36</v>
      </c>
      <c r="FN33" s="69">
        <v>2471</v>
      </c>
      <c r="FO33" s="69">
        <v>3191</v>
      </c>
      <c r="FP33" s="69">
        <v>3284</v>
      </c>
      <c r="FQ33" s="69">
        <v>3438</v>
      </c>
      <c r="FR33" s="78">
        <v>1827</v>
      </c>
      <c r="FS33" s="78">
        <v>4697</v>
      </c>
      <c r="FT33" s="78">
        <v>3944</v>
      </c>
      <c r="FU33" s="78" t="s">
        <v>36</v>
      </c>
      <c r="FV33" s="78" t="s">
        <v>38</v>
      </c>
      <c r="FW33" s="153" t="s">
        <v>38</v>
      </c>
      <c r="FX33" s="69" t="s">
        <v>36</v>
      </c>
      <c r="FY33" s="69" t="s">
        <v>36</v>
      </c>
      <c r="FZ33" s="69">
        <v>309201</v>
      </c>
      <c r="GA33" s="69">
        <v>329866</v>
      </c>
      <c r="GB33" s="78">
        <v>315484</v>
      </c>
      <c r="GC33" s="78">
        <v>641341</v>
      </c>
      <c r="GD33" s="78">
        <v>28418</v>
      </c>
      <c r="GE33" s="78">
        <v>31566</v>
      </c>
      <c r="GF33" s="78">
        <v>36149</v>
      </c>
      <c r="GG33" s="78">
        <v>23935</v>
      </c>
      <c r="GH33" s="153">
        <v>22970</v>
      </c>
      <c r="GI33" s="69" t="s">
        <v>36</v>
      </c>
      <c r="GJ33" s="69" t="s">
        <v>36</v>
      </c>
      <c r="GK33" s="69" t="s">
        <v>36</v>
      </c>
      <c r="GL33" s="69" t="s">
        <v>38</v>
      </c>
      <c r="GM33" s="69" t="s">
        <v>36</v>
      </c>
      <c r="GN33" s="69" t="s">
        <v>36</v>
      </c>
      <c r="GO33" s="176" t="s">
        <v>113</v>
      </c>
      <c r="GP33" s="69">
        <v>2526</v>
      </c>
      <c r="GQ33" s="35">
        <v>2.8370000000000002</v>
      </c>
      <c r="GR33" s="35">
        <v>2885</v>
      </c>
      <c r="GS33" s="48">
        <v>4731</v>
      </c>
      <c r="GT33" s="69" t="s">
        <v>36</v>
      </c>
      <c r="GU33" s="69" t="s">
        <v>36</v>
      </c>
      <c r="GV33" s="69" t="s">
        <v>36</v>
      </c>
      <c r="GW33" s="69" t="s">
        <v>36</v>
      </c>
      <c r="GX33" s="69" t="s">
        <v>36</v>
      </c>
      <c r="GY33" s="78" t="s">
        <v>36</v>
      </c>
      <c r="GZ33" s="78" t="s">
        <v>36</v>
      </c>
      <c r="HA33" s="78" t="s">
        <v>36</v>
      </c>
      <c r="HB33" s="78" t="s">
        <v>36</v>
      </c>
      <c r="HC33" s="78" t="s">
        <v>36</v>
      </c>
      <c r="HD33" s="153">
        <v>3065</v>
      </c>
      <c r="HE33" s="69" t="s">
        <v>36</v>
      </c>
      <c r="HF33" s="69" t="s">
        <v>36</v>
      </c>
      <c r="HG33" s="69" t="s">
        <v>36</v>
      </c>
      <c r="HH33" s="69" t="s">
        <v>36</v>
      </c>
      <c r="HI33" s="69" t="s">
        <v>38</v>
      </c>
      <c r="HJ33" s="78" t="s">
        <v>38</v>
      </c>
      <c r="HK33" s="78" t="s">
        <v>38</v>
      </c>
      <c r="HL33" s="78" t="s">
        <v>36</v>
      </c>
      <c r="HM33" s="78" t="s">
        <v>36</v>
      </c>
      <c r="HN33" s="78" t="s">
        <v>36</v>
      </c>
      <c r="HO33" s="153" t="s">
        <v>36</v>
      </c>
      <c r="HP33" s="69">
        <v>8447</v>
      </c>
      <c r="HQ33" s="69">
        <v>10437</v>
      </c>
      <c r="HR33" s="69">
        <v>11823</v>
      </c>
      <c r="HS33" s="69">
        <v>13939</v>
      </c>
      <c r="HT33" s="69">
        <v>9881</v>
      </c>
      <c r="HU33" s="69">
        <v>8954</v>
      </c>
      <c r="HV33" s="69">
        <v>10319</v>
      </c>
      <c r="HW33" s="69">
        <v>12545</v>
      </c>
      <c r="HX33" s="69">
        <v>13003</v>
      </c>
      <c r="HY33" s="69">
        <v>14237</v>
      </c>
      <c r="HZ33" s="160">
        <v>12566</v>
      </c>
      <c r="IA33" s="69" t="s">
        <v>36</v>
      </c>
      <c r="IB33" s="69">
        <v>34189</v>
      </c>
      <c r="IC33" s="69">
        <v>25069</v>
      </c>
      <c r="ID33" s="69">
        <v>31499</v>
      </c>
      <c r="IE33" s="69">
        <v>70222</v>
      </c>
      <c r="IF33" s="78" t="s">
        <v>36</v>
      </c>
      <c r="IG33" s="78">
        <v>7142</v>
      </c>
      <c r="IH33" s="78">
        <v>8585</v>
      </c>
      <c r="II33" s="78">
        <v>7986</v>
      </c>
      <c r="IJ33" s="78">
        <v>8104</v>
      </c>
      <c r="IK33" s="153">
        <v>6952</v>
      </c>
      <c r="IL33" s="69" t="s">
        <v>36</v>
      </c>
      <c r="IM33" s="69" t="s">
        <v>36</v>
      </c>
      <c r="IN33" s="69" t="s">
        <v>36</v>
      </c>
      <c r="IO33" s="69" t="s">
        <v>36</v>
      </c>
      <c r="IP33" s="69" t="s">
        <v>36</v>
      </c>
      <c r="IQ33" s="78" t="s">
        <v>36</v>
      </c>
      <c r="IR33" s="78" t="s">
        <v>36</v>
      </c>
      <c r="IS33" s="78" t="s">
        <v>36</v>
      </c>
      <c r="IT33" s="78" t="s">
        <v>36</v>
      </c>
      <c r="IU33" s="78">
        <v>18972</v>
      </c>
      <c r="IV33" s="153">
        <v>20201</v>
      </c>
      <c r="IW33" s="69">
        <v>174565</v>
      </c>
      <c r="IX33" s="69">
        <v>195787</v>
      </c>
      <c r="IY33" s="69">
        <v>228089</v>
      </c>
      <c r="IZ33" s="69">
        <v>138824</v>
      </c>
      <c r="JA33" s="69">
        <v>120840</v>
      </c>
      <c r="JB33" s="78">
        <v>86263</v>
      </c>
      <c r="JC33" s="78">
        <v>92977</v>
      </c>
      <c r="JD33" s="78" t="s">
        <v>36</v>
      </c>
      <c r="JE33" s="78" t="s">
        <v>36</v>
      </c>
      <c r="JF33" s="78" t="s">
        <v>36</v>
      </c>
      <c r="JG33" s="153" t="s">
        <v>36</v>
      </c>
      <c r="JH33" s="69" t="s">
        <v>36</v>
      </c>
      <c r="JI33" s="69" t="s">
        <v>36</v>
      </c>
      <c r="JJ33" s="69" t="s">
        <v>36</v>
      </c>
      <c r="JK33" s="69" t="s">
        <v>36</v>
      </c>
      <c r="JL33" s="69" t="s">
        <v>36</v>
      </c>
      <c r="JM33" s="78" t="s">
        <v>36</v>
      </c>
      <c r="JN33" s="78" t="s">
        <v>38</v>
      </c>
      <c r="JO33" s="78" t="s">
        <v>38</v>
      </c>
      <c r="JP33" s="78" t="s">
        <v>38</v>
      </c>
      <c r="JQ33" s="78" t="s">
        <v>38</v>
      </c>
      <c r="JR33" s="153" t="s">
        <v>38</v>
      </c>
      <c r="JS33" s="69" t="s">
        <v>36</v>
      </c>
      <c r="JT33" s="69" t="s">
        <v>36</v>
      </c>
      <c r="JU33" s="69" t="s">
        <v>36</v>
      </c>
      <c r="JV33" s="69" t="s">
        <v>36</v>
      </c>
      <c r="JW33" s="69" t="s">
        <v>36</v>
      </c>
      <c r="JX33" s="78" t="s">
        <v>36</v>
      </c>
      <c r="JY33" s="78" t="s">
        <v>36</v>
      </c>
      <c r="JZ33" s="78" t="s">
        <v>36</v>
      </c>
      <c r="KA33" s="78" t="s">
        <v>36</v>
      </c>
      <c r="KB33" s="69" t="s">
        <v>36</v>
      </c>
      <c r="KC33" s="160" t="s">
        <v>36</v>
      </c>
      <c r="KD33" s="69" t="s">
        <v>36</v>
      </c>
      <c r="KE33" s="69" t="s">
        <v>36</v>
      </c>
      <c r="KF33" s="69" t="s">
        <v>36</v>
      </c>
      <c r="KG33" s="69" t="s">
        <v>36</v>
      </c>
      <c r="KH33" s="69" t="s">
        <v>36</v>
      </c>
      <c r="KI33" s="107" t="s">
        <v>36</v>
      </c>
      <c r="KJ33" s="107" t="s">
        <v>36</v>
      </c>
      <c r="KK33" s="107">
        <v>51219</v>
      </c>
      <c r="KL33" s="107">
        <v>42589</v>
      </c>
      <c r="KM33" s="107">
        <v>47235</v>
      </c>
      <c r="KN33" s="190">
        <v>47742</v>
      </c>
      <c r="KO33" s="3">
        <v>87910</v>
      </c>
      <c r="KP33" s="3">
        <v>108111</v>
      </c>
      <c r="KQ33" s="3">
        <v>106136</v>
      </c>
      <c r="KR33" s="72">
        <v>77001</v>
      </c>
      <c r="KS33" s="78">
        <v>124444</v>
      </c>
      <c r="KT33" s="78">
        <v>147404</v>
      </c>
      <c r="KU33" s="78" t="s">
        <v>36</v>
      </c>
      <c r="KV33" s="78">
        <v>102151</v>
      </c>
      <c r="KW33" s="78">
        <v>190661</v>
      </c>
      <c r="KX33" s="78">
        <v>261968</v>
      </c>
      <c r="KY33" s="153">
        <v>262702</v>
      </c>
      <c r="KZ33" s="69">
        <v>28044</v>
      </c>
      <c r="LA33" s="69" t="s">
        <v>36</v>
      </c>
      <c r="LB33" s="69" t="s">
        <v>36</v>
      </c>
      <c r="LC33" s="69" t="s">
        <v>36</v>
      </c>
      <c r="LD33" s="69">
        <v>4168</v>
      </c>
      <c r="LE33" s="78">
        <v>2650</v>
      </c>
      <c r="LF33" s="78">
        <v>4391</v>
      </c>
      <c r="LG33" s="78">
        <v>5347</v>
      </c>
      <c r="LH33" s="78">
        <v>10895</v>
      </c>
      <c r="LI33" s="78">
        <v>9554</v>
      </c>
      <c r="LJ33" s="153" t="s">
        <v>36</v>
      </c>
    </row>
    <row r="34" spans="1:322" ht="25.5" customHeight="1" x14ac:dyDescent="0.25">
      <c r="A34" s="36"/>
      <c r="B34" s="24" t="s">
        <v>190</v>
      </c>
      <c r="C34" s="120" t="s">
        <v>166</v>
      </c>
      <c r="D34" s="126">
        <f t="shared" si="6"/>
        <v>71904</v>
      </c>
      <c r="E34" s="69">
        <f t="shared" si="6"/>
        <v>54613</v>
      </c>
      <c r="F34" s="69">
        <f t="shared" si="6"/>
        <v>50610</v>
      </c>
      <c r="G34" s="69">
        <f t="shared" si="6"/>
        <v>111513</v>
      </c>
      <c r="H34" s="69">
        <f t="shared" si="6"/>
        <v>110738</v>
      </c>
      <c r="I34" s="69">
        <f t="shared" si="6"/>
        <v>89527</v>
      </c>
      <c r="J34" s="69">
        <f>SUM(U34, AF34, AQ34, BB34, BM34, BX34, CI34, CT34, DE34, DP34, EA34, EL34, EW34, FH34, FS34, GD34, GO34, GZ34, HK34, HV34, IG34, IR34, JC34, JN34, JY34, KJ34, KU34, LF34)</f>
        <v>56413</v>
      </c>
      <c r="K34" s="69">
        <v>900128</v>
      </c>
      <c r="L34" s="69">
        <v>54382</v>
      </c>
      <c r="M34" s="69">
        <v>46992</v>
      </c>
      <c r="N34" s="160">
        <v>71272</v>
      </c>
      <c r="O34" s="69" t="s">
        <v>36</v>
      </c>
      <c r="P34" s="69" t="s">
        <v>36</v>
      </c>
      <c r="Q34" s="69" t="s">
        <v>36</v>
      </c>
      <c r="R34" s="69" t="s">
        <v>36</v>
      </c>
      <c r="S34" s="69" t="s">
        <v>36</v>
      </c>
      <c r="T34" s="69" t="s">
        <v>36</v>
      </c>
      <c r="U34" s="69" t="s">
        <v>36</v>
      </c>
      <c r="V34" s="69" t="s">
        <v>36</v>
      </c>
      <c r="W34" s="69" t="s">
        <v>36</v>
      </c>
      <c r="X34" s="69" t="s">
        <v>36</v>
      </c>
      <c r="Y34" s="160" t="s">
        <v>38</v>
      </c>
      <c r="Z34" s="69" t="s">
        <v>36</v>
      </c>
      <c r="AA34" s="69" t="s">
        <v>36</v>
      </c>
      <c r="AB34" s="69" t="s">
        <v>36</v>
      </c>
      <c r="AC34" s="69" t="s">
        <v>36</v>
      </c>
      <c r="AD34" s="69" t="s">
        <v>36</v>
      </c>
      <c r="AE34" s="69" t="s">
        <v>36</v>
      </c>
      <c r="AF34" s="69" t="s">
        <v>36</v>
      </c>
      <c r="AG34" s="69" t="s">
        <v>36</v>
      </c>
      <c r="AH34" s="69" t="s">
        <v>36</v>
      </c>
      <c r="AI34" s="69">
        <v>674</v>
      </c>
      <c r="AJ34" s="160" t="s">
        <v>36</v>
      </c>
      <c r="AK34" s="69" t="s">
        <v>36</v>
      </c>
      <c r="AL34" s="69" t="s">
        <v>36</v>
      </c>
      <c r="AM34" s="69" t="s">
        <v>36</v>
      </c>
      <c r="AN34" s="69" t="s">
        <v>36</v>
      </c>
      <c r="AO34" s="57" t="s">
        <v>36</v>
      </c>
      <c r="AP34" s="102" t="s">
        <v>36</v>
      </c>
      <c r="AQ34" s="69" t="s">
        <v>36</v>
      </c>
      <c r="AR34" s="69" t="s">
        <v>38</v>
      </c>
      <c r="AS34" s="69" t="s">
        <v>38</v>
      </c>
      <c r="AT34" s="69" t="s">
        <v>36</v>
      </c>
      <c r="AU34" s="160" t="s">
        <v>36</v>
      </c>
      <c r="AV34" s="69">
        <v>0</v>
      </c>
      <c r="AW34" s="69" t="s">
        <v>36</v>
      </c>
      <c r="AX34" s="69" t="s">
        <v>36</v>
      </c>
      <c r="AY34" s="38" t="s">
        <v>36</v>
      </c>
      <c r="AZ34" s="69" t="s">
        <v>36</v>
      </c>
      <c r="BA34" s="78" t="s">
        <v>36</v>
      </c>
      <c r="BB34" s="78" t="s">
        <v>36</v>
      </c>
      <c r="BC34" s="78" t="s">
        <v>36</v>
      </c>
      <c r="BD34" s="78" t="s">
        <v>36</v>
      </c>
      <c r="BE34" s="78" t="s">
        <v>36</v>
      </c>
      <c r="BF34" s="153" t="s">
        <v>36</v>
      </c>
      <c r="BG34" s="69" t="s">
        <v>36</v>
      </c>
      <c r="BH34" s="69" t="s">
        <v>36</v>
      </c>
      <c r="BI34" s="69" t="s">
        <v>36</v>
      </c>
      <c r="BJ34" s="69" t="s">
        <v>36</v>
      </c>
      <c r="BK34" s="69" t="s">
        <v>36</v>
      </c>
      <c r="BL34" s="69" t="s">
        <v>36</v>
      </c>
      <c r="BM34" s="69" t="s">
        <v>36</v>
      </c>
      <c r="BN34" s="69" t="s">
        <v>36</v>
      </c>
      <c r="BO34" s="69">
        <v>1315</v>
      </c>
      <c r="BP34" s="69">
        <v>7110</v>
      </c>
      <c r="BQ34" s="160">
        <v>10032</v>
      </c>
      <c r="BR34" s="69">
        <v>16918</v>
      </c>
      <c r="BS34" s="69">
        <v>4249</v>
      </c>
      <c r="BT34" s="69">
        <v>2363</v>
      </c>
      <c r="BU34" s="69">
        <v>2413</v>
      </c>
      <c r="BV34" s="78">
        <v>2367</v>
      </c>
      <c r="BW34" s="78">
        <v>1918</v>
      </c>
      <c r="BX34" s="78">
        <v>2245</v>
      </c>
      <c r="BY34" s="78">
        <v>2841</v>
      </c>
      <c r="BZ34" s="78">
        <v>3828</v>
      </c>
      <c r="CA34" s="78">
        <v>5978</v>
      </c>
      <c r="CB34" s="153">
        <v>7816</v>
      </c>
      <c r="CC34" s="69" t="s">
        <v>36</v>
      </c>
      <c r="CD34" s="69" t="s">
        <v>36</v>
      </c>
      <c r="CE34" s="69" t="s">
        <v>36</v>
      </c>
      <c r="CF34" s="69">
        <v>63947</v>
      </c>
      <c r="CG34" s="69">
        <v>49983</v>
      </c>
      <c r="CH34" s="78" t="s">
        <v>36</v>
      </c>
      <c r="CI34" s="78">
        <v>15612</v>
      </c>
      <c r="CJ34" s="78">
        <v>842646</v>
      </c>
      <c r="CK34" s="78">
        <v>12045</v>
      </c>
      <c r="CL34" s="78" t="s">
        <v>239</v>
      </c>
      <c r="CM34" s="153">
        <v>29524</v>
      </c>
      <c r="CN34" s="69" t="s">
        <v>36</v>
      </c>
      <c r="CO34" s="69" t="s">
        <v>36</v>
      </c>
      <c r="CP34" s="69" t="s">
        <v>36</v>
      </c>
      <c r="CQ34" s="69" t="s">
        <v>36</v>
      </c>
      <c r="CR34" s="69" t="s">
        <v>36</v>
      </c>
      <c r="CS34" s="78" t="s">
        <v>36</v>
      </c>
      <c r="CT34" s="78" t="s">
        <v>36</v>
      </c>
      <c r="CU34" s="78" t="s">
        <v>36</v>
      </c>
      <c r="CV34" s="78" t="s">
        <v>36</v>
      </c>
      <c r="CW34" s="78" t="s">
        <v>36</v>
      </c>
      <c r="CX34" s="153" t="s">
        <v>36</v>
      </c>
      <c r="CY34" s="69" t="s">
        <v>36</v>
      </c>
      <c r="CZ34" s="69" t="s">
        <v>36</v>
      </c>
      <c r="DA34" s="69" t="s">
        <v>36</v>
      </c>
      <c r="DB34" s="69" t="s">
        <v>36</v>
      </c>
      <c r="DC34" s="69" t="s">
        <v>36</v>
      </c>
      <c r="DD34" s="69" t="s">
        <v>36</v>
      </c>
      <c r="DE34" s="69" t="s">
        <v>36</v>
      </c>
      <c r="DF34" s="69" t="s">
        <v>36</v>
      </c>
      <c r="DG34" s="69" t="s">
        <v>36</v>
      </c>
      <c r="DH34" s="69" t="s">
        <v>36</v>
      </c>
      <c r="DI34" s="160" t="s">
        <v>36</v>
      </c>
      <c r="DJ34" s="69" t="s">
        <v>36</v>
      </c>
      <c r="DK34" s="69" t="s">
        <v>36</v>
      </c>
      <c r="DL34" s="69" t="s">
        <v>36</v>
      </c>
      <c r="DM34" s="38" t="s">
        <v>36</v>
      </c>
      <c r="DN34" s="38" t="s">
        <v>36</v>
      </c>
      <c r="DO34" s="74" t="s">
        <v>36</v>
      </c>
      <c r="DP34" s="74" t="s">
        <v>36</v>
      </c>
      <c r="DQ34" s="74" t="s">
        <v>36</v>
      </c>
      <c r="DR34" s="74" t="s">
        <v>36</v>
      </c>
      <c r="DS34" s="74" t="s">
        <v>36</v>
      </c>
      <c r="DT34" s="188" t="s">
        <v>36</v>
      </c>
      <c r="DU34" s="69" t="s">
        <v>36</v>
      </c>
      <c r="DV34" s="69" t="s">
        <v>36</v>
      </c>
      <c r="DW34" s="38" t="s">
        <v>36</v>
      </c>
      <c r="DX34" s="78">
        <v>6</v>
      </c>
      <c r="DY34" s="78" t="s">
        <v>36</v>
      </c>
      <c r="DZ34" s="78" t="s">
        <v>36</v>
      </c>
      <c r="EA34" s="20" t="s">
        <v>38</v>
      </c>
      <c r="EB34" s="147" t="s">
        <v>38</v>
      </c>
      <c r="EC34" s="147" t="s">
        <v>36</v>
      </c>
      <c r="ED34" s="147" t="s">
        <v>38</v>
      </c>
      <c r="EE34" s="216" t="s">
        <v>38</v>
      </c>
      <c r="EF34" s="72">
        <v>6000</v>
      </c>
      <c r="EG34" s="72">
        <v>6000</v>
      </c>
      <c r="EH34" s="72">
        <v>5000</v>
      </c>
      <c r="EI34" s="69">
        <v>4500</v>
      </c>
      <c r="EJ34" s="69">
        <v>5100</v>
      </c>
      <c r="EK34" s="69">
        <v>5600</v>
      </c>
      <c r="EL34" s="69" t="s">
        <v>106</v>
      </c>
      <c r="EM34" s="69">
        <v>6000</v>
      </c>
      <c r="EN34" s="69">
        <v>6000</v>
      </c>
      <c r="EO34" s="78">
        <v>5800</v>
      </c>
      <c r="EP34" s="153">
        <v>5400</v>
      </c>
      <c r="EQ34" s="69" t="s">
        <v>36</v>
      </c>
      <c r="ER34" s="69" t="s">
        <v>36</v>
      </c>
      <c r="ES34" s="69" t="s">
        <v>36</v>
      </c>
      <c r="ET34" s="69" t="s">
        <v>36</v>
      </c>
      <c r="EU34" s="69" t="s">
        <v>36</v>
      </c>
      <c r="EV34" s="69" t="s">
        <v>36</v>
      </c>
      <c r="EW34" s="69" t="s">
        <v>36</v>
      </c>
      <c r="EX34" s="69" t="s">
        <v>36</v>
      </c>
      <c r="EY34" s="69" t="s">
        <v>36</v>
      </c>
      <c r="EZ34" s="69" t="s">
        <v>36</v>
      </c>
      <c r="FA34" s="160" t="s">
        <v>36</v>
      </c>
      <c r="FB34" s="69" t="s">
        <v>36</v>
      </c>
      <c r="FC34" s="69" t="s">
        <v>36</v>
      </c>
      <c r="FD34" s="69" t="s">
        <v>36</v>
      </c>
      <c r="FE34" s="69" t="s">
        <v>36</v>
      </c>
      <c r="FF34" s="69" t="s">
        <v>36</v>
      </c>
      <c r="FG34" s="69" t="s">
        <v>36</v>
      </c>
      <c r="FH34" s="69" t="s">
        <v>36</v>
      </c>
      <c r="FI34" s="69" t="s">
        <v>36</v>
      </c>
      <c r="FJ34" s="69" t="s">
        <v>36</v>
      </c>
      <c r="FK34" s="69" t="s">
        <v>36</v>
      </c>
      <c r="FL34" s="160" t="s">
        <v>36</v>
      </c>
      <c r="FM34" s="69" t="s">
        <v>36</v>
      </c>
      <c r="FN34" s="69" t="s">
        <v>36</v>
      </c>
      <c r="FO34" s="69" t="s">
        <v>36</v>
      </c>
      <c r="FP34" s="69" t="s">
        <v>36</v>
      </c>
      <c r="FQ34" s="69" t="s">
        <v>36</v>
      </c>
      <c r="FR34" s="78" t="s">
        <v>36</v>
      </c>
      <c r="FS34" s="78" t="s">
        <v>36</v>
      </c>
      <c r="FT34" s="78" t="s">
        <v>36</v>
      </c>
      <c r="FU34" s="78" t="s">
        <v>36</v>
      </c>
      <c r="FV34" s="78" t="s">
        <v>38</v>
      </c>
      <c r="FW34" s="153" t="s">
        <v>38</v>
      </c>
      <c r="FX34" s="69" t="s">
        <v>36</v>
      </c>
      <c r="FY34" s="69" t="s">
        <v>36</v>
      </c>
      <c r="FZ34" s="69">
        <v>4051</v>
      </c>
      <c r="GA34" s="69">
        <v>13038</v>
      </c>
      <c r="GB34" s="78">
        <v>20005</v>
      </c>
      <c r="GC34" s="78">
        <v>35794</v>
      </c>
      <c r="GD34" s="78" t="s">
        <v>36</v>
      </c>
      <c r="GE34" s="78" t="s">
        <v>36</v>
      </c>
      <c r="GF34" s="78" t="s">
        <v>36</v>
      </c>
      <c r="GG34" s="78" t="s">
        <v>36</v>
      </c>
      <c r="GH34" s="153" t="s">
        <v>36</v>
      </c>
      <c r="GI34" s="69" t="s">
        <v>36</v>
      </c>
      <c r="GJ34" s="69" t="s">
        <v>36</v>
      </c>
      <c r="GK34" s="69" t="s">
        <v>36</v>
      </c>
      <c r="GL34" s="69" t="s">
        <v>38</v>
      </c>
      <c r="GM34" s="69" t="s">
        <v>36</v>
      </c>
      <c r="GN34" s="69" t="s">
        <v>36</v>
      </c>
      <c r="GO34" s="69" t="s">
        <v>36</v>
      </c>
      <c r="GP34" s="69" t="s">
        <v>36</v>
      </c>
      <c r="GQ34" s="69" t="s">
        <v>36</v>
      </c>
      <c r="GR34" s="69" t="s">
        <v>36</v>
      </c>
      <c r="GS34" s="160" t="s">
        <v>36</v>
      </c>
      <c r="GT34" s="69" t="s">
        <v>36</v>
      </c>
      <c r="GU34" s="69" t="s">
        <v>36</v>
      </c>
      <c r="GV34" s="69" t="s">
        <v>36</v>
      </c>
      <c r="GW34" s="69" t="s">
        <v>36</v>
      </c>
      <c r="GX34" s="69" t="s">
        <v>36</v>
      </c>
      <c r="GY34" s="78" t="s">
        <v>36</v>
      </c>
      <c r="GZ34" s="78" t="s">
        <v>36</v>
      </c>
      <c r="HA34" s="78" t="s">
        <v>36</v>
      </c>
      <c r="HB34" s="78" t="s">
        <v>36</v>
      </c>
      <c r="HC34" s="78" t="s">
        <v>36</v>
      </c>
      <c r="HD34" s="153">
        <v>0</v>
      </c>
      <c r="HE34" s="69" t="s">
        <v>36</v>
      </c>
      <c r="HF34" s="69" t="s">
        <v>36</v>
      </c>
      <c r="HG34" s="69" t="s">
        <v>36</v>
      </c>
      <c r="HH34" s="69" t="s">
        <v>36</v>
      </c>
      <c r="HI34" s="69" t="s">
        <v>38</v>
      </c>
      <c r="HJ34" s="78" t="s">
        <v>38</v>
      </c>
      <c r="HK34" s="78" t="s">
        <v>38</v>
      </c>
      <c r="HL34" s="78" t="s">
        <v>36</v>
      </c>
      <c r="HM34" s="78" t="s">
        <v>36</v>
      </c>
      <c r="HN34" s="78" t="s">
        <v>36</v>
      </c>
      <c r="HO34" s="153" t="s">
        <v>36</v>
      </c>
      <c r="HP34" s="69">
        <v>757</v>
      </c>
      <c r="HQ34" s="69">
        <v>1001</v>
      </c>
      <c r="HR34" s="69">
        <v>949</v>
      </c>
      <c r="HS34" s="69">
        <v>957</v>
      </c>
      <c r="HT34" s="69">
        <v>443</v>
      </c>
      <c r="HU34" s="69" t="s">
        <v>36</v>
      </c>
      <c r="HV34" s="69" t="s">
        <v>36</v>
      </c>
      <c r="HW34" s="69" t="s">
        <v>36</v>
      </c>
      <c r="HX34" s="69" t="s">
        <v>36</v>
      </c>
      <c r="HY34" s="69" t="s">
        <v>36</v>
      </c>
      <c r="HZ34" s="160"/>
      <c r="IA34" s="69" t="s">
        <v>36</v>
      </c>
      <c r="IB34" s="69">
        <v>15962</v>
      </c>
      <c r="IC34" s="69">
        <v>11961</v>
      </c>
      <c r="ID34" s="69">
        <v>14874</v>
      </c>
      <c r="IE34" s="69">
        <v>20744</v>
      </c>
      <c r="IF34" s="78" t="s">
        <v>36</v>
      </c>
      <c r="IG34" s="78">
        <v>10203</v>
      </c>
      <c r="IH34" s="78">
        <v>12032</v>
      </c>
      <c r="II34" s="78">
        <v>11428</v>
      </c>
      <c r="IJ34" s="78">
        <v>11630</v>
      </c>
      <c r="IK34" s="153">
        <v>9852</v>
      </c>
      <c r="IL34" s="69" t="s">
        <v>36</v>
      </c>
      <c r="IM34" s="69" t="s">
        <v>36</v>
      </c>
      <c r="IN34" s="69" t="s">
        <v>36</v>
      </c>
      <c r="IO34" s="69" t="s">
        <v>36</v>
      </c>
      <c r="IP34" s="69" t="s">
        <v>36</v>
      </c>
      <c r="IQ34" s="78" t="s">
        <v>36</v>
      </c>
      <c r="IR34" s="78" t="s">
        <v>36</v>
      </c>
      <c r="IS34" s="78" t="s">
        <v>36</v>
      </c>
      <c r="IT34" s="78" t="s">
        <v>36</v>
      </c>
      <c r="IU34" s="78" t="s">
        <v>36</v>
      </c>
      <c r="IV34" s="153" t="s">
        <v>36</v>
      </c>
      <c r="IW34" s="69" t="s">
        <v>36</v>
      </c>
      <c r="IX34" s="69" t="s">
        <v>36</v>
      </c>
      <c r="IY34" s="69" t="s">
        <v>38</v>
      </c>
      <c r="IZ34" s="69">
        <v>211</v>
      </c>
      <c r="JA34" s="69" t="s">
        <v>38</v>
      </c>
      <c r="JB34" s="69">
        <v>19496</v>
      </c>
      <c r="JC34" s="69" t="s">
        <v>36</v>
      </c>
      <c r="JD34" s="69" t="s">
        <v>36</v>
      </c>
      <c r="JE34" s="69" t="s">
        <v>36</v>
      </c>
      <c r="JF34" s="69" t="s">
        <v>36</v>
      </c>
      <c r="JG34" s="160" t="s">
        <v>36</v>
      </c>
      <c r="JH34" s="69" t="s">
        <v>36</v>
      </c>
      <c r="JI34" s="69" t="s">
        <v>36</v>
      </c>
      <c r="JJ34" s="69" t="s">
        <v>36</v>
      </c>
      <c r="JK34" s="69" t="s">
        <v>36</v>
      </c>
      <c r="JL34" s="69" t="s">
        <v>36</v>
      </c>
      <c r="JM34" s="78" t="s">
        <v>36</v>
      </c>
      <c r="JN34" s="78" t="s">
        <v>38</v>
      </c>
      <c r="JO34" s="78" t="s">
        <v>38</v>
      </c>
      <c r="JP34" s="78" t="s">
        <v>38</v>
      </c>
      <c r="JQ34" s="78" t="s">
        <v>38</v>
      </c>
      <c r="JR34" s="153" t="s">
        <v>38</v>
      </c>
      <c r="JS34" s="69">
        <v>9056</v>
      </c>
      <c r="JT34" s="69">
        <v>9391</v>
      </c>
      <c r="JU34" s="69">
        <v>8619</v>
      </c>
      <c r="JV34" s="69">
        <v>7867</v>
      </c>
      <c r="JW34" s="69">
        <v>7906</v>
      </c>
      <c r="JX34" s="78">
        <v>8893</v>
      </c>
      <c r="JY34" s="78">
        <v>9310</v>
      </c>
      <c r="JZ34" s="78">
        <v>9483</v>
      </c>
      <c r="KA34" s="78">
        <v>10042</v>
      </c>
      <c r="KB34" s="69">
        <v>7694</v>
      </c>
      <c r="KC34" s="160" t="s">
        <v>36</v>
      </c>
      <c r="KD34" s="69">
        <v>9538</v>
      </c>
      <c r="KE34" s="69">
        <v>1535</v>
      </c>
      <c r="KF34" s="69">
        <v>2971</v>
      </c>
      <c r="KG34" s="69">
        <v>3700</v>
      </c>
      <c r="KH34" s="69">
        <v>4190</v>
      </c>
      <c r="KI34" s="107">
        <v>3894</v>
      </c>
      <c r="KJ34" s="107">
        <v>3748</v>
      </c>
      <c r="KK34" s="107">
        <v>6082</v>
      </c>
      <c r="KL34" s="107">
        <v>6487</v>
      </c>
      <c r="KM34" s="107">
        <v>7739</v>
      </c>
      <c r="KN34" s="190">
        <v>7083</v>
      </c>
      <c r="KO34" s="3">
        <v>14371</v>
      </c>
      <c r="KP34" s="3">
        <v>16475</v>
      </c>
      <c r="KQ34" s="3">
        <v>14696</v>
      </c>
      <c r="KR34" s="69" t="s">
        <v>36</v>
      </c>
      <c r="KS34" s="78" t="s">
        <v>36</v>
      </c>
      <c r="KT34" s="78" t="s">
        <v>36</v>
      </c>
      <c r="KU34" s="78" t="s">
        <v>36</v>
      </c>
      <c r="KV34" s="78">
        <v>4152</v>
      </c>
      <c r="KW34" s="78">
        <v>3237</v>
      </c>
      <c r="KX34" s="78">
        <f>831+210</f>
        <v>1041</v>
      </c>
      <c r="KY34" s="153">
        <v>1565</v>
      </c>
      <c r="KZ34" s="69">
        <v>15264</v>
      </c>
      <c r="LA34" s="69" t="s">
        <v>36</v>
      </c>
      <c r="LB34" s="69" t="s">
        <v>36</v>
      </c>
      <c r="LC34" s="69" t="s">
        <v>36</v>
      </c>
      <c r="LD34" s="69" t="s">
        <v>36</v>
      </c>
      <c r="LE34" s="78">
        <v>13932</v>
      </c>
      <c r="LF34" s="78">
        <v>15295</v>
      </c>
      <c r="LG34" s="78">
        <v>16892</v>
      </c>
      <c r="LH34" s="78" t="s">
        <v>36</v>
      </c>
      <c r="LI34" s="78" t="s">
        <v>36</v>
      </c>
      <c r="LJ34" s="153" t="s">
        <v>36</v>
      </c>
    </row>
    <row r="35" spans="1:322" s="6" customFormat="1" ht="25.5" customHeight="1" x14ac:dyDescent="0.3">
      <c r="A35" s="8">
        <v>5.2</v>
      </c>
      <c r="B35" s="31" t="s">
        <v>135</v>
      </c>
      <c r="C35" s="122" t="s">
        <v>167</v>
      </c>
      <c r="D35" s="130"/>
      <c r="E35" s="65"/>
      <c r="F35" s="65"/>
      <c r="G35" s="65"/>
      <c r="H35" s="65"/>
      <c r="I35" s="65"/>
      <c r="J35" s="65"/>
      <c r="K35" s="65"/>
      <c r="L35" s="65"/>
      <c r="M35" s="65"/>
      <c r="N35" s="164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164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164"/>
      <c r="AK35" s="65"/>
      <c r="AL35" s="65"/>
      <c r="AM35" s="65"/>
      <c r="AN35" s="65"/>
      <c r="AO35" s="65"/>
      <c r="AP35" s="65"/>
      <c r="AQ35" s="65"/>
      <c r="AR35" s="143"/>
      <c r="AS35" s="143"/>
      <c r="AT35" s="143"/>
      <c r="AU35" s="202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164"/>
      <c r="BG35" s="65"/>
      <c r="BH35" s="65"/>
      <c r="BI35" s="65"/>
      <c r="BJ35" s="65"/>
      <c r="BK35" s="65"/>
      <c r="BL35" s="67"/>
      <c r="BM35" s="67"/>
      <c r="BN35" s="67"/>
      <c r="BO35" s="67"/>
      <c r="BP35" s="67"/>
      <c r="BQ35" s="162"/>
      <c r="BR35" s="65"/>
      <c r="BS35" s="65"/>
      <c r="BT35" s="65"/>
      <c r="BU35" s="65"/>
      <c r="BV35" s="94"/>
      <c r="BW35" s="94"/>
      <c r="BX35" s="94"/>
      <c r="BY35" s="94"/>
      <c r="BZ35" s="94"/>
      <c r="CA35" s="94"/>
      <c r="CB35" s="158"/>
      <c r="CC35" s="65"/>
      <c r="CD35" s="65"/>
      <c r="CE35" s="65"/>
      <c r="CF35" s="65"/>
      <c r="CG35" s="65"/>
      <c r="CH35" s="95"/>
      <c r="CI35" s="95"/>
      <c r="CJ35" s="95"/>
      <c r="CK35" s="95"/>
      <c r="CL35" s="95"/>
      <c r="CM35" s="155"/>
      <c r="CN35" s="65"/>
      <c r="CO35" s="65"/>
      <c r="CP35" s="65"/>
      <c r="CQ35" s="65"/>
      <c r="CR35" s="65"/>
      <c r="CS35" s="94"/>
      <c r="CT35" s="94"/>
      <c r="CU35" s="94"/>
      <c r="CV35" s="94"/>
      <c r="CW35" s="94"/>
      <c r="CX35" s="158"/>
      <c r="CY35" s="65"/>
      <c r="CZ35" s="65"/>
      <c r="DA35" s="65"/>
      <c r="DB35" s="39"/>
      <c r="DC35" s="65"/>
      <c r="DD35" s="65"/>
      <c r="DE35" s="65"/>
      <c r="DF35" s="65"/>
      <c r="DG35" s="65"/>
      <c r="DH35" s="65"/>
      <c r="DI35" s="164"/>
      <c r="DJ35" s="65"/>
      <c r="DK35" s="65"/>
      <c r="DL35" s="65"/>
      <c r="DM35" s="10"/>
      <c r="DN35" s="10"/>
      <c r="DO35" s="75"/>
      <c r="DP35" s="75"/>
      <c r="DQ35" s="75"/>
      <c r="DR35" s="75"/>
      <c r="DS35" s="75"/>
      <c r="DT35" s="209"/>
      <c r="DU35" s="65"/>
      <c r="DV35" s="65"/>
      <c r="DW35" s="65"/>
      <c r="DX35" s="76"/>
      <c r="DY35" s="172"/>
      <c r="DZ35" s="172"/>
      <c r="EA35" s="26"/>
      <c r="EB35" s="167"/>
      <c r="EC35" s="167"/>
      <c r="ED35" s="167"/>
      <c r="EE35" s="168"/>
      <c r="EF35" s="12"/>
      <c r="EG35" s="12"/>
      <c r="EH35" s="12"/>
      <c r="EI35" s="65"/>
      <c r="EJ35" s="65"/>
      <c r="EK35" s="65"/>
      <c r="EL35" s="65"/>
      <c r="EM35" s="65"/>
      <c r="EN35" s="65"/>
      <c r="EO35" s="65"/>
      <c r="EP35" s="164"/>
      <c r="EQ35" s="65"/>
      <c r="ER35" s="65"/>
      <c r="ES35" s="65"/>
      <c r="ET35" s="65"/>
      <c r="EU35" s="65"/>
      <c r="EV35" s="65"/>
      <c r="EW35" s="65"/>
      <c r="EX35" s="65"/>
      <c r="EY35" s="65"/>
      <c r="EZ35" s="65"/>
      <c r="FA35" s="164"/>
      <c r="FB35" s="65"/>
      <c r="FC35" s="65"/>
      <c r="FD35" s="65"/>
      <c r="FE35" s="11"/>
      <c r="FF35" s="65"/>
      <c r="FG35" s="65"/>
      <c r="FH35" s="65"/>
      <c r="FI35" s="65"/>
      <c r="FJ35" s="65"/>
      <c r="FK35" s="65"/>
      <c r="FL35" s="164"/>
      <c r="FM35" s="65"/>
      <c r="FN35" s="65"/>
      <c r="FO35" s="65"/>
      <c r="FP35" s="65"/>
      <c r="FQ35" s="65"/>
      <c r="FR35" s="94"/>
      <c r="FS35" s="94"/>
      <c r="FT35" s="94"/>
      <c r="FU35" s="94"/>
      <c r="FV35" s="94"/>
      <c r="FW35" s="158"/>
      <c r="FX35" s="65"/>
      <c r="FY35" s="65"/>
      <c r="FZ35" s="65"/>
      <c r="GA35" s="65"/>
      <c r="GB35" s="94"/>
      <c r="GC35" s="94"/>
      <c r="GD35" s="94"/>
      <c r="GE35" s="96"/>
      <c r="GF35" s="96"/>
      <c r="GG35" s="96"/>
      <c r="GH35" s="156"/>
      <c r="GI35" s="65"/>
      <c r="GJ35" s="65"/>
      <c r="GK35" s="65"/>
      <c r="GL35" s="65"/>
      <c r="GM35" s="65"/>
      <c r="GN35" s="65"/>
      <c r="GO35" s="65"/>
      <c r="GP35" s="65"/>
      <c r="GQ35" s="65"/>
      <c r="GR35" s="65"/>
      <c r="GS35" s="164"/>
      <c r="GT35" s="65"/>
      <c r="GU35" s="65"/>
      <c r="GV35" s="65"/>
      <c r="GW35" s="65"/>
      <c r="GX35" s="65"/>
      <c r="GY35" s="94"/>
      <c r="GZ35" s="94"/>
      <c r="HA35" s="94"/>
      <c r="HB35" s="94"/>
      <c r="HC35" s="94"/>
      <c r="HD35" s="158"/>
      <c r="HE35" s="65"/>
      <c r="HF35" s="65"/>
      <c r="HG35" s="65"/>
      <c r="HH35" s="65"/>
      <c r="HI35" s="65"/>
      <c r="HJ35" s="94"/>
      <c r="HK35" s="94"/>
      <c r="HL35" s="94"/>
      <c r="HM35" s="94"/>
      <c r="HN35" s="94"/>
      <c r="HO35" s="158"/>
      <c r="HP35" s="65"/>
      <c r="HQ35" s="65"/>
      <c r="HR35" s="65"/>
      <c r="HS35" s="65"/>
      <c r="HT35" s="65"/>
      <c r="HU35" s="65"/>
      <c r="HV35" s="65"/>
      <c r="HW35" s="65"/>
      <c r="HX35" s="65"/>
      <c r="HY35" s="65"/>
      <c r="HZ35" s="164"/>
      <c r="IA35" s="65"/>
      <c r="IB35" s="65"/>
      <c r="IC35" s="65"/>
      <c r="ID35" s="65"/>
      <c r="IE35" s="65"/>
      <c r="IF35" s="94"/>
      <c r="IG35" s="94"/>
      <c r="IH35" s="94"/>
      <c r="II35" s="94"/>
      <c r="IJ35" s="94"/>
      <c r="IK35" s="158"/>
      <c r="IL35" s="65"/>
      <c r="IM35" s="65"/>
      <c r="IN35" s="65"/>
      <c r="IO35" s="65"/>
      <c r="IP35" s="65"/>
      <c r="IQ35" s="94"/>
      <c r="IR35" s="94"/>
      <c r="IS35" s="94"/>
      <c r="IT35" s="94"/>
      <c r="IU35" s="94"/>
      <c r="IV35" s="158"/>
      <c r="IW35" s="65"/>
      <c r="IX35" s="65"/>
      <c r="IY35" s="65"/>
      <c r="IZ35" s="65"/>
      <c r="JA35" s="65"/>
      <c r="JB35" s="65"/>
      <c r="JC35" s="65"/>
      <c r="JD35" s="65"/>
      <c r="JE35" s="65"/>
      <c r="JF35" s="65"/>
      <c r="JG35" s="164"/>
      <c r="JH35" s="65"/>
      <c r="JI35" s="65"/>
      <c r="JJ35" s="65"/>
      <c r="JK35" s="65"/>
      <c r="JL35" s="65"/>
      <c r="JM35" s="94"/>
      <c r="JN35" s="94"/>
      <c r="JO35" s="94"/>
      <c r="JP35" s="94"/>
      <c r="JQ35" s="94"/>
      <c r="JR35" s="158"/>
      <c r="JS35" s="65"/>
      <c r="JT35" s="11"/>
      <c r="JU35" s="11"/>
      <c r="JV35" s="94"/>
      <c r="JW35" s="65"/>
      <c r="JX35" s="94"/>
      <c r="JY35" s="94"/>
      <c r="JZ35" s="94"/>
      <c r="KA35" s="94"/>
      <c r="KB35" s="65"/>
      <c r="KC35" s="164"/>
      <c r="KD35" s="65"/>
      <c r="KE35" s="65"/>
      <c r="KF35" s="65"/>
      <c r="KG35" s="65"/>
      <c r="KH35" s="65"/>
      <c r="KI35" s="111"/>
      <c r="KJ35" s="111"/>
      <c r="KK35" s="111"/>
      <c r="KL35" s="111"/>
      <c r="KM35" s="111"/>
      <c r="KN35" s="194"/>
      <c r="KO35" s="2"/>
      <c r="KP35" s="2"/>
      <c r="KQ35" s="2"/>
      <c r="KR35" s="65"/>
      <c r="KS35" s="94"/>
      <c r="KT35" s="94"/>
      <c r="KU35" s="94"/>
      <c r="KV35" s="94"/>
      <c r="KW35" s="94"/>
      <c r="KX35" s="94"/>
      <c r="KY35" s="158"/>
      <c r="KZ35" s="65"/>
      <c r="LA35" s="65"/>
      <c r="LB35" s="65"/>
      <c r="LC35" s="11"/>
      <c r="LD35" s="65"/>
      <c r="LE35" s="94"/>
      <c r="LF35" s="94"/>
      <c r="LG35" s="94"/>
      <c r="LH35" s="94"/>
      <c r="LI35" s="94"/>
      <c r="LJ35" s="158"/>
    </row>
    <row r="36" spans="1:322" ht="51" customHeight="1" x14ac:dyDescent="0.25">
      <c r="A36" s="36"/>
      <c r="B36" s="24" t="s">
        <v>136</v>
      </c>
      <c r="C36" s="120" t="s">
        <v>168</v>
      </c>
      <c r="D36" s="126">
        <f t="shared" ref="D36:I39" si="7">SUM(O36,Z36,AK36,AV36,BG36,BR36,CC36,CN36,CY36,DJ36,DU36,EF36,EQ36,FB36,FM36,FX36,GI36,GT36,HE36,HP36,IA36,IL36,IW36,JH36,JS36,KD36,KO36,KZ36)</f>
        <v>6679302</v>
      </c>
      <c r="E36" s="69">
        <f t="shared" si="7"/>
        <v>7676914</v>
      </c>
      <c r="F36" s="69">
        <f t="shared" si="7"/>
        <v>7462266</v>
      </c>
      <c r="G36" s="69">
        <f t="shared" si="7"/>
        <v>9121098</v>
      </c>
      <c r="H36" s="69">
        <f t="shared" si="7"/>
        <v>9565918</v>
      </c>
      <c r="I36" s="69">
        <f t="shared" si="7"/>
        <v>10114073</v>
      </c>
      <c r="J36" s="69">
        <f>SUM(U36, AF36, AQ36, BB36, BM36, BX36, CI36, CT36, DE36, DP36, EA36, EL36, EW36, FH36, FS36, GD36, GO36, GZ36, HK36, HV36, IG36, IR36, JC36, JN36, JY36, KJ36, KU36, LF36)</f>
        <v>9848890</v>
      </c>
      <c r="K36" s="69">
        <v>14575809</v>
      </c>
      <c r="L36" s="69">
        <f>SUM(W36+AH36+AS36+BD36+BO36+BZ36+CK36+CV36+DG36+DR36+EC36+EN36+EY36+FJ36+FU36+GF36+GQ36+HM36+HX36+II36+IT36+JE36+JP36+KA36+KL36+KW36)</f>
        <v>15083021</v>
      </c>
      <c r="M36" s="69">
        <v>15613262</v>
      </c>
      <c r="N36" s="160">
        <v>16133297</v>
      </c>
      <c r="O36" s="69" t="s">
        <v>36</v>
      </c>
      <c r="P36" s="69">
        <v>36058</v>
      </c>
      <c r="Q36" s="69">
        <v>50137</v>
      </c>
      <c r="R36" s="69">
        <v>110937</v>
      </c>
      <c r="S36" s="69">
        <v>122288</v>
      </c>
      <c r="T36" s="69">
        <v>124383</v>
      </c>
      <c r="U36" s="69">
        <v>134254</v>
      </c>
      <c r="V36" s="69">
        <v>138897</v>
      </c>
      <c r="W36" s="69">
        <v>157119</v>
      </c>
      <c r="X36" s="69">
        <v>176980</v>
      </c>
      <c r="Y36" s="160">
        <v>206877</v>
      </c>
      <c r="Z36" s="69">
        <v>0</v>
      </c>
      <c r="AA36" s="69">
        <v>0</v>
      </c>
      <c r="AB36" s="69">
        <v>0</v>
      </c>
      <c r="AC36" s="69">
        <v>21554</v>
      </c>
      <c r="AD36" s="69">
        <v>26112</v>
      </c>
      <c r="AE36" s="69">
        <v>27622</v>
      </c>
      <c r="AF36" s="69">
        <v>36629</v>
      </c>
      <c r="AG36" s="69">
        <v>38588</v>
      </c>
      <c r="AH36" s="69">
        <v>50884</v>
      </c>
      <c r="AI36" s="69">
        <v>51656</v>
      </c>
      <c r="AJ36" s="160">
        <v>60128</v>
      </c>
      <c r="AK36" s="69">
        <v>0</v>
      </c>
      <c r="AL36" s="69" t="s">
        <v>36</v>
      </c>
      <c r="AM36" s="69" t="s">
        <v>36</v>
      </c>
      <c r="AN36" s="69" t="s">
        <v>36</v>
      </c>
      <c r="AO36" s="69" t="s">
        <v>36</v>
      </c>
      <c r="AP36" s="69">
        <v>85620</v>
      </c>
      <c r="AQ36" s="69">
        <v>98741</v>
      </c>
      <c r="AR36" s="69">
        <v>109173</v>
      </c>
      <c r="AS36" s="69">
        <v>107259</v>
      </c>
      <c r="AT36" s="69">
        <v>110698</v>
      </c>
      <c r="AU36" s="160">
        <v>142647</v>
      </c>
      <c r="AV36" s="69">
        <v>418504</v>
      </c>
      <c r="AW36" s="69">
        <v>444238</v>
      </c>
      <c r="AX36" s="69">
        <v>457177</v>
      </c>
      <c r="AY36" s="38">
        <v>462064</v>
      </c>
      <c r="AZ36" s="69">
        <v>528666</v>
      </c>
      <c r="BA36" s="78">
        <v>557067</v>
      </c>
      <c r="BB36" s="78">
        <v>582453</v>
      </c>
      <c r="BC36" s="78">
        <v>595068</v>
      </c>
      <c r="BD36" s="78">
        <v>610398</v>
      </c>
      <c r="BE36" s="38">
        <v>641342</v>
      </c>
      <c r="BF36" s="198">
        <v>666676</v>
      </c>
      <c r="BG36" s="69" t="s">
        <v>28</v>
      </c>
      <c r="BH36" s="69">
        <v>128797</v>
      </c>
      <c r="BI36" s="69" t="s">
        <v>36</v>
      </c>
      <c r="BJ36" s="69" t="s">
        <v>36</v>
      </c>
      <c r="BK36" s="69" t="s">
        <v>36</v>
      </c>
      <c r="BL36" s="69" t="s">
        <v>36</v>
      </c>
      <c r="BM36" s="69" t="s">
        <v>36</v>
      </c>
      <c r="BN36" s="69" t="s">
        <v>36</v>
      </c>
      <c r="BO36" s="69">
        <v>195845</v>
      </c>
      <c r="BP36" s="69">
        <v>217642</v>
      </c>
      <c r="BQ36" s="160">
        <v>232641</v>
      </c>
      <c r="BR36" s="69">
        <v>440786</v>
      </c>
      <c r="BS36" s="69">
        <v>466714</v>
      </c>
      <c r="BT36" s="69">
        <v>477654</v>
      </c>
      <c r="BU36" s="69">
        <v>489603</v>
      </c>
      <c r="BV36" s="78">
        <v>498080</v>
      </c>
      <c r="BW36" s="78">
        <v>565247</v>
      </c>
      <c r="BX36" s="78">
        <v>604832</v>
      </c>
      <c r="BY36" s="78">
        <v>617799</v>
      </c>
      <c r="BZ36" s="78">
        <v>644085</v>
      </c>
      <c r="CA36" s="78">
        <v>660636</v>
      </c>
      <c r="CB36" s="153">
        <v>709342</v>
      </c>
      <c r="CC36" s="69" t="s">
        <v>36</v>
      </c>
      <c r="CD36" s="69" t="s">
        <v>36</v>
      </c>
      <c r="CE36" s="69" t="s">
        <v>36</v>
      </c>
      <c r="CF36" s="69">
        <v>138565</v>
      </c>
      <c r="CG36" s="69" t="s">
        <v>36</v>
      </c>
      <c r="CH36" s="78" t="s">
        <v>38</v>
      </c>
      <c r="CI36" s="78" t="s">
        <v>36</v>
      </c>
      <c r="CJ36" s="78">
        <v>880000</v>
      </c>
      <c r="CK36" s="78">
        <v>880000</v>
      </c>
      <c r="CL36" s="78">
        <v>880000</v>
      </c>
      <c r="CM36" s="153">
        <v>880000</v>
      </c>
      <c r="CN36" s="69">
        <v>115140</v>
      </c>
      <c r="CO36" s="69">
        <v>116659</v>
      </c>
      <c r="CP36" s="69">
        <v>118011</v>
      </c>
      <c r="CQ36" s="69">
        <v>122849</v>
      </c>
      <c r="CR36" s="38">
        <v>131537</v>
      </c>
      <c r="CS36" s="74">
        <v>135327</v>
      </c>
      <c r="CT36" s="74">
        <v>139476</v>
      </c>
      <c r="CU36" s="74">
        <v>140135</v>
      </c>
      <c r="CV36" s="74">
        <v>147000</v>
      </c>
      <c r="CW36" s="74">
        <v>152200</v>
      </c>
      <c r="CX36" s="188">
        <v>159883</v>
      </c>
      <c r="CY36" s="69" t="s">
        <v>36</v>
      </c>
      <c r="CZ36" s="69" t="s">
        <v>36</v>
      </c>
      <c r="DA36" s="69" t="s">
        <v>36</v>
      </c>
      <c r="DB36" s="69" t="s">
        <v>36</v>
      </c>
      <c r="DC36" s="69">
        <v>29477</v>
      </c>
      <c r="DD36" s="69">
        <v>33221</v>
      </c>
      <c r="DE36" s="69">
        <v>68438</v>
      </c>
      <c r="DF36" s="69">
        <v>82419</v>
      </c>
      <c r="DG36" s="69">
        <v>89332</v>
      </c>
      <c r="DH36" s="69">
        <v>94623</v>
      </c>
      <c r="DI36" s="160">
        <v>96466</v>
      </c>
      <c r="DJ36" s="69" t="s">
        <v>36</v>
      </c>
      <c r="DK36" s="69" t="s">
        <v>36</v>
      </c>
      <c r="DL36" s="69" t="s">
        <v>36</v>
      </c>
      <c r="DM36" s="38" t="s">
        <v>36</v>
      </c>
      <c r="DN36" s="38" t="s">
        <v>36</v>
      </c>
      <c r="DO36" s="74" t="s">
        <v>36</v>
      </c>
      <c r="DP36" s="74" t="s">
        <v>36</v>
      </c>
      <c r="DQ36" s="74">
        <v>180719</v>
      </c>
      <c r="DR36" s="74">
        <v>191899</v>
      </c>
      <c r="DS36" s="74">
        <v>211699</v>
      </c>
      <c r="DT36" s="188">
        <v>223604</v>
      </c>
      <c r="DU36" s="69">
        <v>97821</v>
      </c>
      <c r="DV36" s="69">
        <v>141518</v>
      </c>
      <c r="DW36" s="38" t="s">
        <v>36</v>
      </c>
      <c r="DX36" s="38">
        <v>157600</v>
      </c>
      <c r="DY36" s="38">
        <v>163249</v>
      </c>
      <c r="DZ36" s="38">
        <v>166229</v>
      </c>
      <c r="EA36" s="38">
        <v>174403</v>
      </c>
      <c r="EB36" s="74">
        <v>201653</v>
      </c>
      <c r="EC36" s="74">
        <v>206490</v>
      </c>
      <c r="ED36" s="74">
        <v>211668</v>
      </c>
      <c r="EE36" s="188">
        <v>221057</v>
      </c>
      <c r="EF36" s="72">
        <v>511000</v>
      </c>
      <c r="EG36" s="72">
        <v>577000</v>
      </c>
      <c r="EH36" s="72">
        <v>599000</v>
      </c>
      <c r="EI36" s="69">
        <v>611000</v>
      </c>
      <c r="EJ36" s="69">
        <v>632000</v>
      </c>
      <c r="EK36" s="38">
        <v>652000</v>
      </c>
      <c r="EL36" s="38" t="s">
        <v>107</v>
      </c>
      <c r="EM36" s="38">
        <v>722000</v>
      </c>
      <c r="EN36" s="38">
        <v>747000</v>
      </c>
      <c r="EO36" s="74">
        <v>762000</v>
      </c>
      <c r="EP36" s="188">
        <v>796000</v>
      </c>
      <c r="EQ36" s="69">
        <v>0</v>
      </c>
      <c r="ER36" s="69">
        <v>68332</v>
      </c>
      <c r="ES36" s="69">
        <v>69942</v>
      </c>
      <c r="ET36" s="69">
        <v>84678</v>
      </c>
      <c r="EU36" s="69">
        <v>86741</v>
      </c>
      <c r="EV36" s="69">
        <v>164600</v>
      </c>
      <c r="EW36" s="69">
        <v>93841</v>
      </c>
      <c r="EX36" s="69">
        <v>93872</v>
      </c>
      <c r="EY36" s="69">
        <v>95653</v>
      </c>
      <c r="EZ36" s="69">
        <v>96951</v>
      </c>
      <c r="FA36" s="160">
        <v>103690</v>
      </c>
      <c r="FB36" s="69">
        <v>44289</v>
      </c>
      <c r="FC36" s="69">
        <v>52367</v>
      </c>
      <c r="FD36" s="69">
        <v>53525</v>
      </c>
      <c r="FE36" s="69">
        <v>58474</v>
      </c>
      <c r="FF36" s="69">
        <v>75826</v>
      </c>
      <c r="FG36" s="69">
        <v>81592</v>
      </c>
      <c r="FH36" s="69">
        <v>87892</v>
      </c>
      <c r="FI36" s="69">
        <v>96911</v>
      </c>
      <c r="FJ36" s="69">
        <v>99483</v>
      </c>
      <c r="FK36" s="69">
        <v>96850</v>
      </c>
      <c r="FL36" s="160">
        <v>98913</v>
      </c>
      <c r="FM36" s="69" t="s">
        <v>36</v>
      </c>
      <c r="FN36" s="69">
        <v>55897</v>
      </c>
      <c r="FO36" s="69">
        <v>61974</v>
      </c>
      <c r="FP36" s="69">
        <v>87908</v>
      </c>
      <c r="FQ36" s="69">
        <v>91676</v>
      </c>
      <c r="FR36" s="78">
        <v>102544</v>
      </c>
      <c r="FS36" s="78">
        <v>160961</v>
      </c>
      <c r="FT36" s="78">
        <v>171084</v>
      </c>
      <c r="FU36" s="78">
        <v>173385</v>
      </c>
      <c r="FV36" s="78">
        <v>176796</v>
      </c>
      <c r="FW36" s="153">
        <v>178952</v>
      </c>
      <c r="FX36" s="69" t="s">
        <v>36</v>
      </c>
      <c r="FY36" s="69" t="s">
        <v>36</v>
      </c>
      <c r="FZ36" s="69">
        <v>328014</v>
      </c>
      <c r="GA36" s="69">
        <v>337670</v>
      </c>
      <c r="GB36" s="78">
        <v>353348</v>
      </c>
      <c r="GC36" s="78">
        <v>364975</v>
      </c>
      <c r="GD36" s="78">
        <v>374235</v>
      </c>
      <c r="GE36" s="78">
        <v>389542</v>
      </c>
      <c r="GF36" s="78">
        <v>398346</v>
      </c>
      <c r="GG36" s="78">
        <v>451549</v>
      </c>
      <c r="GH36" s="153">
        <v>509507</v>
      </c>
      <c r="GI36" s="69">
        <v>75728</v>
      </c>
      <c r="GJ36" s="69">
        <v>73000</v>
      </c>
      <c r="GK36" s="69">
        <v>73436</v>
      </c>
      <c r="GL36" s="38">
        <v>73577</v>
      </c>
      <c r="GM36" s="69">
        <v>73577</v>
      </c>
      <c r="GN36" s="69">
        <v>90119</v>
      </c>
      <c r="GO36" s="69">
        <v>95323</v>
      </c>
      <c r="GP36" s="69">
        <v>100134</v>
      </c>
      <c r="GQ36" s="69" t="s">
        <v>222</v>
      </c>
      <c r="GR36" s="69">
        <v>102887</v>
      </c>
      <c r="GS36" s="160">
        <v>107662</v>
      </c>
      <c r="GT36" s="69">
        <v>0</v>
      </c>
      <c r="GU36" s="69">
        <v>0</v>
      </c>
      <c r="GV36" s="69">
        <v>0</v>
      </c>
      <c r="GW36" s="69">
        <v>0</v>
      </c>
      <c r="GX36" s="69">
        <v>0</v>
      </c>
      <c r="GY36" s="78">
        <v>0</v>
      </c>
      <c r="GZ36" s="78">
        <v>0</v>
      </c>
      <c r="HA36" s="78">
        <v>0</v>
      </c>
      <c r="HB36" s="78">
        <v>0</v>
      </c>
      <c r="HC36" s="78">
        <v>0</v>
      </c>
      <c r="HD36" s="153">
        <v>0</v>
      </c>
      <c r="HE36" s="69">
        <v>89509</v>
      </c>
      <c r="HF36" s="69">
        <v>107552</v>
      </c>
      <c r="HG36" s="69">
        <v>119081</v>
      </c>
      <c r="HH36" s="69">
        <v>129195</v>
      </c>
      <c r="HI36" s="69">
        <v>160572</v>
      </c>
      <c r="HJ36" s="78">
        <v>169405</v>
      </c>
      <c r="HK36" s="78">
        <v>177413</v>
      </c>
      <c r="HL36" s="171">
        <v>196625</v>
      </c>
      <c r="HM36" s="78">
        <v>205353</v>
      </c>
      <c r="HN36" s="78">
        <v>211226</v>
      </c>
      <c r="HO36" s="153">
        <v>238965</v>
      </c>
      <c r="HP36" s="72">
        <v>117376</v>
      </c>
      <c r="HQ36" s="72">
        <v>146161</v>
      </c>
      <c r="HR36" s="72">
        <v>176566</v>
      </c>
      <c r="HS36" s="69">
        <v>184534</v>
      </c>
      <c r="HT36" s="69">
        <v>237796</v>
      </c>
      <c r="HU36" s="69">
        <v>286516</v>
      </c>
      <c r="HV36" s="69" t="s">
        <v>36</v>
      </c>
      <c r="HW36" s="69">
        <v>423278</v>
      </c>
      <c r="HX36" s="69">
        <v>464499</v>
      </c>
      <c r="HY36" s="20" t="s">
        <v>225</v>
      </c>
      <c r="HZ36" s="177">
        <v>606784</v>
      </c>
      <c r="IA36" s="69">
        <v>26345</v>
      </c>
      <c r="IB36" s="69">
        <v>27763</v>
      </c>
      <c r="IC36" s="69">
        <v>29325</v>
      </c>
      <c r="ID36" s="69">
        <v>31508</v>
      </c>
      <c r="IE36" s="69">
        <v>32022</v>
      </c>
      <c r="IF36" s="78">
        <v>32485</v>
      </c>
      <c r="IG36" s="78">
        <v>33093</v>
      </c>
      <c r="IH36" s="78">
        <v>35683</v>
      </c>
      <c r="II36" s="78">
        <v>39227</v>
      </c>
      <c r="IJ36" s="78">
        <v>40968</v>
      </c>
      <c r="IK36" s="153">
        <v>38868</v>
      </c>
      <c r="IL36" s="69" t="s">
        <v>36</v>
      </c>
      <c r="IM36" s="69" t="s">
        <v>36</v>
      </c>
      <c r="IN36" s="69" t="s">
        <v>36</v>
      </c>
      <c r="IO36" s="69">
        <v>59354</v>
      </c>
      <c r="IP36" s="69">
        <v>69838</v>
      </c>
      <c r="IQ36" s="78">
        <v>71526</v>
      </c>
      <c r="IR36" s="78">
        <v>72682</v>
      </c>
      <c r="IS36" s="78">
        <v>100756</v>
      </c>
      <c r="IT36" s="78">
        <v>109914</v>
      </c>
      <c r="IU36" s="78">
        <v>111080</v>
      </c>
      <c r="IV36" s="153">
        <v>114109</v>
      </c>
      <c r="IW36" s="69">
        <v>519470</v>
      </c>
      <c r="IX36" s="69">
        <v>577522</v>
      </c>
      <c r="IY36" s="69">
        <v>4001</v>
      </c>
      <c r="IZ36" s="69">
        <v>710264</v>
      </c>
      <c r="JA36" s="69">
        <v>730464</v>
      </c>
      <c r="JB36" s="69">
        <v>786531</v>
      </c>
      <c r="JC36" s="69">
        <v>713101</v>
      </c>
      <c r="JD36" s="69">
        <v>730046</v>
      </c>
      <c r="JE36" s="69">
        <v>741755</v>
      </c>
      <c r="JF36" s="69">
        <v>757122</v>
      </c>
      <c r="JG36" s="160">
        <v>777729</v>
      </c>
      <c r="JH36" s="69">
        <v>209988</v>
      </c>
      <c r="JI36" s="69">
        <v>228562</v>
      </c>
      <c r="JJ36" s="69">
        <v>213635</v>
      </c>
      <c r="JK36" s="69">
        <v>236208</v>
      </c>
      <c r="JL36" s="69">
        <v>245876</v>
      </c>
      <c r="JM36" s="69">
        <v>249178</v>
      </c>
      <c r="JN36" s="69">
        <v>252818</v>
      </c>
      <c r="JO36" s="69">
        <v>253178</v>
      </c>
      <c r="JP36" s="69">
        <v>257489</v>
      </c>
      <c r="JQ36" s="69">
        <v>260927</v>
      </c>
      <c r="JR36" s="160">
        <v>263253</v>
      </c>
      <c r="JS36" s="69">
        <v>185467</v>
      </c>
      <c r="JT36" s="69">
        <v>178667</v>
      </c>
      <c r="JU36" s="69">
        <v>178667</v>
      </c>
      <c r="JV36" s="69">
        <v>197059</v>
      </c>
      <c r="JW36" s="69">
        <v>80425</v>
      </c>
      <c r="JX36" s="78">
        <v>90288</v>
      </c>
      <c r="JY36" s="78">
        <v>91848</v>
      </c>
      <c r="JZ36" s="78">
        <v>104715</v>
      </c>
      <c r="KA36" s="69">
        <v>214989</v>
      </c>
      <c r="KB36" s="69">
        <v>225668</v>
      </c>
      <c r="KC36" s="160">
        <v>228586</v>
      </c>
      <c r="KD36" s="69">
        <v>378621</v>
      </c>
      <c r="KE36" s="69">
        <v>577855</v>
      </c>
      <c r="KF36" s="69">
        <v>708515</v>
      </c>
      <c r="KG36" s="69">
        <v>845600</v>
      </c>
      <c r="KH36" s="69">
        <v>1040856</v>
      </c>
      <c r="KI36" s="107">
        <v>1074110</v>
      </c>
      <c r="KJ36" s="107">
        <v>1367594</v>
      </c>
      <c r="KK36" s="107">
        <v>1419131</v>
      </c>
      <c r="KL36" s="107">
        <v>1430317</v>
      </c>
      <c r="KM36" s="107">
        <v>1455087</v>
      </c>
      <c r="KN36" s="190">
        <v>1485013</v>
      </c>
      <c r="KO36" s="7">
        <v>3449258</v>
      </c>
      <c r="KP36" s="72">
        <v>3629861</v>
      </c>
      <c r="KQ36" s="72">
        <v>3701215</v>
      </c>
      <c r="KR36" s="69">
        <v>3970897</v>
      </c>
      <c r="KS36" s="78">
        <v>4155492</v>
      </c>
      <c r="KT36" s="78">
        <v>4203488</v>
      </c>
      <c r="KU36" s="78">
        <v>4488863</v>
      </c>
      <c r="KV36" s="78">
        <v>6458351</v>
      </c>
      <c r="KW36" s="78">
        <v>6723433</v>
      </c>
      <c r="KX36" s="78">
        <v>6893268</v>
      </c>
      <c r="KY36" s="153">
        <v>6985945</v>
      </c>
      <c r="KZ36" s="69">
        <v>0</v>
      </c>
      <c r="LA36" s="69">
        <v>42391</v>
      </c>
      <c r="LB36" s="69">
        <v>42391</v>
      </c>
      <c r="LC36" s="69" t="s">
        <v>36</v>
      </c>
      <c r="LD36" s="69" t="s">
        <v>36</v>
      </c>
      <c r="LE36" s="78" t="s">
        <v>36</v>
      </c>
      <c r="LF36" s="78" t="s">
        <v>36</v>
      </c>
      <c r="LG36" s="78" t="s">
        <v>36</v>
      </c>
      <c r="LH36" s="78" t="s">
        <v>36</v>
      </c>
      <c r="LI36" s="78" t="s">
        <v>36</v>
      </c>
      <c r="LJ36" s="153" t="s">
        <v>36</v>
      </c>
    </row>
    <row r="37" spans="1:322" ht="25.5" customHeight="1" x14ac:dyDescent="0.25">
      <c r="A37" s="36"/>
      <c r="B37" s="24" t="s">
        <v>180</v>
      </c>
      <c r="C37" s="120" t="s">
        <v>169</v>
      </c>
      <c r="D37" s="126">
        <f t="shared" si="7"/>
        <v>11850347</v>
      </c>
      <c r="E37" s="69">
        <f t="shared" si="7"/>
        <v>14581248</v>
      </c>
      <c r="F37" s="69">
        <f t="shared" si="7"/>
        <v>19420099</v>
      </c>
      <c r="G37" s="69">
        <f t="shared" si="7"/>
        <v>11850806</v>
      </c>
      <c r="H37" s="69">
        <f t="shared" si="7"/>
        <v>18062004</v>
      </c>
      <c r="I37" s="69">
        <f t="shared" si="7"/>
        <v>24730023</v>
      </c>
      <c r="J37" s="69">
        <f>SUM(U37, AF37, AQ37, BB37, BM37, BX37, CI37, CT37, DE37, DP37, EA37, EL37, EW37, FH37, FS37, GD37, GO37, GZ37, HK37, HV37, IG37, IR37, JC37, JN37, JY37, KJ37, KU37, LF37)</f>
        <v>35745518</v>
      </c>
      <c r="K37" s="69">
        <v>80480787</v>
      </c>
      <c r="L37" s="69">
        <v>51195946</v>
      </c>
      <c r="M37" s="69">
        <v>41892184</v>
      </c>
      <c r="N37" s="160">
        <v>13757280</v>
      </c>
      <c r="O37" s="69" t="s">
        <v>36</v>
      </c>
      <c r="P37" s="69" t="s">
        <v>36</v>
      </c>
      <c r="Q37" s="69">
        <v>37039</v>
      </c>
      <c r="R37" s="69">
        <v>98793</v>
      </c>
      <c r="S37" s="69">
        <v>99856</v>
      </c>
      <c r="T37" s="69">
        <v>84971</v>
      </c>
      <c r="U37" s="69">
        <v>119157</v>
      </c>
      <c r="V37" s="69">
        <v>134233</v>
      </c>
      <c r="W37" s="69">
        <v>141453</v>
      </c>
      <c r="X37" s="69">
        <v>129376</v>
      </c>
      <c r="Y37" s="160" t="s">
        <v>38</v>
      </c>
      <c r="Z37" s="69">
        <v>0</v>
      </c>
      <c r="AA37" s="69">
        <v>0</v>
      </c>
      <c r="AB37" s="69">
        <v>0</v>
      </c>
      <c r="AC37" s="69" t="s">
        <v>38</v>
      </c>
      <c r="AD37" s="69" t="s">
        <v>36</v>
      </c>
      <c r="AE37" s="69" t="s">
        <v>36</v>
      </c>
      <c r="AF37" s="69" t="s">
        <v>36</v>
      </c>
      <c r="AG37" s="69" t="s">
        <v>36</v>
      </c>
      <c r="AH37" s="69" t="s">
        <v>36</v>
      </c>
      <c r="AI37" s="69" t="s">
        <v>38</v>
      </c>
      <c r="AJ37" s="160" t="s">
        <v>36</v>
      </c>
      <c r="AK37" s="69">
        <v>0</v>
      </c>
      <c r="AL37" s="69" t="s">
        <v>36</v>
      </c>
      <c r="AM37" s="69" t="s">
        <v>36</v>
      </c>
      <c r="AN37" s="69" t="s">
        <v>36</v>
      </c>
      <c r="AO37" s="69" t="s">
        <v>36</v>
      </c>
      <c r="AP37" s="69" t="s">
        <v>36</v>
      </c>
      <c r="AQ37" s="69" t="s">
        <v>36</v>
      </c>
      <c r="AR37" s="69" t="s">
        <v>38</v>
      </c>
      <c r="AS37" s="69" t="s">
        <v>36</v>
      </c>
      <c r="AT37" s="69" t="s">
        <v>36</v>
      </c>
      <c r="AU37" s="160">
        <v>76337</v>
      </c>
      <c r="AV37" s="69">
        <v>3357175</v>
      </c>
      <c r="AW37" s="69">
        <v>3677493</v>
      </c>
      <c r="AX37" s="69">
        <v>10633986</v>
      </c>
      <c r="AY37" s="38">
        <v>4774890</v>
      </c>
      <c r="AZ37" s="69">
        <v>9462720</v>
      </c>
      <c r="BA37" s="78">
        <v>10500246</v>
      </c>
      <c r="BB37" s="78">
        <v>14752218</v>
      </c>
      <c r="BC37" s="78">
        <v>15019344</v>
      </c>
      <c r="BD37" s="78">
        <v>8121558</v>
      </c>
      <c r="BE37" s="38">
        <v>7955406</v>
      </c>
      <c r="BF37" s="198">
        <v>6285998</v>
      </c>
      <c r="BG37" s="69" t="s">
        <v>36</v>
      </c>
      <c r="BH37" s="69" t="s">
        <v>36</v>
      </c>
      <c r="BI37" s="69" t="s">
        <v>36</v>
      </c>
      <c r="BJ37" s="69" t="s">
        <v>36</v>
      </c>
      <c r="BK37" s="69" t="s">
        <v>36</v>
      </c>
      <c r="BL37" s="69" t="s">
        <v>36</v>
      </c>
      <c r="BM37" s="69" t="s">
        <v>36</v>
      </c>
      <c r="BN37" s="69" t="s">
        <v>36</v>
      </c>
      <c r="BO37" s="69">
        <v>151817</v>
      </c>
      <c r="BP37" s="69">
        <v>976443</v>
      </c>
      <c r="BQ37" s="160">
        <v>1490075</v>
      </c>
      <c r="BR37" s="69">
        <v>2906210</v>
      </c>
      <c r="BS37" s="69">
        <v>2623220</v>
      </c>
      <c r="BT37" s="69">
        <v>748680</v>
      </c>
      <c r="BU37" s="69">
        <v>813029</v>
      </c>
      <c r="BV37" s="78">
        <v>769027</v>
      </c>
      <c r="BW37" s="78">
        <v>662716</v>
      </c>
      <c r="BX37" s="78">
        <v>696584</v>
      </c>
      <c r="BY37" s="78">
        <v>767059</v>
      </c>
      <c r="BZ37" s="78">
        <v>952365</v>
      </c>
      <c r="CA37" s="78">
        <v>783610</v>
      </c>
      <c r="CB37" s="153">
        <v>578294</v>
      </c>
      <c r="CC37" s="69" t="s">
        <v>36</v>
      </c>
      <c r="CD37" s="69">
        <v>1960843</v>
      </c>
      <c r="CE37" s="69">
        <v>1464789</v>
      </c>
      <c r="CF37" s="69">
        <v>1249416</v>
      </c>
      <c r="CG37" s="69">
        <v>802810</v>
      </c>
      <c r="CH37" s="78">
        <v>854745</v>
      </c>
      <c r="CI37" s="78">
        <v>38109</v>
      </c>
      <c r="CJ37" s="78">
        <v>6758440</v>
      </c>
      <c r="CK37" s="78" t="s">
        <v>223</v>
      </c>
      <c r="CL37" s="78">
        <v>2250837</v>
      </c>
      <c r="CM37" s="153" t="s">
        <v>36</v>
      </c>
      <c r="CN37" s="69">
        <v>1247228</v>
      </c>
      <c r="CO37" s="69">
        <v>1252998</v>
      </c>
      <c r="CP37" s="69">
        <v>1207218</v>
      </c>
      <c r="CQ37" s="69" t="s">
        <v>82</v>
      </c>
      <c r="CR37" s="38" t="s">
        <v>91</v>
      </c>
      <c r="CS37" s="74">
        <v>349838</v>
      </c>
      <c r="CT37" s="74">
        <v>1918535</v>
      </c>
      <c r="CU37" s="74">
        <v>1965018</v>
      </c>
      <c r="CV37" s="74">
        <v>1784627</v>
      </c>
      <c r="CW37" s="74">
        <v>1790213</v>
      </c>
      <c r="CX37" s="188">
        <v>482012</v>
      </c>
      <c r="CY37" s="69" t="s">
        <v>36</v>
      </c>
      <c r="CZ37" s="69" t="s">
        <v>36</v>
      </c>
      <c r="DA37" s="69" t="s">
        <v>36</v>
      </c>
      <c r="DB37" s="69" t="s">
        <v>36</v>
      </c>
      <c r="DC37" s="69">
        <v>6132</v>
      </c>
      <c r="DD37" s="69">
        <v>54166</v>
      </c>
      <c r="DE37" s="69">
        <v>48505</v>
      </c>
      <c r="DF37" s="69">
        <v>23308</v>
      </c>
      <c r="DG37" s="69">
        <v>19619</v>
      </c>
      <c r="DH37" s="69" t="s">
        <v>36</v>
      </c>
      <c r="DI37" s="160" t="s">
        <v>36</v>
      </c>
      <c r="DJ37" s="69" t="s">
        <v>36</v>
      </c>
      <c r="DK37" s="69" t="s">
        <v>36</v>
      </c>
      <c r="DL37" s="69" t="s">
        <v>36</v>
      </c>
      <c r="DM37" s="38" t="s">
        <v>36</v>
      </c>
      <c r="DN37" s="38" t="s">
        <v>36</v>
      </c>
      <c r="DO37" s="74" t="s">
        <v>36</v>
      </c>
      <c r="DP37" s="74" t="s">
        <v>36</v>
      </c>
      <c r="DQ37" s="74" t="s">
        <v>36</v>
      </c>
      <c r="DR37" s="74" t="s">
        <v>36</v>
      </c>
      <c r="DS37" s="74" t="s">
        <v>36</v>
      </c>
      <c r="DT37" s="188" t="s">
        <v>36</v>
      </c>
      <c r="DU37" s="69" t="s">
        <v>36</v>
      </c>
      <c r="DV37" s="69" t="s">
        <v>36</v>
      </c>
      <c r="DW37" s="38" t="s">
        <v>36</v>
      </c>
      <c r="DX37" s="78">
        <v>103988</v>
      </c>
      <c r="DY37" s="78" t="s">
        <v>36</v>
      </c>
      <c r="DZ37" s="78" t="s">
        <v>38</v>
      </c>
      <c r="EA37" s="20" t="s">
        <v>38</v>
      </c>
      <c r="EB37" s="147" t="s">
        <v>38</v>
      </c>
      <c r="EC37" s="147" t="s">
        <v>36</v>
      </c>
      <c r="ED37" s="147" t="s">
        <v>38</v>
      </c>
      <c r="EE37" s="216" t="s">
        <v>38</v>
      </c>
      <c r="EF37" s="72">
        <v>445000</v>
      </c>
      <c r="EG37" s="72">
        <v>416000</v>
      </c>
      <c r="EH37" s="72">
        <v>425000</v>
      </c>
      <c r="EI37" s="69">
        <v>371000</v>
      </c>
      <c r="EJ37" s="38">
        <v>316000</v>
      </c>
      <c r="EK37" s="38">
        <v>386000</v>
      </c>
      <c r="EL37" s="38" t="s">
        <v>108</v>
      </c>
      <c r="EM37" s="38">
        <v>495000</v>
      </c>
      <c r="EN37" s="38">
        <v>568000</v>
      </c>
      <c r="EO37" s="74" t="s">
        <v>227</v>
      </c>
      <c r="EP37" s="188">
        <v>523000</v>
      </c>
      <c r="EQ37" s="69">
        <v>0</v>
      </c>
      <c r="ER37" s="69" t="s">
        <v>36</v>
      </c>
      <c r="ES37" s="69" t="s">
        <v>36</v>
      </c>
      <c r="ET37" s="69" t="s">
        <v>36</v>
      </c>
      <c r="EU37" s="69" t="s">
        <v>36</v>
      </c>
      <c r="EV37" s="69" t="s">
        <v>36</v>
      </c>
      <c r="EW37" s="69" t="s">
        <v>36</v>
      </c>
      <c r="EX37" s="69" t="s">
        <v>36</v>
      </c>
      <c r="EY37" s="69" t="s">
        <v>36</v>
      </c>
      <c r="EZ37" s="69" t="s">
        <v>36</v>
      </c>
      <c r="FA37" s="160" t="s">
        <v>36</v>
      </c>
      <c r="FB37" s="69" t="s">
        <v>36</v>
      </c>
      <c r="FC37" s="69" t="s">
        <v>36</v>
      </c>
      <c r="FD37" s="69" t="s">
        <v>36</v>
      </c>
      <c r="FE37" s="69" t="s">
        <v>36</v>
      </c>
      <c r="FF37" s="69" t="s">
        <v>36</v>
      </c>
      <c r="FG37" s="69" t="s">
        <v>36</v>
      </c>
      <c r="FH37" s="69" t="s">
        <v>36</v>
      </c>
      <c r="FI37" s="69" t="s">
        <v>36</v>
      </c>
      <c r="FJ37" s="69" t="s">
        <v>36</v>
      </c>
      <c r="FK37" s="69" t="s">
        <v>36</v>
      </c>
      <c r="FL37" s="160" t="s">
        <v>36</v>
      </c>
      <c r="FM37" s="69" t="s">
        <v>36</v>
      </c>
      <c r="FN37" s="69" t="s">
        <v>36</v>
      </c>
      <c r="FO37" s="69" t="s">
        <v>36</v>
      </c>
      <c r="FP37" s="69" t="s">
        <v>36</v>
      </c>
      <c r="FQ37" s="69" t="s">
        <v>36</v>
      </c>
      <c r="FR37" s="78" t="s">
        <v>36</v>
      </c>
      <c r="FS37" s="78" t="s">
        <v>36</v>
      </c>
      <c r="FT37" s="78" t="s">
        <v>36</v>
      </c>
      <c r="FU37" s="78" t="s">
        <v>36</v>
      </c>
      <c r="FV37" s="78" t="s">
        <v>38</v>
      </c>
      <c r="FW37" s="153" t="s">
        <v>36</v>
      </c>
      <c r="FX37" s="69" t="s">
        <v>36</v>
      </c>
      <c r="FY37" s="69" t="s">
        <v>36</v>
      </c>
      <c r="FZ37" s="69" t="s">
        <v>36</v>
      </c>
      <c r="GA37" s="69">
        <v>5413</v>
      </c>
      <c r="GB37" s="78">
        <v>2438280</v>
      </c>
      <c r="GC37" s="78">
        <v>4034842</v>
      </c>
      <c r="GD37" s="78">
        <v>6536456</v>
      </c>
      <c r="GE37" s="78">
        <v>6565418</v>
      </c>
      <c r="GF37" s="78">
        <v>4229844</v>
      </c>
      <c r="GG37" s="78">
        <v>4534866</v>
      </c>
      <c r="GH37" s="153">
        <v>462772</v>
      </c>
      <c r="GI37" s="69" t="s">
        <v>36</v>
      </c>
      <c r="GJ37" s="69" t="s">
        <v>36</v>
      </c>
      <c r="GK37" s="69" t="s">
        <v>36</v>
      </c>
      <c r="GL37" s="69" t="s">
        <v>38</v>
      </c>
      <c r="GM37" s="69" t="s">
        <v>36</v>
      </c>
      <c r="GN37" s="69" t="s">
        <v>36</v>
      </c>
      <c r="GO37" s="69" t="s">
        <v>36</v>
      </c>
      <c r="GP37" s="69" t="s">
        <v>36</v>
      </c>
      <c r="GQ37" s="69" t="s">
        <v>36</v>
      </c>
      <c r="GR37" s="69" t="s">
        <v>36</v>
      </c>
      <c r="GS37" s="160" t="s">
        <v>36</v>
      </c>
      <c r="GT37" s="69" t="s">
        <v>36</v>
      </c>
      <c r="GU37" s="69" t="s">
        <v>36</v>
      </c>
      <c r="GV37" s="69" t="s">
        <v>36</v>
      </c>
      <c r="GW37" s="69" t="s">
        <v>36</v>
      </c>
      <c r="GX37" s="69" t="s">
        <v>36</v>
      </c>
      <c r="GY37" s="78" t="s">
        <v>36</v>
      </c>
      <c r="GZ37" s="78" t="s">
        <v>36</v>
      </c>
      <c r="HA37" s="78" t="s">
        <v>36</v>
      </c>
      <c r="HB37" s="78" t="s">
        <v>36</v>
      </c>
      <c r="HC37" s="78" t="s">
        <v>36</v>
      </c>
      <c r="HD37" s="153" t="s">
        <v>36</v>
      </c>
      <c r="HE37" s="69" t="s">
        <v>36</v>
      </c>
      <c r="HF37" s="69" t="s">
        <v>36</v>
      </c>
      <c r="HG37" s="69" t="s">
        <v>38</v>
      </c>
      <c r="HH37" s="69" t="s">
        <v>36</v>
      </c>
      <c r="HI37" s="69" t="s">
        <v>38</v>
      </c>
      <c r="HJ37" s="78">
        <v>3403186</v>
      </c>
      <c r="HK37" s="78">
        <v>6350989</v>
      </c>
      <c r="HL37" s="171">
        <v>19846971</v>
      </c>
      <c r="HM37" s="171" t="s">
        <v>36</v>
      </c>
      <c r="HN37" s="212">
        <v>2992171</v>
      </c>
      <c r="HO37" s="199" t="s">
        <v>36</v>
      </c>
      <c r="HP37" s="69" t="s">
        <v>36</v>
      </c>
      <c r="HQ37" s="69" t="s">
        <v>36</v>
      </c>
      <c r="HR37" s="69" t="s">
        <v>36</v>
      </c>
      <c r="HS37" s="69" t="s">
        <v>36</v>
      </c>
      <c r="HT37" s="69" t="s">
        <v>36</v>
      </c>
      <c r="HU37" s="69" t="s">
        <v>36</v>
      </c>
      <c r="HV37" s="69" t="s">
        <v>36</v>
      </c>
      <c r="HW37" s="69" t="s">
        <v>36</v>
      </c>
      <c r="HX37" s="69" t="s">
        <v>36</v>
      </c>
      <c r="HY37" s="69" t="s">
        <v>36</v>
      </c>
      <c r="HZ37" s="160" t="s">
        <v>36</v>
      </c>
      <c r="IA37" s="69" t="s">
        <v>36</v>
      </c>
      <c r="IB37" s="69" t="s">
        <v>36</v>
      </c>
      <c r="IC37" s="69" t="s">
        <v>36</v>
      </c>
      <c r="ID37" s="69" t="s">
        <v>38</v>
      </c>
      <c r="IE37" s="69" t="s">
        <v>38</v>
      </c>
      <c r="IF37" s="78" t="s">
        <v>38</v>
      </c>
      <c r="IG37" s="78" t="s">
        <v>38</v>
      </c>
      <c r="IH37" s="78" t="s">
        <v>36</v>
      </c>
      <c r="II37" s="78" t="s">
        <v>36</v>
      </c>
      <c r="IJ37" s="78" t="s">
        <v>36</v>
      </c>
      <c r="IK37" s="153" t="s">
        <v>36</v>
      </c>
      <c r="IL37" s="69" t="s">
        <v>36</v>
      </c>
      <c r="IM37" s="69" t="s">
        <v>36</v>
      </c>
      <c r="IN37" s="69" t="s">
        <v>36</v>
      </c>
      <c r="IO37" s="69" t="s">
        <v>36</v>
      </c>
      <c r="IP37" s="69" t="s">
        <v>36</v>
      </c>
      <c r="IQ37" s="78" t="s">
        <v>36</v>
      </c>
      <c r="IR37" s="78" t="s">
        <v>36</v>
      </c>
      <c r="IS37" s="78" t="s">
        <v>36</v>
      </c>
      <c r="IT37" s="78" t="s">
        <v>36</v>
      </c>
      <c r="IU37" s="78" t="s">
        <v>36</v>
      </c>
      <c r="IV37" s="153" t="s">
        <v>36</v>
      </c>
      <c r="IW37" s="69">
        <v>1899093</v>
      </c>
      <c r="IX37" s="69">
        <v>1255862</v>
      </c>
      <c r="IY37" s="69">
        <v>2172889</v>
      </c>
      <c r="IZ37" s="69">
        <v>1707349</v>
      </c>
      <c r="JA37" s="69">
        <v>1679941</v>
      </c>
      <c r="JB37" s="69">
        <v>1424669</v>
      </c>
      <c r="JC37" s="69">
        <v>1674729</v>
      </c>
      <c r="JD37" s="69">
        <v>1166615</v>
      </c>
      <c r="JE37" s="69">
        <v>1128070</v>
      </c>
      <c r="JF37" s="69">
        <v>618769</v>
      </c>
      <c r="JG37" s="160">
        <v>2366326</v>
      </c>
      <c r="JH37" s="69" t="s">
        <v>36</v>
      </c>
      <c r="JI37" s="69" t="s">
        <v>36</v>
      </c>
      <c r="JJ37" s="69" t="s">
        <v>36</v>
      </c>
      <c r="JK37" s="69" t="s">
        <v>36</v>
      </c>
      <c r="JL37" s="69" t="s">
        <v>36</v>
      </c>
      <c r="JM37" s="78" t="s">
        <v>36</v>
      </c>
      <c r="JN37" s="78" t="s">
        <v>36</v>
      </c>
      <c r="JO37" s="78" t="s">
        <v>38</v>
      </c>
      <c r="JP37" s="78" t="s">
        <v>38</v>
      </c>
      <c r="JQ37" s="78" t="s">
        <v>38</v>
      </c>
      <c r="JR37" s="153" t="s">
        <v>38</v>
      </c>
      <c r="JS37" s="69" t="s">
        <v>36</v>
      </c>
      <c r="JT37" s="69" t="s">
        <v>36</v>
      </c>
      <c r="JU37" s="69" t="s">
        <v>36</v>
      </c>
      <c r="JV37" s="69" t="s">
        <v>36</v>
      </c>
      <c r="JW37" s="69" t="s">
        <v>36</v>
      </c>
      <c r="JX37" s="78" t="s">
        <v>36</v>
      </c>
      <c r="JY37" s="78" t="s">
        <v>36</v>
      </c>
      <c r="JZ37" s="78" t="s">
        <v>36</v>
      </c>
      <c r="KA37" s="69" t="s">
        <v>36</v>
      </c>
      <c r="KB37" s="69" t="s">
        <v>38</v>
      </c>
      <c r="KC37" s="160" t="s">
        <v>36</v>
      </c>
      <c r="KD37" s="69" t="s">
        <v>36</v>
      </c>
      <c r="KE37" s="69" t="s">
        <v>36</v>
      </c>
      <c r="KF37" s="69" t="s">
        <v>36</v>
      </c>
      <c r="KG37" s="69" t="s">
        <v>36</v>
      </c>
      <c r="KH37" s="69" t="s">
        <v>36</v>
      </c>
      <c r="KI37" s="69" t="s">
        <v>36</v>
      </c>
      <c r="KJ37" s="69" t="s">
        <v>36</v>
      </c>
      <c r="KK37" s="69" t="s">
        <v>36</v>
      </c>
      <c r="KL37" s="69" t="s">
        <v>36</v>
      </c>
      <c r="KM37" s="69" t="s">
        <v>36</v>
      </c>
      <c r="KN37" s="190">
        <v>584700</v>
      </c>
      <c r="KO37" s="7">
        <v>1995641</v>
      </c>
      <c r="KP37" s="7">
        <v>3394832</v>
      </c>
      <c r="KQ37" s="7">
        <v>2730498</v>
      </c>
      <c r="KR37" s="69">
        <v>2726928</v>
      </c>
      <c r="KS37" s="78">
        <v>2487238</v>
      </c>
      <c r="KT37" s="78">
        <v>2974644</v>
      </c>
      <c r="KU37" s="78">
        <v>3610236</v>
      </c>
      <c r="KV37" s="78">
        <v>1057228</v>
      </c>
      <c r="KW37" s="78">
        <v>1184004</v>
      </c>
      <c r="KX37" s="78">
        <v>1172877</v>
      </c>
      <c r="KY37" s="153">
        <v>907766</v>
      </c>
      <c r="KZ37" s="69">
        <v>0</v>
      </c>
      <c r="LA37" s="69" t="s">
        <v>36</v>
      </c>
      <c r="LB37" s="69" t="s">
        <v>36</v>
      </c>
      <c r="LC37" s="69" t="s">
        <v>36</v>
      </c>
      <c r="LD37" s="69" t="s">
        <v>36</v>
      </c>
      <c r="LE37" s="78" t="s">
        <v>36</v>
      </c>
      <c r="LF37" s="78" t="s">
        <v>36</v>
      </c>
      <c r="LG37" s="78" t="s">
        <v>36</v>
      </c>
      <c r="LH37" s="78" t="s">
        <v>36</v>
      </c>
      <c r="LI37" s="78" t="s">
        <v>36</v>
      </c>
      <c r="LJ37" s="153" t="s">
        <v>36</v>
      </c>
    </row>
    <row r="38" spans="1:322" ht="25.5" customHeight="1" x14ac:dyDescent="0.25">
      <c r="A38" s="36"/>
      <c r="B38" s="24" t="s">
        <v>192</v>
      </c>
      <c r="C38" s="120" t="s">
        <v>170</v>
      </c>
      <c r="D38" s="126">
        <f t="shared" si="7"/>
        <v>349238</v>
      </c>
      <c r="E38" s="69">
        <f t="shared" si="7"/>
        <v>484629</v>
      </c>
      <c r="F38" s="69">
        <f t="shared" si="7"/>
        <v>359190</v>
      </c>
      <c r="G38" s="69">
        <f t="shared" si="7"/>
        <v>1386984</v>
      </c>
      <c r="H38" s="69">
        <f t="shared" si="7"/>
        <v>2995866</v>
      </c>
      <c r="I38" s="69">
        <f t="shared" si="7"/>
        <v>3267823</v>
      </c>
      <c r="J38" s="69">
        <f>SUM(U38, AF38, AQ38, BB38, BM38, BX38, CI38, CT38, DE38, DP38, EA38, EL38, EW38, FH38, FS38, GD38, GO38, GZ38, HK38, HV38, IG38, IR38, JC38, JN38, JY38, KJ38, KU38, LF38)</f>
        <v>1659855</v>
      </c>
      <c r="K38" s="69">
        <v>3259861</v>
      </c>
      <c r="L38" s="69">
        <v>3187580</v>
      </c>
      <c r="M38" s="69">
        <v>3365081</v>
      </c>
      <c r="N38" s="160">
        <v>507490</v>
      </c>
      <c r="O38" s="69" t="s">
        <v>36</v>
      </c>
      <c r="P38" s="69" t="s">
        <v>36</v>
      </c>
      <c r="Q38" s="69">
        <v>3856</v>
      </c>
      <c r="R38" s="69">
        <v>8146</v>
      </c>
      <c r="S38" s="69">
        <v>8641</v>
      </c>
      <c r="T38" s="69">
        <v>7218</v>
      </c>
      <c r="U38" s="69">
        <v>11209</v>
      </c>
      <c r="V38" s="69">
        <v>14290</v>
      </c>
      <c r="W38" s="69">
        <v>16535</v>
      </c>
      <c r="X38" s="69">
        <v>14950</v>
      </c>
      <c r="Y38" s="160" t="s">
        <v>38</v>
      </c>
      <c r="Z38" s="69">
        <v>0</v>
      </c>
      <c r="AA38" s="69">
        <v>0</v>
      </c>
      <c r="AB38" s="69">
        <v>0</v>
      </c>
      <c r="AC38" s="69" t="s">
        <v>38</v>
      </c>
      <c r="AD38" s="69" t="s">
        <v>36</v>
      </c>
      <c r="AE38" s="69" t="s">
        <v>36</v>
      </c>
      <c r="AF38" s="69" t="s">
        <v>36</v>
      </c>
      <c r="AG38" s="69" t="s">
        <v>36</v>
      </c>
      <c r="AH38" s="69" t="s">
        <v>36</v>
      </c>
      <c r="AI38" s="69" t="s">
        <v>38</v>
      </c>
      <c r="AJ38" s="160" t="s">
        <v>36</v>
      </c>
      <c r="AK38" s="69">
        <v>0</v>
      </c>
      <c r="AL38" s="69" t="s">
        <v>36</v>
      </c>
      <c r="AM38" s="69" t="s">
        <v>36</v>
      </c>
      <c r="AN38" s="69" t="s">
        <v>36</v>
      </c>
      <c r="AO38" s="69" t="s">
        <v>36</v>
      </c>
      <c r="AP38" s="69" t="s">
        <v>36</v>
      </c>
      <c r="AQ38" s="69" t="s">
        <v>36</v>
      </c>
      <c r="AR38" s="69" t="s">
        <v>38</v>
      </c>
      <c r="AS38" s="69" t="s">
        <v>38</v>
      </c>
      <c r="AT38" s="69" t="s">
        <v>36</v>
      </c>
      <c r="AU38" s="160">
        <v>391</v>
      </c>
      <c r="AV38" s="69">
        <v>135448</v>
      </c>
      <c r="AW38" s="69">
        <v>135309</v>
      </c>
      <c r="AX38" s="69">
        <v>110724</v>
      </c>
      <c r="AY38" s="38">
        <v>268367</v>
      </c>
      <c r="AZ38" s="69">
        <v>173304</v>
      </c>
      <c r="BA38" s="78">
        <v>200734</v>
      </c>
      <c r="BB38" s="78">
        <v>197680</v>
      </c>
      <c r="BC38" s="78">
        <v>180154.00000000003</v>
      </c>
      <c r="BD38" s="78">
        <v>142506</v>
      </c>
      <c r="BE38" s="38">
        <v>154664</v>
      </c>
      <c r="BF38" s="198">
        <v>172568</v>
      </c>
      <c r="BG38" s="69" t="s">
        <v>36</v>
      </c>
      <c r="BH38" s="69" t="s">
        <v>36</v>
      </c>
      <c r="BI38" s="69" t="s">
        <v>36</v>
      </c>
      <c r="BJ38" s="69" t="s">
        <v>36</v>
      </c>
      <c r="BK38" s="69" t="s">
        <v>36</v>
      </c>
      <c r="BL38" s="69" t="s">
        <v>36</v>
      </c>
      <c r="BM38" s="69" t="s">
        <v>36</v>
      </c>
      <c r="BN38" s="69" t="s">
        <v>36</v>
      </c>
      <c r="BO38" s="69">
        <v>5274</v>
      </c>
      <c r="BP38" s="69">
        <v>22221</v>
      </c>
      <c r="BQ38" s="160">
        <v>32059</v>
      </c>
      <c r="BR38" s="69">
        <v>69784</v>
      </c>
      <c r="BS38" s="69">
        <v>70137</v>
      </c>
      <c r="BT38" s="69">
        <v>62451</v>
      </c>
      <c r="BU38" s="69">
        <v>68566</v>
      </c>
      <c r="BV38" s="78">
        <v>66506</v>
      </c>
      <c r="BW38" s="78">
        <v>57556</v>
      </c>
      <c r="BX38" s="78">
        <v>50796</v>
      </c>
      <c r="BY38" s="78">
        <v>52944</v>
      </c>
      <c r="BZ38" s="78">
        <v>63559</v>
      </c>
      <c r="CA38" s="78">
        <v>53544</v>
      </c>
      <c r="CB38" s="153">
        <v>36935</v>
      </c>
      <c r="CC38" s="69" t="s">
        <v>36</v>
      </c>
      <c r="CD38" s="69">
        <v>11145</v>
      </c>
      <c r="CE38" s="69">
        <v>9327</v>
      </c>
      <c r="CF38" s="69">
        <v>10886</v>
      </c>
      <c r="CG38" s="69">
        <v>12032</v>
      </c>
      <c r="CH38" s="78">
        <v>14021</v>
      </c>
      <c r="CI38" s="78">
        <v>12591</v>
      </c>
      <c r="CJ38" s="78">
        <v>16591</v>
      </c>
      <c r="CK38" s="78">
        <v>12988</v>
      </c>
      <c r="CL38" s="78">
        <v>8323</v>
      </c>
      <c r="CM38" s="153" t="s">
        <v>36</v>
      </c>
      <c r="CN38" s="69">
        <v>7877</v>
      </c>
      <c r="CO38" s="69">
        <v>9372</v>
      </c>
      <c r="CP38" s="69">
        <v>11172</v>
      </c>
      <c r="CQ38" s="69">
        <v>12134</v>
      </c>
      <c r="CR38" s="69">
        <v>10920</v>
      </c>
      <c r="CS38" s="78">
        <v>11352</v>
      </c>
      <c r="CT38" s="78">
        <v>15480</v>
      </c>
      <c r="CU38" s="78">
        <v>15447</v>
      </c>
      <c r="CV38" s="78" t="s">
        <v>36</v>
      </c>
      <c r="CW38" s="78">
        <v>13411</v>
      </c>
      <c r="CX38" s="153">
        <v>16441</v>
      </c>
      <c r="CY38" s="69" t="s">
        <v>36</v>
      </c>
      <c r="CZ38" s="69" t="s">
        <v>36</v>
      </c>
      <c r="DA38" s="69" t="s">
        <v>36</v>
      </c>
      <c r="DB38" s="69" t="s">
        <v>36</v>
      </c>
      <c r="DC38" s="69">
        <v>295</v>
      </c>
      <c r="DD38" s="69">
        <v>1376</v>
      </c>
      <c r="DE38" s="69">
        <v>1389</v>
      </c>
      <c r="DF38" s="69">
        <v>1137</v>
      </c>
      <c r="DG38" s="69">
        <v>1042</v>
      </c>
      <c r="DH38" s="69" t="s">
        <v>36</v>
      </c>
      <c r="DI38" s="160" t="s">
        <v>36</v>
      </c>
      <c r="DJ38" s="69" t="s">
        <v>36</v>
      </c>
      <c r="DK38" s="69" t="s">
        <v>36</v>
      </c>
      <c r="DL38" s="69" t="s">
        <v>36</v>
      </c>
      <c r="DM38" s="38" t="s">
        <v>36</v>
      </c>
      <c r="DN38" s="38" t="s">
        <v>36</v>
      </c>
      <c r="DO38" s="74" t="s">
        <v>36</v>
      </c>
      <c r="DP38" s="74" t="s">
        <v>36</v>
      </c>
      <c r="DQ38" s="74" t="s">
        <v>36</v>
      </c>
      <c r="DR38" s="74" t="s">
        <v>36</v>
      </c>
      <c r="DS38" s="74" t="s">
        <v>36</v>
      </c>
      <c r="DT38" s="188" t="s">
        <v>36</v>
      </c>
      <c r="DU38" s="69" t="s">
        <v>36</v>
      </c>
      <c r="DV38" s="69" t="s">
        <v>36</v>
      </c>
      <c r="DW38" s="38" t="s">
        <v>36</v>
      </c>
      <c r="DX38" s="78">
        <v>18910</v>
      </c>
      <c r="DY38" s="78" t="s">
        <v>36</v>
      </c>
      <c r="DZ38" s="78" t="s">
        <v>36</v>
      </c>
      <c r="EA38" s="20" t="s">
        <v>38</v>
      </c>
      <c r="EB38" s="147" t="s">
        <v>38</v>
      </c>
      <c r="EC38" s="147" t="s">
        <v>36</v>
      </c>
      <c r="ED38" s="147" t="s">
        <v>38</v>
      </c>
      <c r="EE38" s="216" t="s">
        <v>38</v>
      </c>
      <c r="EF38" s="72">
        <v>75000</v>
      </c>
      <c r="EG38" s="72">
        <v>74000</v>
      </c>
      <c r="EH38" s="72">
        <v>81000</v>
      </c>
      <c r="EI38" s="69">
        <v>63000</v>
      </c>
      <c r="EJ38" s="38">
        <v>34000</v>
      </c>
      <c r="EK38" s="38">
        <v>41000</v>
      </c>
      <c r="EL38" s="69" t="s">
        <v>36</v>
      </c>
      <c r="EM38" s="69" t="s">
        <v>36</v>
      </c>
      <c r="EN38" s="69" t="s">
        <v>36</v>
      </c>
      <c r="EO38" s="78" t="s">
        <v>36</v>
      </c>
      <c r="EP38" s="153" t="s">
        <v>36</v>
      </c>
      <c r="EQ38" s="69">
        <v>0</v>
      </c>
      <c r="ER38" s="69" t="s">
        <v>36</v>
      </c>
      <c r="ES38" s="69" t="s">
        <v>36</v>
      </c>
      <c r="ET38" s="69" t="s">
        <v>36</v>
      </c>
      <c r="EU38" s="69" t="s">
        <v>36</v>
      </c>
      <c r="EV38" s="69" t="s">
        <v>36</v>
      </c>
      <c r="EW38" s="69" t="s">
        <v>36</v>
      </c>
      <c r="EX38" s="69" t="s">
        <v>36</v>
      </c>
      <c r="EY38" s="69" t="s">
        <v>36</v>
      </c>
      <c r="EZ38" s="69" t="s">
        <v>36</v>
      </c>
      <c r="FA38" s="160" t="s">
        <v>36</v>
      </c>
      <c r="FB38" s="69" t="s">
        <v>36</v>
      </c>
      <c r="FC38" s="69" t="s">
        <v>36</v>
      </c>
      <c r="FD38" s="69" t="s">
        <v>36</v>
      </c>
      <c r="FE38" s="69" t="s">
        <v>36</v>
      </c>
      <c r="FF38" s="69" t="s">
        <v>36</v>
      </c>
      <c r="FG38" s="69" t="s">
        <v>36</v>
      </c>
      <c r="FH38" s="69" t="s">
        <v>36</v>
      </c>
      <c r="FI38" s="69" t="s">
        <v>36</v>
      </c>
      <c r="FJ38" s="69" t="s">
        <v>36</v>
      </c>
      <c r="FK38" s="69" t="s">
        <v>36</v>
      </c>
      <c r="FL38" s="160" t="s">
        <v>36</v>
      </c>
      <c r="FM38" s="69" t="s">
        <v>36</v>
      </c>
      <c r="FN38" s="69" t="s">
        <v>36</v>
      </c>
      <c r="FO38" s="69" t="s">
        <v>36</v>
      </c>
      <c r="FP38" s="69" t="s">
        <v>36</v>
      </c>
      <c r="FQ38" s="69" t="s">
        <v>36</v>
      </c>
      <c r="FR38" s="78" t="s">
        <v>36</v>
      </c>
      <c r="FS38" s="78" t="s">
        <v>36</v>
      </c>
      <c r="FT38" s="78" t="s">
        <v>36</v>
      </c>
      <c r="FU38" s="78" t="s">
        <v>36</v>
      </c>
      <c r="FV38" s="78" t="s">
        <v>38</v>
      </c>
      <c r="FW38" s="153" t="s">
        <v>36</v>
      </c>
      <c r="FX38" s="69" t="s">
        <v>36</v>
      </c>
      <c r="FY38" s="69" t="s">
        <v>36</v>
      </c>
      <c r="FZ38" s="69" t="s">
        <v>36</v>
      </c>
      <c r="GA38" s="69">
        <v>2978</v>
      </c>
      <c r="GB38" s="78">
        <v>441260</v>
      </c>
      <c r="GC38" s="78">
        <v>579209</v>
      </c>
      <c r="GD38" s="78">
        <v>1145782</v>
      </c>
      <c r="GE38" s="78">
        <v>1157575</v>
      </c>
      <c r="GF38" s="78">
        <v>630040</v>
      </c>
      <c r="GG38" s="78">
        <v>823660</v>
      </c>
      <c r="GH38" s="153">
        <v>62484</v>
      </c>
      <c r="GI38" s="69" t="s">
        <v>36</v>
      </c>
      <c r="GJ38" s="69" t="s">
        <v>36</v>
      </c>
      <c r="GK38" s="69" t="s">
        <v>36</v>
      </c>
      <c r="GL38" s="69" t="s">
        <v>38</v>
      </c>
      <c r="GM38" s="69" t="s">
        <v>36</v>
      </c>
      <c r="GN38" s="69" t="s">
        <v>36</v>
      </c>
      <c r="GO38" s="69" t="s">
        <v>36</v>
      </c>
      <c r="GP38" s="69" t="s">
        <v>36</v>
      </c>
      <c r="GQ38" s="69" t="s">
        <v>36</v>
      </c>
      <c r="GR38" s="69" t="s">
        <v>36</v>
      </c>
      <c r="GS38" s="160" t="s">
        <v>36</v>
      </c>
      <c r="GT38" s="69" t="s">
        <v>36</v>
      </c>
      <c r="GU38" s="69" t="s">
        <v>36</v>
      </c>
      <c r="GV38" s="69" t="s">
        <v>36</v>
      </c>
      <c r="GW38" s="69" t="s">
        <v>36</v>
      </c>
      <c r="GX38" s="69" t="s">
        <v>36</v>
      </c>
      <c r="GY38" s="78" t="s">
        <v>36</v>
      </c>
      <c r="GZ38" s="78" t="s">
        <v>36</v>
      </c>
      <c r="HA38" s="78" t="s">
        <v>36</v>
      </c>
      <c r="HB38" s="78" t="s">
        <v>36</v>
      </c>
      <c r="HC38" s="78" t="s">
        <v>36</v>
      </c>
      <c r="HD38" s="153" t="s">
        <v>36</v>
      </c>
      <c r="HE38" s="69" t="s">
        <v>36</v>
      </c>
      <c r="HF38" s="69" t="s">
        <v>36</v>
      </c>
      <c r="HG38" s="69" t="s">
        <v>36</v>
      </c>
      <c r="HH38" s="69" t="s">
        <v>36</v>
      </c>
      <c r="HI38" s="69" t="s">
        <v>38</v>
      </c>
      <c r="HJ38" s="78">
        <v>24433</v>
      </c>
      <c r="HK38" s="78">
        <v>36858</v>
      </c>
      <c r="HL38" s="171">
        <v>40412</v>
      </c>
      <c r="HM38" s="171" t="s">
        <v>36</v>
      </c>
      <c r="HN38" s="212">
        <v>61207</v>
      </c>
      <c r="HO38" s="199" t="s">
        <v>36</v>
      </c>
      <c r="HP38" s="69" t="s">
        <v>36</v>
      </c>
      <c r="HQ38" s="69" t="s">
        <v>36</v>
      </c>
      <c r="HR38" s="69" t="s">
        <v>36</v>
      </c>
      <c r="HS38" s="69" t="s">
        <v>36</v>
      </c>
      <c r="HT38" s="69" t="s">
        <v>36</v>
      </c>
      <c r="HU38" s="69" t="s">
        <v>36</v>
      </c>
      <c r="HV38" s="69" t="s">
        <v>36</v>
      </c>
      <c r="HW38" s="69" t="s">
        <v>36</v>
      </c>
      <c r="HX38" s="69" t="s">
        <v>36</v>
      </c>
      <c r="HY38" s="69" t="s">
        <v>36</v>
      </c>
      <c r="HZ38" s="160" t="s">
        <v>36</v>
      </c>
      <c r="IA38" s="69" t="s">
        <v>36</v>
      </c>
      <c r="IB38" s="69" t="s">
        <v>36</v>
      </c>
      <c r="IC38" s="69" t="s">
        <v>36</v>
      </c>
      <c r="ID38" s="69" t="s">
        <v>38</v>
      </c>
      <c r="IE38" s="69" t="s">
        <v>38</v>
      </c>
      <c r="IF38" s="78" t="s">
        <v>38</v>
      </c>
      <c r="IG38" s="78" t="s">
        <v>38</v>
      </c>
      <c r="IH38" s="78" t="s">
        <v>36</v>
      </c>
      <c r="II38" s="78" t="s">
        <v>36</v>
      </c>
      <c r="IJ38" s="78" t="s">
        <v>36</v>
      </c>
      <c r="IK38" s="153" t="s">
        <v>36</v>
      </c>
      <c r="IL38" s="69" t="s">
        <v>36</v>
      </c>
      <c r="IM38" s="69" t="s">
        <v>36</v>
      </c>
      <c r="IN38" s="69" t="s">
        <v>36</v>
      </c>
      <c r="IO38" s="69" t="s">
        <v>36</v>
      </c>
      <c r="IP38" s="69" t="s">
        <v>36</v>
      </c>
      <c r="IQ38" s="78" t="s">
        <v>36</v>
      </c>
      <c r="IR38" s="78" t="s">
        <v>36</v>
      </c>
      <c r="IS38" s="78" t="s">
        <v>36</v>
      </c>
      <c r="IT38" s="78" t="s">
        <v>36</v>
      </c>
      <c r="IU38" s="78" t="s">
        <v>36</v>
      </c>
      <c r="IV38" s="153" t="s">
        <v>36</v>
      </c>
      <c r="IW38" s="69" t="s">
        <v>36</v>
      </c>
      <c r="IX38" s="69">
        <v>82618</v>
      </c>
      <c r="IY38" s="69" t="s">
        <v>38</v>
      </c>
      <c r="IZ38" s="69">
        <v>123095</v>
      </c>
      <c r="JA38" s="69">
        <v>120846</v>
      </c>
      <c r="JB38" s="69">
        <v>86263</v>
      </c>
      <c r="JC38" s="69">
        <v>71031</v>
      </c>
      <c r="JD38" s="69">
        <v>60197</v>
      </c>
      <c r="JE38" s="69">
        <v>28258</v>
      </c>
      <c r="JF38" s="69">
        <v>11082</v>
      </c>
      <c r="JG38" s="160">
        <v>77022</v>
      </c>
      <c r="JH38" s="69" t="s">
        <v>36</v>
      </c>
      <c r="JI38" s="69" t="s">
        <v>36</v>
      </c>
      <c r="JJ38" s="69" t="s">
        <v>36</v>
      </c>
      <c r="JK38" s="69" t="s">
        <v>36</v>
      </c>
      <c r="JL38" s="69" t="s">
        <v>36</v>
      </c>
      <c r="JM38" s="78" t="s">
        <v>36</v>
      </c>
      <c r="JN38" s="78" t="s">
        <v>36</v>
      </c>
      <c r="JO38" s="78" t="s">
        <v>38</v>
      </c>
      <c r="JP38" s="78" t="s">
        <v>38</v>
      </c>
      <c r="JQ38" s="78" t="s">
        <v>38</v>
      </c>
      <c r="JR38" s="153" t="s">
        <v>38</v>
      </c>
      <c r="JS38" s="69" t="s">
        <v>36</v>
      </c>
      <c r="JT38" s="69" t="s">
        <v>36</v>
      </c>
      <c r="JU38" s="69" t="s">
        <v>36</v>
      </c>
      <c r="JV38" s="69" t="s">
        <v>36</v>
      </c>
      <c r="JW38" s="69" t="s">
        <v>36</v>
      </c>
      <c r="JX38" s="78" t="s">
        <v>36</v>
      </c>
      <c r="JY38" s="78" t="s">
        <v>36</v>
      </c>
      <c r="JZ38" s="78" t="s">
        <v>36</v>
      </c>
      <c r="KA38" s="69" t="s">
        <v>36</v>
      </c>
      <c r="KB38" s="69" t="s">
        <v>38</v>
      </c>
      <c r="KC38" s="160" t="s">
        <v>36</v>
      </c>
      <c r="KD38" s="69" t="s">
        <v>36</v>
      </c>
      <c r="KE38" s="69" t="s">
        <v>36</v>
      </c>
      <c r="KF38" s="69" t="s">
        <v>36</v>
      </c>
      <c r="KG38" s="69">
        <v>718930</v>
      </c>
      <c r="KH38" s="69">
        <v>2024877</v>
      </c>
      <c r="KI38" s="107">
        <v>2124691</v>
      </c>
      <c r="KJ38" s="117" t="s">
        <v>111</v>
      </c>
      <c r="KK38" s="107">
        <v>1649862</v>
      </c>
      <c r="KL38" s="107">
        <v>2207257</v>
      </c>
      <c r="KM38" s="107">
        <v>2200000</v>
      </c>
      <c r="KN38" s="190">
        <v>40930</v>
      </c>
      <c r="KO38" s="7">
        <v>61129</v>
      </c>
      <c r="KP38" s="7">
        <v>102048</v>
      </c>
      <c r="KQ38" s="7">
        <v>80660</v>
      </c>
      <c r="KR38" s="69">
        <v>91972</v>
      </c>
      <c r="KS38" s="78">
        <v>103185</v>
      </c>
      <c r="KT38" s="78">
        <v>119970</v>
      </c>
      <c r="KU38" s="78">
        <v>117039</v>
      </c>
      <c r="KV38" s="78">
        <v>71252</v>
      </c>
      <c r="KW38" s="78">
        <v>80121</v>
      </c>
      <c r="KX38" s="78">
        <v>76637</v>
      </c>
      <c r="KY38" s="153">
        <v>68660</v>
      </c>
      <c r="KZ38" s="69">
        <v>0</v>
      </c>
      <c r="LA38" s="69" t="s">
        <v>36</v>
      </c>
      <c r="LB38" s="69" t="s">
        <v>36</v>
      </c>
      <c r="LC38" s="69" t="s">
        <v>36</v>
      </c>
      <c r="LD38" s="69" t="s">
        <v>36</v>
      </c>
      <c r="LE38" s="78" t="s">
        <v>36</v>
      </c>
      <c r="LF38" s="78" t="s">
        <v>36</v>
      </c>
      <c r="LG38" s="78" t="s">
        <v>36</v>
      </c>
      <c r="LH38" s="78" t="s">
        <v>36</v>
      </c>
      <c r="LI38" s="78" t="s">
        <v>36</v>
      </c>
      <c r="LJ38" s="153" t="s">
        <v>36</v>
      </c>
    </row>
    <row r="39" spans="1:322" ht="25.5" customHeight="1" x14ac:dyDescent="0.3">
      <c r="A39" s="36"/>
      <c r="B39" s="24" t="s">
        <v>191</v>
      </c>
      <c r="C39" s="120" t="s">
        <v>171</v>
      </c>
      <c r="D39" s="126">
        <f t="shared" si="7"/>
        <v>674530</v>
      </c>
      <c r="E39" s="69">
        <f t="shared" si="7"/>
        <v>1077669</v>
      </c>
      <c r="F39" s="69">
        <f t="shared" si="7"/>
        <v>938542</v>
      </c>
      <c r="G39" s="69">
        <f t="shared" si="7"/>
        <v>1358997</v>
      </c>
      <c r="H39" s="69">
        <f t="shared" si="7"/>
        <v>2258497</v>
      </c>
      <c r="I39" s="69">
        <f t="shared" si="7"/>
        <v>2914007</v>
      </c>
      <c r="J39" s="69">
        <f>SUM(U39, AF39, AQ39, BB39, BM39, BX39, CI39, CT39, DE39, DP39, EA39, EL39, EW39, FH39, FS39, GD39, GO39, GZ39, HK39, HV39, IG39, IR39, JC39, JN39, JY39, KJ39, KU39, LF39)</f>
        <v>3369308</v>
      </c>
      <c r="K39" s="69">
        <v>3647981</v>
      </c>
      <c r="L39" s="69">
        <v>4033932</v>
      </c>
      <c r="M39" s="69">
        <v>2244381</v>
      </c>
      <c r="N39" s="160">
        <v>2269617</v>
      </c>
      <c r="O39" s="69" t="s">
        <v>36</v>
      </c>
      <c r="P39" s="69" t="s">
        <v>36</v>
      </c>
      <c r="Q39" s="69">
        <v>18158</v>
      </c>
      <c r="R39" s="69">
        <v>46683</v>
      </c>
      <c r="S39" s="69">
        <v>49091</v>
      </c>
      <c r="T39" s="69">
        <v>53000</v>
      </c>
      <c r="U39" s="69">
        <v>60291</v>
      </c>
      <c r="V39" s="69">
        <v>70381</v>
      </c>
      <c r="W39" s="69">
        <v>73990</v>
      </c>
      <c r="X39" s="69">
        <v>69586</v>
      </c>
      <c r="Y39" s="160">
        <v>78733</v>
      </c>
      <c r="Z39" s="69">
        <v>0</v>
      </c>
      <c r="AA39" s="69">
        <v>0</v>
      </c>
      <c r="AB39" s="69">
        <v>0</v>
      </c>
      <c r="AC39" s="69" t="s">
        <v>38</v>
      </c>
      <c r="AD39" s="69" t="s">
        <v>36</v>
      </c>
      <c r="AE39" s="69" t="s">
        <v>36</v>
      </c>
      <c r="AF39" s="69" t="s">
        <v>36</v>
      </c>
      <c r="AG39" s="69" t="s">
        <v>36</v>
      </c>
      <c r="AH39" s="69" t="s">
        <v>36</v>
      </c>
      <c r="AI39" s="69" t="s">
        <v>38</v>
      </c>
      <c r="AJ39" s="160" t="s">
        <v>36</v>
      </c>
      <c r="AK39" s="69">
        <v>0</v>
      </c>
      <c r="AL39" s="69" t="s">
        <v>36</v>
      </c>
      <c r="AM39" s="69" t="s">
        <v>36</v>
      </c>
      <c r="AN39" s="69" t="s">
        <v>36</v>
      </c>
      <c r="AO39" s="69" t="s">
        <v>36</v>
      </c>
      <c r="AP39" s="69" t="s">
        <v>36</v>
      </c>
      <c r="AQ39" s="69" t="s">
        <v>36</v>
      </c>
      <c r="AR39" s="69" t="s">
        <v>38</v>
      </c>
      <c r="AS39" s="69" t="s">
        <v>38</v>
      </c>
      <c r="AT39" s="69" t="s">
        <v>36</v>
      </c>
      <c r="AU39" s="160">
        <v>10273</v>
      </c>
      <c r="AV39" s="69">
        <v>360989</v>
      </c>
      <c r="AW39" s="69">
        <v>486115</v>
      </c>
      <c r="AX39" s="69">
        <v>326141</v>
      </c>
      <c r="AY39" s="38">
        <v>896578</v>
      </c>
      <c r="AZ39" s="69">
        <v>1460524</v>
      </c>
      <c r="BA39" s="78">
        <v>1642758</v>
      </c>
      <c r="BB39" s="78">
        <v>2264210</v>
      </c>
      <c r="BC39" s="78">
        <v>1692806</v>
      </c>
      <c r="BD39" s="78">
        <v>1820042</v>
      </c>
      <c r="BE39" s="38">
        <v>605911</v>
      </c>
      <c r="BF39" s="198">
        <v>1971941</v>
      </c>
      <c r="BG39" s="69" t="s">
        <v>36</v>
      </c>
      <c r="BH39" s="69" t="s">
        <v>36</v>
      </c>
      <c r="BI39" s="69" t="s">
        <v>36</v>
      </c>
      <c r="BJ39" s="69" t="s">
        <v>36</v>
      </c>
      <c r="BK39" s="69" t="s">
        <v>36</v>
      </c>
      <c r="BL39" s="69" t="s">
        <v>36</v>
      </c>
      <c r="BM39" s="69" t="s">
        <v>36</v>
      </c>
      <c r="BN39" s="69" t="s">
        <v>36</v>
      </c>
      <c r="BO39" s="69">
        <v>1315</v>
      </c>
      <c r="BP39" s="69">
        <v>7110</v>
      </c>
      <c r="BQ39" s="218">
        <v>10032</v>
      </c>
      <c r="BR39" s="69">
        <v>20312</v>
      </c>
      <c r="BS39" s="69">
        <v>26062</v>
      </c>
      <c r="BT39" s="69">
        <v>7449</v>
      </c>
      <c r="BU39" s="69">
        <v>7774</v>
      </c>
      <c r="BV39" s="78">
        <v>7397</v>
      </c>
      <c r="BW39" s="78">
        <v>6165</v>
      </c>
      <c r="BX39" s="78">
        <v>6882</v>
      </c>
      <c r="BY39" s="78">
        <v>8226</v>
      </c>
      <c r="BZ39" s="78">
        <v>9574</v>
      </c>
      <c r="CA39" s="78">
        <v>10300</v>
      </c>
      <c r="CB39" s="153">
        <v>8388</v>
      </c>
      <c r="CC39" s="69" t="s">
        <v>36</v>
      </c>
      <c r="CD39" s="69">
        <v>70389</v>
      </c>
      <c r="CE39" s="69">
        <v>60567</v>
      </c>
      <c r="CF39" s="69">
        <v>243561</v>
      </c>
      <c r="CG39" s="69">
        <v>207568</v>
      </c>
      <c r="CH39" s="78">
        <v>172409</v>
      </c>
      <c r="CI39" s="78">
        <v>15612</v>
      </c>
      <c r="CJ39" s="78" t="s">
        <v>36</v>
      </c>
      <c r="CK39" s="78">
        <v>916538</v>
      </c>
      <c r="CL39" s="78">
        <v>859132</v>
      </c>
      <c r="CM39" s="153">
        <v>29524</v>
      </c>
      <c r="CN39" s="69">
        <f>1695*12</f>
        <v>20340</v>
      </c>
      <c r="CO39" s="69">
        <v>22408</v>
      </c>
      <c r="CP39" s="69">
        <v>24000</v>
      </c>
      <c r="CQ39" s="69">
        <v>26398</v>
      </c>
      <c r="CR39" s="69">
        <v>26841</v>
      </c>
      <c r="CS39" s="78">
        <v>30312</v>
      </c>
      <c r="CT39" s="78" t="s">
        <v>36</v>
      </c>
      <c r="CU39" s="78" t="s">
        <v>36</v>
      </c>
      <c r="CV39" s="78" t="s">
        <v>212</v>
      </c>
      <c r="CW39" s="78" t="s">
        <v>36</v>
      </c>
      <c r="CX39" s="153" t="s">
        <v>36</v>
      </c>
      <c r="CY39" s="69" t="s">
        <v>36</v>
      </c>
      <c r="CZ39" s="69" t="s">
        <v>36</v>
      </c>
      <c r="DA39" s="69" t="s">
        <v>36</v>
      </c>
      <c r="DB39" s="69" t="s">
        <v>36</v>
      </c>
      <c r="DC39" s="69">
        <v>79</v>
      </c>
      <c r="DD39" s="69">
        <v>769</v>
      </c>
      <c r="DE39" s="69">
        <v>268</v>
      </c>
      <c r="DF39" s="69">
        <v>198</v>
      </c>
      <c r="DG39" s="69">
        <v>140</v>
      </c>
      <c r="DH39" s="69" t="s">
        <v>36</v>
      </c>
      <c r="DI39" s="160" t="s">
        <v>36</v>
      </c>
      <c r="DJ39" s="69" t="s">
        <v>36</v>
      </c>
      <c r="DK39" s="69" t="s">
        <v>36</v>
      </c>
      <c r="DL39" s="69" t="s">
        <v>36</v>
      </c>
      <c r="DM39" s="38" t="s">
        <v>36</v>
      </c>
      <c r="DN39" s="38" t="s">
        <v>36</v>
      </c>
      <c r="DO39" s="74" t="s">
        <v>36</v>
      </c>
      <c r="DP39" s="74" t="s">
        <v>36</v>
      </c>
      <c r="DQ39" s="74" t="s">
        <v>36</v>
      </c>
      <c r="DR39" s="74" t="s">
        <v>36</v>
      </c>
      <c r="DS39" s="74" t="s">
        <v>36</v>
      </c>
      <c r="DT39" s="188" t="s">
        <v>36</v>
      </c>
      <c r="DU39" s="69" t="s">
        <v>36</v>
      </c>
      <c r="DV39" s="69" t="s">
        <v>36</v>
      </c>
      <c r="DW39" s="38" t="s">
        <v>36</v>
      </c>
      <c r="DX39" s="78" t="s">
        <v>36</v>
      </c>
      <c r="DY39" s="78" t="s">
        <v>36</v>
      </c>
      <c r="DZ39" s="78" t="s">
        <v>36</v>
      </c>
      <c r="EA39" s="20" t="s">
        <v>38</v>
      </c>
      <c r="EB39" s="147" t="s">
        <v>38</v>
      </c>
      <c r="EC39" s="147" t="s">
        <v>36</v>
      </c>
      <c r="ED39" s="147" t="s">
        <v>38</v>
      </c>
      <c r="EE39" s="216" t="s">
        <v>38</v>
      </c>
      <c r="EF39" s="72">
        <v>5000</v>
      </c>
      <c r="EG39" s="72">
        <v>4000</v>
      </c>
      <c r="EH39" s="72">
        <v>94000</v>
      </c>
      <c r="EI39" s="69">
        <v>3500</v>
      </c>
      <c r="EJ39" s="69">
        <v>3400</v>
      </c>
      <c r="EK39" s="38">
        <v>5000</v>
      </c>
      <c r="EL39" s="38" t="s">
        <v>106</v>
      </c>
      <c r="EM39" s="38">
        <v>7100</v>
      </c>
      <c r="EN39" s="38">
        <v>8700</v>
      </c>
      <c r="EO39" s="74">
        <v>7200</v>
      </c>
      <c r="EP39" s="188">
        <v>7500</v>
      </c>
      <c r="EQ39" s="69">
        <v>0</v>
      </c>
      <c r="ER39" s="69" t="s">
        <v>36</v>
      </c>
      <c r="ES39" s="69" t="s">
        <v>36</v>
      </c>
      <c r="ET39" s="69" t="s">
        <v>36</v>
      </c>
      <c r="EU39" s="69" t="s">
        <v>36</v>
      </c>
      <c r="EV39" s="69" t="s">
        <v>36</v>
      </c>
      <c r="EW39" s="69" t="s">
        <v>36</v>
      </c>
      <c r="EX39" s="69" t="s">
        <v>36</v>
      </c>
      <c r="EY39" s="69" t="s">
        <v>36</v>
      </c>
      <c r="EZ39" s="69" t="s">
        <v>36</v>
      </c>
      <c r="FA39" s="160" t="s">
        <v>36</v>
      </c>
      <c r="FB39" s="69" t="s">
        <v>36</v>
      </c>
      <c r="FC39" s="69" t="s">
        <v>36</v>
      </c>
      <c r="FD39" s="69" t="s">
        <v>36</v>
      </c>
      <c r="FE39" s="69" t="s">
        <v>36</v>
      </c>
      <c r="FF39" s="69" t="s">
        <v>36</v>
      </c>
      <c r="FG39" s="69" t="s">
        <v>36</v>
      </c>
      <c r="FH39" s="69" t="s">
        <v>36</v>
      </c>
      <c r="FI39" s="69" t="s">
        <v>36</v>
      </c>
      <c r="FJ39" s="69" t="s">
        <v>36</v>
      </c>
      <c r="FK39" s="69" t="s">
        <v>36</v>
      </c>
      <c r="FL39" s="160" t="s">
        <v>36</v>
      </c>
      <c r="FM39" s="69" t="s">
        <v>36</v>
      </c>
      <c r="FN39" s="69" t="s">
        <v>36</v>
      </c>
      <c r="FO39" s="69" t="s">
        <v>36</v>
      </c>
      <c r="FP39" s="69" t="s">
        <v>36</v>
      </c>
      <c r="FQ39" s="69" t="s">
        <v>36</v>
      </c>
      <c r="FR39" s="78" t="s">
        <v>36</v>
      </c>
      <c r="FS39" s="78" t="s">
        <v>36</v>
      </c>
      <c r="FT39" s="78" t="s">
        <v>36</v>
      </c>
      <c r="FU39" s="78" t="s">
        <v>36</v>
      </c>
      <c r="FV39" s="78" t="s">
        <v>38</v>
      </c>
      <c r="FW39" s="153" t="s">
        <v>36</v>
      </c>
      <c r="FX39" s="69" t="s">
        <v>36</v>
      </c>
      <c r="FY39" s="69" t="s">
        <v>36</v>
      </c>
      <c r="FZ39" s="69" t="s">
        <v>36</v>
      </c>
      <c r="GA39" s="69" t="s">
        <v>36</v>
      </c>
      <c r="GB39" s="78" t="s">
        <v>36</v>
      </c>
      <c r="GC39" s="78" t="s">
        <v>38</v>
      </c>
      <c r="GD39" s="78" t="s">
        <v>36</v>
      </c>
      <c r="GE39" s="78" t="s">
        <v>36</v>
      </c>
      <c r="GF39" s="78" t="s">
        <v>36</v>
      </c>
      <c r="GG39" s="78" t="s">
        <v>36</v>
      </c>
      <c r="GH39" s="153" t="s">
        <v>36</v>
      </c>
      <c r="GI39" s="69" t="s">
        <v>36</v>
      </c>
      <c r="GJ39" s="69" t="s">
        <v>36</v>
      </c>
      <c r="GK39" s="69" t="s">
        <v>36</v>
      </c>
      <c r="GL39" s="69" t="s">
        <v>38</v>
      </c>
      <c r="GM39" s="69" t="s">
        <v>36</v>
      </c>
      <c r="GN39" s="69" t="s">
        <v>36</v>
      </c>
      <c r="GO39" s="69" t="s">
        <v>36</v>
      </c>
      <c r="GP39" s="69" t="s">
        <v>36</v>
      </c>
      <c r="GQ39" s="69" t="s">
        <v>36</v>
      </c>
      <c r="GR39" s="69" t="s">
        <v>36</v>
      </c>
      <c r="GS39" s="160" t="s">
        <v>36</v>
      </c>
      <c r="GT39" s="69" t="s">
        <v>36</v>
      </c>
      <c r="GU39" s="69" t="s">
        <v>36</v>
      </c>
      <c r="GV39" s="69" t="s">
        <v>36</v>
      </c>
      <c r="GW39" s="69" t="s">
        <v>36</v>
      </c>
      <c r="GX39" s="69" t="s">
        <v>36</v>
      </c>
      <c r="GY39" s="78" t="s">
        <v>36</v>
      </c>
      <c r="GZ39" s="78" t="s">
        <v>36</v>
      </c>
      <c r="HA39" s="78" t="s">
        <v>36</v>
      </c>
      <c r="HB39" s="78" t="s">
        <v>36</v>
      </c>
      <c r="HC39" s="78" t="s">
        <v>36</v>
      </c>
      <c r="HD39" s="153" t="s">
        <v>36</v>
      </c>
      <c r="HE39" s="69" t="s">
        <v>36</v>
      </c>
      <c r="HF39" s="69" t="s">
        <v>36</v>
      </c>
      <c r="HG39" s="69" t="s">
        <v>36</v>
      </c>
      <c r="HH39" s="69" t="s">
        <v>36</v>
      </c>
      <c r="HI39" s="69" t="s">
        <v>38</v>
      </c>
      <c r="HJ39" s="78">
        <v>341992</v>
      </c>
      <c r="HK39" s="78">
        <v>366285</v>
      </c>
      <c r="HL39" s="171">
        <v>1047057</v>
      </c>
      <c r="HM39" s="171" t="s">
        <v>36</v>
      </c>
      <c r="HN39" s="212" t="s">
        <v>36</v>
      </c>
      <c r="HO39" s="199" t="s">
        <v>36</v>
      </c>
      <c r="HP39" s="69" t="s">
        <v>36</v>
      </c>
      <c r="HQ39" s="69" t="s">
        <v>36</v>
      </c>
      <c r="HR39" s="69" t="s">
        <v>36</v>
      </c>
      <c r="HS39" s="69" t="s">
        <v>36</v>
      </c>
      <c r="HT39" s="69" t="s">
        <v>36</v>
      </c>
      <c r="HU39" s="69" t="s">
        <v>36</v>
      </c>
      <c r="HV39" s="69" t="s">
        <v>36</v>
      </c>
      <c r="HW39" s="69" t="s">
        <v>36</v>
      </c>
      <c r="HX39" s="69" t="s">
        <v>36</v>
      </c>
      <c r="HY39" s="69" t="s">
        <v>36</v>
      </c>
      <c r="HZ39" s="160" t="s">
        <v>36</v>
      </c>
      <c r="IA39" s="69" t="s">
        <v>36</v>
      </c>
      <c r="IB39" s="69" t="s">
        <v>36</v>
      </c>
      <c r="IC39" s="69" t="s">
        <v>36</v>
      </c>
      <c r="ID39" s="69" t="s">
        <v>38</v>
      </c>
      <c r="IE39" s="69" t="s">
        <v>38</v>
      </c>
      <c r="IF39" s="78" t="s">
        <v>38</v>
      </c>
      <c r="IG39" s="78" t="s">
        <v>38</v>
      </c>
      <c r="IH39" s="78" t="s">
        <v>36</v>
      </c>
      <c r="II39" s="78" t="s">
        <v>36</v>
      </c>
      <c r="IJ39" s="78" t="s">
        <v>36</v>
      </c>
      <c r="IK39" s="153" t="s">
        <v>36</v>
      </c>
      <c r="IL39" s="69" t="s">
        <v>36</v>
      </c>
      <c r="IM39" s="69" t="s">
        <v>36</v>
      </c>
      <c r="IN39" s="69" t="s">
        <v>36</v>
      </c>
      <c r="IO39" s="69" t="s">
        <v>36</v>
      </c>
      <c r="IP39" s="69" t="s">
        <v>36</v>
      </c>
      <c r="IQ39" s="78" t="s">
        <v>36</v>
      </c>
      <c r="IR39" s="78" t="s">
        <v>36</v>
      </c>
      <c r="IS39" s="78" t="s">
        <v>36</v>
      </c>
      <c r="IT39" s="78" t="s">
        <v>36</v>
      </c>
      <c r="IU39" s="78" t="s">
        <v>36</v>
      </c>
      <c r="IV39" s="153" t="s">
        <v>36</v>
      </c>
      <c r="IW39" s="69">
        <v>13616</v>
      </c>
      <c r="IX39" s="69">
        <v>143333</v>
      </c>
      <c r="IY39" s="69">
        <v>29641</v>
      </c>
      <c r="IZ39" s="69">
        <v>27280</v>
      </c>
      <c r="JA39" s="69" t="s">
        <v>38</v>
      </c>
      <c r="JB39" s="69">
        <v>178741</v>
      </c>
      <c r="JC39" s="69">
        <v>147122</v>
      </c>
      <c r="JD39" s="69">
        <v>142764</v>
      </c>
      <c r="JE39" s="69">
        <v>47182</v>
      </c>
      <c r="JF39" s="69">
        <v>18512</v>
      </c>
      <c r="JG39" s="160">
        <v>125545</v>
      </c>
      <c r="JH39" s="69" t="s">
        <v>36</v>
      </c>
      <c r="JI39" s="69" t="s">
        <v>36</v>
      </c>
      <c r="JJ39" s="69" t="s">
        <v>36</v>
      </c>
      <c r="JK39" s="69" t="s">
        <v>36</v>
      </c>
      <c r="JL39" s="69" t="s">
        <v>36</v>
      </c>
      <c r="JM39" s="78" t="s">
        <v>36</v>
      </c>
      <c r="JN39" s="78" t="s">
        <v>36</v>
      </c>
      <c r="JO39" s="78" t="s">
        <v>38</v>
      </c>
      <c r="JP39" s="78" t="s">
        <v>38</v>
      </c>
      <c r="JQ39" s="78" t="s">
        <v>38</v>
      </c>
      <c r="JR39" s="153" t="s">
        <v>38</v>
      </c>
      <c r="JS39" s="69" t="s">
        <v>36</v>
      </c>
      <c r="JT39" s="69" t="s">
        <v>36</v>
      </c>
      <c r="JU39" s="69" t="s">
        <v>36</v>
      </c>
      <c r="JV39" s="69" t="s">
        <v>36</v>
      </c>
      <c r="JW39" s="69" t="s">
        <v>36</v>
      </c>
      <c r="JX39" s="78" t="s">
        <v>36</v>
      </c>
      <c r="JY39" s="78" t="s">
        <v>36</v>
      </c>
      <c r="JZ39" s="78" t="s">
        <v>36</v>
      </c>
      <c r="KA39" s="69" t="s">
        <v>36</v>
      </c>
      <c r="KB39" s="69" t="s">
        <v>38</v>
      </c>
      <c r="KC39" s="160" t="s">
        <v>36</v>
      </c>
      <c r="KD39" s="69">
        <v>242362</v>
      </c>
      <c r="KE39" s="69">
        <v>298406</v>
      </c>
      <c r="KF39" s="69">
        <v>345763</v>
      </c>
      <c r="KG39" s="38">
        <v>80550</v>
      </c>
      <c r="KH39" s="69">
        <v>474884</v>
      </c>
      <c r="KI39" s="107">
        <v>447298</v>
      </c>
      <c r="KJ39" s="107">
        <v>448100</v>
      </c>
      <c r="KK39" s="107">
        <v>667917</v>
      </c>
      <c r="KL39" s="107">
        <v>1142844</v>
      </c>
      <c r="KM39" s="107">
        <v>652000</v>
      </c>
      <c r="KN39" s="190">
        <v>7800</v>
      </c>
      <c r="KO39" s="7">
        <v>11911</v>
      </c>
      <c r="KP39" s="7">
        <v>26956</v>
      </c>
      <c r="KQ39" s="7">
        <v>32823</v>
      </c>
      <c r="KR39" s="69">
        <v>26673</v>
      </c>
      <c r="KS39" s="78">
        <v>28713</v>
      </c>
      <c r="KT39" s="78">
        <v>35563</v>
      </c>
      <c r="KU39" s="78">
        <v>60538</v>
      </c>
      <c r="KV39" s="78">
        <v>11532</v>
      </c>
      <c r="KW39" s="78">
        <f>6244+7363</f>
        <v>13607</v>
      </c>
      <c r="KX39" s="78">
        <v>14630</v>
      </c>
      <c r="KY39" s="153">
        <v>19881</v>
      </c>
      <c r="KZ39" s="69">
        <v>0</v>
      </c>
      <c r="LA39" s="69" t="s">
        <v>36</v>
      </c>
      <c r="LB39" s="69" t="s">
        <v>36</v>
      </c>
      <c r="LC39" s="69" t="s">
        <v>36</v>
      </c>
      <c r="LD39" s="69" t="s">
        <v>36</v>
      </c>
      <c r="LE39" s="78" t="s">
        <v>36</v>
      </c>
      <c r="LF39" s="78" t="s">
        <v>36</v>
      </c>
      <c r="LG39" s="78" t="s">
        <v>36</v>
      </c>
      <c r="LH39" s="78" t="s">
        <v>36</v>
      </c>
      <c r="LI39" s="78" t="s">
        <v>36</v>
      </c>
      <c r="LJ39" s="153" t="s">
        <v>36</v>
      </c>
    </row>
    <row r="40" spans="1:322" s="6" customFormat="1" ht="51" customHeight="1" x14ac:dyDescent="0.3">
      <c r="A40" s="8">
        <v>5.3</v>
      </c>
      <c r="B40" s="31" t="s">
        <v>193</v>
      </c>
      <c r="C40" s="122" t="s">
        <v>172</v>
      </c>
      <c r="D40" s="130"/>
      <c r="E40" s="65"/>
      <c r="F40" s="65"/>
      <c r="G40" s="65"/>
      <c r="H40" s="65"/>
      <c r="I40" s="65"/>
      <c r="J40" s="65"/>
      <c r="K40" s="65"/>
      <c r="L40" s="65"/>
      <c r="M40" s="65"/>
      <c r="N40" s="164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164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164"/>
      <c r="AK40" s="65"/>
      <c r="AL40" s="65"/>
      <c r="AM40" s="65"/>
      <c r="AN40" s="65"/>
      <c r="AO40" s="65"/>
      <c r="AP40" s="65"/>
      <c r="AQ40" s="65"/>
      <c r="AR40" s="143"/>
      <c r="AS40" s="143"/>
      <c r="AT40" s="143"/>
      <c r="AU40" s="202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164"/>
      <c r="BG40" s="65"/>
      <c r="BH40" s="65"/>
      <c r="BI40" s="65"/>
      <c r="BJ40" s="65"/>
      <c r="BK40" s="65"/>
      <c r="BL40" s="67"/>
      <c r="BM40" s="67"/>
      <c r="BN40" s="67"/>
      <c r="BO40" s="67"/>
      <c r="BP40" s="67"/>
      <c r="BQ40" s="162"/>
      <c r="BR40" s="65"/>
      <c r="BS40" s="65"/>
      <c r="BT40" s="65"/>
      <c r="BU40" s="65"/>
      <c r="BV40" s="94"/>
      <c r="BW40" s="94"/>
      <c r="BX40" s="94"/>
      <c r="BY40" s="94"/>
      <c r="BZ40" s="94"/>
      <c r="CA40" s="94"/>
      <c r="CB40" s="158"/>
      <c r="CC40" s="65"/>
      <c r="CD40" s="65"/>
      <c r="CE40" s="65"/>
      <c r="CF40" s="65"/>
      <c r="CG40" s="65"/>
      <c r="CH40" s="95"/>
      <c r="CI40" s="95"/>
      <c r="CJ40" s="95"/>
      <c r="CK40" s="95"/>
      <c r="CL40" s="95"/>
      <c r="CM40" s="155"/>
      <c r="CN40" s="65"/>
      <c r="CO40" s="65"/>
      <c r="CP40" s="65"/>
      <c r="CQ40" s="65"/>
      <c r="CR40" s="65"/>
      <c r="CS40" s="94"/>
      <c r="CT40" s="94"/>
      <c r="CU40" s="94"/>
      <c r="CV40" s="94"/>
      <c r="CW40" s="94"/>
      <c r="CX40" s="158"/>
      <c r="CY40" s="65"/>
      <c r="CZ40" s="65"/>
      <c r="DA40" s="65"/>
      <c r="DB40" s="39"/>
      <c r="DC40" s="65"/>
      <c r="DD40" s="65"/>
      <c r="DE40" s="65"/>
      <c r="DF40" s="65"/>
      <c r="DG40" s="65"/>
      <c r="DH40" s="65"/>
      <c r="DI40" s="164"/>
      <c r="DJ40" s="65"/>
      <c r="DK40" s="65"/>
      <c r="DL40" s="65"/>
      <c r="DM40" s="10"/>
      <c r="DN40" s="10"/>
      <c r="DO40" s="75"/>
      <c r="DP40" s="75"/>
      <c r="DQ40" s="75"/>
      <c r="DR40" s="75"/>
      <c r="DS40" s="75"/>
      <c r="DT40" s="209"/>
      <c r="DU40" s="65"/>
      <c r="DV40" s="65"/>
      <c r="DW40" s="65"/>
      <c r="DX40" s="76"/>
      <c r="DY40" s="172"/>
      <c r="DZ40" s="172"/>
      <c r="EA40" s="26"/>
      <c r="EB40" s="167"/>
      <c r="EC40" s="167"/>
      <c r="ED40" s="167"/>
      <c r="EE40" s="168"/>
      <c r="EF40" s="12"/>
      <c r="EG40" s="12"/>
      <c r="EH40" s="12"/>
      <c r="EI40" s="65"/>
      <c r="EJ40" s="65"/>
      <c r="EK40" s="65"/>
      <c r="EL40" s="65"/>
      <c r="EM40" s="65"/>
      <c r="EN40" s="65"/>
      <c r="EO40" s="65"/>
      <c r="EP40" s="164"/>
      <c r="EQ40" s="65"/>
      <c r="ER40" s="65"/>
      <c r="ES40" s="65"/>
      <c r="ET40" s="65"/>
      <c r="EU40" s="12"/>
      <c r="EV40" s="12"/>
      <c r="EW40" s="12"/>
      <c r="EX40" s="12"/>
      <c r="EY40" s="12"/>
      <c r="EZ40" s="12"/>
      <c r="FA40" s="135"/>
      <c r="FB40" s="65"/>
      <c r="FC40" s="65"/>
      <c r="FD40" s="65"/>
      <c r="FE40" s="11"/>
      <c r="FF40" s="65"/>
      <c r="FG40" s="65"/>
      <c r="FH40" s="65"/>
      <c r="FI40" s="65"/>
      <c r="FJ40" s="65"/>
      <c r="FK40" s="65"/>
      <c r="FL40" s="164"/>
      <c r="FM40" s="65"/>
      <c r="FN40" s="65"/>
      <c r="FO40" s="65"/>
      <c r="FP40" s="65"/>
      <c r="FQ40" s="65"/>
      <c r="FR40" s="94"/>
      <c r="FS40" s="94"/>
      <c r="FT40" s="94"/>
      <c r="FU40" s="94"/>
      <c r="FV40" s="94"/>
      <c r="FW40" s="158"/>
      <c r="FX40" s="65"/>
      <c r="FY40" s="65"/>
      <c r="FZ40" s="65"/>
      <c r="GA40" s="65"/>
      <c r="GB40" s="94"/>
      <c r="GC40" s="94"/>
      <c r="GD40" s="94"/>
      <c r="GE40" s="96"/>
      <c r="GF40" s="96"/>
      <c r="GG40" s="96"/>
      <c r="GH40" s="156"/>
      <c r="GI40" s="65"/>
      <c r="GJ40" s="65"/>
      <c r="GK40" s="65"/>
      <c r="GL40" s="65"/>
      <c r="GM40" s="65"/>
      <c r="GN40" s="65"/>
      <c r="GO40" s="65"/>
      <c r="GP40" s="65"/>
      <c r="GQ40" s="65"/>
      <c r="GR40" s="65"/>
      <c r="GS40" s="164"/>
      <c r="GT40" s="65"/>
      <c r="GU40" s="65"/>
      <c r="GV40" s="65"/>
      <c r="GW40" s="65"/>
      <c r="GX40" s="65"/>
      <c r="GY40" s="94"/>
      <c r="GZ40" s="94"/>
      <c r="HA40" s="94"/>
      <c r="HB40" s="94"/>
      <c r="HC40" s="94"/>
      <c r="HD40" s="158"/>
      <c r="HE40" s="65"/>
      <c r="HF40" s="65"/>
      <c r="HG40" s="65"/>
      <c r="HH40" s="65"/>
      <c r="HI40" s="65"/>
      <c r="HJ40" s="94"/>
      <c r="HK40" s="94"/>
      <c r="HL40" s="94"/>
      <c r="HM40" s="94"/>
      <c r="HN40" s="94"/>
      <c r="HO40" s="158"/>
      <c r="HP40" s="65"/>
      <c r="HQ40" s="65"/>
      <c r="HR40" s="65"/>
      <c r="HS40" s="65"/>
      <c r="HT40" s="65"/>
      <c r="HU40" s="65"/>
      <c r="HV40" s="65"/>
      <c r="HW40" s="65"/>
      <c r="HX40" s="65"/>
      <c r="HY40" s="65"/>
      <c r="HZ40" s="164"/>
      <c r="IA40" s="65"/>
      <c r="IB40" s="65"/>
      <c r="IC40" s="65"/>
      <c r="ID40" s="65"/>
      <c r="IE40" s="65"/>
      <c r="IF40" s="94"/>
      <c r="IG40" s="94"/>
      <c r="IH40" s="94"/>
      <c r="II40" s="94"/>
      <c r="IJ40" s="94"/>
      <c r="IK40" s="158"/>
      <c r="IL40" s="65"/>
      <c r="IM40" s="65"/>
      <c r="IN40" s="65"/>
      <c r="IO40" s="65"/>
      <c r="IP40" s="65"/>
      <c r="IQ40" s="94"/>
      <c r="IR40" s="94"/>
      <c r="IS40" s="94"/>
      <c r="IT40" s="94"/>
      <c r="IU40" s="94"/>
      <c r="IV40" s="158"/>
      <c r="IW40" s="65"/>
      <c r="IX40" s="65"/>
      <c r="IY40" s="65"/>
      <c r="IZ40" s="65"/>
      <c r="JA40" s="65"/>
      <c r="JB40" s="65"/>
      <c r="JC40" s="65"/>
      <c r="JD40" s="65"/>
      <c r="JE40" s="65"/>
      <c r="JF40" s="65"/>
      <c r="JG40" s="164"/>
      <c r="JH40" s="65"/>
      <c r="JI40" s="65"/>
      <c r="JJ40" s="65"/>
      <c r="JK40" s="65"/>
      <c r="JL40" s="65"/>
      <c r="JM40" s="94"/>
      <c r="JN40" s="94"/>
      <c r="JO40" s="94"/>
      <c r="JP40" s="94"/>
      <c r="JQ40" s="94"/>
      <c r="JR40" s="158"/>
      <c r="JS40" s="65"/>
      <c r="JT40" s="11"/>
      <c r="JU40" s="11"/>
      <c r="JV40" s="12"/>
      <c r="JW40" s="65"/>
      <c r="JX40" s="94"/>
      <c r="JY40" s="94"/>
      <c r="JZ40" s="94"/>
      <c r="KA40" s="94"/>
      <c r="KB40" s="65"/>
      <c r="KC40" s="164"/>
      <c r="KD40" s="65"/>
      <c r="KE40" s="65"/>
      <c r="KF40" s="65"/>
      <c r="KG40" s="65"/>
      <c r="KH40" s="65"/>
      <c r="KI40" s="111"/>
      <c r="KJ40" s="111"/>
      <c r="KK40" s="111"/>
      <c r="KL40" s="111"/>
      <c r="KM40" s="111"/>
      <c r="KN40" s="194"/>
      <c r="KO40" s="2"/>
      <c r="KP40" s="2"/>
      <c r="KQ40" s="2"/>
      <c r="KR40" s="65"/>
      <c r="KS40" s="94"/>
      <c r="KT40" s="94"/>
      <c r="KU40" s="94"/>
      <c r="KV40" s="94"/>
      <c r="KW40" s="94"/>
      <c r="KX40" s="94"/>
      <c r="KY40" s="158"/>
      <c r="KZ40" s="65"/>
      <c r="LA40" s="65"/>
      <c r="LB40" s="65"/>
      <c r="LC40" s="11"/>
      <c r="LD40" s="65"/>
      <c r="LE40" s="94"/>
      <c r="LF40" s="94"/>
      <c r="LG40" s="94"/>
      <c r="LH40" s="94"/>
      <c r="LI40" s="94"/>
      <c r="LJ40" s="158"/>
    </row>
    <row r="41" spans="1:322" ht="25.5" customHeight="1" x14ac:dyDescent="0.25">
      <c r="A41" s="36"/>
      <c r="B41" s="24" t="s">
        <v>181</v>
      </c>
      <c r="C41" s="120" t="s">
        <v>173</v>
      </c>
      <c r="D41" s="126">
        <f t="shared" ref="D41:I44" si="8">SUM(O41,Z41,AK41,AV41,BG41,BR41,CC41,CN41,CY41,DJ41,DU41,EF41,EQ41,FB41,FM41,FX41,GI41,GT41,HE41,HP41,IA41,IL41,IW41,JH41,JS41,KD41,KO41,KZ41)</f>
        <v>2405205</v>
      </c>
      <c r="E41" s="69">
        <f t="shared" si="8"/>
        <v>3327327</v>
      </c>
      <c r="F41" s="69">
        <f t="shared" si="8"/>
        <v>3046641</v>
      </c>
      <c r="G41" s="69">
        <f t="shared" si="8"/>
        <v>3188787</v>
      </c>
      <c r="H41" s="69">
        <f t="shared" si="8"/>
        <v>3755756</v>
      </c>
      <c r="I41" s="69">
        <f t="shared" si="8"/>
        <v>3940778</v>
      </c>
      <c r="J41" s="69">
        <f>SUM(U41, AF41, AQ41, BB41, BM41, BX41, CI41, CT41, DE41, DP41, EA41, EL41, EW41, FH41, FS41, GD41, GO41, GZ41, HK41, HV41, IG41, IR41, JC41, JN41, JY41, KJ41, KU41, LF41)</f>
        <v>4024753</v>
      </c>
      <c r="K41" s="69">
        <v>4248102</v>
      </c>
      <c r="L41" s="69">
        <v>5056576</v>
      </c>
      <c r="M41" s="69">
        <v>5183312</v>
      </c>
      <c r="N41" s="160">
        <v>5105238</v>
      </c>
      <c r="O41" s="69" t="s">
        <v>36</v>
      </c>
      <c r="P41" s="69">
        <v>0</v>
      </c>
      <c r="Q41" s="69">
        <v>0</v>
      </c>
      <c r="R41" s="69">
        <v>1500</v>
      </c>
      <c r="S41" s="69">
        <v>1904</v>
      </c>
      <c r="T41" s="69">
        <v>4780</v>
      </c>
      <c r="U41" s="69">
        <v>10790</v>
      </c>
      <c r="V41" s="69">
        <v>10876</v>
      </c>
      <c r="W41" s="69">
        <v>27388</v>
      </c>
      <c r="X41" s="69">
        <v>44165</v>
      </c>
      <c r="Y41" s="160">
        <v>70247</v>
      </c>
      <c r="Z41" s="69">
        <v>0</v>
      </c>
      <c r="AA41" s="69">
        <v>0</v>
      </c>
      <c r="AB41" s="69">
        <v>0</v>
      </c>
      <c r="AC41" s="69">
        <v>0</v>
      </c>
      <c r="AD41" s="69" t="s">
        <v>36</v>
      </c>
      <c r="AE41" s="69" t="s">
        <v>36</v>
      </c>
      <c r="AF41" s="69">
        <v>1743</v>
      </c>
      <c r="AG41" s="69">
        <v>4495</v>
      </c>
      <c r="AH41" s="69">
        <v>7595</v>
      </c>
      <c r="AI41" s="69">
        <v>7773</v>
      </c>
      <c r="AJ41" s="160">
        <v>13350</v>
      </c>
      <c r="AK41" s="69">
        <v>0</v>
      </c>
      <c r="AL41" s="69">
        <v>159</v>
      </c>
      <c r="AM41" s="69">
        <v>163</v>
      </c>
      <c r="AN41" s="69">
        <v>163</v>
      </c>
      <c r="AO41" s="57">
        <v>163</v>
      </c>
      <c r="AP41" s="102">
        <v>2202</v>
      </c>
      <c r="AQ41" s="69">
        <v>8419</v>
      </c>
      <c r="AR41" s="144">
        <v>8419</v>
      </c>
      <c r="AS41" s="144">
        <v>16218</v>
      </c>
      <c r="AT41" s="144">
        <v>16218</v>
      </c>
      <c r="AU41" s="203">
        <v>16218</v>
      </c>
      <c r="AV41" s="69">
        <v>60536</v>
      </c>
      <c r="AW41" s="69">
        <v>66715</v>
      </c>
      <c r="AX41" s="69">
        <v>68674</v>
      </c>
      <c r="AY41" s="38">
        <v>86937</v>
      </c>
      <c r="AZ41" s="69">
        <v>122323</v>
      </c>
      <c r="BA41" s="78">
        <v>142426</v>
      </c>
      <c r="BB41" s="78">
        <v>156225</v>
      </c>
      <c r="BC41" s="78">
        <v>163648</v>
      </c>
      <c r="BD41" s="78">
        <v>176207</v>
      </c>
      <c r="BE41" s="38">
        <v>179698</v>
      </c>
      <c r="BF41" s="198">
        <v>192773</v>
      </c>
      <c r="BG41" s="69">
        <v>53000</v>
      </c>
      <c r="BH41" s="69" t="s">
        <v>36</v>
      </c>
      <c r="BI41" s="69">
        <v>132264</v>
      </c>
      <c r="BJ41" s="69">
        <v>141481</v>
      </c>
      <c r="BK41" s="69">
        <v>129191</v>
      </c>
      <c r="BL41" s="69">
        <v>128371</v>
      </c>
      <c r="BM41" s="69">
        <v>128371</v>
      </c>
      <c r="BN41" s="69">
        <v>128371</v>
      </c>
      <c r="BO41" s="69">
        <v>80775</v>
      </c>
      <c r="BP41" s="69">
        <v>96525</v>
      </c>
      <c r="BQ41" s="160">
        <v>103930</v>
      </c>
      <c r="BR41" s="69">
        <v>2915</v>
      </c>
      <c r="BS41" s="69" t="s">
        <v>37</v>
      </c>
      <c r="BT41" s="69">
        <v>63514</v>
      </c>
      <c r="BU41" s="69">
        <v>65588</v>
      </c>
      <c r="BV41" s="78">
        <v>67075</v>
      </c>
      <c r="BW41" s="78">
        <v>70329</v>
      </c>
      <c r="BX41" s="78">
        <v>84040</v>
      </c>
      <c r="BY41" s="78">
        <v>91034</v>
      </c>
      <c r="BZ41" s="78">
        <v>91718</v>
      </c>
      <c r="CA41" s="78">
        <v>92624</v>
      </c>
      <c r="CB41" s="153" t="s">
        <v>36</v>
      </c>
      <c r="CC41" s="69">
        <v>0</v>
      </c>
      <c r="CD41" s="69">
        <v>0</v>
      </c>
      <c r="CE41" s="69">
        <v>0</v>
      </c>
      <c r="CF41" s="69">
        <v>0</v>
      </c>
      <c r="CG41" s="69">
        <v>123000</v>
      </c>
      <c r="CH41" s="78">
        <v>123000</v>
      </c>
      <c r="CI41" s="78" t="s">
        <v>36</v>
      </c>
      <c r="CJ41" s="78" t="s">
        <v>36</v>
      </c>
      <c r="CK41" s="78" t="s">
        <v>36</v>
      </c>
      <c r="CL41" s="78" t="s">
        <v>36</v>
      </c>
      <c r="CM41" s="153" t="s">
        <v>36</v>
      </c>
      <c r="CN41" s="69">
        <v>1971</v>
      </c>
      <c r="CO41" s="69">
        <v>2304</v>
      </c>
      <c r="CP41" s="69">
        <v>2568</v>
      </c>
      <c r="CQ41" s="69">
        <v>2730</v>
      </c>
      <c r="CR41" s="69">
        <v>3101</v>
      </c>
      <c r="CS41" s="78">
        <v>3476</v>
      </c>
      <c r="CT41" s="78">
        <v>3761</v>
      </c>
      <c r="CU41" s="78">
        <v>3870</v>
      </c>
      <c r="CV41" s="78">
        <v>4350</v>
      </c>
      <c r="CW41" s="78">
        <v>4538</v>
      </c>
      <c r="CX41" s="153">
        <v>4807</v>
      </c>
      <c r="CY41" s="69" t="s">
        <v>36</v>
      </c>
      <c r="CZ41" s="69" t="s">
        <v>36</v>
      </c>
      <c r="DA41" s="69" t="s">
        <v>36</v>
      </c>
      <c r="DB41" s="69" t="s">
        <v>36</v>
      </c>
      <c r="DC41" s="69" t="s">
        <v>36</v>
      </c>
      <c r="DD41" s="69" t="s">
        <v>36</v>
      </c>
      <c r="DE41" s="69">
        <v>1068</v>
      </c>
      <c r="DF41" s="69">
        <v>1106</v>
      </c>
      <c r="DG41" s="69">
        <v>1173</v>
      </c>
      <c r="DH41" s="69">
        <v>1426</v>
      </c>
      <c r="DI41" s="160">
        <v>1427</v>
      </c>
      <c r="DJ41" s="69" t="s">
        <v>36</v>
      </c>
      <c r="DK41" s="69" t="s">
        <v>36</v>
      </c>
      <c r="DL41" s="69" t="s">
        <v>36</v>
      </c>
      <c r="DM41" s="38" t="s">
        <v>36</v>
      </c>
      <c r="DN41" s="38" t="s">
        <v>36</v>
      </c>
      <c r="DO41" s="74">
        <v>7150</v>
      </c>
      <c r="DP41" s="74">
        <v>8562</v>
      </c>
      <c r="DQ41" s="74">
        <v>29804</v>
      </c>
      <c r="DR41" s="74">
        <v>33183</v>
      </c>
      <c r="DS41" s="74">
        <v>51721</v>
      </c>
      <c r="DT41" s="188">
        <v>88011</v>
      </c>
      <c r="DU41" s="69">
        <v>0</v>
      </c>
      <c r="DV41" s="69">
        <v>141518</v>
      </c>
      <c r="DW41" s="38" t="s">
        <v>36</v>
      </c>
      <c r="DX41" s="78">
        <v>0</v>
      </c>
      <c r="DY41" s="78">
        <v>0</v>
      </c>
      <c r="DZ41" s="78">
        <v>0</v>
      </c>
      <c r="EA41" s="20">
        <v>0</v>
      </c>
      <c r="EB41" s="147">
        <v>5593</v>
      </c>
      <c r="EC41" s="147">
        <v>6248</v>
      </c>
      <c r="ED41" s="147">
        <v>6248</v>
      </c>
      <c r="EE41" s="188">
        <v>6474</v>
      </c>
      <c r="EF41" s="72">
        <v>6000</v>
      </c>
      <c r="EG41" s="72">
        <v>10000</v>
      </c>
      <c r="EH41" s="72">
        <v>14100</v>
      </c>
      <c r="EI41" s="69">
        <v>19000</v>
      </c>
      <c r="EJ41" s="69">
        <v>25000</v>
      </c>
      <c r="EK41" s="69">
        <v>28000</v>
      </c>
      <c r="EL41" s="69" t="s">
        <v>109</v>
      </c>
      <c r="EM41" s="69">
        <v>8417</v>
      </c>
      <c r="EN41" s="69">
        <v>9298</v>
      </c>
      <c r="EO41" s="78">
        <v>9451</v>
      </c>
      <c r="EP41" s="153">
        <v>9451</v>
      </c>
      <c r="EQ41" s="69">
        <v>0</v>
      </c>
      <c r="ER41" s="69" t="s">
        <v>36</v>
      </c>
      <c r="ES41" s="69" t="s">
        <v>36</v>
      </c>
      <c r="ET41" s="69">
        <v>0</v>
      </c>
      <c r="EU41" s="69">
        <v>0</v>
      </c>
      <c r="EV41" s="69">
        <v>0</v>
      </c>
      <c r="EW41" s="69">
        <v>0</v>
      </c>
      <c r="EX41" s="69">
        <v>0</v>
      </c>
      <c r="EY41" s="69">
        <v>0</v>
      </c>
      <c r="EZ41" s="69">
        <v>0</v>
      </c>
      <c r="FA41" s="160">
        <v>0</v>
      </c>
      <c r="FB41" s="69">
        <v>0</v>
      </c>
      <c r="FC41" s="69">
        <v>0</v>
      </c>
      <c r="FD41" s="69">
        <v>0</v>
      </c>
      <c r="FE41" s="69">
        <v>0</v>
      </c>
      <c r="FF41" s="69">
        <v>0</v>
      </c>
      <c r="FG41" s="69">
        <v>0</v>
      </c>
      <c r="FH41" s="69">
        <v>0</v>
      </c>
      <c r="FI41" s="69">
        <v>9894</v>
      </c>
      <c r="FJ41" s="69">
        <v>10615</v>
      </c>
      <c r="FK41" s="69">
        <v>11310</v>
      </c>
      <c r="FL41" s="160">
        <v>18044</v>
      </c>
      <c r="FM41" s="69">
        <v>0</v>
      </c>
      <c r="FN41" s="69" t="s">
        <v>36</v>
      </c>
      <c r="FO41" s="69" t="s">
        <v>36</v>
      </c>
      <c r="FP41" s="69" t="s">
        <v>36</v>
      </c>
      <c r="FQ41" s="69">
        <v>11363</v>
      </c>
      <c r="FR41" s="78">
        <v>17373</v>
      </c>
      <c r="FS41" s="78">
        <v>15292</v>
      </c>
      <c r="FT41" s="78">
        <v>19048</v>
      </c>
      <c r="FU41" s="78">
        <v>23216</v>
      </c>
      <c r="FV41" s="78">
        <v>23742</v>
      </c>
      <c r="FW41" s="153">
        <v>23978</v>
      </c>
      <c r="FX41" s="69">
        <v>0</v>
      </c>
      <c r="FY41" s="69" t="s">
        <v>36</v>
      </c>
      <c r="FZ41" s="69">
        <v>114419</v>
      </c>
      <c r="GA41" s="69">
        <v>150458</v>
      </c>
      <c r="GB41" s="78">
        <v>176955</v>
      </c>
      <c r="GC41" s="78">
        <v>196640</v>
      </c>
      <c r="GD41" s="78">
        <v>341826</v>
      </c>
      <c r="GE41" s="78">
        <v>357953</v>
      </c>
      <c r="GF41" s="78">
        <v>363064</v>
      </c>
      <c r="GG41" s="78">
        <v>367224</v>
      </c>
      <c r="GH41" s="153">
        <v>126000</v>
      </c>
      <c r="GI41" s="69">
        <v>0</v>
      </c>
      <c r="GJ41" s="69">
        <v>0</v>
      </c>
      <c r="GK41" s="69">
        <v>0</v>
      </c>
      <c r="GL41" s="69">
        <v>0</v>
      </c>
      <c r="GM41" s="69">
        <v>129</v>
      </c>
      <c r="GN41" s="69">
        <v>129</v>
      </c>
      <c r="GO41" s="69">
        <v>129</v>
      </c>
      <c r="GP41" s="69">
        <v>129</v>
      </c>
      <c r="GQ41" s="69">
        <v>129</v>
      </c>
      <c r="GR41" s="69" t="s">
        <v>36</v>
      </c>
      <c r="GS41" s="160" t="s">
        <v>36</v>
      </c>
      <c r="GT41" s="69">
        <v>0</v>
      </c>
      <c r="GU41" s="69">
        <v>0</v>
      </c>
      <c r="GV41" s="69">
        <v>0</v>
      </c>
      <c r="GW41" s="69">
        <v>0</v>
      </c>
      <c r="GX41" s="69">
        <v>0</v>
      </c>
      <c r="GY41" s="78">
        <v>0</v>
      </c>
      <c r="GZ41" s="78">
        <v>0</v>
      </c>
      <c r="HA41" s="78">
        <v>0</v>
      </c>
      <c r="HB41" s="78">
        <v>0</v>
      </c>
      <c r="HC41" s="78">
        <v>0</v>
      </c>
      <c r="HD41" s="153">
        <v>0</v>
      </c>
      <c r="HE41" s="69" t="s">
        <v>36</v>
      </c>
      <c r="HF41" s="69">
        <v>0</v>
      </c>
      <c r="HG41" s="69" t="s">
        <v>36</v>
      </c>
      <c r="HH41" s="69">
        <v>38662</v>
      </c>
      <c r="HI41" s="69">
        <v>39243</v>
      </c>
      <c r="HJ41" s="78">
        <v>41157</v>
      </c>
      <c r="HK41" s="78">
        <v>42853</v>
      </c>
      <c r="HL41" s="171">
        <v>44500</v>
      </c>
      <c r="HM41" s="171">
        <v>46029</v>
      </c>
      <c r="HN41" s="212">
        <v>49674</v>
      </c>
      <c r="HO41" s="199">
        <v>52186</v>
      </c>
      <c r="HP41" s="69">
        <v>0</v>
      </c>
      <c r="HQ41" s="69">
        <v>0</v>
      </c>
      <c r="HR41" s="69">
        <v>0</v>
      </c>
      <c r="HS41" s="69">
        <v>0</v>
      </c>
      <c r="HT41" s="69">
        <v>0</v>
      </c>
      <c r="HU41" s="69">
        <v>0</v>
      </c>
      <c r="HV41" s="69">
        <v>0</v>
      </c>
      <c r="HW41" s="69">
        <v>18</v>
      </c>
      <c r="HX41" s="69">
        <v>18</v>
      </c>
      <c r="HY41" s="69">
        <v>1500</v>
      </c>
      <c r="HZ41" s="160">
        <v>14055</v>
      </c>
      <c r="IA41" s="69">
        <v>17401</v>
      </c>
      <c r="IB41" s="69">
        <v>17833</v>
      </c>
      <c r="IC41" s="69">
        <v>19346</v>
      </c>
      <c r="ID41" s="69">
        <v>21390</v>
      </c>
      <c r="IE41" s="69">
        <v>21558</v>
      </c>
      <c r="IF41" s="78">
        <v>21729</v>
      </c>
      <c r="IG41" s="78">
        <v>22035</v>
      </c>
      <c r="IH41" s="78">
        <v>23759</v>
      </c>
      <c r="II41" s="78">
        <v>26734</v>
      </c>
      <c r="IJ41" s="78">
        <v>28135</v>
      </c>
      <c r="IK41" s="153">
        <v>27826</v>
      </c>
      <c r="IL41" s="69" t="s">
        <v>36</v>
      </c>
      <c r="IM41" s="69" t="s">
        <v>36</v>
      </c>
      <c r="IN41" s="69" t="s">
        <v>36</v>
      </c>
      <c r="IO41" s="69">
        <v>37215</v>
      </c>
      <c r="IP41" s="69">
        <v>45894</v>
      </c>
      <c r="IQ41" s="78">
        <v>46494</v>
      </c>
      <c r="IR41" s="78">
        <v>47202</v>
      </c>
      <c r="IS41" s="78">
        <v>52321</v>
      </c>
      <c r="IT41" s="78">
        <v>55328</v>
      </c>
      <c r="IU41" s="78">
        <v>54286</v>
      </c>
      <c r="IV41" s="153">
        <v>55891</v>
      </c>
      <c r="IW41" s="69">
        <v>3918</v>
      </c>
      <c r="IX41" s="69">
        <v>577522</v>
      </c>
      <c r="IY41" s="69">
        <v>16648</v>
      </c>
      <c r="IZ41" s="69">
        <v>4068</v>
      </c>
      <c r="JA41" s="69">
        <v>4098</v>
      </c>
      <c r="JB41" s="69">
        <v>4127</v>
      </c>
      <c r="JC41" s="69" t="s">
        <v>115</v>
      </c>
      <c r="JD41" s="69" t="s">
        <v>36</v>
      </c>
      <c r="JE41" s="69" t="s">
        <v>38</v>
      </c>
      <c r="JF41" s="69" t="s">
        <v>36</v>
      </c>
      <c r="JG41" s="160">
        <v>4026</v>
      </c>
      <c r="JH41" s="69">
        <v>0</v>
      </c>
      <c r="JI41" s="69">
        <v>0</v>
      </c>
      <c r="JJ41" s="69">
        <v>0</v>
      </c>
      <c r="JK41" s="69">
        <v>0</v>
      </c>
      <c r="JL41" s="69">
        <v>0</v>
      </c>
      <c r="JM41" s="78">
        <v>0</v>
      </c>
      <c r="JN41" s="78">
        <v>0</v>
      </c>
      <c r="JO41" s="78">
        <v>3049</v>
      </c>
      <c r="JP41" s="78">
        <v>3246</v>
      </c>
      <c r="JQ41" s="78">
        <v>3250</v>
      </c>
      <c r="JR41" s="153">
        <v>3250</v>
      </c>
      <c r="JS41" s="69">
        <v>0</v>
      </c>
      <c r="JT41" s="69">
        <v>0</v>
      </c>
      <c r="JU41" s="69">
        <v>0</v>
      </c>
      <c r="JV41" s="72">
        <v>0</v>
      </c>
      <c r="JW41" s="69">
        <v>0</v>
      </c>
      <c r="JX41" s="78">
        <v>0</v>
      </c>
      <c r="JY41" s="78">
        <v>0</v>
      </c>
      <c r="JZ41" s="78">
        <v>0</v>
      </c>
      <c r="KA41" s="69">
        <v>0</v>
      </c>
      <c r="KB41" s="69">
        <v>8000</v>
      </c>
      <c r="KC41" s="160">
        <v>11000</v>
      </c>
      <c r="KD41" s="69">
        <v>4650</v>
      </c>
      <c r="KE41" s="69">
        <v>6020</v>
      </c>
      <c r="KF41" s="69">
        <v>72950</v>
      </c>
      <c r="KG41" s="69">
        <v>77365</v>
      </c>
      <c r="KH41" s="69">
        <v>435373</v>
      </c>
      <c r="KI41" s="113">
        <v>553814</v>
      </c>
      <c r="KJ41" s="113">
        <v>602561</v>
      </c>
      <c r="KK41" s="113">
        <v>616974</v>
      </c>
      <c r="KL41" s="113">
        <v>1077044</v>
      </c>
      <c r="KM41" s="113">
        <v>1086850</v>
      </c>
      <c r="KN41" s="153">
        <v>1094072</v>
      </c>
      <c r="KO41" s="3">
        <v>2250000</v>
      </c>
      <c r="KP41" s="3">
        <v>2500000</v>
      </c>
      <c r="KQ41" s="3">
        <v>2535000</v>
      </c>
      <c r="KR41" s="69">
        <v>2535000</v>
      </c>
      <c r="KS41" s="78">
        <v>2542000</v>
      </c>
      <c r="KT41" s="78">
        <v>2542000</v>
      </c>
      <c r="KU41" s="78">
        <v>2542000</v>
      </c>
      <c r="KV41" s="78">
        <v>2656303</v>
      </c>
      <c r="KW41" s="78">
        <f>2656303+332082</f>
        <v>2988385</v>
      </c>
      <c r="KX41" s="78">
        <v>3030157</v>
      </c>
      <c r="KY41" s="153">
        <v>3158970</v>
      </c>
      <c r="KZ41" s="69">
        <v>4814</v>
      </c>
      <c r="LA41" s="69">
        <v>5256</v>
      </c>
      <c r="LB41" s="69">
        <v>6995</v>
      </c>
      <c r="LC41" s="69">
        <v>7230</v>
      </c>
      <c r="LD41" s="69">
        <v>7386</v>
      </c>
      <c r="LE41" s="78">
        <v>7581</v>
      </c>
      <c r="LF41" s="78">
        <v>7876</v>
      </c>
      <c r="LG41" s="78">
        <v>8521</v>
      </c>
      <c r="LH41" s="78">
        <v>8615</v>
      </c>
      <c r="LI41" s="78">
        <v>8797</v>
      </c>
      <c r="LJ41" s="153">
        <v>9252</v>
      </c>
    </row>
    <row r="42" spans="1:322" ht="25.5" customHeight="1" x14ac:dyDescent="0.25">
      <c r="A42" s="36"/>
      <c r="B42" s="24" t="s">
        <v>137</v>
      </c>
      <c r="C42" s="120" t="s">
        <v>174</v>
      </c>
      <c r="D42" s="126">
        <f t="shared" si="8"/>
        <v>2813307</v>
      </c>
      <c r="E42" s="69">
        <f t="shared" si="8"/>
        <v>263424</v>
      </c>
      <c r="F42" s="69">
        <f t="shared" si="8"/>
        <v>5502534</v>
      </c>
      <c r="G42" s="69">
        <f t="shared" si="8"/>
        <v>10487800</v>
      </c>
      <c r="H42" s="69">
        <f t="shared" si="8"/>
        <v>3268382</v>
      </c>
      <c r="I42" s="69">
        <f t="shared" si="8"/>
        <v>5604034</v>
      </c>
      <c r="J42" s="69">
        <f>SUM(U42, AF42, AQ42, BB42, BM42, BX42, CI42, CT42, DE42, DP42, EA42, EL42, EW42, FH42, FS42, GD42, GO42, GZ42, HK42, HV42, IG42, IR42, JC42, JN42, JY42, KJ42, KU42, LF42)</f>
        <v>4549207</v>
      </c>
      <c r="K42" s="69">
        <v>4061142</v>
      </c>
      <c r="L42" s="69">
        <v>5595553</v>
      </c>
      <c r="M42" s="69">
        <v>4887044</v>
      </c>
      <c r="N42" s="160">
        <v>5799837</v>
      </c>
      <c r="O42" s="69" t="s">
        <v>36</v>
      </c>
      <c r="P42" s="69">
        <v>0</v>
      </c>
      <c r="Q42" s="69">
        <v>0</v>
      </c>
      <c r="R42" s="69" t="s">
        <v>36</v>
      </c>
      <c r="S42" s="69" t="s">
        <v>36</v>
      </c>
      <c r="T42" s="69" t="s">
        <v>36</v>
      </c>
      <c r="U42" s="69" t="s">
        <v>36</v>
      </c>
      <c r="V42" s="69" t="s">
        <v>36</v>
      </c>
      <c r="W42" s="69" t="s">
        <v>36</v>
      </c>
      <c r="X42" s="69" t="s">
        <v>36</v>
      </c>
      <c r="Y42" s="160" t="s">
        <v>38</v>
      </c>
      <c r="Z42" s="69">
        <v>0</v>
      </c>
      <c r="AA42" s="69">
        <v>0</v>
      </c>
      <c r="AB42" s="69">
        <v>0</v>
      </c>
      <c r="AC42" s="69">
        <v>0</v>
      </c>
      <c r="AD42" s="69" t="s">
        <v>36</v>
      </c>
      <c r="AE42" s="69" t="s">
        <v>36</v>
      </c>
      <c r="AF42" s="69" t="s">
        <v>36</v>
      </c>
      <c r="AG42" s="69" t="s">
        <v>36</v>
      </c>
      <c r="AH42" s="69" t="s">
        <v>36</v>
      </c>
      <c r="AI42" s="69" t="s">
        <v>38</v>
      </c>
      <c r="AJ42" s="160" t="s">
        <v>36</v>
      </c>
      <c r="AK42" s="69">
        <v>0</v>
      </c>
      <c r="AL42" s="69">
        <v>27086</v>
      </c>
      <c r="AM42" s="69">
        <v>26662</v>
      </c>
      <c r="AN42" s="69">
        <v>52731</v>
      </c>
      <c r="AO42" s="59">
        <v>20967</v>
      </c>
      <c r="AP42" s="102">
        <v>2202</v>
      </c>
      <c r="AQ42" s="69">
        <v>26184</v>
      </c>
      <c r="AR42" s="69" t="s">
        <v>196</v>
      </c>
      <c r="AS42" s="69" t="s">
        <v>38</v>
      </c>
      <c r="AT42" s="69">
        <v>7562</v>
      </c>
      <c r="AU42" s="160">
        <v>5869</v>
      </c>
      <c r="AV42" s="69" t="s">
        <v>36</v>
      </c>
      <c r="AW42" s="69" t="s">
        <v>36</v>
      </c>
      <c r="AX42" s="69" t="s">
        <v>36</v>
      </c>
      <c r="AY42" s="38" t="s">
        <v>36</v>
      </c>
      <c r="AZ42" s="69" t="s">
        <v>36</v>
      </c>
      <c r="BA42" s="78" t="s">
        <v>36</v>
      </c>
      <c r="BB42" s="78" t="s">
        <v>36</v>
      </c>
      <c r="BC42" s="78" t="s">
        <v>36</v>
      </c>
      <c r="BD42" s="78" t="s">
        <v>36</v>
      </c>
      <c r="BE42" s="78" t="s">
        <v>38</v>
      </c>
      <c r="BF42" s="153" t="s">
        <v>36</v>
      </c>
      <c r="BG42" s="69" t="s">
        <v>36</v>
      </c>
      <c r="BH42" s="69" t="s">
        <v>36</v>
      </c>
      <c r="BI42" s="69" t="s">
        <v>36</v>
      </c>
      <c r="BJ42" s="69" t="s">
        <v>36</v>
      </c>
      <c r="BK42" s="69" t="s">
        <v>36</v>
      </c>
      <c r="BL42" s="69" t="s">
        <v>36</v>
      </c>
      <c r="BM42" s="69" t="s">
        <v>36</v>
      </c>
      <c r="BN42" s="69" t="s">
        <v>36</v>
      </c>
      <c r="BO42" s="69" t="s">
        <v>36</v>
      </c>
      <c r="BP42" s="69" t="s">
        <v>36</v>
      </c>
      <c r="BQ42" s="160" t="s">
        <v>36</v>
      </c>
      <c r="BR42" s="69">
        <v>252941</v>
      </c>
      <c r="BS42" s="69">
        <v>236338</v>
      </c>
      <c r="BT42" s="69">
        <v>214745</v>
      </c>
      <c r="BU42" s="69">
        <v>13441</v>
      </c>
      <c r="BV42" s="78">
        <v>12245</v>
      </c>
      <c r="BW42" s="78">
        <v>11314</v>
      </c>
      <c r="BX42" s="78">
        <v>18618</v>
      </c>
      <c r="BY42" s="78">
        <v>33531</v>
      </c>
      <c r="BZ42" s="78">
        <v>36751</v>
      </c>
      <c r="CA42" s="78">
        <v>38428</v>
      </c>
      <c r="CB42" s="153" t="s">
        <v>36</v>
      </c>
      <c r="CC42" s="69">
        <v>0</v>
      </c>
      <c r="CD42" s="69">
        <v>0</v>
      </c>
      <c r="CE42" s="69">
        <v>0</v>
      </c>
      <c r="CF42" s="69">
        <v>0</v>
      </c>
      <c r="CG42" s="69" t="s">
        <v>36</v>
      </c>
      <c r="CH42" s="78" t="s">
        <v>38</v>
      </c>
      <c r="CI42" s="78" t="s">
        <v>36</v>
      </c>
      <c r="CJ42" s="78" t="s">
        <v>36</v>
      </c>
      <c r="CK42" s="78" t="s">
        <v>36</v>
      </c>
      <c r="CL42" s="78" t="s">
        <v>36</v>
      </c>
      <c r="CM42" s="153" t="s">
        <v>36</v>
      </c>
      <c r="CN42" s="69" t="s">
        <v>36</v>
      </c>
      <c r="CO42" s="69" t="s">
        <v>36</v>
      </c>
      <c r="CP42" s="69" t="s">
        <v>36</v>
      </c>
      <c r="CQ42" s="69" t="s">
        <v>36</v>
      </c>
      <c r="CR42" s="69" t="s">
        <v>36</v>
      </c>
      <c r="CS42" s="78" t="s">
        <v>36</v>
      </c>
      <c r="CT42" s="78" t="s">
        <v>36</v>
      </c>
      <c r="CU42" s="78" t="s">
        <v>36</v>
      </c>
      <c r="CV42" s="78" t="s">
        <v>212</v>
      </c>
      <c r="CW42" s="78" t="s">
        <v>36</v>
      </c>
      <c r="CX42" s="153" t="s">
        <v>36</v>
      </c>
      <c r="CY42" s="69" t="s">
        <v>36</v>
      </c>
      <c r="CZ42" s="69" t="s">
        <v>36</v>
      </c>
      <c r="DA42" s="69" t="s">
        <v>36</v>
      </c>
      <c r="DB42" s="69" t="s">
        <v>36</v>
      </c>
      <c r="DC42" s="69" t="s">
        <v>36</v>
      </c>
      <c r="DD42" s="69" t="s">
        <v>36</v>
      </c>
      <c r="DE42" s="69" t="s">
        <v>36</v>
      </c>
      <c r="DF42" s="69" t="s">
        <v>36</v>
      </c>
      <c r="DG42" s="69" t="s">
        <v>36</v>
      </c>
      <c r="DH42" s="69" t="s">
        <v>36</v>
      </c>
      <c r="DI42" s="160" t="s">
        <v>36</v>
      </c>
      <c r="DJ42" s="69" t="s">
        <v>36</v>
      </c>
      <c r="DK42" s="69" t="s">
        <v>36</v>
      </c>
      <c r="DL42" s="69" t="s">
        <v>36</v>
      </c>
      <c r="DM42" s="38" t="s">
        <v>36</v>
      </c>
      <c r="DN42" s="38" t="s">
        <v>36</v>
      </c>
      <c r="DO42" s="74" t="s">
        <v>36</v>
      </c>
      <c r="DP42" s="74" t="s">
        <v>36</v>
      </c>
      <c r="DQ42" s="74" t="s">
        <v>36</v>
      </c>
      <c r="DR42" s="74" t="s">
        <v>36</v>
      </c>
      <c r="DS42" s="74" t="s">
        <v>36</v>
      </c>
      <c r="DT42" s="188" t="s">
        <v>36</v>
      </c>
      <c r="DU42" s="69">
        <v>0</v>
      </c>
      <c r="DV42" s="69" t="s">
        <v>36</v>
      </c>
      <c r="DW42" s="38" t="s">
        <v>36</v>
      </c>
      <c r="DX42" s="78">
        <v>0</v>
      </c>
      <c r="DY42" s="78">
        <v>0</v>
      </c>
      <c r="DZ42" s="78">
        <v>0</v>
      </c>
      <c r="EA42" s="20">
        <v>0</v>
      </c>
      <c r="EB42" s="147">
        <v>0</v>
      </c>
      <c r="EC42" s="147">
        <v>0</v>
      </c>
      <c r="ED42" s="147">
        <v>0</v>
      </c>
      <c r="EE42" s="216">
        <v>0</v>
      </c>
      <c r="EF42" s="69" t="s">
        <v>36</v>
      </c>
      <c r="EG42" s="69" t="s">
        <v>36</v>
      </c>
      <c r="EH42" s="69" t="s">
        <v>36</v>
      </c>
      <c r="EI42" s="69" t="s">
        <v>36</v>
      </c>
      <c r="EJ42" s="69" t="s">
        <v>36</v>
      </c>
      <c r="EK42" s="69" t="s">
        <v>36</v>
      </c>
      <c r="EL42" s="69" t="s">
        <v>36</v>
      </c>
      <c r="EM42" s="69" t="s">
        <v>36</v>
      </c>
      <c r="EN42" s="69" t="s">
        <v>36</v>
      </c>
      <c r="EO42" s="78" t="s">
        <v>36</v>
      </c>
      <c r="EP42" s="153" t="s">
        <v>36</v>
      </c>
      <c r="EQ42" s="69">
        <v>0</v>
      </c>
      <c r="ER42" s="69" t="s">
        <v>36</v>
      </c>
      <c r="ES42" s="69" t="s">
        <v>36</v>
      </c>
      <c r="ET42" s="69">
        <v>0</v>
      </c>
      <c r="EU42" s="69">
        <v>0</v>
      </c>
      <c r="EV42" s="69">
        <v>0</v>
      </c>
      <c r="EW42" s="69">
        <v>0</v>
      </c>
      <c r="EX42" s="69">
        <v>0</v>
      </c>
      <c r="EY42" s="69">
        <v>0</v>
      </c>
      <c r="EZ42" s="69">
        <v>0</v>
      </c>
      <c r="FA42" s="160">
        <v>0</v>
      </c>
      <c r="FB42" s="69">
        <v>0</v>
      </c>
      <c r="FC42" s="69">
        <v>0</v>
      </c>
      <c r="FD42" s="69">
        <v>0</v>
      </c>
      <c r="FE42" s="69">
        <v>0</v>
      </c>
      <c r="FF42" s="69">
        <v>0</v>
      </c>
      <c r="FG42" s="69">
        <v>0</v>
      </c>
      <c r="FH42" s="69">
        <v>0</v>
      </c>
      <c r="FI42" s="69" t="s">
        <v>36</v>
      </c>
      <c r="FJ42" s="69" t="s">
        <v>36</v>
      </c>
      <c r="FK42" s="69" t="s">
        <v>36</v>
      </c>
      <c r="FL42" s="160" t="s">
        <v>36</v>
      </c>
      <c r="FM42" s="69">
        <v>0</v>
      </c>
      <c r="FN42" s="69" t="s">
        <v>36</v>
      </c>
      <c r="FO42" s="69" t="s">
        <v>36</v>
      </c>
      <c r="FP42" s="69" t="s">
        <v>36</v>
      </c>
      <c r="FQ42" s="69" t="s">
        <v>36</v>
      </c>
      <c r="FR42" s="78" t="s">
        <v>36</v>
      </c>
      <c r="FS42" s="78" t="s">
        <v>36</v>
      </c>
      <c r="FT42" s="78" t="s">
        <v>36</v>
      </c>
      <c r="FU42" s="78" t="s">
        <v>36</v>
      </c>
      <c r="FV42" s="78" t="s">
        <v>38</v>
      </c>
      <c r="FW42" s="153" t="s">
        <v>36</v>
      </c>
      <c r="FX42" s="69">
        <v>0</v>
      </c>
      <c r="FY42" s="69" t="s">
        <v>36</v>
      </c>
      <c r="FZ42" s="69" t="s">
        <v>36</v>
      </c>
      <c r="GA42" s="69" t="s">
        <v>36</v>
      </c>
      <c r="GB42" s="78" t="s">
        <v>36</v>
      </c>
      <c r="GC42" s="78" t="s">
        <v>36</v>
      </c>
      <c r="GD42" s="78" t="s">
        <v>36</v>
      </c>
      <c r="GE42" s="78" t="s">
        <v>36</v>
      </c>
      <c r="GF42" s="78" t="s">
        <v>38</v>
      </c>
      <c r="GG42" s="78" t="s">
        <v>36</v>
      </c>
      <c r="GH42" s="153" t="s">
        <v>36</v>
      </c>
      <c r="GI42" s="69">
        <v>0</v>
      </c>
      <c r="GJ42" s="69">
        <v>0</v>
      </c>
      <c r="GK42" s="69">
        <v>0</v>
      </c>
      <c r="GL42" s="69">
        <v>0</v>
      </c>
      <c r="GM42" s="69" t="s">
        <v>36</v>
      </c>
      <c r="GN42" s="69" t="s">
        <v>36</v>
      </c>
      <c r="GO42" s="69" t="s">
        <v>36</v>
      </c>
      <c r="GP42" s="69" t="s">
        <v>36</v>
      </c>
      <c r="GQ42" s="69" t="s">
        <v>36</v>
      </c>
      <c r="GR42" s="69" t="s">
        <v>36</v>
      </c>
      <c r="GS42" s="160" t="s">
        <v>36</v>
      </c>
      <c r="GT42" s="69">
        <v>0</v>
      </c>
      <c r="GU42" s="69">
        <v>0</v>
      </c>
      <c r="GV42" s="69">
        <v>0</v>
      </c>
      <c r="GW42" s="69">
        <v>0</v>
      </c>
      <c r="GX42" s="69">
        <v>0</v>
      </c>
      <c r="GY42" s="78">
        <v>0</v>
      </c>
      <c r="GZ42" s="78">
        <v>0</v>
      </c>
      <c r="HA42" s="78">
        <v>0</v>
      </c>
      <c r="HB42" s="78">
        <v>0</v>
      </c>
      <c r="HC42" s="78">
        <v>0</v>
      </c>
      <c r="HD42" s="153">
        <v>0</v>
      </c>
      <c r="HE42" s="69" t="s">
        <v>36</v>
      </c>
      <c r="HF42" s="69">
        <v>0</v>
      </c>
      <c r="HG42" s="69" t="s">
        <v>36</v>
      </c>
      <c r="HH42" s="69" t="s">
        <v>36</v>
      </c>
      <c r="HI42" s="69" t="s">
        <v>38</v>
      </c>
      <c r="HJ42" s="78" t="s">
        <v>38</v>
      </c>
      <c r="HK42" s="78" t="s">
        <v>38</v>
      </c>
      <c r="HL42" s="171" t="s">
        <v>36</v>
      </c>
      <c r="HM42" s="171" t="s">
        <v>36</v>
      </c>
      <c r="HN42" s="212" t="s">
        <v>36</v>
      </c>
      <c r="HO42" s="199" t="s">
        <v>36</v>
      </c>
      <c r="HP42" s="69">
        <v>0</v>
      </c>
      <c r="HQ42" s="69">
        <v>0</v>
      </c>
      <c r="HR42" s="69">
        <v>0</v>
      </c>
      <c r="HS42" s="69">
        <v>0</v>
      </c>
      <c r="HT42" s="69">
        <v>0</v>
      </c>
      <c r="HU42" s="69">
        <v>0</v>
      </c>
      <c r="HV42" s="69">
        <v>0</v>
      </c>
      <c r="HW42" s="69" t="s">
        <v>36</v>
      </c>
      <c r="HX42" s="69" t="s">
        <v>36</v>
      </c>
      <c r="HY42" s="69" t="s">
        <v>36</v>
      </c>
      <c r="HZ42" s="160" t="s">
        <v>36</v>
      </c>
      <c r="IA42" s="69" t="s">
        <v>36</v>
      </c>
      <c r="IB42" s="69" t="s">
        <v>36</v>
      </c>
      <c r="IC42" s="69" t="s">
        <v>36</v>
      </c>
      <c r="ID42" s="69" t="s">
        <v>36</v>
      </c>
      <c r="IE42" s="69" t="s">
        <v>36</v>
      </c>
      <c r="IF42" s="78" t="s">
        <v>38</v>
      </c>
      <c r="IG42" s="78" t="s">
        <v>38</v>
      </c>
      <c r="IH42" s="78" t="s">
        <v>36</v>
      </c>
      <c r="II42" s="78" t="s">
        <v>36</v>
      </c>
      <c r="IJ42" s="78" t="s">
        <v>36</v>
      </c>
      <c r="IK42" s="153" t="s">
        <v>36</v>
      </c>
      <c r="IL42" s="69" t="s">
        <v>36</v>
      </c>
      <c r="IM42" s="69" t="s">
        <v>36</v>
      </c>
      <c r="IN42" s="69" t="s">
        <v>36</v>
      </c>
      <c r="IO42" s="69" t="s">
        <v>36</v>
      </c>
      <c r="IP42" s="69" t="s">
        <v>36</v>
      </c>
      <c r="IQ42" s="78" t="s">
        <v>36</v>
      </c>
      <c r="IR42" s="78" t="s">
        <v>36</v>
      </c>
      <c r="IS42" s="78" t="s">
        <v>36</v>
      </c>
      <c r="IT42" s="78" t="s">
        <v>36</v>
      </c>
      <c r="IU42" s="78" t="s">
        <v>36</v>
      </c>
      <c r="IV42" s="153" t="s">
        <v>36</v>
      </c>
      <c r="IW42" s="69" t="s">
        <v>36</v>
      </c>
      <c r="IX42" s="69" t="s">
        <v>36</v>
      </c>
      <c r="IY42" s="69" t="s">
        <v>36</v>
      </c>
      <c r="IZ42" s="69" t="s">
        <v>36</v>
      </c>
      <c r="JA42" s="69" t="s">
        <v>38</v>
      </c>
      <c r="JB42" s="69" t="s">
        <v>36</v>
      </c>
      <c r="JC42" s="69" t="s">
        <v>36</v>
      </c>
      <c r="JD42" s="69" t="s">
        <v>36</v>
      </c>
      <c r="JE42" s="69" t="s">
        <v>36</v>
      </c>
      <c r="JF42" s="69" t="s">
        <v>36</v>
      </c>
      <c r="JG42" s="160">
        <v>264973</v>
      </c>
      <c r="JH42" s="69">
        <v>0</v>
      </c>
      <c r="JI42" s="69">
        <v>0</v>
      </c>
      <c r="JJ42" s="69">
        <v>0</v>
      </c>
      <c r="JK42" s="69">
        <v>0</v>
      </c>
      <c r="JL42" s="69">
        <v>0</v>
      </c>
      <c r="JM42" s="78">
        <v>0</v>
      </c>
      <c r="JN42" s="78">
        <v>0</v>
      </c>
      <c r="JO42" s="78">
        <v>2764</v>
      </c>
      <c r="JP42" s="78">
        <v>2634</v>
      </c>
      <c r="JQ42" s="78">
        <v>2600</v>
      </c>
      <c r="JR42" s="153">
        <v>2657</v>
      </c>
      <c r="JS42" s="69">
        <v>0</v>
      </c>
      <c r="JT42" s="69">
        <v>0</v>
      </c>
      <c r="JU42" s="69">
        <v>0</v>
      </c>
      <c r="JV42" s="69">
        <v>0</v>
      </c>
      <c r="JW42" s="69">
        <v>0</v>
      </c>
      <c r="JX42" s="78">
        <v>0</v>
      </c>
      <c r="JY42" s="78">
        <v>0</v>
      </c>
      <c r="JZ42" s="78">
        <v>0</v>
      </c>
      <c r="KA42" s="69">
        <v>0</v>
      </c>
      <c r="KB42" s="69" t="s">
        <v>38</v>
      </c>
      <c r="KC42" s="160" t="s">
        <v>36</v>
      </c>
      <c r="KD42" s="69" t="s">
        <v>36</v>
      </c>
      <c r="KE42" s="69" t="s">
        <v>36</v>
      </c>
      <c r="KF42" s="69" t="s">
        <v>36</v>
      </c>
      <c r="KG42" s="69">
        <v>5409442</v>
      </c>
      <c r="KH42" s="69" t="s">
        <v>36</v>
      </c>
      <c r="KI42" s="107" t="s">
        <v>36</v>
      </c>
      <c r="KJ42" s="107" t="s">
        <v>36</v>
      </c>
      <c r="KK42" s="107" t="s">
        <v>36</v>
      </c>
      <c r="KL42" s="107" t="s">
        <v>36</v>
      </c>
      <c r="KM42" s="107" t="s">
        <v>36</v>
      </c>
      <c r="KN42" s="107" t="s">
        <v>36</v>
      </c>
      <c r="KO42" s="72">
        <v>2516155</v>
      </c>
      <c r="KP42" s="38" t="s">
        <v>34</v>
      </c>
      <c r="KQ42" s="38">
        <v>5252324</v>
      </c>
      <c r="KR42" s="69">
        <v>5002395</v>
      </c>
      <c r="KS42" s="78">
        <v>3225270</v>
      </c>
      <c r="KT42" s="78">
        <v>5578007</v>
      </c>
      <c r="KU42" s="78">
        <v>4492482</v>
      </c>
      <c r="KV42" s="78">
        <v>4016414</v>
      </c>
      <c r="KW42" s="78">
        <f>5532212+22830+1126</f>
        <v>5556168</v>
      </c>
      <c r="KX42" s="78">
        <v>4846016</v>
      </c>
      <c r="KY42" s="153">
        <v>5526338</v>
      </c>
      <c r="KZ42" s="69">
        <v>44211</v>
      </c>
      <c r="LA42" s="69" t="s">
        <v>36</v>
      </c>
      <c r="LB42" s="69">
        <v>8803</v>
      </c>
      <c r="LC42" s="69">
        <v>9791</v>
      </c>
      <c r="LD42" s="69">
        <v>9900</v>
      </c>
      <c r="LE42" s="78">
        <v>12511</v>
      </c>
      <c r="LF42" s="78">
        <v>11923</v>
      </c>
      <c r="LG42" s="78">
        <v>8433</v>
      </c>
      <c r="LH42" s="78" t="s">
        <v>36</v>
      </c>
      <c r="LI42" s="78" t="s">
        <v>36</v>
      </c>
      <c r="LJ42" s="153" t="s">
        <v>36</v>
      </c>
    </row>
    <row r="43" spans="1:322" ht="25.5" customHeight="1" x14ac:dyDescent="0.25">
      <c r="A43" s="36"/>
      <c r="B43" s="24" t="s">
        <v>182</v>
      </c>
      <c r="C43" s="120" t="s">
        <v>175</v>
      </c>
      <c r="D43" s="126">
        <f t="shared" si="8"/>
        <v>146638</v>
      </c>
      <c r="E43" s="69">
        <f t="shared" si="8"/>
        <v>2064</v>
      </c>
      <c r="F43" s="69">
        <f t="shared" si="8"/>
        <v>49603</v>
      </c>
      <c r="G43" s="69">
        <f t="shared" si="8"/>
        <v>53668</v>
      </c>
      <c r="H43" s="69">
        <f t="shared" si="8"/>
        <v>40966</v>
      </c>
      <c r="I43" s="69">
        <f t="shared" si="8"/>
        <v>48821</v>
      </c>
      <c r="J43" s="69">
        <f>SUM(U43, AF43, AQ43, BB43, BM43, BX43, CI43, CT43, DE43, DP43, EA43, EL43, EW43, FH43, FS43, GD43, GO43, GZ43, HK43, HV43, IG43, IR43, JC43, JN43, JY43, KJ43, KU43, LF43)</f>
        <v>43987</v>
      </c>
      <c r="K43" s="69">
        <v>68988</v>
      </c>
      <c r="L43" s="69">
        <v>66091</v>
      </c>
      <c r="M43" s="69">
        <v>61235</v>
      </c>
      <c r="N43" s="160">
        <v>82723</v>
      </c>
      <c r="O43" s="69" t="s">
        <v>36</v>
      </c>
      <c r="P43" s="69">
        <v>0</v>
      </c>
      <c r="Q43" s="69">
        <v>0</v>
      </c>
      <c r="R43" s="69" t="s">
        <v>36</v>
      </c>
      <c r="S43" s="69" t="s">
        <v>36</v>
      </c>
      <c r="T43" s="69" t="s">
        <v>36</v>
      </c>
      <c r="U43" s="69" t="s">
        <v>36</v>
      </c>
      <c r="V43" s="69" t="s">
        <v>36</v>
      </c>
      <c r="W43" s="69" t="s">
        <v>36</v>
      </c>
      <c r="X43" s="69" t="s">
        <v>36</v>
      </c>
      <c r="Y43" s="160" t="s">
        <v>38</v>
      </c>
      <c r="Z43" s="69">
        <v>0</v>
      </c>
      <c r="AA43" s="69">
        <v>0</v>
      </c>
      <c r="AB43" s="69">
        <v>0</v>
      </c>
      <c r="AC43" s="69">
        <v>0</v>
      </c>
      <c r="AD43" s="69" t="s">
        <v>36</v>
      </c>
      <c r="AE43" s="69" t="s">
        <v>36</v>
      </c>
      <c r="AF43" s="69" t="s">
        <v>36</v>
      </c>
      <c r="AG43" s="69" t="s">
        <v>36</v>
      </c>
      <c r="AH43" s="69" t="s">
        <v>36</v>
      </c>
      <c r="AI43" s="69" t="s">
        <v>38</v>
      </c>
      <c r="AJ43" s="160" t="s">
        <v>36</v>
      </c>
      <c r="AK43" s="69">
        <v>0</v>
      </c>
      <c r="AL43" s="69" t="s">
        <v>36</v>
      </c>
      <c r="AM43" s="69" t="s">
        <v>36</v>
      </c>
      <c r="AN43" s="69" t="s">
        <v>36</v>
      </c>
      <c r="AO43" s="69" t="s">
        <v>36</v>
      </c>
      <c r="AP43" s="69" t="s">
        <v>38</v>
      </c>
      <c r="AQ43" s="69" t="s">
        <v>36</v>
      </c>
      <c r="AR43" s="69" t="s">
        <v>38</v>
      </c>
      <c r="AS43" s="69" t="s">
        <v>38</v>
      </c>
      <c r="AT43" s="69">
        <v>3968</v>
      </c>
      <c r="AU43" s="160">
        <v>6990</v>
      </c>
      <c r="AV43" s="69" t="s">
        <v>36</v>
      </c>
      <c r="AW43" s="69" t="s">
        <v>36</v>
      </c>
      <c r="AX43" s="69" t="s">
        <v>36</v>
      </c>
      <c r="AY43" s="38" t="s">
        <v>36</v>
      </c>
      <c r="AZ43" s="69" t="s">
        <v>36</v>
      </c>
      <c r="BA43" s="78" t="s">
        <v>36</v>
      </c>
      <c r="BB43" s="78" t="s">
        <v>36</v>
      </c>
      <c r="BC43" s="78" t="s">
        <v>36</v>
      </c>
      <c r="BD43" s="78" t="s">
        <v>36</v>
      </c>
      <c r="BE43" s="78" t="s">
        <v>38</v>
      </c>
      <c r="BF43" s="153" t="s">
        <v>36</v>
      </c>
      <c r="BG43" s="69" t="s">
        <v>36</v>
      </c>
      <c r="BH43" s="69" t="s">
        <v>36</v>
      </c>
      <c r="BI43" s="69" t="s">
        <v>36</v>
      </c>
      <c r="BJ43" s="69" t="s">
        <v>36</v>
      </c>
      <c r="BK43" s="69" t="s">
        <v>36</v>
      </c>
      <c r="BL43" s="69" t="s">
        <v>36</v>
      </c>
      <c r="BM43" s="69" t="s">
        <v>36</v>
      </c>
      <c r="BN43" s="69" t="s">
        <v>36</v>
      </c>
      <c r="BO43" s="69" t="s">
        <v>36</v>
      </c>
      <c r="BP43" s="69" t="s">
        <v>36</v>
      </c>
      <c r="BQ43" s="160" t="s">
        <v>36</v>
      </c>
      <c r="BR43" s="69">
        <v>2996</v>
      </c>
      <c r="BS43" s="69">
        <v>2064</v>
      </c>
      <c r="BT43" s="69">
        <v>3065</v>
      </c>
      <c r="BU43" s="69">
        <v>3558</v>
      </c>
      <c r="BV43" s="78">
        <v>3605</v>
      </c>
      <c r="BW43" s="78">
        <v>3285</v>
      </c>
      <c r="BX43" s="78">
        <v>2765</v>
      </c>
      <c r="BY43" s="78">
        <v>4467</v>
      </c>
      <c r="BZ43" s="78">
        <v>5180</v>
      </c>
      <c r="CA43" s="78">
        <v>6695</v>
      </c>
      <c r="CB43" s="153" t="s">
        <v>36</v>
      </c>
      <c r="CC43" s="69">
        <v>0</v>
      </c>
      <c r="CD43" s="69">
        <v>0</v>
      </c>
      <c r="CE43" s="69">
        <v>0</v>
      </c>
      <c r="CF43" s="69">
        <v>0</v>
      </c>
      <c r="CG43" s="69" t="s">
        <v>36</v>
      </c>
      <c r="CH43" s="78" t="s">
        <v>38</v>
      </c>
      <c r="CI43" s="78" t="s">
        <v>36</v>
      </c>
      <c r="CJ43" s="78" t="s">
        <v>36</v>
      </c>
      <c r="CK43" s="78" t="s">
        <v>36</v>
      </c>
      <c r="CL43" s="78" t="s">
        <v>36</v>
      </c>
      <c r="CM43" s="153" t="s">
        <v>36</v>
      </c>
      <c r="CN43" s="69">
        <v>7877</v>
      </c>
      <c r="CO43" s="69" t="s">
        <v>36</v>
      </c>
      <c r="CP43" s="69" t="s">
        <v>36</v>
      </c>
      <c r="CQ43" s="69" t="s">
        <v>36</v>
      </c>
      <c r="CR43" s="69" t="s">
        <v>36</v>
      </c>
      <c r="CS43" s="78" t="s">
        <v>36</v>
      </c>
      <c r="CT43" s="78" t="s">
        <v>36</v>
      </c>
      <c r="CU43" s="78" t="s">
        <v>36</v>
      </c>
      <c r="CV43" s="78" t="s">
        <v>212</v>
      </c>
      <c r="CW43" s="78" t="s">
        <v>36</v>
      </c>
      <c r="CX43" s="153" t="s">
        <v>36</v>
      </c>
      <c r="CY43" s="69" t="s">
        <v>36</v>
      </c>
      <c r="CZ43" s="69" t="s">
        <v>36</v>
      </c>
      <c r="DA43" s="69" t="s">
        <v>36</v>
      </c>
      <c r="DB43" s="69" t="s">
        <v>36</v>
      </c>
      <c r="DC43" s="69" t="s">
        <v>36</v>
      </c>
      <c r="DD43" s="69" t="s">
        <v>36</v>
      </c>
      <c r="DE43" s="69" t="s">
        <v>36</v>
      </c>
      <c r="DF43" s="69" t="s">
        <v>36</v>
      </c>
      <c r="DG43" s="69" t="s">
        <v>36</v>
      </c>
      <c r="DH43" s="69" t="s">
        <v>36</v>
      </c>
      <c r="DI43" s="160" t="s">
        <v>36</v>
      </c>
      <c r="DJ43" s="69" t="s">
        <v>36</v>
      </c>
      <c r="DK43" s="69" t="s">
        <v>36</v>
      </c>
      <c r="DL43" s="69" t="s">
        <v>36</v>
      </c>
      <c r="DM43" s="38" t="s">
        <v>36</v>
      </c>
      <c r="DN43" s="38" t="s">
        <v>36</v>
      </c>
      <c r="DO43" s="74" t="s">
        <v>36</v>
      </c>
      <c r="DP43" s="74" t="s">
        <v>36</v>
      </c>
      <c r="DQ43" s="74" t="s">
        <v>36</v>
      </c>
      <c r="DR43" s="74" t="s">
        <v>36</v>
      </c>
      <c r="DS43" s="74" t="s">
        <v>36</v>
      </c>
      <c r="DT43" s="188" t="s">
        <v>36</v>
      </c>
      <c r="DU43" s="69">
        <v>0</v>
      </c>
      <c r="DV43" s="69" t="s">
        <v>36</v>
      </c>
      <c r="DW43" s="38" t="s">
        <v>36</v>
      </c>
      <c r="DX43" s="78">
        <v>0</v>
      </c>
      <c r="DY43" s="78">
        <v>0</v>
      </c>
      <c r="DZ43" s="78">
        <v>0</v>
      </c>
      <c r="EA43" s="20">
        <v>0</v>
      </c>
      <c r="EB43" s="147">
        <v>0</v>
      </c>
      <c r="EC43" s="147">
        <v>0</v>
      </c>
      <c r="ED43" s="147">
        <v>0</v>
      </c>
      <c r="EE43" s="216">
        <v>0</v>
      </c>
      <c r="EF43" s="69" t="s">
        <v>36</v>
      </c>
      <c r="EG43" s="69" t="s">
        <v>36</v>
      </c>
      <c r="EH43" s="69" t="s">
        <v>36</v>
      </c>
      <c r="EI43" s="69" t="s">
        <v>36</v>
      </c>
      <c r="EJ43" s="69" t="s">
        <v>36</v>
      </c>
      <c r="EK43" s="69" t="s">
        <v>36</v>
      </c>
      <c r="EL43" s="69" t="s">
        <v>36</v>
      </c>
      <c r="EM43" s="69" t="s">
        <v>36</v>
      </c>
      <c r="EN43" s="69" t="s">
        <v>36</v>
      </c>
      <c r="EO43" s="78" t="s">
        <v>36</v>
      </c>
      <c r="EP43" s="153" t="s">
        <v>36</v>
      </c>
      <c r="EQ43" s="69">
        <v>0</v>
      </c>
      <c r="ER43" s="69" t="s">
        <v>36</v>
      </c>
      <c r="ES43" s="69" t="s">
        <v>36</v>
      </c>
      <c r="ET43" s="69">
        <v>0</v>
      </c>
      <c r="EU43" s="69">
        <v>0</v>
      </c>
      <c r="EV43" s="69">
        <v>0</v>
      </c>
      <c r="EW43" s="69">
        <v>0</v>
      </c>
      <c r="EX43" s="69">
        <v>0</v>
      </c>
      <c r="EY43" s="69">
        <v>0</v>
      </c>
      <c r="EZ43" s="69">
        <v>0</v>
      </c>
      <c r="FA43" s="160">
        <v>0</v>
      </c>
      <c r="FB43" s="69">
        <v>0</v>
      </c>
      <c r="FC43" s="69">
        <v>0</v>
      </c>
      <c r="FD43" s="69">
        <v>0</v>
      </c>
      <c r="FE43" s="69">
        <v>0</v>
      </c>
      <c r="FF43" s="69">
        <v>0</v>
      </c>
      <c r="FG43" s="69">
        <v>0</v>
      </c>
      <c r="FH43" s="69">
        <v>0</v>
      </c>
      <c r="FI43" s="69" t="s">
        <v>36</v>
      </c>
      <c r="FJ43" s="69" t="s">
        <v>36</v>
      </c>
      <c r="FK43" s="69" t="s">
        <v>36</v>
      </c>
      <c r="FL43" s="160" t="s">
        <v>36</v>
      </c>
      <c r="FM43" s="69">
        <v>0</v>
      </c>
      <c r="FN43" s="69" t="s">
        <v>36</v>
      </c>
      <c r="FO43" s="69" t="s">
        <v>36</v>
      </c>
      <c r="FP43" s="69" t="s">
        <v>36</v>
      </c>
      <c r="FQ43" s="69" t="s">
        <v>36</v>
      </c>
      <c r="FR43" s="78" t="s">
        <v>36</v>
      </c>
      <c r="FS43" s="78" t="s">
        <v>36</v>
      </c>
      <c r="FT43" s="78" t="s">
        <v>36</v>
      </c>
      <c r="FU43" s="78" t="s">
        <v>36</v>
      </c>
      <c r="FV43" s="78" t="s">
        <v>38</v>
      </c>
      <c r="FW43" s="153" t="s">
        <v>36</v>
      </c>
      <c r="FX43" s="69">
        <v>0</v>
      </c>
      <c r="FY43" s="69" t="s">
        <v>36</v>
      </c>
      <c r="FZ43" s="69" t="s">
        <v>36</v>
      </c>
      <c r="GA43" s="69" t="s">
        <v>36</v>
      </c>
      <c r="GB43" s="78" t="s">
        <v>36</v>
      </c>
      <c r="GC43" s="78" t="s">
        <v>36</v>
      </c>
      <c r="GD43" s="78" t="s">
        <v>36</v>
      </c>
      <c r="GE43" s="78" t="s">
        <v>36</v>
      </c>
      <c r="GF43" s="78" t="s">
        <v>38</v>
      </c>
      <c r="GG43" s="78" t="s">
        <v>36</v>
      </c>
      <c r="GH43" s="153" t="s">
        <v>36</v>
      </c>
      <c r="GI43" s="69">
        <v>0</v>
      </c>
      <c r="GJ43" s="69">
        <v>0</v>
      </c>
      <c r="GK43" s="69">
        <v>0</v>
      </c>
      <c r="GL43" s="69">
        <v>0</v>
      </c>
      <c r="GM43" s="69" t="s">
        <v>36</v>
      </c>
      <c r="GN43" s="69" t="s">
        <v>36</v>
      </c>
      <c r="GO43" s="69" t="s">
        <v>36</v>
      </c>
      <c r="GP43" s="69" t="s">
        <v>36</v>
      </c>
      <c r="GQ43" s="69" t="s">
        <v>36</v>
      </c>
      <c r="GR43" s="69" t="s">
        <v>36</v>
      </c>
      <c r="GS43" s="160" t="s">
        <v>36</v>
      </c>
      <c r="GT43" s="69">
        <v>0</v>
      </c>
      <c r="GU43" s="69">
        <v>0</v>
      </c>
      <c r="GV43" s="69">
        <v>0</v>
      </c>
      <c r="GW43" s="69">
        <v>0</v>
      </c>
      <c r="GX43" s="69">
        <v>0</v>
      </c>
      <c r="GY43" s="78">
        <v>0</v>
      </c>
      <c r="GZ43" s="78">
        <v>0</v>
      </c>
      <c r="HA43" s="78">
        <v>0</v>
      </c>
      <c r="HB43" s="78">
        <v>0</v>
      </c>
      <c r="HC43" s="78">
        <v>0</v>
      </c>
      <c r="HD43" s="153">
        <v>0</v>
      </c>
      <c r="HE43" s="69" t="s">
        <v>36</v>
      </c>
      <c r="HF43" s="69">
        <v>0</v>
      </c>
      <c r="HG43" s="69" t="s">
        <v>36</v>
      </c>
      <c r="HH43" s="69" t="s">
        <v>36</v>
      </c>
      <c r="HI43" s="69" t="s">
        <v>38</v>
      </c>
      <c r="HJ43" s="78" t="s">
        <v>38</v>
      </c>
      <c r="HK43" s="78" t="s">
        <v>38</v>
      </c>
      <c r="HL43" s="171" t="s">
        <v>36</v>
      </c>
      <c r="HM43" s="171" t="s">
        <v>36</v>
      </c>
      <c r="HN43" s="212" t="s">
        <v>36</v>
      </c>
      <c r="HO43" s="199" t="s">
        <v>36</v>
      </c>
      <c r="HP43" s="69">
        <v>0</v>
      </c>
      <c r="HQ43" s="69">
        <v>0</v>
      </c>
      <c r="HR43" s="69">
        <v>0</v>
      </c>
      <c r="HS43" s="69">
        <v>0</v>
      </c>
      <c r="HT43" s="69">
        <v>0</v>
      </c>
      <c r="HU43" s="69">
        <v>0</v>
      </c>
      <c r="HV43" s="69">
        <v>0</v>
      </c>
      <c r="HW43" s="69" t="s">
        <v>36</v>
      </c>
      <c r="HX43" s="69" t="s">
        <v>36</v>
      </c>
      <c r="HY43" s="69" t="s">
        <v>36</v>
      </c>
      <c r="HZ43" s="160" t="s">
        <v>36</v>
      </c>
      <c r="IA43" s="69" t="s">
        <v>36</v>
      </c>
      <c r="IB43" s="69" t="s">
        <v>36</v>
      </c>
      <c r="IC43" s="69" t="s">
        <v>36</v>
      </c>
      <c r="ID43" s="69" t="s">
        <v>36</v>
      </c>
      <c r="IE43" s="69" t="s">
        <v>36</v>
      </c>
      <c r="IF43" s="78" t="s">
        <v>38</v>
      </c>
      <c r="IG43" s="78" t="s">
        <v>38</v>
      </c>
      <c r="IH43" s="78" t="s">
        <v>36</v>
      </c>
      <c r="II43" s="78" t="s">
        <v>36</v>
      </c>
      <c r="IJ43" s="78" t="s">
        <v>36</v>
      </c>
      <c r="IK43" s="153" t="s">
        <v>36</v>
      </c>
      <c r="IL43" s="69" t="s">
        <v>36</v>
      </c>
      <c r="IM43" s="69" t="s">
        <v>36</v>
      </c>
      <c r="IN43" s="69" t="s">
        <v>36</v>
      </c>
      <c r="IO43" s="69" t="s">
        <v>36</v>
      </c>
      <c r="IP43" s="69" t="s">
        <v>36</v>
      </c>
      <c r="IQ43" s="78" t="s">
        <v>36</v>
      </c>
      <c r="IR43" s="78" t="s">
        <v>36</v>
      </c>
      <c r="IS43" s="78" t="s">
        <v>36</v>
      </c>
      <c r="IT43" s="78" t="s">
        <v>36</v>
      </c>
      <c r="IU43" s="78" t="s">
        <v>36</v>
      </c>
      <c r="IV43" s="153" t="s">
        <v>36</v>
      </c>
      <c r="IW43" s="69" t="s">
        <v>36</v>
      </c>
      <c r="IX43" s="69" t="s">
        <v>36</v>
      </c>
      <c r="IY43" s="69" t="s">
        <v>36</v>
      </c>
      <c r="IZ43" s="69" t="s">
        <v>36</v>
      </c>
      <c r="JA43" s="69" t="s">
        <v>38</v>
      </c>
      <c r="JB43" s="69" t="s">
        <v>36</v>
      </c>
      <c r="JC43" s="69" t="s">
        <v>36</v>
      </c>
      <c r="JD43" s="69" t="s">
        <v>36</v>
      </c>
      <c r="JE43" s="69" t="s">
        <v>36</v>
      </c>
      <c r="JF43" s="69" t="s">
        <v>36</v>
      </c>
      <c r="JG43" s="160">
        <v>18967</v>
      </c>
      <c r="JH43" s="69">
        <v>0</v>
      </c>
      <c r="JI43" s="69">
        <v>0</v>
      </c>
      <c r="JJ43" s="69">
        <v>0</v>
      </c>
      <c r="JK43" s="69">
        <v>0</v>
      </c>
      <c r="JL43" s="69">
        <v>0</v>
      </c>
      <c r="JM43" s="78">
        <v>0</v>
      </c>
      <c r="JN43" s="78">
        <v>0</v>
      </c>
      <c r="JO43" s="78">
        <v>9181</v>
      </c>
      <c r="JP43" s="78">
        <v>9687</v>
      </c>
      <c r="JQ43" s="78">
        <v>9298</v>
      </c>
      <c r="JR43" s="153">
        <v>8878</v>
      </c>
      <c r="JS43" s="69">
        <v>0</v>
      </c>
      <c r="JT43" s="69">
        <v>0</v>
      </c>
      <c r="JU43" s="69">
        <v>0</v>
      </c>
      <c r="JV43" s="69">
        <v>0</v>
      </c>
      <c r="JW43" s="69">
        <v>0</v>
      </c>
      <c r="JX43" s="78">
        <v>0</v>
      </c>
      <c r="JY43" s="78">
        <v>0</v>
      </c>
      <c r="JZ43" s="78">
        <v>0</v>
      </c>
      <c r="KA43" s="69">
        <v>0</v>
      </c>
      <c r="KB43" s="69" t="s">
        <v>38</v>
      </c>
      <c r="KC43" s="160" t="s">
        <v>36</v>
      </c>
      <c r="KD43" s="69" t="s">
        <v>36</v>
      </c>
      <c r="KE43" s="69" t="s">
        <v>36</v>
      </c>
      <c r="KF43" s="69" t="s">
        <v>36</v>
      </c>
      <c r="KG43" s="69" t="s">
        <v>36</v>
      </c>
      <c r="KH43" s="69" t="s">
        <v>36</v>
      </c>
      <c r="KI43" s="107" t="s">
        <v>36</v>
      </c>
      <c r="KJ43" s="107" t="s">
        <v>36</v>
      </c>
      <c r="KK43" s="107" t="s">
        <v>36</v>
      </c>
      <c r="KL43" s="107" t="s">
        <v>36</v>
      </c>
      <c r="KM43" s="107" t="s">
        <v>36</v>
      </c>
      <c r="KN43" s="107" t="s">
        <v>36</v>
      </c>
      <c r="KO43" s="72">
        <v>133268</v>
      </c>
      <c r="KP43" s="38" t="s">
        <v>35</v>
      </c>
      <c r="KQ43" s="38">
        <v>41214</v>
      </c>
      <c r="KR43" s="72">
        <v>43665</v>
      </c>
      <c r="KS43" s="78">
        <v>30333</v>
      </c>
      <c r="KT43" s="78">
        <v>36440</v>
      </c>
      <c r="KU43" s="78">
        <v>33149</v>
      </c>
      <c r="KV43" s="78">
        <v>49719</v>
      </c>
      <c r="KW43" s="78">
        <f>47332+3892</f>
        <v>51224</v>
      </c>
      <c r="KX43" s="78">
        <v>45242</v>
      </c>
      <c r="KY43" s="153">
        <v>47888</v>
      </c>
      <c r="KZ43" s="69">
        <v>2497</v>
      </c>
      <c r="LA43" s="69" t="s">
        <v>36</v>
      </c>
      <c r="LB43" s="69">
        <v>5324</v>
      </c>
      <c r="LC43" s="69">
        <v>6445</v>
      </c>
      <c r="LD43" s="69">
        <v>7028</v>
      </c>
      <c r="LE43" s="78">
        <v>9096</v>
      </c>
      <c r="LF43" s="78">
        <v>8073</v>
      </c>
      <c r="LG43" s="78">
        <v>5621</v>
      </c>
      <c r="LH43" s="78" t="s">
        <v>36</v>
      </c>
      <c r="LI43" s="78" t="s">
        <v>36</v>
      </c>
      <c r="LJ43" s="153" t="s">
        <v>36</v>
      </c>
    </row>
    <row r="44" spans="1:322" ht="25.5" customHeight="1" x14ac:dyDescent="0.25">
      <c r="A44" s="36"/>
      <c r="B44" s="24" t="s">
        <v>183</v>
      </c>
      <c r="C44" s="120" t="s">
        <v>176</v>
      </c>
      <c r="D44" s="126">
        <f t="shared" si="8"/>
        <v>216447</v>
      </c>
      <c r="E44" s="69">
        <f t="shared" si="8"/>
        <v>193725</v>
      </c>
      <c r="F44" s="69">
        <f t="shared" si="8"/>
        <v>138105</v>
      </c>
      <c r="G44" s="69">
        <f t="shared" si="8"/>
        <v>359411</v>
      </c>
      <c r="H44" s="69">
        <f t="shared" si="8"/>
        <v>1069343</v>
      </c>
      <c r="I44" s="69">
        <f t="shared" si="8"/>
        <v>1393860</v>
      </c>
      <c r="J44" s="69">
        <f>SUM(U44, AF44, AQ44, BB44, BM44, BX44, CI44, CT44, DE44, DP44, EA44, EL44, EW44, FH44, FS44, GD44, GO44, GZ44, HK44, HV44, IG44, IR44, JC44, JN44, JY44, KJ44, KU44, LF44)</f>
        <v>1708347</v>
      </c>
      <c r="K44" s="69">
        <v>1821121</v>
      </c>
      <c r="L44" s="69">
        <v>1734043</v>
      </c>
      <c r="M44" s="69">
        <v>1666200</v>
      </c>
      <c r="N44" s="160">
        <v>1446786</v>
      </c>
      <c r="O44" s="69" t="s">
        <v>36</v>
      </c>
      <c r="P44" s="69">
        <v>0</v>
      </c>
      <c r="Q44" s="69">
        <v>0</v>
      </c>
      <c r="R44" s="69" t="s">
        <v>36</v>
      </c>
      <c r="S44" s="69" t="s">
        <v>36</v>
      </c>
      <c r="T44" s="69" t="s">
        <v>36</v>
      </c>
      <c r="U44" s="69" t="s">
        <v>36</v>
      </c>
      <c r="V44" s="69" t="s">
        <v>36</v>
      </c>
      <c r="W44" s="69" t="s">
        <v>36</v>
      </c>
      <c r="X44" s="69" t="s">
        <v>36</v>
      </c>
      <c r="Y44" s="160" t="s">
        <v>38</v>
      </c>
      <c r="Z44" s="69">
        <v>0</v>
      </c>
      <c r="AA44" s="69">
        <v>0</v>
      </c>
      <c r="AB44" s="69">
        <v>0</v>
      </c>
      <c r="AC44" s="69">
        <v>0</v>
      </c>
      <c r="AD44" s="69" t="s">
        <v>36</v>
      </c>
      <c r="AE44" s="69" t="s">
        <v>36</v>
      </c>
      <c r="AF44" s="69" t="s">
        <v>36</v>
      </c>
      <c r="AG44" s="69" t="s">
        <v>36</v>
      </c>
      <c r="AH44" s="69" t="s">
        <v>36</v>
      </c>
      <c r="AI44" s="69" t="s">
        <v>38</v>
      </c>
      <c r="AJ44" s="160" t="s">
        <v>36</v>
      </c>
      <c r="AK44" s="69">
        <v>0</v>
      </c>
      <c r="AL44" s="69" t="s">
        <v>36</v>
      </c>
      <c r="AM44" s="69" t="s">
        <v>36</v>
      </c>
      <c r="AN44" s="69" t="s">
        <v>36</v>
      </c>
      <c r="AO44" s="69" t="s">
        <v>36</v>
      </c>
      <c r="AP44" s="69">
        <v>26339</v>
      </c>
      <c r="AQ44" s="69" t="s">
        <v>36</v>
      </c>
      <c r="AR44" s="69" t="s">
        <v>38</v>
      </c>
      <c r="AS44" s="69" t="s">
        <v>38</v>
      </c>
      <c r="AT44" s="69">
        <v>285175</v>
      </c>
      <c r="AU44" s="160">
        <v>339868</v>
      </c>
      <c r="AV44" s="69" t="s">
        <v>36</v>
      </c>
      <c r="AW44" s="69" t="s">
        <v>36</v>
      </c>
      <c r="AX44" s="69" t="s">
        <v>36</v>
      </c>
      <c r="AY44" s="38" t="s">
        <v>36</v>
      </c>
      <c r="AZ44" s="69" t="s">
        <v>36</v>
      </c>
      <c r="BA44" s="78" t="s">
        <v>36</v>
      </c>
      <c r="BB44" s="78" t="s">
        <v>36</v>
      </c>
      <c r="BC44" s="78" t="s">
        <v>36</v>
      </c>
      <c r="BD44" s="78" t="s">
        <v>36</v>
      </c>
      <c r="BE44" s="78" t="s">
        <v>38</v>
      </c>
      <c r="BF44" s="153" t="s">
        <v>36</v>
      </c>
      <c r="BG44" s="69" t="s">
        <v>36</v>
      </c>
      <c r="BH44" s="69" t="s">
        <v>36</v>
      </c>
      <c r="BI44" s="69" t="s">
        <v>36</v>
      </c>
      <c r="BJ44" s="69" t="s">
        <v>36</v>
      </c>
      <c r="BK44" s="69" t="s">
        <v>36</v>
      </c>
      <c r="BL44" s="69" t="s">
        <v>36</v>
      </c>
      <c r="BM44" s="69" t="s">
        <v>36</v>
      </c>
      <c r="BN44" s="69" t="s">
        <v>36</v>
      </c>
      <c r="BO44" s="69" t="s">
        <v>36</v>
      </c>
      <c r="BP44" s="69" t="s">
        <v>36</v>
      </c>
      <c r="BQ44" s="160" t="s">
        <v>36</v>
      </c>
      <c r="BR44" s="69">
        <v>7234</v>
      </c>
      <c r="BS44" s="69">
        <v>6180</v>
      </c>
      <c r="BT44" s="69">
        <v>3624</v>
      </c>
      <c r="BU44" s="69">
        <v>1618</v>
      </c>
      <c r="BV44" s="78">
        <v>1703</v>
      </c>
      <c r="BW44" s="78">
        <v>1210</v>
      </c>
      <c r="BX44" s="78">
        <v>1967</v>
      </c>
      <c r="BY44" s="78">
        <v>3027</v>
      </c>
      <c r="BZ44" s="78">
        <v>3323</v>
      </c>
      <c r="CA44" s="78">
        <v>3110</v>
      </c>
      <c r="CB44" s="153" t="s">
        <v>36</v>
      </c>
      <c r="CC44" s="69">
        <v>0</v>
      </c>
      <c r="CD44" s="69">
        <v>0</v>
      </c>
      <c r="CE44" s="69">
        <v>0</v>
      </c>
      <c r="CF44" s="69">
        <v>0</v>
      </c>
      <c r="CG44" s="69" t="s">
        <v>36</v>
      </c>
      <c r="CH44" s="78" t="s">
        <v>38</v>
      </c>
      <c r="CI44" s="78" t="s">
        <v>36</v>
      </c>
      <c r="CJ44" s="78" t="s">
        <v>36</v>
      </c>
      <c r="CK44" s="78" t="s">
        <v>36</v>
      </c>
      <c r="CL44" s="78" t="s">
        <v>36</v>
      </c>
      <c r="CM44" s="153" t="s">
        <v>36</v>
      </c>
      <c r="CN44" s="69">
        <v>20342</v>
      </c>
      <c r="CO44" s="69" t="s">
        <v>36</v>
      </c>
      <c r="CP44" s="69" t="s">
        <v>36</v>
      </c>
      <c r="CQ44" s="69" t="s">
        <v>36</v>
      </c>
      <c r="CR44" s="69">
        <v>957000</v>
      </c>
      <c r="CS44" s="78">
        <v>1233454</v>
      </c>
      <c r="CT44" s="78">
        <v>1562544</v>
      </c>
      <c r="CU44" s="78">
        <v>1538578</v>
      </c>
      <c r="CV44" s="78">
        <v>1442021</v>
      </c>
      <c r="CW44" s="78">
        <v>1433579</v>
      </c>
      <c r="CX44" s="153">
        <v>40903</v>
      </c>
      <c r="CY44" s="69" t="s">
        <v>36</v>
      </c>
      <c r="CZ44" s="69" t="s">
        <v>36</v>
      </c>
      <c r="DA44" s="69" t="s">
        <v>36</v>
      </c>
      <c r="DB44" s="69" t="s">
        <v>36</v>
      </c>
      <c r="DC44" s="69" t="s">
        <v>36</v>
      </c>
      <c r="DD44" s="69" t="s">
        <v>36</v>
      </c>
      <c r="DE44" s="69" t="s">
        <v>36</v>
      </c>
      <c r="DF44" s="69" t="s">
        <v>36</v>
      </c>
      <c r="DG44" s="69" t="s">
        <v>36</v>
      </c>
      <c r="DH44" s="69" t="s">
        <v>36</v>
      </c>
      <c r="DI44" s="160" t="s">
        <v>36</v>
      </c>
      <c r="DJ44" s="69" t="s">
        <v>36</v>
      </c>
      <c r="DK44" s="69" t="s">
        <v>36</v>
      </c>
      <c r="DL44" s="69" t="s">
        <v>36</v>
      </c>
      <c r="DM44" s="38" t="s">
        <v>36</v>
      </c>
      <c r="DN44" s="38" t="s">
        <v>36</v>
      </c>
      <c r="DO44" s="74" t="s">
        <v>36</v>
      </c>
      <c r="DP44" s="74" t="s">
        <v>36</v>
      </c>
      <c r="DQ44" s="74" t="s">
        <v>36</v>
      </c>
      <c r="DR44" s="74" t="s">
        <v>36</v>
      </c>
      <c r="DS44" s="74" t="s">
        <v>36</v>
      </c>
      <c r="DT44" s="188" t="s">
        <v>36</v>
      </c>
      <c r="DU44" s="69">
        <v>0</v>
      </c>
      <c r="DV44" s="69" t="s">
        <v>36</v>
      </c>
      <c r="DW44" s="38" t="s">
        <v>36</v>
      </c>
      <c r="DX44" s="78">
        <v>0</v>
      </c>
      <c r="DY44" s="78">
        <v>0</v>
      </c>
      <c r="DZ44" s="78">
        <v>0</v>
      </c>
      <c r="EA44" s="20">
        <v>0</v>
      </c>
      <c r="EB44" s="147">
        <v>0</v>
      </c>
      <c r="EC44" s="147">
        <v>0</v>
      </c>
      <c r="ED44" s="147">
        <v>0</v>
      </c>
      <c r="EE44" s="216">
        <v>0</v>
      </c>
      <c r="EF44" s="69" t="s">
        <v>36</v>
      </c>
      <c r="EG44" s="69" t="s">
        <v>36</v>
      </c>
      <c r="EH44" s="69" t="s">
        <v>36</v>
      </c>
      <c r="EI44" s="69" t="s">
        <v>36</v>
      </c>
      <c r="EJ44" s="69" t="s">
        <v>36</v>
      </c>
      <c r="EK44" s="69" t="s">
        <v>36</v>
      </c>
      <c r="EL44" s="69" t="s">
        <v>36</v>
      </c>
      <c r="EM44" s="69" t="s">
        <v>36</v>
      </c>
      <c r="EN44" s="69" t="s">
        <v>36</v>
      </c>
      <c r="EO44" s="78" t="s">
        <v>36</v>
      </c>
      <c r="EP44" s="153" t="s">
        <v>36</v>
      </c>
      <c r="EQ44" s="69">
        <v>0</v>
      </c>
      <c r="ER44" s="69" t="s">
        <v>36</v>
      </c>
      <c r="ES44" s="69" t="s">
        <v>36</v>
      </c>
      <c r="ET44" s="69">
        <v>0</v>
      </c>
      <c r="EU44" s="69">
        <v>0</v>
      </c>
      <c r="EV44" s="69">
        <v>0</v>
      </c>
      <c r="EW44" s="69">
        <v>0</v>
      </c>
      <c r="EX44" s="69">
        <v>0</v>
      </c>
      <c r="EY44" s="69">
        <v>0</v>
      </c>
      <c r="EZ44" s="69">
        <v>0</v>
      </c>
      <c r="FA44" s="160">
        <v>0</v>
      </c>
      <c r="FB44" s="69">
        <v>0</v>
      </c>
      <c r="FC44" s="69">
        <v>0</v>
      </c>
      <c r="FD44" s="69">
        <v>0</v>
      </c>
      <c r="FE44" s="69">
        <v>0</v>
      </c>
      <c r="FF44" s="69">
        <v>0</v>
      </c>
      <c r="FG44" s="69">
        <v>0</v>
      </c>
      <c r="FH44" s="69">
        <v>0</v>
      </c>
      <c r="FI44" s="69" t="s">
        <v>36</v>
      </c>
      <c r="FJ44" s="69" t="s">
        <v>36</v>
      </c>
      <c r="FK44" s="69" t="s">
        <v>36</v>
      </c>
      <c r="FL44" s="160" t="s">
        <v>36</v>
      </c>
      <c r="FM44" s="69">
        <v>0</v>
      </c>
      <c r="FN44" s="69" t="s">
        <v>36</v>
      </c>
      <c r="FO44" s="69" t="s">
        <v>36</v>
      </c>
      <c r="FP44" s="69" t="s">
        <v>36</v>
      </c>
      <c r="FQ44" s="69">
        <v>14167</v>
      </c>
      <c r="FR44" s="78">
        <v>26770</v>
      </c>
      <c r="FS44" s="78">
        <v>21735</v>
      </c>
      <c r="FT44" s="78">
        <v>58565</v>
      </c>
      <c r="FU44" s="78">
        <v>81408</v>
      </c>
      <c r="FV44" s="78">
        <v>80146</v>
      </c>
      <c r="FW44" s="153">
        <v>73735</v>
      </c>
      <c r="FX44" s="69">
        <v>0</v>
      </c>
      <c r="FY44" s="69" t="s">
        <v>36</v>
      </c>
      <c r="FZ44" s="69" t="s">
        <v>36</v>
      </c>
      <c r="GA44" s="69" t="s">
        <v>36</v>
      </c>
      <c r="GB44" s="78" t="s">
        <v>36</v>
      </c>
      <c r="GC44" s="78" t="s">
        <v>36</v>
      </c>
      <c r="GD44" s="78" t="s">
        <v>36</v>
      </c>
      <c r="GE44" s="78" t="s">
        <v>36</v>
      </c>
      <c r="GF44" s="78" t="s">
        <v>38</v>
      </c>
      <c r="GG44" s="78" t="s">
        <v>36</v>
      </c>
      <c r="GH44" s="153" t="s">
        <v>36</v>
      </c>
      <c r="GI44" s="69">
        <v>0</v>
      </c>
      <c r="GJ44" s="69">
        <v>0</v>
      </c>
      <c r="GK44" s="69">
        <v>0</v>
      </c>
      <c r="GL44" s="69">
        <v>0</v>
      </c>
      <c r="GM44" s="69" t="s">
        <v>36</v>
      </c>
      <c r="GN44" s="69" t="s">
        <v>36</v>
      </c>
      <c r="GO44" s="69" t="s">
        <v>36</v>
      </c>
      <c r="GP44" s="69" t="s">
        <v>36</v>
      </c>
      <c r="GQ44" s="69" t="s">
        <v>36</v>
      </c>
      <c r="GR44" s="69" t="s">
        <v>36</v>
      </c>
      <c r="GS44" s="160" t="s">
        <v>36</v>
      </c>
      <c r="GT44" s="69">
        <v>0</v>
      </c>
      <c r="GU44" s="69">
        <v>0</v>
      </c>
      <c r="GV44" s="69">
        <v>0</v>
      </c>
      <c r="GW44" s="69">
        <v>0</v>
      </c>
      <c r="GX44" s="69">
        <v>0</v>
      </c>
      <c r="GY44" s="78">
        <v>0</v>
      </c>
      <c r="GZ44" s="78">
        <v>0</v>
      </c>
      <c r="HA44" s="78">
        <v>0</v>
      </c>
      <c r="HB44" s="78">
        <v>0</v>
      </c>
      <c r="HC44" s="78">
        <v>0</v>
      </c>
      <c r="HD44" s="153">
        <v>0</v>
      </c>
      <c r="HE44" s="69" t="s">
        <v>36</v>
      </c>
      <c r="HF44" s="69">
        <v>0</v>
      </c>
      <c r="HG44" s="69" t="s">
        <v>36</v>
      </c>
      <c r="HH44" s="69" t="s">
        <v>36</v>
      </c>
      <c r="HI44" s="69" t="s">
        <v>38</v>
      </c>
      <c r="HJ44" s="78" t="s">
        <v>38</v>
      </c>
      <c r="HK44" s="78" t="s">
        <v>38</v>
      </c>
      <c r="HL44" s="171" t="s">
        <v>36</v>
      </c>
      <c r="HM44" s="171" t="s">
        <v>36</v>
      </c>
      <c r="HN44" s="212" t="s">
        <v>36</v>
      </c>
      <c r="HO44" s="199" t="s">
        <v>36</v>
      </c>
      <c r="HP44" s="69">
        <v>0</v>
      </c>
      <c r="HQ44" s="69">
        <v>0</v>
      </c>
      <c r="HR44" s="69">
        <v>0</v>
      </c>
      <c r="HS44" s="69">
        <v>0</v>
      </c>
      <c r="HT44" s="69">
        <v>0</v>
      </c>
      <c r="HU44" s="69">
        <v>0</v>
      </c>
      <c r="HV44" s="69">
        <v>0</v>
      </c>
      <c r="HW44" s="69" t="s">
        <v>36</v>
      </c>
      <c r="HX44" s="69" t="s">
        <v>36</v>
      </c>
      <c r="HY44" s="69" t="s">
        <v>36</v>
      </c>
      <c r="HZ44" s="160" t="s">
        <v>36</v>
      </c>
      <c r="IA44" s="69" t="s">
        <v>36</v>
      </c>
      <c r="IB44" s="69" t="s">
        <v>36</v>
      </c>
      <c r="IC44" s="69" t="s">
        <v>36</v>
      </c>
      <c r="ID44" s="69" t="s">
        <v>36</v>
      </c>
      <c r="IE44" s="69" t="s">
        <v>36</v>
      </c>
      <c r="IF44" s="78" t="s">
        <v>38</v>
      </c>
      <c r="IG44" s="78" t="s">
        <v>38</v>
      </c>
      <c r="IH44" s="78" t="s">
        <v>36</v>
      </c>
      <c r="II44" s="78" t="s">
        <v>36</v>
      </c>
      <c r="IJ44" s="78" t="s">
        <v>36</v>
      </c>
      <c r="IK44" s="153" t="s">
        <v>36</v>
      </c>
      <c r="IL44" s="69" t="s">
        <v>36</v>
      </c>
      <c r="IM44" s="69" t="s">
        <v>36</v>
      </c>
      <c r="IN44" s="69" t="s">
        <v>36</v>
      </c>
      <c r="IO44" s="69" t="s">
        <v>36</v>
      </c>
      <c r="IP44" s="69" t="s">
        <v>36</v>
      </c>
      <c r="IQ44" s="78" t="s">
        <v>36</v>
      </c>
      <c r="IR44" s="78" t="s">
        <v>36</v>
      </c>
      <c r="IS44" s="78" t="s">
        <v>36</v>
      </c>
      <c r="IT44" s="78" t="s">
        <v>36</v>
      </c>
      <c r="IU44" s="78" t="s">
        <v>36</v>
      </c>
      <c r="IV44" s="153" t="s">
        <v>36</v>
      </c>
      <c r="IW44" s="69" t="s">
        <v>36</v>
      </c>
      <c r="IX44" s="69" t="s">
        <v>36</v>
      </c>
      <c r="IY44" s="69" t="s">
        <v>36</v>
      </c>
      <c r="IZ44" s="69" t="s">
        <v>36</v>
      </c>
      <c r="JA44" s="69" t="s">
        <v>38</v>
      </c>
      <c r="JB44" s="69" t="s">
        <v>36</v>
      </c>
      <c r="JC44" s="69" t="s">
        <v>36</v>
      </c>
      <c r="JD44" s="69" t="s">
        <v>36</v>
      </c>
      <c r="JE44" s="69" t="s">
        <v>36</v>
      </c>
      <c r="JF44" s="69" t="s">
        <v>36</v>
      </c>
      <c r="JG44" s="160">
        <v>828143</v>
      </c>
      <c r="JH44" s="69">
        <v>0</v>
      </c>
      <c r="JI44" s="69">
        <v>0</v>
      </c>
      <c r="JJ44" s="69">
        <v>0</v>
      </c>
      <c r="JK44" s="69">
        <v>0</v>
      </c>
      <c r="JL44" s="69">
        <v>0</v>
      </c>
      <c r="JM44" s="78">
        <v>0</v>
      </c>
      <c r="JN44" s="78">
        <v>0</v>
      </c>
      <c r="JO44" s="78">
        <v>77459</v>
      </c>
      <c r="JP44" s="78">
        <v>78263</v>
      </c>
      <c r="JQ44" s="78">
        <v>17087</v>
      </c>
      <c r="JR44" s="153" t="s">
        <v>75</v>
      </c>
      <c r="JS44" s="69">
        <v>0</v>
      </c>
      <c r="JT44" s="69">
        <v>0</v>
      </c>
      <c r="JU44" s="69">
        <v>0</v>
      </c>
      <c r="JV44" s="69">
        <v>0</v>
      </c>
      <c r="JW44" s="69">
        <v>0</v>
      </c>
      <c r="JX44" s="78">
        <v>0</v>
      </c>
      <c r="JY44" s="78">
        <v>0</v>
      </c>
      <c r="JZ44" s="78">
        <v>0</v>
      </c>
      <c r="KA44" s="69">
        <v>0</v>
      </c>
      <c r="KB44" s="69" t="s">
        <v>38</v>
      </c>
      <c r="KC44" s="160" t="s">
        <v>36</v>
      </c>
      <c r="KD44" s="69" t="s">
        <v>36</v>
      </c>
      <c r="KE44" s="69" t="s">
        <v>36</v>
      </c>
      <c r="KF44" s="69" t="s">
        <v>36</v>
      </c>
      <c r="KG44" s="69">
        <v>243923</v>
      </c>
      <c r="KH44" s="69" t="s">
        <v>36</v>
      </c>
      <c r="KI44" s="107" t="s">
        <v>36</v>
      </c>
      <c r="KJ44" s="107" t="s">
        <v>36</v>
      </c>
      <c r="KK44" s="107" t="s">
        <v>36</v>
      </c>
      <c r="KL44" s="107" t="s">
        <v>36</v>
      </c>
      <c r="KM44" s="107" t="s">
        <v>36</v>
      </c>
      <c r="KN44" s="107" t="s">
        <v>36</v>
      </c>
      <c r="KO44" s="72">
        <v>183816</v>
      </c>
      <c r="KP44" s="38">
        <v>187545</v>
      </c>
      <c r="KQ44" s="38">
        <v>79357</v>
      </c>
      <c r="KR44" s="72">
        <v>70450</v>
      </c>
      <c r="KS44" s="78">
        <v>54335</v>
      </c>
      <c r="KT44" s="78">
        <v>62419</v>
      </c>
      <c r="KU44" s="78">
        <v>64522</v>
      </c>
      <c r="KV44" s="78">
        <v>104994</v>
      </c>
      <c r="KW44" s="78">
        <f>105072+22830+1126</f>
        <v>129028</v>
      </c>
      <c r="KX44" s="78">
        <v>132278</v>
      </c>
      <c r="KY44" s="153">
        <v>164137</v>
      </c>
      <c r="KZ44" s="69">
        <v>5055</v>
      </c>
      <c r="LA44" s="69" t="s">
        <v>36</v>
      </c>
      <c r="LB44" s="69">
        <v>55124</v>
      </c>
      <c r="LC44" s="69">
        <v>43420</v>
      </c>
      <c r="LD44" s="69">
        <v>42138</v>
      </c>
      <c r="LE44" s="78">
        <v>43668</v>
      </c>
      <c r="LF44" s="78">
        <v>57579</v>
      </c>
      <c r="LG44" s="78">
        <v>38498</v>
      </c>
      <c r="LH44" s="78" t="s">
        <v>36</v>
      </c>
      <c r="LI44" s="78" t="s">
        <v>36</v>
      </c>
      <c r="LJ44" s="153" t="s">
        <v>36</v>
      </c>
    </row>
    <row r="45" spans="1:322" ht="13" x14ac:dyDescent="0.3">
      <c r="A45" s="36"/>
      <c r="AQ45" s="69"/>
      <c r="AR45" s="69"/>
      <c r="AS45" s="69"/>
      <c r="AT45" s="69"/>
      <c r="AU45" s="160"/>
      <c r="EA45" s="20"/>
      <c r="EB45" s="20"/>
      <c r="EC45" s="20"/>
      <c r="ED45" s="20"/>
      <c r="EE45" s="177"/>
      <c r="FR45" s="106"/>
      <c r="FS45" s="106"/>
      <c r="FT45" s="106"/>
      <c r="FU45" s="106"/>
      <c r="FV45" s="106"/>
      <c r="FW45" s="73"/>
      <c r="HM45" s="37"/>
      <c r="HN45" s="37"/>
      <c r="HO45" s="82"/>
      <c r="JS45" s="1"/>
      <c r="JT45" s="1"/>
      <c r="JU45" s="1"/>
      <c r="JV45" s="1"/>
    </row>
    <row r="46" spans="1:322" s="37" customFormat="1" ht="66" customHeight="1" x14ac:dyDescent="0.25">
      <c r="B46" s="89" t="s">
        <v>248</v>
      </c>
      <c r="C46" s="79" t="s">
        <v>249</v>
      </c>
      <c r="D46" s="80"/>
      <c r="E46" s="80"/>
      <c r="F46" s="80"/>
      <c r="G46" s="80"/>
      <c r="H46" s="80"/>
      <c r="I46" s="80"/>
      <c r="N46" s="82"/>
      <c r="O46" s="81" t="s">
        <v>81</v>
      </c>
      <c r="Y46" s="82"/>
      <c r="AJ46" s="82"/>
      <c r="AR46" s="81" t="s">
        <v>197</v>
      </c>
      <c r="AS46" s="81"/>
      <c r="AT46" s="81"/>
      <c r="AU46" s="136"/>
      <c r="AX46" s="81" t="s">
        <v>48</v>
      </c>
      <c r="BC46" s="81" t="s">
        <v>200</v>
      </c>
      <c r="BD46" s="81"/>
      <c r="BE46" s="81"/>
      <c r="BF46" s="136"/>
      <c r="BQ46" s="82"/>
      <c r="BT46" s="81" t="s">
        <v>85</v>
      </c>
      <c r="BV46" s="83"/>
      <c r="BW46" s="83"/>
      <c r="BX46" s="83"/>
      <c r="BY46" s="83"/>
      <c r="BZ46" s="83"/>
      <c r="CA46" s="83"/>
      <c r="CB46" s="84"/>
      <c r="CM46" s="82"/>
      <c r="CX46" s="82"/>
      <c r="DI46" s="82"/>
      <c r="DT46" s="82"/>
      <c r="EA46" s="20"/>
      <c r="EB46" s="20"/>
      <c r="EC46" s="20"/>
      <c r="ED46" s="20"/>
      <c r="EE46" s="177"/>
      <c r="EP46" s="82"/>
      <c r="FA46" s="82"/>
      <c r="FL46" s="82"/>
      <c r="FW46" s="82"/>
      <c r="GH46" s="82"/>
      <c r="GS46" s="82"/>
      <c r="HD46" s="82"/>
      <c r="HF46" s="85"/>
      <c r="HH46" s="81" t="s">
        <v>80</v>
      </c>
      <c r="HL46" s="81" t="s">
        <v>203</v>
      </c>
      <c r="HM46" s="81" t="s">
        <v>218</v>
      </c>
      <c r="HO46" s="82"/>
      <c r="HW46" s="81" t="s">
        <v>204</v>
      </c>
      <c r="HX46" s="81"/>
      <c r="HY46" s="81"/>
      <c r="HZ46" s="136"/>
      <c r="ID46" s="86"/>
      <c r="IK46" s="82"/>
      <c r="IV46" s="82"/>
      <c r="JG46" s="82"/>
      <c r="JR46" s="82"/>
      <c r="KC46" s="82"/>
      <c r="KN46" s="82"/>
      <c r="KO46" s="87"/>
      <c r="KP46" s="87"/>
      <c r="KQ46" s="87"/>
      <c r="KR46" s="81" t="s">
        <v>100</v>
      </c>
      <c r="KS46" s="87"/>
      <c r="KT46" s="87"/>
      <c r="KU46" s="87"/>
      <c r="KV46" s="87"/>
      <c r="KW46" s="87"/>
      <c r="KX46" s="87"/>
      <c r="KY46" s="88"/>
      <c r="LF46" s="87"/>
      <c r="LG46" s="150" t="s">
        <v>195</v>
      </c>
      <c r="LH46" s="150"/>
      <c r="LI46" s="150"/>
      <c r="LJ46" s="138"/>
    </row>
    <row r="47" spans="1:322" s="37" customFormat="1" ht="96.75" customHeight="1" x14ac:dyDescent="0.25">
      <c r="B47" s="89" t="s">
        <v>194</v>
      </c>
      <c r="C47" s="89" t="s">
        <v>51</v>
      </c>
      <c r="D47" s="80"/>
      <c r="E47" s="80"/>
      <c r="F47" s="80"/>
      <c r="G47" s="80"/>
      <c r="H47" s="80"/>
      <c r="I47" s="80"/>
      <c r="N47" s="82"/>
      <c r="O47" s="81" t="s">
        <v>50</v>
      </c>
      <c r="Y47" s="82"/>
      <c r="AJ47" s="82"/>
      <c r="AU47" s="82"/>
      <c r="AX47" s="81" t="s">
        <v>49</v>
      </c>
      <c r="AZ47" s="81" t="s">
        <v>90</v>
      </c>
      <c r="BF47" s="82"/>
      <c r="BQ47" s="82"/>
      <c r="BV47" s="83"/>
      <c r="BW47" s="83"/>
      <c r="BX47" s="83"/>
      <c r="BY47" s="83"/>
      <c r="BZ47" s="83"/>
      <c r="CA47" s="83"/>
      <c r="CB47" s="84"/>
      <c r="CM47" s="82"/>
      <c r="CX47" s="82"/>
      <c r="DI47" s="82"/>
      <c r="DT47" s="82"/>
      <c r="DY47" s="81"/>
      <c r="EA47" s="20"/>
      <c r="EB47" s="20"/>
      <c r="EC47" s="20"/>
      <c r="ED47" s="20"/>
      <c r="EE47" s="177"/>
      <c r="EJ47" s="81"/>
      <c r="EK47" s="178"/>
      <c r="EL47" s="178"/>
      <c r="EM47" s="178"/>
      <c r="EN47" s="178"/>
      <c r="EO47" s="178"/>
      <c r="EP47" s="179"/>
      <c r="FA47" s="82"/>
      <c r="FF47" s="81"/>
      <c r="FG47" s="115"/>
      <c r="FH47" s="115"/>
      <c r="FI47" s="115"/>
      <c r="FJ47" s="115"/>
      <c r="FK47" s="115"/>
      <c r="FL47" s="116"/>
      <c r="FW47" s="82"/>
      <c r="GH47" s="82"/>
      <c r="GI47" s="90"/>
      <c r="GJ47" s="90"/>
      <c r="GK47" s="90"/>
      <c r="GL47" s="90"/>
      <c r="GS47" s="82"/>
      <c r="HD47" s="82"/>
      <c r="HO47" s="82"/>
      <c r="HZ47" s="82"/>
      <c r="ID47" s="86"/>
      <c r="IK47" s="82"/>
      <c r="IV47" s="82"/>
      <c r="JG47" s="82"/>
      <c r="JR47" s="82"/>
      <c r="KC47" s="82"/>
      <c r="KN47" s="82"/>
      <c r="KY47" s="82"/>
      <c r="LJ47" s="82"/>
    </row>
    <row r="48" spans="1:322" s="37" customFormat="1" ht="34.5" customHeight="1" x14ac:dyDescent="0.25">
      <c r="D48" s="91"/>
      <c r="E48" s="91"/>
      <c r="F48" s="91"/>
      <c r="G48" s="91"/>
      <c r="H48" s="91"/>
      <c r="I48" s="91"/>
      <c r="N48" s="82"/>
      <c r="Y48" s="82"/>
      <c r="AJ48" s="82"/>
      <c r="AU48" s="82"/>
      <c r="BF48" s="82"/>
      <c r="BQ48" s="82"/>
      <c r="BV48" s="83"/>
      <c r="BW48" s="83"/>
      <c r="BX48" s="83"/>
      <c r="BY48" s="83"/>
      <c r="BZ48" s="83"/>
      <c r="CA48" s="83"/>
      <c r="CB48" s="84"/>
      <c r="CM48" s="82"/>
      <c r="CX48" s="82"/>
      <c r="DI48" s="82"/>
      <c r="DT48" s="82"/>
      <c r="EA48" s="36"/>
      <c r="EB48" s="36"/>
      <c r="EC48" s="36"/>
      <c r="ED48" s="36"/>
      <c r="EE48" s="93"/>
      <c r="EJ48" s="81"/>
      <c r="EK48" s="178"/>
      <c r="EL48" s="178"/>
      <c r="EM48" s="178"/>
      <c r="EN48" s="178"/>
      <c r="EO48" s="178"/>
      <c r="EP48" s="179"/>
      <c r="FA48" s="82"/>
      <c r="FL48" s="82"/>
      <c r="FW48" s="82"/>
      <c r="GH48" s="82"/>
      <c r="GS48" s="82"/>
      <c r="HD48" s="82"/>
      <c r="HO48" s="82"/>
      <c r="HZ48" s="82"/>
      <c r="ID48" s="86"/>
      <c r="IK48" s="82"/>
      <c r="IV48" s="82"/>
      <c r="JG48" s="82"/>
      <c r="JR48" s="82"/>
      <c r="KC48" s="82"/>
      <c r="KN48" s="82"/>
      <c r="KY48" s="82"/>
      <c r="LJ48" s="82"/>
    </row>
    <row r="49" spans="4:322" s="37" customFormat="1" ht="38.25" customHeight="1" x14ac:dyDescent="0.25">
      <c r="D49" s="91"/>
      <c r="E49" s="91"/>
      <c r="F49" s="91"/>
      <c r="G49" s="91"/>
      <c r="H49" s="91"/>
      <c r="I49" s="91"/>
      <c r="N49" s="82"/>
      <c r="Y49" s="82"/>
      <c r="AJ49" s="82"/>
      <c r="AU49" s="82"/>
      <c r="BF49" s="82"/>
      <c r="BQ49" s="82"/>
      <c r="BV49" s="83"/>
      <c r="BW49" s="83"/>
      <c r="BX49" s="83"/>
      <c r="BY49" s="83"/>
      <c r="BZ49" s="83"/>
      <c r="CA49" s="83"/>
      <c r="CB49" s="84"/>
      <c r="CM49" s="82"/>
      <c r="CX49" s="82"/>
      <c r="DI49" s="82"/>
      <c r="DT49" s="82"/>
      <c r="EA49" s="36"/>
      <c r="EB49" s="36"/>
      <c r="EC49" s="36"/>
      <c r="ED49" s="36"/>
      <c r="EE49" s="93"/>
      <c r="EJ49" s="81"/>
      <c r="EK49" s="178"/>
      <c r="EL49" s="178"/>
      <c r="EM49" s="178"/>
      <c r="EN49" s="178"/>
      <c r="EO49" s="178"/>
      <c r="EP49" s="179"/>
      <c r="FA49" s="82"/>
      <c r="FL49" s="82"/>
      <c r="FW49" s="82"/>
      <c r="GH49" s="82"/>
      <c r="GS49" s="82"/>
      <c r="HD49" s="82"/>
      <c r="HO49" s="82"/>
      <c r="HZ49" s="82"/>
      <c r="ID49" s="86"/>
      <c r="IK49" s="82"/>
      <c r="IV49" s="82"/>
      <c r="JG49" s="82"/>
      <c r="JR49" s="82"/>
      <c r="KC49" s="82"/>
      <c r="KN49" s="82"/>
      <c r="KY49" s="82"/>
      <c r="LJ49" s="82"/>
    </row>
    <row r="50" spans="4:322" ht="14" x14ac:dyDescent="0.25">
      <c r="EJ50" s="176"/>
      <c r="EK50" s="176"/>
      <c r="EL50" s="176"/>
      <c r="EM50" s="176"/>
      <c r="EN50" s="176"/>
      <c r="EO50" s="176"/>
      <c r="EP50" s="180"/>
    </row>
    <row r="74" spans="1:322" x14ac:dyDescent="0.25">
      <c r="A74" s="36"/>
    </row>
    <row r="76" spans="1:322" x14ac:dyDescent="0.25">
      <c r="A76" s="36"/>
    </row>
    <row r="78" spans="1:322" x14ac:dyDescent="0.25">
      <c r="KO78" s="35"/>
      <c r="KP78" s="35"/>
      <c r="KQ78" s="35"/>
      <c r="KR78" s="35"/>
      <c r="KS78" s="35"/>
      <c r="KT78" s="35"/>
      <c r="KU78" s="35"/>
      <c r="KV78" s="35"/>
      <c r="KW78" s="35"/>
      <c r="KX78" s="35"/>
      <c r="KY78" s="48"/>
      <c r="LF78" s="35"/>
      <c r="LG78" s="35"/>
      <c r="LH78" s="35"/>
      <c r="LI78" s="35"/>
      <c r="LJ78" s="48"/>
    </row>
    <row r="79" spans="1:322" x14ac:dyDescent="0.25">
      <c r="KO79" s="35"/>
      <c r="KP79" s="35"/>
      <c r="KQ79" s="35"/>
      <c r="KR79" s="35"/>
      <c r="KS79" s="35"/>
      <c r="KT79" s="35"/>
      <c r="KU79" s="35"/>
      <c r="KV79" s="35"/>
      <c r="KW79" s="35"/>
      <c r="KX79" s="35"/>
      <c r="KY79" s="48"/>
      <c r="LF79" s="35"/>
      <c r="LG79" s="35"/>
      <c r="LH79" s="35"/>
      <c r="LI79" s="35"/>
      <c r="LJ79" s="48"/>
    </row>
    <row r="80" spans="1:322" x14ac:dyDescent="0.25">
      <c r="KO80" s="35"/>
      <c r="KP80" s="35"/>
      <c r="KQ80" s="35"/>
      <c r="KR80" s="35"/>
      <c r="KS80" s="35"/>
      <c r="KT80" s="35"/>
      <c r="KU80" s="35"/>
      <c r="KV80" s="35"/>
      <c r="KW80" s="35"/>
      <c r="KX80" s="35"/>
      <c r="KY80" s="48"/>
      <c r="LF80" s="35"/>
      <c r="LG80" s="35"/>
      <c r="LH80" s="35"/>
      <c r="LI80" s="35"/>
      <c r="LJ80" s="48"/>
    </row>
  </sheetData>
  <pageMargins left="0.23622047244094491" right="0.23622047244094491" top="0.74803149606299213" bottom="0.74803149606299213" header="0.31496062992125984" footer="0.31496062992125984"/>
  <pageSetup paperSize="8" scale="26" fitToWidth="3" orientation="landscape" r:id="rId1"/>
  <ignoredErrors>
    <ignoredError sqref="A3 AV9 D9:E9 O9:P9 Z9:AA9 AK9:AL9 A9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2013-2023</vt:lpstr>
    </vt:vector>
  </TitlesOfParts>
  <Company>Etat de Genève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edera</dc:creator>
  <cp:lastModifiedBy>Rollinet Raphaël</cp:lastModifiedBy>
  <cp:lastPrinted>2021-07-01T07:20:51Z</cp:lastPrinted>
  <dcterms:created xsi:type="dcterms:W3CDTF">2011-11-01T14:58:52Z</dcterms:created>
  <dcterms:modified xsi:type="dcterms:W3CDTF">2025-03-03T15:31:52Z</dcterms:modified>
</cp:coreProperties>
</file>