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1&amp;1 DRILLISCH" sheetId="2" state="visible" r:id="rId2"/>
    <sheet name="AIXTRON" sheetId="3" state="visible" r:id="rId3"/>
    <sheet name="BECHTLE" sheetId="4" state="visible" r:id="rId4"/>
    <sheet name="CANCOM" sheetId="5" state="visible" r:id="rId5"/>
    <sheet name="CARL ZEISS MEDITEC" sheetId="6" state="visible" r:id="rId6"/>
    <sheet name="COMPUGROUP MEDICAL" sheetId="7" state="visible" r:id="rId7"/>
    <sheet name="DRÄGERWERK VZ" sheetId="8" state="visible" r:id="rId8"/>
    <sheet name="DT. TELEKOM" sheetId="9" state="visible" r:id="rId9"/>
    <sheet name="ECKERT&amp;ZIEGLER" sheetId="10" state="visible" r:id="rId10"/>
    <sheet name="EVOTEC" sheetId="11" state="visible" r:id="rId11"/>
    <sheet name="FREENET" sheetId="12" state="visible" r:id="rId12"/>
    <sheet name="INFINEON" sheetId="13" state="visible" r:id="rId13"/>
    <sheet name="JENOPTIK" sheetId="14" state="visible" r:id="rId14"/>
    <sheet name="MORPHOSYS" sheetId="15" state="visible" r:id="rId15"/>
    <sheet name="NEMETSCHEK" sheetId="16" state="visible" r:id="rId16"/>
    <sheet name="NEW WORK SE" sheetId="17" state="visible" r:id="rId17"/>
    <sheet name="NORDEX" sheetId="18" state="visible" r:id="rId18"/>
    <sheet name="PFEIFFER VACUUM" sheetId="19" state="visible" r:id="rId19"/>
    <sheet name="QIAGEN" sheetId="20" state="visible" r:id="rId20"/>
    <sheet name="S&amp;T AG" sheetId="21" state="visible" r:id="rId21"/>
    <sheet name="SAP" sheetId="22" state="visible" r:id="rId22"/>
    <sheet name="SARTORIUS VZ" sheetId="23" state="visible" r:id="rId23"/>
    <sheet name="SIEMENS HEALTHINEERS" sheetId="24" state="visible" r:id="rId24"/>
    <sheet name="SILTRONIC" sheetId="25" state="visible" r:id="rId25"/>
    <sheet name="SOFTWARE" sheetId="26" state="visible" r:id="rId26"/>
    <sheet name="TEAMVIEWER" sheetId="27" state="visible" r:id="rId27"/>
    <sheet name="TELEFONICA DEUTSCHLAND HOLDING" sheetId="28" state="visible" r:id="rId28"/>
    <sheet name="UTD. INTERNET" sheetId="29" state="visible" r:id="rId29"/>
    <sheet name="VARTA" sheetId="30" state="visible" r:id="rId30"/>
    <sheet name="WIRECARD" sheetId="31" state="visible" r:id="rId3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styles.xml" Type="http://schemas.openxmlformats.org/officeDocument/2006/relationships/styles" /><Relationship Id="rId3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3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5"/>
  </cols>
  <sheetData>
    <row r="1">
      <c r="A1" s="1" t="inlineStr">
        <is>
          <t>INDEX</t>
        </is>
      </c>
    </row>
    <row r="2">
      <c r="A2" s="3" t="n"/>
    </row>
    <row r="3">
      <c r="A3" s="5">
        <f>HYPERLINK("tecdax_Stock_Data_EUR.xlsx#'1&amp;1 DRILLISCH'!A1", "1&amp;1 DRILLISCH")</f>
        <v/>
      </c>
    </row>
    <row r="4">
      <c r="A4" s="5">
        <f>HYPERLINK("tecdax_Stock_Data_EUR.xlsx#'AIXTRON'!A1", "AIXTRON")</f>
        <v/>
      </c>
    </row>
    <row r="5">
      <c r="A5" s="5">
        <f>HYPERLINK("tecdax_Stock_Data_EUR.xlsx#'BECHTLE'!A1", "BECHTLE")</f>
        <v/>
      </c>
    </row>
    <row r="6">
      <c r="A6" s="5">
        <f>HYPERLINK("tecdax_Stock_Data_EUR.xlsx#'CANCOM'!A1", "CANCOM")</f>
        <v/>
      </c>
    </row>
    <row r="7">
      <c r="A7" s="5">
        <f>HYPERLINK("tecdax_Stock_Data_EUR.xlsx#'CARL ZEISS MEDITEC'!A1", "CARL ZEISS MEDITEC")</f>
        <v/>
      </c>
    </row>
    <row r="8">
      <c r="A8" s="5">
        <f>HYPERLINK("tecdax_Stock_Data_EUR.xlsx#'COMPUGROUP MEDICAL'!A1", "COMPUGROUP MEDICAL")</f>
        <v/>
      </c>
    </row>
    <row r="9">
      <c r="A9" s="5">
        <f>HYPERLINK("tecdax_Stock_Data_EUR.xlsx#'DRÄGERWERK VZ'!A1", "DRÄGERWERK VZ")</f>
        <v/>
      </c>
    </row>
    <row r="10">
      <c r="A10" s="5">
        <f>HYPERLINK("tecdax_Stock_Data_EUR.xlsx#'DT. TELEKOM'!A1", "DT. TELEKOM")</f>
        <v/>
      </c>
    </row>
    <row r="11">
      <c r="A11" s="5">
        <f>HYPERLINK("tecdax_Stock_Data_EUR.xlsx#'ECKERT&amp;ZIEGLER'!A1", "ECKERT&amp;ZIEGLER")</f>
        <v/>
      </c>
    </row>
    <row r="12">
      <c r="A12" s="5">
        <f>HYPERLINK("tecdax_Stock_Data_EUR.xlsx#'EVOTEC'!A1", "EVOTEC")</f>
        <v/>
      </c>
    </row>
    <row r="13">
      <c r="A13" s="5">
        <f>HYPERLINK("tecdax_Stock_Data_EUR.xlsx#'FREENET'!A1", "FREENET")</f>
        <v/>
      </c>
    </row>
    <row r="14">
      <c r="A14" s="5">
        <f>HYPERLINK("tecdax_Stock_Data_EUR.xlsx#'INFINEON'!A1", "INFINEON")</f>
        <v/>
      </c>
    </row>
    <row r="15">
      <c r="A15" s="5">
        <f>HYPERLINK("tecdax_Stock_Data_EUR.xlsx#'JENOPTIK'!A1", "JENOPTIK")</f>
        <v/>
      </c>
    </row>
    <row r="16">
      <c r="A16" s="5">
        <f>HYPERLINK("tecdax_Stock_Data_EUR.xlsx#'MORPHOSYS'!A1", "MORPHOSYS")</f>
        <v/>
      </c>
    </row>
    <row r="17">
      <c r="A17" s="5">
        <f>HYPERLINK("tecdax_Stock_Data_EUR.xlsx#'NEMETSCHEK'!A1", "NEMETSCHEK")</f>
        <v/>
      </c>
    </row>
    <row r="18">
      <c r="A18" s="5">
        <f>HYPERLINK("tecdax_Stock_Data_EUR.xlsx#'NEW WORK SE'!A1", "NEW WORK SE")</f>
        <v/>
      </c>
    </row>
    <row r="19">
      <c r="A19" s="5">
        <f>HYPERLINK("tecdax_Stock_Data_EUR.xlsx#'NORDEX'!A1", "NORDEX")</f>
        <v/>
      </c>
    </row>
    <row r="20">
      <c r="A20" s="5">
        <f>HYPERLINK("tecdax_Stock_Data_EUR.xlsx#'PFEIFFER VACUUM'!A1", "PFEIFFER VACUUM")</f>
        <v/>
      </c>
    </row>
    <row r="21">
      <c r="A21" s="5">
        <f>HYPERLINK("tecdax_Stock_Data_EUR.xlsx#'QIAGEN'!A1", "QIAGEN")</f>
        <v/>
      </c>
    </row>
    <row r="22">
      <c r="A22" s="5">
        <f>HYPERLINK("tecdax_Stock_Data_EUR.xlsx#'S&amp;T AG'!A1", "S&amp;T AG")</f>
        <v/>
      </c>
    </row>
    <row r="23">
      <c r="A23" s="5">
        <f>HYPERLINK("tecdax_Stock_Data_EUR.xlsx#'SAP'!A1", "SAP")</f>
        <v/>
      </c>
    </row>
    <row r="24">
      <c r="A24" s="5">
        <f>HYPERLINK("tecdax_Stock_Data_EUR.xlsx#'SARTORIUS VZ'!A1", "SARTORIUS VZ")</f>
        <v/>
      </c>
    </row>
    <row r="25">
      <c r="A25" s="5">
        <f>HYPERLINK("tecdax_Stock_Data_EUR.xlsx#'SIEMENS HEALTHINEERS'!A1", "SIEMENS HEALTHINEERS")</f>
        <v/>
      </c>
    </row>
    <row r="26">
      <c r="A26" s="5">
        <f>HYPERLINK("tecdax_Stock_Data_EUR.xlsx#'SILTRONIC'!A1", "SILTRONIC")</f>
        <v/>
      </c>
    </row>
    <row r="27">
      <c r="A27" s="5">
        <f>HYPERLINK("tecdax_Stock_Data_EUR.xlsx#'SOFTWARE'!A1", "SOFTWARE")</f>
        <v/>
      </c>
    </row>
    <row r="28">
      <c r="A28" s="5">
        <f>HYPERLINK("tecdax_Stock_Data_EUR.xlsx#'TEAMVIEWER'!A1", "TEAMVIEWER")</f>
        <v/>
      </c>
    </row>
    <row r="29">
      <c r="A29" s="5">
        <f>HYPERLINK("tecdax_Stock_Data_EUR.xlsx#'TELEFONICA DEUTSCHLAND HOLDING'!A1", "TELEFONICA DEUTSCHLAND HOLDING")</f>
        <v/>
      </c>
    </row>
    <row r="30">
      <c r="A30" s="5">
        <f>HYPERLINK("tecdax_Stock_Data_EUR.xlsx#'UTD. INTERNET'!A1", "UTD. INTERNET")</f>
        <v/>
      </c>
    </row>
    <row r="31">
      <c r="A31" s="5">
        <f>HYPERLINK("tecdax_Stock_Data_EUR.xlsx#'VARTA'!A1", "VARTA")</f>
        <v/>
      </c>
    </row>
    <row r="32">
      <c r="A32" s="5">
        <f>HYPERLINK("tecdax_Stock_Data_EUR.xlsx#'WIRECARD'!A1", "WIRECARD")</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22"/>
    <col customWidth="1" max="15" min="15" width="10"/>
    <col customWidth="1" max="16" min="16" width="10"/>
    <col customWidth="1" max="17" min="17" width="10"/>
    <col customWidth="1" max="18" min="18" width="22"/>
    <col customWidth="1" max="19" min="19" width="20"/>
    <col customWidth="1" max="20" min="20" width="10"/>
    <col customWidth="1" max="21" min="21" width="10"/>
    <col customWidth="1" max="22" min="22" width="10"/>
    <col customWidth="1" max="23" min="23" width="8"/>
  </cols>
  <sheetData>
    <row r="1">
      <c r="A1" s="1" t="inlineStr">
        <is>
          <t xml:space="preserve">ECKERT ZIEGLER </t>
        </is>
      </c>
      <c r="B1" s="2" t="inlineStr">
        <is>
          <t>WKN: 565970  ISIN: DE0005659700  Symbol:EUZ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+49-30-941084-0</t>
        </is>
      </c>
      <c r="G4" t="inlineStr">
        <is>
          <t>31.03.2020</t>
        </is>
      </c>
      <c r="H4" t="inlineStr">
        <is>
          <t>Publication Of Annual Report</t>
        </is>
      </c>
      <c r="J4" t="inlineStr">
        <is>
          <t>Eckert Wagniskapital und Frühphasenfinanzierung GmbH</t>
        </is>
      </c>
      <c r="L4" t="inlineStr">
        <is>
          <t>30,80%</t>
        </is>
      </c>
    </row>
    <row r="5">
      <c r="A5" s="5" t="inlineStr">
        <is>
          <t>Ticker</t>
        </is>
      </c>
      <c r="B5" t="inlineStr">
        <is>
          <t>EUZ</t>
        </is>
      </c>
      <c r="C5" s="5" t="inlineStr">
        <is>
          <t>Fax</t>
        </is>
      </c>
      <c r="D5" s="5" t="inlineStr"/>
      <c r="E5" t="inlineStr">
        <is>
          <t>+49-30-941084-112</t>
        </is>
      </c>
      <c r="G5" t="inlineStr">
        <is>
          <t>12.05.2020</t>
        </is>
      </c>
      <c r="H5" t="inlineStr">
        <is>
          <t>Result Q1</t>
        </is>
      </c>
      <c r="J5" t="inlineStr">
        <is>
          <t>JP Morgan Asset Management UK</t>
        </is>
      </c>
      <c r="L5" t="inlineStr">
        <is>
          <t>2,95%</t>
        </is>
      </c>
    </row>
    <row r="6">
      <c r="A6" s="5" t="inlineStr">
        <is>
          <t>Gelistet Seit / Listed Since</t>
        </is>
      </c>
      <c r="B6" t="inlineStr">
        <is>
          <t>-</t>
        </is>
      </c>
      <c r="C6" s="5" t="inlineStr">
        <is>
          <t>Internet</t>
        </is>
      </c>
      <c r="D6" s="5" t="inlineStr"/>
      <c r="E6" t="inlineStr">
        <is>
          <t>http://www.ezag.de</t>
        </is>
      </c>
      <c r="G6" t="inlineStr">
        <is>
          <t>10.06.2020</t>
        </is>
      </c>
      <c r="H6" t="inlineStr">
        <is>
          <t>Annual General Meeting</t>
        </is>
      </c>
      <c r="J6" t="inlineStr">
        <is>
          <t>JP Morgan Investment Management</t>
        </is>
      </c>
      <c r="L6" t="inlineStr">
        <is>
          <t>2,95%</t>
        </is>
      </c>
    </row>
    <row r="7">
      <c r="A7" s="5" t="inlineStr">
        <is>
          <t>Nominalwert / Nominal Value</t>
        </is>
      </c>
      <c r="B7" t="inlineStr">
        <is>
          <t>1,00</t>
        </is>
      </c>
      <c r="C7" s="5" t="inlineStr">
        <is>
          <t>E-Mail</t>
        </is>
      </c>
      <c r="D7" s="5" t="inlineStr"/>
      <c r="E7" t="inlineStr">
        <is>
          <t>info@ezag.de</t>
        </is>
      </c>
      <c r="G7" t="inlineStr">
        <is>
          <t>13.08.2020</t>
        </is>
      </c>
      <c r="H7" t="inlineStr">
        <is>
          <t>Score Half Year</t>
        </is>
      </c>
      <c r="J7" t="inlineStr">
        <is>
          <t>eigene Aktien</t>
        </is>
      </c>
      <c r="L7" t="inlineStr">
        <is>
          <t>2,70%</t>
        </is>
      </c>
    </row>
    <row r="8">
      <c r="A8" s="5" t="inlineStr">
        <is>
          <t>Land / Country</t>
        </is>
      </c>
      <c r="B8" t="inlineStr">
        <is>
          <t>Deutschland</t>
        </is>
      </c>
      <c r="C8" s="5" t="inlineStr">
        <is>
          <t>Inv. Relations Telefon / Phone</t>
        </is>
      </c>
      <c r="D8" s="5" t="inlineStr"/>
      <c r="E8" t="inlineStr">
        <is>
          <t>+49-30-941084-138</t>
        </is>
      </c>
      <c r="G8" t="inlineStr">
        <is>
          <t>10.11.2020</t>
        </is>
      </c>
      <c r="H8" t="inlineStr">
        <is>
          <t>Q3 Earnings</t>
        </is>
      </c>
      <c r="J8" t="inlineStr">
        <is>
          <t>LOYS Investment S.A.</t>
        </is>
      </c>
      <c r="L8" t="inlineStr">
        <is>
          <t>3,31%</t>
        </is>
      </c>
    </row>
    <row r="9">
      <c r="A9" s="5" t="inlineStr">
        <is>
          <t>Währung / Currency</t>
        </is>
      </c>
      <c r="B9" t="inlineStr">
        <is>
          <t>EUR</t>
        </is>
      </c>
      <c r="C9" s="5" t="inlineStr">
        <is>
          <t>Inv. Relations E-Mail</t>
        </is>
      </c>
      <c r="D9" s="5" t="inlineStr"/>
      <c r="E9" t="inlineStr">
        <is>
          <t>karolin.riehle@ezag.de</t>
        </is>
      </c>
      <c r="J9" t="inlineStr">
        <is>
          <t>JPMorgan Chase Bank</t>
        </is>
      </c>
      <c r="L9" t="inlineStr">
        <is>
          <t>2,95%</t>
        </is>
      </c>
    </row>
    <row r="10">
      <c r="A10" s="5" t="inlineStr">
        <is>
          <t>Branche / Industry</t>
        </is>
      </c>
      <c r="B10" t="inlineStr">
        <is>
          <t>Medical Equipment</t>
        </is>
      </c>
      <c r="C10" s="5" t="inlineStr">
        <is>
          <t>Kontaktperson / Contact Person</t>
        </is>
      </c>
      <c r="D10" s="5" t="inlineStr"/>
      <c r="E10" t="inlineStr">
        <is>
          <t>Karolin Riehle</t>
        </is>
      </c>
      <c r="J10" t="inlineStr">
        <is>
          <t>Freefloat</t>
        </is>
      </c>
      <c r="L10" t="inlineStr">
        <is>
          <t>54,34%</t>
        </is>
      </c>
    </row>
    <row r="11">
      <c r="A11" s="5" t="inlineStr">
        <is>
          <t>Sektor / Sector</t>
        </is>
      </c>
      <c r="B11" t="inlineStr">
        <is>
          <t>Health Service</t>
        </is>
      </c>
    </row>
    <row r="12">
      <c r="A12" s="5" t="inlineStr">
        <is>
          <t>Typ / Genre</t>
        </is>
      </c>
      <c r="B12" t="inlineStr">
        <is>
          <t>Inhaberaktie</t>
        </is>
      </c>
    </row>
    <row r="13">
      <c r="A13" s="5" t="inlineStr">
        <is>
          <t>Adresse / Address</t>
        </is>
      </c>
      <c r="B13" t="inlineStr">
        <is>
          <t>Eckert &amp; Ziegler Strahlen- und Medizintechnik AGRobert-Rössle-Str. 10  D-13125 Berlin</t>
        </is>
      </c>
    </row>
    <row r="14">
      <c r="A14" s="5" t="inlineStr">
        <is>
          <t>Management</t>
        </is>
      </c>
      <c r="B14" t="inlineStr">
        <is>
          <t>Dr. Andreas Eckert, Dr. Harald Hasselmann, Dr. Lutz Helmke</t>
        </is>
      </c>
    </row>
    <row r="15">
      <c r="A15" s="5" t="inlineStr">
        <is>
          <t>Aufsichtsrat / Board</t>
        </is>
      </c>
      <c r="B15" t="inlineStr">
        <is>
          <t>Prof. Dr. Wolfgang Maennig, Prof. Dr. Helmut Grothe, Dr. Edgar Löffler, Jutta Ludwig, Frank Perschmann, Albert Rupprecht</t>
        </is>
      </c>
    </row>
    <row r="16">
      <c r="A16" s="5" t="inlineStr">
        <is>
          <t>Beschreibung</t>
        </is>
      </c>
      <c r="B16" t="inlineStr">
        <is>
          <t>Die Eckert &amp; Ziegler Gruppe gehört zu den weltweit größten Herstellern für radioaktive Komponenten für medizinische, wissenschaftliche und messtechnische Zwecke. Vorrangig konzentriert sich das Unternehmen auf die Entwicklung von Strahlungstechnologien für den Einsatz als Krebs- und Herzheilmittel, wie auch die die nuklearmedizinische Bildgebung. Hauptkunden sind internationale Medizingerätehersteller und Kliniken. Im Auftrag von Medizingeräteherstellern übernimmt die Gruppe die Entwicklung, Erprobung, Herstellung und Markteinführung neuer, schwach radioaktiver Produkte. Neben medizinischen Komponenten bietet die Eckert &amp; Ziegler AG weltweit auch radioaktive Strahlenquellen für den Einsatz in spezialisierten Messgeräten oder für wissenschaftliche Anwendungen an. Das Leistungsspektrum umfasst die Entwicklung der Produkte und Fertigungstechnologien im Rahmen von Genehmigungsverfahren, Strahlenschutzexpertisen sowie Wissen über Atomrecht und Gefahrgutverordnung. Copyright 2014 FINANCE BASE AG</t>
        </is>
      </c>
    </row>
    <row r="17">
      <c r="A17" s="5" t="inlineStr">
        <is>
          <t>Profile</t>
        </is>
      </c>
      <c r="B17" t="inlineStr">
        <is>
          <t>Eckert &amp; Ziegler Group is one of the world's largest producers of radioactive components for medical, scientific and metrological purposes. Primarily, the company focuses on the development of radiation technologies for use as cancer and heart remedies, as well as the nuclear imaging. Its main customers are international medical device manufacturers and hospitals. On behalf of medical device manufacturers, the group responsible for the development, testing, manufacturing and launch of new, low-level radioactive products. In addition to medical components Eckert &amp; Ziegler AG is a worldwide supplier and radioactive sources for use in specialized instruments or for scientific applications. The range of services includes the development of products and production technologies in the context of approval procedures, radiation protection expertise and knowledge of nuclear law and Dangerous Goods Ordinance.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178.5</v>
      </c>
      <c r="D20" t="n">
        <v>168.7</v>
      </c>
      <c r="E20" t="n">
        <v>138.6</v>
      </c>
      <c r="F20" t="n">
        <v>138</v>
      </c>
      <c r="G20" t="n">
        <v>140</v>
      </c>
      <c r="H20" t="n">
        <v>127.3</v>
      </c>
      <c r="I20" t="n">
        <v>117</v>
      </c>
      <c r="J20" t="n">
        <v>120</v>
      </c>
      <c r="K20" t="n">
        <v>116.2</v>
      </c>
      <c r="L20" t="n">
        <v>111.1</v>
      </c>
      <c r="M20" t="n">
        <v>101.4</v>
      </c>
      <c r="N20" t="n">
        <v>71.59999999999999</v>
      </c>
      <c r="O20" t="n">
        <v>54.4</v>
      </c>
      <c r="P20" t="n">
        <v>50.4</v>
      </c>
      <c r="Q20" t="n">
        <v>41.8</v>
      </c>
      <c r="R20" t="n">
        <v>35.5</v>
      </c>
      <c r="S20" t="n">
        <v>29.2</v>
      </c>
      <c r="T20" t="n">
        <v>31.2</v>
      </c>
      <c r="U20" t="n">
        <v>32.8</v>
      </c>
      <c r="V20" t="n">
        <v>23.6</v>
      </c>
      <c r="W20" t="n">
        <v>10</v>
      </c>
    </row>
    <row r="21">
      <c r="A21" s="5" t="inlineStr">
        <is>
          <t>Bruttoergebnis vom Umsatz</t>
        </is>
      </c>
      <c r="B21" s="5" t="inlineStr">
        <is>
          <t>Gross Profit</t>
        </is>
      </c>
      <c r="C21" t="n">
        <v>87</v>
      </c>
      <c r="D21" t="n">
        <v>74.3</v>
      </c>
      <c r="E21" t="n">
        <v>63.9</v>
      </c>
      <c r="F21" t="n">
        <v>66.09999999999999</v>
      </c>
      <c r="G21" t="n">
        <v>62.4</v>
      </c>
      <c r="H21" t="n">
        <v>63.8</v>
      </c>
      <c r="I21" t="n">
        <v>57.1</v>
      </c>
      <c r="J21" t="n">
        <v>65.2</v>
      </c>
      <c r="K21" t="n">
        <v>64.40000000000001</v>
      </c>
      <c r="L21" t="n">
        <v>57.8</v>
      </c>
      <c r="M21" t="n">
        <v>51.1</v>
      </c>
      <c r="N21" t="n">
        <v>34.2</v>
      </c>
      <c r="O21" t="n">
        <v>26.9</v>
      </c>
      <c r="P21" t="n">
        <v>23.9</v>
      </c>
      <c r="Q21" t="n">
        <v>18.5</v>
      </c>
      <c r="R21" t="n">
        <v>16.3</v>
      </c>
      <c r="S21" t="n">
        <v>13.5</v>
      </c>
      <c r="T21" t="n">
        <v>15.3</v>
      </c>
      <c r="U21" t="n">
        <v>14</v>
      </c>
      <c r="V21" t="n">
        <v>9.4</v>
      </c>
      <c r="W21" t="n">
        <v>4.4</v>
      </c>
    </row>
    <row r="22">
      <c r="A22" s="5" t="inlineStr">
        <is>
          <t>Operatives Ergebnis (EBIT)</t>
        </is>
      </c>
      <c r="B22" s="5" t="inlineStr">
        <is>
          <t>EBIT Earning Before Interest &amp; Tax</t>
        </is>
      </c>
      <c r="C22" t="n">
        <v>31.6</v>
      </c>
      <c r="D22" t="n">
        <v>23.2</v>
      </c>
      <c r="E22" t="n">
        <v>19.2</v>
      </c>
      <c r="F22" t="n">
        <v>15.4</v>
      </c>
      <c r="G22" t="n">
        <v>16.3</v>
      </c>
      <c r="H22" t="n">
        <v>12.3</v>
      </c>
      <c r="I22" t="n">
        <v>10.7</v>
      </c>
      <c r="J22" t="n">
        <v>19.9</v>
      </c>
      <c r="K22" t="n">
        <v>22.8</v>
      </c>
      <c r="L22" t="n">
        <v>18.3</v>
      </c>
      <c r="M22" t="n">
        <v>15.5</v>
      </c>
      <c r="N22" t="n">
        <v>9.6</v>
      </c>
      <c r="O22" t="n">
        <v>5.7</v>
      </c>
      <c r="P22" t="n">
        <v>5.9</v>
      </c>
      <c r="Q22" t="n">
        <v>2.5</v>
      </c>
      <c r="R22" t="n">
        <v>3.4</v>
      </c>
      <c r="S22" t="n">
        <v>2.2</v>
      </c>
      <c r="T22" t="n">
        <v>2</v>
      </c>
      <c r="U22" t="n">
        <v>2</v>
      </c>
      <c r="V22" t="n">
        <v>1.9</v>
      </c>
      <c r="W22" t="n">
        <v>0.2</v>
      </c>
    </row>
    <row r="23">
      <c r="A23" s="5" t="inlineStr">
        <is>
          <t>Finanzergebnis</t>
        </is>
      </c>
      <c r="B23" s="5" t="inlineStr">
        <is>
          <t>Financial Result</t>
        </is>
      </c>
      <c r="C23" t="n">
        <v>-0.4</v>
      </c>
      <c r="D23" t="n">
        <v>-0.3</v>
      </c>
      <c r="E23" t="n">
        <v>-1.9</v>
      </c>
      <c r="F23" t="n">
        <v>-0.1</v>
      </c>
      <c r="G23" t="n">
        <v>-0.8</v>
      </c>
      <c r="H23" t="n">
        <v>-0.5</v>
      </c>
      <c r="I23" t="n">
        <v>2.2</v>
      </c>
      <c r="J23" t="n">
        <v>-2.4</v>
      </c>
      <c r="K23" t="n">
        <v>-2.6</v>
      </c>
      <c r="L23" t="n">
        <v>-3.9</v>
      </c>
      <c r="M23" t="n">
        <v>-0.3</v>
      </c>
      <c r="N23" t="n">
        <v>-1.3</v>
      </c>
      <c r="O23" t="n">
        <v>-0.8</v>
      </c>
      <c r="P23" t="n">
        <v>-1.2</v>
      </c>
      <c r="Q23" t="n">
        <v>-0.3</v>
      </c>
      <c r="R23" t="n">
        <v>0.2</v>
      </c>
      <c r="S23" t="n">
        <v>-0.3</v>
      </c>
      <c r="T23" t="n">
        <v>-1.1</v>
      </c>
      <c r="U23" t="n">
        <v>3.2</v>
      </c>
      <c r="V23" t="n">
        <v>0.6</v>
      </c>
      <c r="W23" t="n">
        <v>-0.2</v>
      </c>
    </row>
    <row r="24">
      <c r="A24" s="5" t="inlineStr">
        <is>
          <t>Ergebnis vor Steuer (EBT)</t>
        </is>
      </c>
      <c r="B24" s="5" t="inlineStr">
        <is>
          <t>EBT Earning Before Tax</t>
        </is>
      </c>
      <c r="C24" t="n">
        <v>31.2</v>
      </c>
      <c r="D24" t="n">
        <v>22.9</v>
      </c>
      <c r="E24" t="n">
        <v>17.3</v>
      </c>
      <c r="F24" t="n">
        <v>15.3</v>
      </c>
      <c r="G24" t="n">
        <v>15.5</v>
      </c>
      <c r="H24" t="n">
        <v>11.8</v>
      </c>
      <c r="I24" t="n">
        <v>12.9</v>
      </c>
      <c r="J24" t="n">
        <v>17.5</v>
      </c>
      <c r="K24" t="n">
        <v>20.2</v>
      </c>
      <c r="L24" t="n">
        <v>14.4</v>
      </c>
      <c r="M24" t="n">
        <v>15.2</v>
      </c>
      <c r="N24" t="n">
        <v>8.300000000000001</v>
      </c>
      <c r="O24" t="n">
        <v>4.9</v>
      </c>
      <c r="P24" t="n">
        <v>4.7</v>
      </c>
      <c r="Q24" t="n">
        <v>2.2</v>
      </c>
      <c r="R24" t="n">
        <v>3.6</v>
      </c>
      <c r="S24" t="n">
        <v>1.9</v>
      </c>
      <c r="T24" t="n">
        <v>0.9</v>
      </c>
      <c r="U24" t="n">
        <v>5.2</v>
      </c>
      <c r="V24" t="n">
        <v>2.5</v>
      </c>
      <c r="W24" t="inlineStr">
        <is>
          <t>-</t>
        </is>
      </c>
    </row>
    <row r="25">
      <c r="A25" s="5" t="inlineStr">
        <is>
          <t>Steuern auf Einkommen und Ertrag</t>
        </is>
      </c>
      <c r="B25" s="5" t="inlineStr">
        <is>
          <t>Taxes on income and earnings</t>
        </is>
      </c>
      <c r="C25" t="n">
        <v>8.800000000000001</v>
      </c>
      <c r="D25" t="n">
        <v>6</v>
      </c>
      <c r="E25" t="n">
        <v>5.3</v>
      </c>
      <c r="F25" t="n">
        <v>4.6</v>
      </c>
      <c r="G25" t="n">
        <v>5.1</v>
      </c>
      <c r="H25" t="n">
        <v>5.3</v>
      </c>
      <c r="I25" t="n">
        <v>2.4</v>
      </c>
      <c r="J25" t="n">
        <v>5.7</v>
      </c>
      <c r="K25" t="n">
        <v>8.800000000000001</v>
      </c>
      <c r="L25" t="n">
        <v>3.9</v>
      </c>
      <c r="M25" t="n">
        <v>-6.7</v>
      </c>
      <c r="N25" t="n">
        <v>5.3</v>
      </c>
      <c r="O25" t="n">
        <v>2.8</v>
      </c>
      <c r="P25" t="n">
        <v>1.6</v>
      </c>
      <c r="Q25" t="n">
        <v>0.7</v>
      </c>
      <c r="R25" t="n">
        <v>1.3</v>
      </c>
      <c r="S25" t="n">
        <v>1</v>
      </c>
      <c r="T25" t="n">
        <v>0.6</v>
      </c>
      <c r="U25" t="n">
        <v>2</v>
      </c>
      <c r="V25" t="n">
        <v>1.3</v>
      </c>
      <c r="W25" t="n">
        <v>0.1</v>
      </c>
    </row>
    <row r="26">
      <c r="A26" s="5" t="inlineStr">
        <is>
          <t>Ergebnis nach Steuer</t>
        </is>
      </c>
      <c r="B26" s="5" t="inlineStr">
        <is>
          <t>Earnings after tax</t>
        </is>
      </c>
      <c r="C26" t="n">
        <v>22.5</v>
      </c>
      <c r="D26" t="n">
        <v>16.9</v>
      </c>
      <c r="E26" t="n">
        <v>12</v>
      </c>
      <c r="F26" t="n">
        <v>10.7</v>
      </c>
      <c r="G26" t="n">
        <v>10.4</v>
      </c>
      <c r="H26" t="n">
        <v>6.5</v>
      </c>
      <c r="I26" t="n">
        <v>10.5</v>
      </c>
      <c r="J26" t="n">
        <v>11.8</v>
      </c>
      <c r="K26" t="n">
        <v>11.4</v>
      </c>
      <c r="L26" t="n">
        <v>10.4</v>
      </c>
      <c r="M26" t="n">
        <v>21.9</v>
      </c>
      <c r="N26" t="n">
        <v>3</v>
      </c>
      <c r="O26" t="n">
        <v>2.2</v>
      </c>
      <c r="P26" t="n">
        <v>3.1</v>
      </c>
      <c r="Q26" t="n">
        <v>1.5</v>
      </c>
      <c r="R26" t="n">
        <v>2.3</v>
      </c>
      <c r="S26" t="n">
        <v>0.8</v>
      </c>
      <c r="T26" t="n">
        <v>0.3</v>
      </c>
      <c r="U26" t="n">
        <v>3.2</v>
      </c>
      <c r="V26" t="n">
        <v>1.2</v>
      </c>
      <c r="W26" t="n">
        <v>-0.1</v>
      </c>
    </row>
    <row r="27">
      <c r="A27" s="5" t="inlineStr">
        <is>
          <t>Minderheitenanteil</t>
        </is>
      </c>
      <c r="B27" s="5" t="inlineStr">
        <is>
          <t>Minority Share</t>
        </is>
      </c>
      <c r="C27" t="n">
        <v>-0.5</v>
      </c>
      <c r="D27" t="n">
        <v>-0.8</v>
      </c>
      <c r="E27" t="n">
        <v>-0.4</v>
      </c>
      <c r="F27" t="n">
        <v>-0.2</v>
      </c>
      <c r="G27" t="n">
        <v>0.4</v>
      </c>
      <c r="H27" t="n">
        <v>0.3</v>
      </c>
      <c r="I27" t="n">
        <v>-1.4</v>
      </c>
      <c r="J27" t="n">
        <v>-1.5</v>
      </c>
      <c r="K27" t="n">
        <v>-1</v>
      </c>
      <c r="L27" t="n">
        <v>-1</v>
      </c>
      <c r="M27" t="n">
        <v>-8.6</v>
      </c>
      <c r="N27" t="n">
        <v>1.5</v>
      </c>
      <c r="O27" t="n">
        <v>-0.2</v>
      </c>
      <c r="P27" t="n">
        <v>-0.3</v>
      </c>
      <c r="Q27" t="n">
        <v>-0.1</v>
      </c>
      <c r="R27" t="n">
        <v>-0.1</v>
      </c>
      <c r="S27" t="n">
        <v>-0.1</v>
      </c>
      <c r="T27" t="inlineStr">
        <is>
          <t>-</t>
        </is>
      </c>
      <c r="U27" t="inlineStr">
        <is>
          <t>-</t>
        </is>
      </c>
      <c r="V27" t="inlineStr">
        <is>
          <t>-</t>
        </is>
      </c>
      <c r="W27" t="inlineStr">
        <is>
          <t>-</t>
        </is>
      </c>
    </row>
    <row r="28">
      <c r="A28" s="5" t="inlineStr">
        <is>
          <t>Jahresüberschuss/-fehlbetrag</t>
        </is>
      </c>
      <c r="B28" s="5" t="inlineStr">
        <is>
          <t>Net Profit</t>
        </is>
      </c>
      <c r="C28" t="n">
        <v>22</v>
      </c>
      <c r="D28" t="n">
        <v>16.1</v>
      </c>
      <c r="E28" t="n">
        <v>14.7</v>
      </c>
      <c r="F28" t="n">
        <v>9.6</v>
      </c>
      <c r="G28" t="n">
        <v>10.7</v>
      </c>
      <c r="H28" t="n">
        <v>6.8</v>
      </c>
      <c r="I28" t="n">
        <v>9.1</v>
      </c>
      <c r="J28" t="n">
        <v>10.3</v>
      </c>
      <c r="K28" t="n">
        <v>10.4</v>
      </c>
      <c r="L28" t="n">
        <v>9.4</v>
      </c>
      <c r="M28" t="n">
        <v>13.3</v>
      </c>
      <c r="N28" t="n">
        <v>4.5</v>
      </c>
      <c r="O28" t="n">
        <v>1.9</v>
      </c>
      <c r="P28" t="n">
        <v>2.2</v>
      </c>
      <c r="Q28" t="n">
        <v>1.6</v>
      </c>
      <c r="R28" t="n">
        <v>3.3</v>
      </c>
      <c r="S28" t="n">
        <v>-1.3</v>
      </c>
      <c r="T28" t="n">
        <v>0.3</v>
      </c>
      <c r="U28" t="n">
        <v>3.2</v>
      </c>
      <c r="V28" t="n">
        <v>1.2</v>
      </c>
      <c r="W28" t="n">
        <v>-0.1</v>
      </c>
    </row>
    <row r="29">
      <c r="A29" s="5" t="inlineStr">
        <is>
          <t>Summe Umlaufvermögen</t>
        </is>
      </c>
      <c r="B29" s="5" t="inlineStr">
        <is>
          <t>Current Assets</t>
        </is>
      </c>
      <c r="C29" t="n">
        <v>146.7</v>
      </c>
      <c r="D29" t="n">
        <v>122.1</v>
      </c>
      <c r="E29" t="n">
        <v>115.8</v>
      </c>
      <c r="F29" t="n">
        <v>93.90000000000001</v>
      </c>
      <c r="G29" t="n">
        <v>88.7</v>
      </c>
      <c r="H29" t="n">
        <v>77.90000000000001</v>
      </c>
      <c r="I29" t="n">
        <v>72.7</v>
      </c>
      <c r="J29" t="n">
        <v>72.5</v>
      </c>
      <c r="K29" t="n">
        <v>69.3</v>
      </c>
      <c r="L29" t="n">
        <v>62.4</v>
      </c>
      <c r="M29" t="n">
        <v>79</v>
      </c>
      <c r="N29" t="n">
        <v>33.7</v>
      </c>
      <c r="O29" t="n">
        <v>26.8</v>
      </c>
      <c r="P29" t="n">
        <v>24</v>
      </c>
      <c r="Q29" t="n">
        <v>23.9</v>
      </c>
      <c r="R29" t="n">
        <v>21.1</v>
      </c>
      <c r="S29" t="n">
        <v>18.4</v>
      </c>
      <c r="T29" t="n">
        <v>17.6</v>
      </c>
      <c r="U29" t="n">
        <v>18.1</v>
      </c>
      <c r="V29" t="n">
        <v>16.8</v>
      </c>
      <c r="W29" t="n">
        <v>12</v>
      </c>
    </row>
    <row r="30">
      <c r="A30" s="5" t="inlineStr">
        <is>
          <t>Summe Anlagevermögen</t>
        </is>
      </c>
      <c r="B30" s="5" t="inlineStr">
        <is>
          <t>Fixed Assets</t>
        </is>
      </c>
      <c r="C30" t="n">
        <v>127.5</v>
      </c>
      <c r="D30" t="n">
        <v>107</v>
      </c>
      <c r="E30" t="n">
        <v>101.2</v>
      </c>
      <c r="F30" t="n">
        <v>105.6</v>
      </c>
      <c r="G30" t="n">
        <v>108</v>
      </c>
      <c r="H30" t="n">
        <v>109.4</v>
      </c>
      <c r="I30" t="n">
        <v>106.2</v>
      </c>
      <c r="J30" t="n">
        <v>91.90000000000001</v>
      </c>
      <c r="K30" t="n">
        <v>84.7</v>
      </c>
      <c r="L30" t="n">
        <v>82.09999999999999</v>
      </c>
      <c r="M30" t="n">
        <v>82.90000000000001</v>
      </c>
      <c r="N30" t="n">
        <v>65.09999999999999</v>
      </c>
      <c r="O30" t="n">
        <v>40.8</v>
      </c>
      <c r="P30" t="n">
        <v>40.2</v>
      </c>
      <c r="Q30" t="n">
        <v>43.1</v>
      </c>
      <c r="R30" t="n">
        <v>27.9</v>
      </c>
      <c r="S30" t="n">
        <v>27.3</v>
      </c>
      <c r="T30" t="n">
        <v>32.1</v>
      </c>
      <c r="U30" t="n">
        <v>35</v>
      </c>
      <c r="V30" t="n">
        <v>33.7</v>
      </c>
      <c r="W30" t="n">
        <v>13.4</v>
      </c>
    </row>
    <row r="31">
      <c r="A31" s="5" t="inlineStr">
        <is>
          <t>Summe Aktiva</t>
        </is>
      </c>
      <c r="B31" s="5" t="inlineStr">
        <is>
          <t>Total Assets</t>
        </is>
      </c>
      <c r="C31" t="n">
        <v>274.2</v>
      </c>
      <c r="D31" t="n">
        <v>229.1</v>
      </c>
      <c r="E31" t="n">
        <v>217</v>
      </c>
      <c r="F31" t="n">
        <v>199.5</v>
      </c>
      <c r="G31" t="n">
        <v>196.7</v>
      </c>
      <c r="H31" t="n">
        <v>187.3</v>
      </c>
      <c r="I31" t="n">
        <v>178.9</v>
      </c>
      <c r="J31" t="n">
        <v>164.4</v>
      </c>
      <c r="K31" t="n">
        <v>154</v>
      </c>
      <c r="L31" t="n">
        <v>144.5</v>
      </c>
      <c r="M31" t="n">
        <v>161.9</v>
      </c>
      <c r="N31" t="n">
        <v>98.8</v>
      </c>
      <c r="O31" t="n">
        <v>67.59999999999999</v>
      </c>
      <c r="P31" t="n">
        <v>64.2</v>
      </c>
      <c r="Q31" t="n">
        <v>67</v>
      </c>
      <c r="R31" t="n">
        <v>49</v>
      </c>
      <c r="S31" t="n">
        <v>45.7</v>
      </c>
      <c r="T31" t="n">
        <v>49.7</v>
      </c>
      <c r="U31" t="n">
        <v>53.1</v>
      </c>
      <c r="V31" t="n">
        <v>50.5</v>
      </c>
      <c r="W31" t="n">
        <v>25.4</v>
      </c>
    </row>
    <row r="32">
      <c r="A32" s="5" t="inlineStr">
        <is>
          <t>Summe kurzfristiges Fremdkapital</t>
        </is>
      </c>
      <c r="B32" s="5" t="inlineStr">
        <is>
          <t>Short-Term Debt</t>
        </is>
      </c>
      <c r="C32" t="n">
        <v>43.6</v>
      </c>
      <c r="D32" t="n">
        <v>34.2</v>
      </c>
      <c r="E32" t="n">
        <v>33.9</v>
      </c>
      <c r="F32" t="n">
        <v>33.6</v>
      </c>
      <c r="G32" t="n">
        <v>39.3</v>
      </c>
      <c r="H32" t="n">
        <v>42.8</v>
      </c>
      <c r="I32" t="n">
        <v>31.8</v>
      </c>
      <c r="J32" t="n">
        <v>34.4</v>
      </c>
      <c r="K32" t="n">
        <v>28.8</v>
      </c>
      <c r="L32" t="n">
        <v>28.8</v>
      </c>
      <c r="M32" t="n">
        <v>34</v>
      </c>
      <c r="N32" t="n">
        <v>25.7</v>
      </c>
      <c r="O32" t="n">
        <v>20.7</v>
      </c>
      <c r="P32" t="n">
        <v>14</v>
      </c>
      <c r="Q32" t="n">
        <v>14.4</v>
      </c>
      <c r="R32" t="n">
        <v>6.8</v>
      </c>
      <c r="S32" t="n">
        <v>5.8</v>
      </c>
      <c r="T32" t="n">
        <v>6.6</v>
      </c>
      <c r="U32" t="n">
        <v>8.4</v>
      </c>
      <c r="V32" t="n">
        <v>7.6</v>
      </c>
      <c r="W32" t="n">
        <v>5.8</v>
      </c>
    </row>
    <row r="33">
      <c r="A33" s="5" t="inlineStr">
        <is>
          <t>Summe langfristiges Fremdkapital</t>
        </is>
      </c>
      <c r="B33" s="5" t="inlineStr">
        <is>
          <t>Long-Term Debt</t>
        </is>
      </c>
      <c r="C33" t="n">
        <v>92.40000000000001</v>
      </c>
      <c r="D33" t="n">
        <v>72.2</v>
      </c>
      <c r="E33" t="n">
        <v>70.8</v>
      </c>
      <c r="F33" t="n">
        <v>60.7</v>
      </c>
      <c r="G33" t="n">
        <v>57.7</v>
      </c>
      <c r="H33" t="n">
        <v>55.9</v>
      </c>
      <c r="I33" t="n">
        <v>63.6</v>
      </c>
      <c r="J33" t="n">
        <v>49.3</v>
      </c>
      <c r="K33" t="n">
        <v>49.4</v>
      </c>
      <c r="L33" t="n">
        <v>47.4</v>
      </c>
      <c r="M33" t="n">
        <v>51.5</v>
      </c>
      <c r="N33" t="n">
        <v>32.2</v>
      </c>
      <c r="O33" t="n">
        <v>10.8</v>
      </c>
      <c r="P33" t="n">
        <v>14.3</v>
      </c>
      <c r="Q33" t="n">
        <v>17.7</v>
      </c>
      <c r="R33" t="n">
        <v>9.5</v>
      </c>
      <c r="S33" t="n">
        <v>11.1</v>
      </c>
      <c r="T33" t="n">
        <v>9.9</v>
      </c>
      <c r="U33" t="n">
        <v>8.800000000000001</v>
      </c>
      <c r="V33" t="n">
        <v>10.5</v>
      </c>
      <c r="W33" t="n">
        <v>6.4</v>
      </c>
    </row>
    <row r="34">
      <c r="A34" s="5" t="inlineStr">
        <is>
          <t>Summe Fremdkapital</t>
        </is>
      </c>
      <c r="B34" s="5" t="inlineStr">
        <is>
          <t>Total Liabilities</t>
        </is>
      </c>
      <c r="C34" t="n">
        <v>134.8</v>
      </c>
      <c r="D34" t="n">
        <v>105.2</v>
      </c>
      <c r="E34" t="n">
        <v>99.5</v>
      </c>
      <c r="F34" t="n">
        <v>89.40000000000001</v>
      </c>
      <c r="G34" t="n">
        <v>92</v>
      </c>
      <c r="H34" t="n">
        <v>92.8</v>
      </c>
      <c r="I34" t="n">
        <v>88.3</v>
      </c>
      <c r="J34" t="n">
        <v>77.5</v>
      </c>
      <c r="K34" t="n">
        <v>72.5</v>
      </c>
      <c r="L34" t="n">
        <v>70.90000000000001</v>
      </c>
      <c r="M34" t="n">
        <v>75.2</v>
      </c>
      <c r="N34" t="n">
        <v>55.9</v>
      </c>
      <c r="O34" t="n">
        <v>31.1</v>
      </c>
      <c r="P34" t="n">
        <v>27.9</v>
      </c>
      <c r="Q34" t="n">
        <v>32</v>
      </c>
      <c r="R34" t="n">
        <v>16.1</v>
      </c>
      <c r="S34" t="n">
        <v>16.7</v>
      </c>
      <c r="T34" t="n">
        <v>16.5</v>
      </c>
      <c r="U34" t="n">
        <v>17.2</v>
      </c>
      <c r="V34" t="n">
        <v>18.1</v>
      </c>
      <c r="W34" t="n">
        <v>12.2</v>
      </c>
    </row>
    <row r="35">
      <c r="A35" s="5" t="inlineStr">
        <is>
          <t>Minderheitenanteil</t>
        </is>
      </c>
      <c r="B35" s="5" t="inlineStr">
        <is>
          <t>Minority Share</t>
        </is>
      </c>
      <c r="C35" t="n">
        <v>1.2</v>
      </c>
      <c r="D35" t="n">
        <v>1.2</v>
      </c>
      <c r="E35" t="n">
        <v>5.2</v>
      </c>
      <c r="F35" t="n">
        <v>4.9</v>
      </c>
      <c r="G35" t="n">
        <v>5</v>
      </c>
      <c r="H35" t="n">
        <v>5.9</v>
      </c>
      <c r="I35" t="n">
        <v>7.1</v>
      </c>
      <c r="J35" t="n">
        <v>6.2</v>
      </c>
      <c r="K35" t="n">
        <v>5.7</v>
      </c>
      <c r="L35" t="n">
        <v>5.3</v>
      </c>
      <c r="M35" t="n">
        <v>10.3</v>
      </c>
      <c r="N35" t="n">
        <v>2</v>
      </c>
      <c r="O35" t="n">
        <v>0.4</v>
      </c>
      <c r="P35" t="n">
        <v>0.4</v>
      </c>
      <c r="Q35" t="n">
        <v>0.1</v>
      </c>
      <c r="R35" t="n">
        <v>0.2</v>
      </c>
      <c r="S35" t="n">
        <v>0.2</v>
      </c>
      <c r="T35" t="inlineStr">
        <is>
          <t>-</t>
        </is>
      </c>
      <c r="U35" t="inlineStr">
        <is>
          <t>-</t>
        </is>
      </c>
      <c r="V35" t="inlineStr">
        <is>
          <t>-</t>
        </is>
      </c>
      <c r="W35" t="inlineStr">
        <is>
          <t>-</t>
        </is>
      </c>
    </row>
    <row r="36">
      <c r="A36" s="5" t="inlineStr">
        <is>
          <t>Summe Eigenkapital</t>
        </is>
      </c>
      <c r="B36" s="5" t="inlineStr">
        <is>
          <t>Equity</t>
        </is>
      </c>
      <c r="C36" t="n">
        <v>138.2</v>
      </c>
      <c r="D36" t="n">
        <v>122.6</v>
      </c>
      <c r="E36" t="n">
        <v>112.3</v>
      </c>
      <c r="F36" t="n">
        <v>105.2</v>
      </c>
      <c r="G36" t="n">
        <v>99.7</v>
      </c>
      <c r="H36" t="n">
        <v>88.59999999999999</v>
      </c>
      <c r="I36" t="n">
        <v>83.5</v>
      </c>
      <c r="J36" t="n">
        <v>80.7</v>
      </c>
      <c r="K36" t="n">
        <v>75.90000000000001</v>
      </c>
      <c r="L36" t="n">
        <v>68.3</v>
      </c>
      <c r="M36" t="n">
        <v>76.40000000000001</v>
      </c>
      <c r="N36" t="n">
        <v>40.9</v>
      </c>
      <c r="O36" t="n">
        <v>36.1</v>
      </c>
      <c r="P36" t="n">
        <v>35.9</v>
      </c>
      <c r="Q36" t="n">
        <v>34.9</v>
      </c>
      <c r="R36" t="n">
        <v>32.7</v>
      </c>
      <c r="S36" t="n">
        <v>28.8</v>
      </c>
      <c r="T36" t="n">
        <v>32.9</v>
      </c>
      <c r="U36" t="n">
        <v>35.8</v>
      </c>
      <c r="V36" t="n">
        <v>32.3</v>
      </c>
      <c r="W36" t="n">
        <v>13.2</v>
      </c>
    </row>
    <row r="37">
      <c r="A37" s="5" t="inlineStr">
        <is>
          <t>Summe Passiva</t>
        </is>
      </c>
      <c r="B37" s="5" t="inlineStr">
        <is>
          <t>Liabilities &amp; Shareholder Equity</t>
        </is>
      </c>
      <c r="C37" t="n">
        <v>274.2</v>
      </c>
      <c r="D37" t="n">
        <v>229.1</v>
      </c>
      <c r="E37" t="n">
        <v>217</v>
      </c>
      <c r="F37" t="n">
        <v>199.5</v>
      </c>
      <c r="G37" t="n">
        <v>196.7</v>
      </c>
      <c r="H37" t="n">
        <v>187.3</v>
      </c>
      <c r="I37" t="n">
        <v>178.9</v>
      </c>
      <c r="J37" t="n">
        <v>164.4</v>
      </c>
      <c r="K37" t="n">
        <v>154</v>
      </c>
      <c r="L37" t="n">
        <v>144.5</v>
      </c>
      <c r="M37" t="n">
        <v>161.9</v>
      </c>
      <c r="N37" t="n">
        <v>98.8</v>
      </c>
      <c r="O37" t="n">
        <v>67.59999999999999</v>
      </c>
      <c r="P37" t="n">
        <v>64.2</v>
      </c>
      <c r="Q37" t="n">
        <v>67</v>
      </c>
      <c r="R37" t="n">
        <v>49</v>
      </c>
      <c r="S37" t="n">
        <v>45.7</v>
      </c>
      <c r="T37" t="n">
        <v>49.7</v>
      </c>
      <c r="U37" t="n">
        <v>53.1</v>
      </c>
      <c r="V37" t="n">
        <v>50.5</v>
      </c>
      <c r="W37" t="n">
        <v>25.4</v>
      </c>
    </row>
    <row r="38">
      <c r="A38" s="5" t="inlineStr">
        <is>
          <t>Mio.Aktien im Umlauf</t>
        </is>
      </c>
      <c r="B38" s="5" t="inlineStr">
        <is>
          <t>Million shares outstanding</t>
        </is>
      </c>
      <c r="C38" t="n">
        <v>5.29</v>
      </c>
      <c r="D38" t="n">
        <v>5.29</v>
      </c>
      <c r="E38" t="n">
        <v>5.29</v>
      </c>
      <c r="F38" t="n">
        <v>5.29</v>
      </c>
      <c r="G38" t="n">
        <v>5.29</v>
      </c>
      <c r="H38" t="n">
        <v>5.29</v>
      </c>
      <c r="I38" t="n">
        <v>5.29</v>
      </c>
      <c r="J38" t="n">
        <v>5.29</v>
      </c>
      <c r="K38" t="n">
        <v>5.29</v>
      </c>
      <c r="L38" t="n">
        <v>5.3</v>
      </c>
      <c r="M38" t="n">
        <v>5.3</v>
      </c>
      <c r="N38" t="n">
        <v>3.2</v>
      </c>
      <c r="O38" t="n">
        <v>3.1</v>
      </c>
      <c r="P38" t="n">
        <v>3.1</v>
      </c>
      <c r="Q38" t="n">
        <v>3.1</v>
      </c>
      <c r="R38" t="n">
        <v>3.1</v>
      </c>
      <c r="S38" t="n">
        <v>3</v>
      </c>
      <c r="T38" t="n">
        <v>3.3</v>
      </c>
      <c r="U38" t="n">
        <v>3.3</v>
      </c>
      <c r="V38" t="n">
        <v>3.3</v>
      </c>
      <c r="W38" t="inlineStr">
        <is>
          <t>-</t>
        </is>
      </c>
    </row>
    <row r="39">
      <c r="A39" s="5" t="inlineStr">
        <is>
          <t>Ergebnis je Aktie (brutto)</t>
        </is>
      </c>
      <c r="B39" s="5" t="inlineStr">
        <is>
          <t>Earnings per share</t>
        </is>
      </c>
      <c r="C39" t="n">
        <v>5.89</v>
      </c>
      <c r="D39" t="n">
        <v>4.33</v>
      </c>
      <c r="E39" t="n">
        <v>3.27</v>
      </c>
      <c r="F39" t="n">
        <v>2.89</v>
      </c>
      <c r="G39" t="n">
        <v>2.93</v>
      </c>
      <c r="H39" t="n">
        <v>2.23</v>
      </c>
      <c r="I39" t="n">
        <v>2.44</v>
      </c>
      <c r="J39" t="n">
        <v>3.31</v>
      </c>
      <c r="K39" t="n">
        <v>3.82</v>
      </c>
      <c r="L39" t="n">
        <v>2.72</v>
      </c>
      <c r="M39" t="n">
        <v>2.87</v>
      </c>
      <c r="N39" t="n">
        <v>2.59</v>
      </c>
      <c r="O39" t="n">
        <v>1.58</v>
      </c>
      <c r="P39" t="n">
        <v>1.52</v>
      </c>
      <c r="Q39" t="n">
        <v>0.71</v>
      </c>
      <c r="R39" t="n">
        <v>1.16</v>
      </c>
      <c r="S39" t="n">
        <v>0.63</v>
      </c>
      <c r="T39" t="n">
        <v>0.27</v>
      </c>
      <c r="U39" t="n">
        <v>1.58</v>
      </c>
      <c r="V39" t="n">
        <v>0.76</v>
      </c>
      <c r="W39" t="inlineStr">
        <is>
          <t>-</t>
        </is>
      </c>
    </row>
    <row r="40">
      <c r="A40" s="5" t="inlineStr">
        <is>
          <t>Ergebnis je Aktie (unverwässert)</t>
        </is>
      </c>
      <c r="B40" s="5" t="inlineStr">
        <is>
          <t>Basic Earnings per share</t>
        </is>
      </c>
      <c r="C40" t="n">
        <v>4.29</v>
      </c>
      <c r="D40" t="n">
        <v>3.12</v>
      </c>
      <c r="E40" t="n">
        <v>2.78</v>
      </c>
      <c r="F40" t="n">
        <v>1.81</v>
      </c>
      <c r="G40" t="n">
        <v>2.03</v>
      </c>
      <c r="H40" t="n">
        <v>1.28</v>
      </c>
      <c r="I40" t="n">
        <v>1.72</v>
      </c>
      <c r="J40" t="n">
        <v>1.95</v>
      </c>
      <c r="K40" t="n">
        <v>1.98</v>
      </c>
      <c r="L40" t="n">
        <v>1.81</v>
      </c>
      <c r="M40" t="n">
        <v>3.58</v>
      </c>
      <c r="N40" t="n">
        <v>1.43</v>
      </c>
      <c r="O40" t="n">
        <v>0.62</v>
      </c>
      <c r="P40" t="n">
        <v>0.71</v>
      </c>
      <c r="Q40" t="n">
        <v>0.51</v>
      </c>
      <c r="R40" t="n">
        <v>1.09</v>
      </c>
      <c r="S40" t="n">
        <v>-0.42</v>
      </c>
      <c r="T40" t="n">
        <v>0.11</v>
      </c>
      <c r="U40" t="n">
        <v>1</v>
      </c>
      <c r="V40" t="n">
        <v>0.4</v>
      </c>
      <c r="W40" t="n">
        <v>-0.03</v>
      </c>
    </row>
    <row r="41">
      <c r="A41" s="5" t="inlineStr">
        <is>
          <t>Ergebnis je Aktie (verwässert)</t>
        </is>
      </c>
      <c r="B41" s="5" t="inlineStr">
        <is>
          <t>Diluted Earnings per share</t>
        </is>
      </c>
      <c r="C41" t="n">
        <v>4.29</v>
      </c>
      <c r="D41" t="n">
        <v>3.12</v>
      </c>
      <c r="E41" t="n">
        <v>2.78</v>
      </c>
      <c r="F41" t="n">
        <v>1.81</v>
      </c>
      <c r="G41" t="n">
        <v>2.03</v>
      </c>
      <c r="H41" t="n">
        <v>1.28</v>
      </c>
      <c r="I41" t="n">
        <v>1.72</v>
      </c>
      <c r="J41" t="n">
        <v>1.95</v>
      </c>
      <c r="K41" t="n">
        <v>1.98</v>
      </c>
      <c r="L41" t="n">
        <v>1.81</v>
      </c>
      <c r="M41" t="n">
        <v>3.58</v>
      </c>
      <c r="N41" t="n">
        <v>1.43</v>
      </c>
      <c r="O41" t="n">
        <v>0.61</v>
      </c>
      <c r="P41" t="n">
        <v>0.7</v>
      </c>
      <c r="Q41" t="n">
        <v>0.51</v>
      </c>
      <c r="R41" t="n">
        <v>1.09</v>
      </c>
      <c r="S41" t="n">
        <v>-0.42</v>
      </c>
      <c r="T41" t="n">
        <v>0.11</v>
      </c>
      <c r="U41" t="n">
        <v>1</v>
      </c>
      <c r="V41" t="n">
        <v>0.4</v>
      </c>
      <c r="W41" t="n">
        <v>-0.04</v>
      </c>
    </row>
    <row r="42">
      <c r="A42" s="5" t="inlineStr">
        <is>
          <t>Dividende je Aktie</t>
        </is>
      </c>
      <c r="B42" s="5" t="inlineStr">
        <is>
          <t>Dividend per share</t>
        </is>
      </c>
      <c r="C42" t="n">
        <v>1.7</v>
      </c>
      <c r="D42" t="n">
        <v>1.2</v>
      </c>
      <c r="E42" t="n">
        <v>0.8</v>
      </c>
      <c r="F42" t="n">
        <v>0.6</v>
      </c>
      <c r="G42" t="n">
        <v>0.6</v>
      </c>
      <c r="H42" t="n">
        <v>0.6</v>
      </c>
      <c r="I42" t="n">
        <v>0.6</v>
      </c>
      <c r="J42" t="n">
        <v>0.6</v>
      </c>
      <c r="K42" t="n">
        <v>0.6</v>
      </c>
      <c r="L42" t="n">
        <v>0.6</v>
      </c>
      <c r="M42" t="n">
        <v>0.45</v>
      </c>
      <c r="N42" t="n">
        <v>0.3</v>
      </c>
      <c r="O42" t="n">
        <v>0.25</v>
      </c>
      <c r="P42" t="n">
        <v>0.25</v>
      </c>
      <c r="Q42" t="n">
        <v>0.15</v>
      </c>
      <c r="R42" t="n">
        <v>0.25</v>
      </c>
      <c r="S42" t="inlineStr">
        <is>
          <t>-</t>
        </is>
      </c>
      <c r="T42" t="n">
        <v>0.45</v>
      </c>
      <c r="U42" t="inlineStr">
        <is>
          <t>-</t>
        </is>
      </c>
      <c r="V42" t="inlineStr">
        <is>
          <t>-</t>
        </is>
      </c>
      <c r="W42" t="inlineStr">
        <is>
          <t>-</t>
        </is>
      </c>
    </row>
    <row r="43">
      <c r="A43" s="5" t="inlineStr">
        <is>
          <t>Sonderdividende je Aktie</t>
        </is>
      </c>
      <c r="B43" s="5" t="inlineStr">
        <is>
          <t>Special Dividend per share</t>
        </is>
      </c>
      <c r="C43" t="inlineStr">
        <is>
          <t>-</t>
        </is>
      </c>
      <c r="D43" t="inlineStr">
        <is>
          <t>-</t>
        </is>
      </c>
      <c r="E43" t="inlineStr">
        <is>
          <t>-</t>
        </is>
      </c>
      <c r="F43" t="n">
        <v>0.06</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8.75</v>
      </c>
      <c r="D44" t="n">
        <v>6.18</v>
      </c>
      <c r="E44" t="n">
        <v>4.13</v>
      </c>
      <c r="F44" t="n">
        <v>4.23</v>
      </c>
      <c r="G44" t="n">
        <v>3.17</v>
      </c>
      <c r="H44" t="n">
        <v>3.17</v>
      </c>
      <c r="I44" t="n">
        <v>3.17</v>
      </c>
      <c r="J44" t="n">
        <v>3.17</v>
      </c>
      <c r="K44" t="n">
        <v>3.17</v>
      </c>
      <c r="L44" t="n">
        <v>3.2</v>
      </c>
      <c r="M44" t="n">
        <v>1.7</v>
      </c>
      <c r="N44" t="n">
        <v>0.9</v>
      </c>
      <c r="O44" t="n">
        <v>0.8</v>
      </c>
      <c r="P44" t="n">
        <v>0.8</v>
      </c>
      <c r="Q44" t="n">
        <v>0.5</v>
      </c>
      <c r="R44" t="n">
        <v>0.8</v>
      </c>
      <c r="S44" t="inlineStr">
        <is>
          <t>-</t>
        </is>
      </c>
      <c r="T44" t="n">
        <v>1.5</v>
      </c>
      <c r="U44" t="inlineStr">
        <is>
          <t>-</t>
        </is>
      </c>
      <c r="V44" t="inlineStr">
        <is>
          <t>-</t>
        </is>
      </c>
      <c r="W44" t="inlineStr">
        <is>
          <t>-</t>
        </is>
      </c>
    </row>
    <row r="45">
      <c r="A45" s="5" t="inlineStr">
        <is>
          <t>Umsatz je Aktie</t>
        </is>
      </c>
      <c r="B45" s="5" t="inlineStr">
        <is>
          <t>Revenue per share</t>
        </is>
      </c>
      <c r="C45" t="n">
        <v>33.72</v>
      </c>
      <c r="D45" t="n">
        <v>31.87</v>
      </c>
      <c r="E45" t="n">
        <v>26.19</v>
      </c>
      <c r="F45" t="n">
        <v>26.07</v>
      </c>
      <c r="G45" t="n">
        <v>26.45</v>
      </c>
      <c r="H45" t="n">
        <v>24.05</v>
      </c>
      <c r="I45" t="n">
        <v>22.1</v>
      </c>
      <c r="J45" t="n">
        <v>22.67</v>
      </c>
      <c r="K45" t="n">
        <v>21.95</v>
      </c>
      <c r="L45" t="n">
        <v>20.96</v>
      </c>
      <c r="M45" t="n">
        <v>19.13</v>
      </c>
      <c r="N45" t="n">
        <v>22.38</v>
      </c>
      <c r="O45" t="n">
        <v>17.55</v>
      </c>
      <c r="P45" t="n">
        <v>16.26</v>
      </c>
      <c r="Q45" t="n">
        <v>13.48</v>
      </c>
      <c r="R45" t="n">
        <v>11.45</v>
      </c>
      <c r="S45" t="n">
        <v>9.73</v>
      </c>
      <c r="T45" t="n">
        <v>9.449999999999999</v>
      </c>
      <c r="U45" t="n">
        <v>9.94</v>
      </c>
      <c r="V45" t="n">
        <v>7.15</v>
      </c>
      <c r="W45" t="inlineStr">
        <is>
          <t>-</t>
        </is>
      </c>
    </row>
    <row r="46">
      <c r="A46" s="5" t="inlineStr">
        <is>
          <t>Buchwert je Aktie</t>
        </is>
      </c>
      <c r="B46" s="5" t="inlineStr">
        <is>
          <t>Book value per share</t>
        </is>
      </c>
      <c r="C46" t="n">
        <v>26.11</v>
      </c>
      <c r="D46" t="n">
        <v>23.16</v>
      </c>
      <c r="E46" t="n">
        <v>21.22</v>
      </c>
      <c r="F46" t="n">
        <v>19.88</v>
      </c>
      <c r="G46" t="n">
        <v>18.84</v>
      </c>
      <c r="H46" t="n">
        <v>16.74</v>
      </c>
      <c r="I46" t="n">
        <v>15.78</v>
      </c>
      <c r="J46" t="n">
        <v>15.25</v>
      </c>
      <c r="K46" t="n">
        <v>14.34</v>
      </c>
      <c r="L46" t="n">
        <v>12.89</v>
      </c>
      <c r="M46" t="n">
        <v>14.42</v>
      </c>
      <c r="N46" t="n">
        <v>12.78</v>
      </c>
      <c r="O46" t="n">
        <v>11.65</v>
      </c>
      <c r="P46" t="n">
        <v>11.58</v>
      </c>
      <c r="Q46" t="n">
        <v>11.26</v>
      </c>
      <c r="R46" t="n">
        <v>10.55</v>
      </c>
      <c r="S46" t="n">
        <v>9.6</v>
      </c>
      <c r="T46" t="n">
        <v>9.970000000000001</v>
      </c>
      <c r="U46" t="n">
        <v>10.85</v>
      </c>
      <c r="V46" t="n">
        <v>9.789999999999999</v>
      </c>
      <c r="W46" t="inlineStr">
        <is>
          <t>-</t>
        </is>
      </c>
    </row>
    <row r="47">
      <c r="A47" s="5" t="inlineStr">
        <is>
          <t>Cashflow je Aktie</t>
        </is>
      </c>
      <c r="B47" s="5" t="inlineStr">
        <is>
          <t>Cashflow per share</t>
        </is>
      </c>
      <c r="C47" t="n">
        <v>7.63</v>
      </c>
      <c r="D47" t="n">
        <v>4.01</v>
      </c>
      <c r="E47" t="n">
        <v>5.06</v>
      </c>
      <c r="F47" t="n">
        <v>3.74</v>
      </c>
      <c r="G47" t="n">
        <v>3.06</v>
      </c>
      <c r="H47" t="n">
        <v>2.02</v>
      </c>
      <c r="I47" t="n">
        <v>2.76</v>
      </c>
      <c r="J47" t="n">
        <v>3.14</v>
      </c>
      <c r="K47" t="n">
        <v>3.82</v>
      </c>
      <c r="L47" t="n">
        <v>2.83</v>
      </c>
      <c r="M47" t="n">
        <v>4.17</v>
      </c>
      <c r="N47" t="n">
        <v>2.69</v>
      </c>
      <c r="O47" t="n">
        <v>2.13</v>
      </c>
      <c r="P47" t="n">
        <v>1.48</v>
      </c>
      <c r="Q47" t="n">
        <v>1.13</v>
      </c>
      <c r="R47" t="n">
        <v>0.84</v>
      </c>
      <c r="S47" t="n">
        <v>1.4</v>
      </c>
      <c r="T47" t="n">
        <v>2.12</v>
      </c>
      <c r="U47" t="n">
        <v>2.79</v>
      </c>
      <c r="V47" t="n">
        <v>1.03</v>
      </c>
      <c r="W47" t="inlineStr">
        <is>
          <t>-</t>
        </is>
      </c>
    </row>
    <row r="48">
      <c r="A48" s="5" t="inlineStr">
        <is>
          <t>Bilanzsumme je Aktie</t>
        </is>
      </c>
      <c r="B48" s="5" t="inlineStr">
        <is>
          <t>Total assets per share</t>
        </is>
      </c>
      <c r="C48" t="n">
        <v>51.8</v>
      </c>
      <c r="D48" t="n">
        <v>43.28</v>
      </c>
      <c r="E48" t="n">
        <v>41</v>
      </c>
      <c r="F48" t="n">
        <v>37.69</v>
      </c>
      <c r="G48" t="n">
        <v>37.16</v>
      </c>
      <c r="H48" t="n">
        <v>35.39</v>
      </c>
      <c r="I48" t="n">
        <v>33.8</v>
      </c>
      <c r="J48" t="n">
        <v>31.06</v>
      </c>
      <c r="K48" t="n">
        <v>29.1</v>
      </c>
      <c r="L48" t="n">
        <v>27.26</v>
      </c>
      <c r="M48" t="n">
        <v>30.55</v>
      </c>
      <c r="N48" t="n">
        <v>30.87</v>
      </c>
      <c r="O48" t="n">
        <v>21.81</v>
      </c>
      <c r="P48" t="n">
        <v>20.71</v>
      </c>
      <c r="Q48" t="n">
        <v>21.61</v>
      </c>
      <c r="R48" t="n">
        <v>15.81</v>
      </c>
      <c r="S48" t="n">
        <v>15.23</v>
      </c>
      <c r="T48" t="n">
        <v>15.06</v>
      </c>
      <c r="U48" t="n">
        <v>16.09</v>
      </c>
      <c r="V48" t="n">
        <v>15.3</v>
      </c>
      <c r="W48" t="inlineStr">
        <is>
          <t>-</t>
        </is>
      </c>
    </row>
    <row r="49">
      <c r="A49" s="5" t="inlineStr">
        <is>
          <t>Personal am Ende des Jahres</t>
        </is>
      </c>
      <c r="B49" s="5" t="inlineStr">
        <is>
          <t>Staff at the end of year</t>
        </is>
      </c>
      <c r="C49" t="n">
        <v>825</v>
      </c>
      <c r="D49" t="n">
        <v>788</v>
      </c>
      <c r="E49" t="n">
        <v>764</v>
      </c>
      <c r="F49" t="n">
        <v>638</v>
      </c>
      <c r="G49" t="n">
        <v>672</v>
      </c>
      <c r="H49" t="n">
        <v>674</v>
      </c>
      <c r="I49" t="n">
        <v>686</v>
      </c>
      <c r="J49" t="n">
        <v>611</v>
      </c>
      <c r="K49" t="n">
        <v>573</v>
      </c>
      <c r="L49" t="n">
        <v>509</v>
      </c>
      <c r="M49" t="n">
        <v>500</v>
      </c>
      <c r="N49" t="n">
        <v>395</v>
      </c>
      <c r="O49" t="n">
        <v>327</v>
      </c>
      <c r="P49" t="n">
        <v>291</v>
      </c>
      <c r="Q49" t="n">
        <v>247</v>
      </c>
      <c r="R49" t="n">
        <v>241</v>
      </c>
      <c r="S49" t="n">
        <v>197</v>
      </c>
      <c r="T49" t="n">
        <v>199</v>
      </c>
      <c r="U49" t="n">
        <v>214</v>
      </c>
      <c r="V49" t="n">
        <v>204</v>
      </c>
      <c r="W49" t="inlineStr">
        <is>
          <t>-</t>
        </is>
      </c>
    </row>
    <row r="50">
      <c r="A50" s="5" t="inlineStr">
        <is>
          <t>Personalaufwand in Mio. EUR</t>
        </is>
      </c>
      <c r="B50" s="5" t="inlineStr">
        <is>
          <t>Personnel expenses in M</t>
        </is>
      </c>
      <c r="C50" t="n">
        <v>56.2</v>
      </c>
      <c r="D50" t="n">
        <v>54.5</v>
      </c>
      <c r="E50" t="n">
        <v>48.3</v>
      </c>
      <c r="F50" t="n">
        <v>45.2</v>
      </c>
      <c r="G50" t="n">
        <v>49.6</v>
      </c>
      <c r="H50" t="n">
        <v>44.9</v>
      </c>
      <c r="I50" t="n">
        <v>38.7</v>
      </c>
      <c r="J50" t="n">
        <v>38.6</v>
      </c>
      <c r="K50" t="n">
        <v>34.7</v>
      </c>
      <c r="L50" t="n">
        <v>31.8</v>
      </c>
      <c r="M50" t="n">
        <v>29.8</v>
      </c>
      <c r="N50" t="n">
        <v>23.2</v>
      </c>
      <c r="O50" t="n">
        <v>16.8</v>
      </c>
      <c r="P50" t="n">
        <v>13.5</v>
      </c>
      <c r="Q50" t="n">
        <v>12.3</v>
      </c>
      <c r="R50" t="n">
        <v>12.6</v>
      </c>
      <c r="S50" t="n">
        <v>10.1</v>
      </c>
      <c r="T50" t="n">
        <v>11.4</v>
      </c>
      <c r="U50" t="n">
        <v>11.2</v>
      </c>
      <c r="V50" t="n">
        <v>8.6</v>
      </c>
      <c r="W50" t="inlineStr">
        <is>
          <t>-</t>
        </is>
      </c>
    </row>
    <row r="51">
      <c r="A51" s="5" t="inlineStr">
        <is>
          <t>Aufwand je Mitarbeiter in EUR</t>
        </is>
      </c>
      <c r="B51" s="5" t="inlineStr">
        <is>
          <t>Effort per employee</t>
        </is>
      </c>
      <c r="C51" t="n">
        <v>68121</v>
      </c>
      <c r="D51" t="n">
        <v>69162</v>
      </c>
      <c r="E51" t="n">
        <v>63220</v>
      </c>
      <c r="F51" t="n">
        <v>70846</v>
      </c>
      <c r="G51" t="n">
        <v>73810</v>
      </c>
      <c r="H51" t="n">
        <v>66617</v>
      </c>
      <c r="I51" t="n">
        <v>56414</v>
      </c>
      <c r="J51" t="n">
        <v>63175</v>
      </c>
      <c r="K51" t="n">
        <v>60558</v>
      </c>
      <c r="L51" t="n">
        <v>62475</v>
      </c>
      <c r="M51" t="n">
        <v>59600</v>
      </c>
      <c r="N51" t="n">
        <v>58734</v>
      </c>
      <c r="O51" t="n">
        <v>51376</v>
      </c>
      <c r="P51" t="n">
        <v>46392</v>
      </c>
      <c r="Q51" t="n">
        <v>49798</v>
      </c>
      <c r="R51" t="n">
        <v>52282</v>
      </c>
      <c r="S51" t="n">
        <v>51269</v>
      </c>
      <c r="T51" t="n">
        <v>57286</v>
      </c>
      <c r="U51" t="n">
        <v>52336</v>
      </c>
      <c r="V51" t="n">
        <v>42157</v>
      </c>
      <c r="W51" t="inlineStr">
        <is>
          <t>-</t>
        </is>
      </c>
    </row>
    <row r="52">
      <c r="A52" s="5" t="inlineStr">
        <is>
          <t>Umsatz je Mitarbeiter in EUR</t>
        </is>
      </c>
      <c r="B52" s="5" t="inlineStr">
        <is>
          <t>Turnover per employee</t>
        </is>
      </c>
      <c r="C52" t="n">
        <v>216355</v>
      </c>
      <c r="D52" t="n">
        <v>214098</v>
      </c>
      <c r="E52" t="n">
        <v>181454</v>
      </c>
      <c r="F52" t="n">
        <v>216199</v>
      </c>
      <c r="G52" t="n">
        <v>208402</v>
      </c>
      <c r="H52" t="n">
        <v>188807</v>
      </c>
      <c r="I52" t="n">
        <v>170755</v>
      </c>
      <c r="J52" t="n">
        <v>196394</v>
      </c>
      <c r="K52" t="n">
        <v>202787</v>
      </c>
      <c r="L52" t="n">
        <v>218257</v>
      </c>
      <c r="M52" t="n">
        <v>202798</v>
      </c>
      <c r="N52" t="n">
        <v>181265</v>
      </c>
      <c r="O52" t="n">
        <v>166360</v>
      </c>
      <c r="P52" t="n">
        <v>173195</v>
      </c>
      <c r="Q52" t="n">
        <v>169230</v>
      </c>
      <c r="R52" t="n">
        <v>147302</v>
      </c>
      <c r="S52" t="n">
        <v>148223</v>
      </c>
      <c r="T52" t="n">
        <v>156783</v>
      </c>
      <c r="U52" t="n">
        <v>153271</v>
      </c>
      <c r="V52" t="n">
        <v>115686</v>
      </c>
      <c r="W52" t="inlineStr">
        <is>
          <t>-</t>
        </is>
      </c>
    </row>
    <row r="53">
      <c r="A53" s="5" t="inlineStr">
        <is>
          <t>Bruttoergebnis je Mitarbeiter in EUR</t>
        </is>
      </c>
      <c r="B53" s="5" t="inlineStr">
        <is>
          <t>Gross Profit per employee</t>
        </is>
      </c>
      <c r="C53" t="n">
        <v>105455</v>
      </c>
      <c r="D53" t="n">
        <v>94289</v>
      </c>
      <c r="E53" t="n">
        <v>83639</v>
      </c>
      <c r="F53" t="n">
        <v>103605</v>
      </c>
      <c r="G53" t="n">
        <v>92857</v>
      </c>
      <c r="H53" t="n">
        <v>94659</v>
      </c>
      <c r="I53" t="n">
        <v>83236</v>
      </c>
      <c r="J53" t="n">
        <v>106710</v>
      </c>
      <c r="K53" t="n">
        <v>112391</v>
      </c>
      <c r="L53" t="n">
        <v>113556</v>
      </c>
      <c r="M53" t="n">
        <v>102200</v>
      </c>
      <c r="N53" t="n">
        <v>86582</v>
      </c>
      <c r="O53" t="n">
        <v>82263</v>
      </c>
      <c r="P53" t="n">
        <v>82131</v>
      </c>
      <c r="Q53" t="n">
        <v>74899</v>
      </c>
      <c r="R53" t="n">
        <v>67635</v>
      </c>
      <c r="S53" t="n">
        <v>68528</v>
      </c>
      <c r="T53" t="n">
        <v>76884</v>
      </c>
      <c r="U53" t="n">
        <v>65421</v>
      </c>
      <c r="V53" t="n">
        <v>46078</v>
      </c>
      <c r="W53" t="inlineStr">
        <is>
          <t>-</t>
        </is>
      </c>
    </row>
    <row r="54">
      <c r="A54" s="5" t="inlineStr">
        <is>
          <t>Gewinn je Mitarbeiter in EUR</t>
        </is>
      </c>
      <c r="B54" s="5" t="inlineStr">
        <is>
          <t>Earnings per employee</t>
        </is>
      </c>
      <c r="C54" t="n">
        <v>26667</v>
      </c>
      <c r="D54" t="n">
        <v>20431</v>
      </c>
      <c r="E54" t="n">
        <v>19241</v>
      </c>
      <c r="F54" t="n">
        <v>15047</v>
      </c>
      <c r="G54" t="n">
        <v>15923</v>
      </c>
      <c r="H54" t="n">
        <v>10089</v>
      </c>
      <c r="I54" t="n">
        <v>13265</v>
      </c>
      <c r="J54" t="n">
        <v>16858</v>
      </c>
      <c r="K54" t="n">
        <v>18150</v>
      </c>
      <c r="L54" t="n">
        <v>18468</v>
      </c>
      <c r="M54" t="n">
        <v>26600</v>
      </c>
      <c r="N54" t="n">
        <v>11392</v>
      </c>
      <c r="O54" t="n">
        <v>5810</v>
      </c>
      <c r="P54" t="n">
        <v>7560</v>
      </c>
      <c r="Q54" t="n">
        <v>6478</v>
      </c>
      <c r="R54" t="n">
        <v>13693</v>
      </c>
      <c r="S54" t="n">
        <v>-6599</v>
      </c>
      <c r="T54" t="n">
        <v>1508</v>
      </c>
      <c r="U54" t="n">
        <v>14953</v>
      </c>
      <c r="V54" t="n">
        <v>5882</v>
      </c>
      <c r="W54" t="inlineStr">
        <is>
          <t>-</t>
        </is>
      </c>
    </row>
    <row r="55">
      <c r="A55" s="5" t="inlineStr">
        <is>
          <t>KGV (Kurs/Gewinn)</t>
        </is>
      </c>
      <c r="B55" s="5" t="inlineStr">
        <is>
          <t>PE (price/earnings)</t>
        </is>
      </c>
      <c r="C55" t="n">
        <v>44.4</v>
      </c>
      <c r="D55" t="n">
        <v>19.8</v>
      </c>
      <c r="E55" t="n">
        <v>13</v>
      </c>
      <c r="F55" t="n">
        <v>14.8</v>
      </c>
      <c r="G55" t="n">
        <v>9.5</v>
      </c>
      <c r="H55" t="n">
        <v>14.8</v>
      </c>
      <c r="I55" t="n">
        <v>16.7</v>
      </c>
      <c r="J55" t="n">
        <v>12.1</v>
      </c>
      <c r="K55" t="n">
        <v>11.4</v>
      </c>
      <c r="L55" t="n">
        <v>14.6</v>
      </c>
      <c r="M55" t="n">
        <v>4.9</v>
      </c>
      <c r="N55" t="n">
        <v>6.2</v>
      </c>
      <c r="O55" t="n">
        <v>15.9</v>
      </c>
      <c r="P55" t="n">
        <v>16.9</v>
      </c>
      <c r="Q55" t="n">
        <v>20</v>
      </c>
      <c r="R55" t="n">
        <v>7.7</v>
      </c>
      <c r="S55" t="inlineStr">
        <is>
          <t>-</t>
        </is>
      </c>
      <c r="T55" t="n">
        <v>25.9</v>
      </c>
      <c r="U55" t="n">
        <v>13.5</v>
      </c>
      <c r="V55" t="n">
        <v>130.3</v>
      </c>
      <c r="W55" t="inlineStr">
        <is>
          <t>-</t>
        </is>
      </c>
    </row>
    <row r="56">
      <c r="A56" s="5" t="inlineStr">
        <is>
          <t>KUV (Kurs/Umsatz)</t>
        </is>
      </c>
      <c r="B56" s="5" t="inlineStr">
        <is>
          <t>PS (price/sales)</t>
        </is>
      </c>
      <c r="C56" t="n">
        <v>5.65</v>
      </c>
      <c r="D56" t="n">
        <v>1.94</v>
      </c>
      <c r="E56" t="n">
        <v>1.38</v>
      </c>
      <c r="F56" t="n">
        <v>1.03</v>
      </c>
      <c r="G56" t="n">
        <v>0.73</v>
      </c>
      <c r="H56" t="n">
        <v>0.79</v>
      </c>
      <c r="I56" t="n">
        <v>1.3</v>
      </c>
      <c r="J56" t="n">
        <v>1.04</v>
      </c>
      <c r="K56" t="n">
        <v>1.03</v>
      </c>
      <c r="L56" t="n">
        <v>1.26</v>
      </c>
      <c r="M56" t="n">
        <v>0.92</v>
      </c>
      <c r="N56" t="n">
        <v>0.4</v>
      </c>
      <c r="O56" t="n">
        <v>0.5600000000000001</v>
      </c>
      <c r="P56" t="n">
        <v>0.74</v>
      </c>
      <c r="Q56" t="n">
        <v>0.76</v>
      </c>
      <c r="R56" t="n">
        <v>0.73</v>
      </c>
      <c r="S56" t="n">
        <v>0.73</v>
      </c>
      <c r="T56" t="n">
        <v>0.3</v>
      </c>
      <c r="U56" t="n">
        <v>1.36</v>
      </c>
      <c r="V56" t="n">
        <v>7.29</v>
      </c>
      <c r="W56" t="inlineStr">
        <is>
          <t>-</t>
        </is>
      </c>
    </row>
    <row r="57">
      <c r="A57" s="5" t="inlineStr">
        <is>
          <t>KBV (Kurs/Buchwert)</t>
        </is>
      </c>
      <c r="B57" s="5" t="inlineStr">
        <is>
          <t>PB (price/book value)</t>
        </is>
      </c>
      <c r="C57" t="n">
        <v>7.3</v>
      </c>
      <c r="D57" t="n">
        <v>2.66</v>
      </c>
      <c r="E57" t="n">
        <v>1.7</v>
      </c>
      <c r="F57" t="n">
        <v>1.35</v>
      </c>
      <c r="G57" t="n">
        <v>1.03</v>
      </c>
      <c r="H57" t="n">
        <v>1.13</v>
      </c>
      <c r="I57" t="n">
        <v>1.82</v>
      </c>
      <c r="J57" t="n">
        <v>1.55</v>
      </c>
      <c r="K57" t="n">
        <v>1.58</v>
      </c>
      <c r="L57" t="n">
        <v>2.05</v>
      </c>
      <c r="M57" t="n">
        <v>1.22</v>
      </c>
      <c r="N57" t="n">
        <v>0.7</v>
      </c>
      <c r="O57" t="n">
        <v>0.85</v>
      </c>
      <c r="P57" t="n">
        <v>1.04</v>
      </c>
      <c r="Q57" t="n">
        <v>0.91</v>
      </c>
      <c r="R57" t="n">
        <v>0.79</v>
      </c>
      <c r="S57" t="n">
        <v>0.74</v>
      </c>
      <c r="T57" t="n">
        <v>0.29</v>
      </c>
      <c r="U57" t="n">
        <v>1.24</v>
      </c>
      <c r="V57" t="n">
        <v>5.32</v>
      </c>
      <c r="W57" t="inlineStr">
        <is>
          <t>-</t>
        </is>
      </c>
    </row>
    <row r="58">
      <c r="A58" s="5" t="inlineStr">
        <is>
          <t>KCV (Kurs/Cashflow)</t>
        </is>
      </c>
      <c r="B58" s="5" t="inlineStr">
        <is>
          <t>PC (price/cashflow)</t>
        </is>
      </c>
      <c r="C58" t="n">
        <v>24.97</v>
      </c>
      <c r="D58" t="n">
        <v>15.4</v>
      </c>
      <c r="E58" t="n">
        <v>7.13</v>
      </c>
      <c r="F58" t="n">
        <v>7.15</v>
      </c>
      <c r="G58" t="n">
        <v>6.33</v>
      </c>
      <c r="H58" t="n">
        <v>9.390000000000001</v>
      </c>
      <c r="I58" t="n">
        <v>10.39</v>
      </c>
      <c r="J58" t="n">
        <v>7.55</v>
      </c>
      <c r="K58" t="n">
        <v>5.92</v>
      </c>
      <c r="L58" t="n">
        <v>9.35</v>
      </c>
      <c r="M58" t="n">
        <v>4.21</v>
      </c>
      <c r="N58" t="n">
        <v>3.31</v>
      </c>
      <c r="O58" t="n">
        <v>4.63</v>
      </c>
      <c r="P58" t="n">
        <v>8.1</v>
      </c>
      <c r="Q58" t="n">
        <v>9.029999999999999</v>
      </c>
      <c r="R58" t="n">
        <v>9.960000000000001</v>
      </c>
      <c r="S58" t="n">
        <v>5.07</v>
      </c>
      <c r="T58" t="n">
        <v>1.34</v>
      </c>
      <c r="U58" t="n">
        <v>4.83</v>
      </c>
      <c r="V58" t="n">
        <v>50.57</v>
      </c>
      <c r="W58" t="inlineStr">
        <is>
          <t>-</t>
        </is>
      </c>
    </row>
    <row r="59">
      <c r="A59" s="5" t="inlineStr">
        <is>
          <t>Dividendenrendite in %</t>
        </is>
      </c>
      <c r="B59" s="5" t="inlineStr">
        <is>
          <t>Dividend Yield in %</t>
        </is>
      </c>
      <c r="C59" t="n">
        <v>0.89</v>
      </c>
      <c r="D59" t="n">
        <v>1.94</v>
      </c>
      <c r="E59" t="n">
        <v>2.22</v>
      </c>
      <c r="F59" t="n">
        <v>2.24</v>
      </c>
      <c r="G59" t="n">
        <v>3.1</v>
      </c>
      <c r="H59" t="n">
        <v>3.16</v>
      </c>
      <c r="I59" t="n">
        <v>2.09</v>
      </c>
      <c r="J59" t="n">
        <v>2.53</v>
      </c>
      <c r="K59" t="n">
        <v>2.65</v>
      </c>
      <c r="L59" t="n">
        <v>2.27</v>
      </c>
      <c r="M59" t="n">
        <v>2.56</v>
      </c>
      <c r="N59" t="n">
        <v>3.37</v>
      </c>
      <c r="O59" t="n">
        <v>2.54</v>
      </c>
      <c r="P59" t="n">
        <v>2.08</v>
      </c>
      <c r="Q59" t="n">
        <v>1.47</v>
      </c>
      <c r="R59" t="n">
        <v>2.99</v>
      </c>
      <c r="S59" t="inlineStr">
        <is>
          <t>-</t>
        </is>
      </c>
      <c r="T59" t="n">
        <v>15.79</v>
      </c>
      <c r="U59" t="inlineStr">
        <is>
          <t>-</t>
        </is>
      </c>
      <c r="V59" t="inlineStr">
        <is>
          <t>-</t>
        </is>
      </c>
      <c r="W59" t="inlineStr">
        <is>
          <t>-</t>
        </is>
      </c>
    </row>
    <row r="60">
      <c r="A60" s="5" t="inlineStr">
        <is>
          <t>Gewinnrendite in %</t>
        </is>
      </c>
      <c r="B60" s="5" t="inlineStr">
        <is>
          <t>Return on profit in %</t>
        </is>
      </c>
      <c r="C60" t="n">
        <v>2.3</v>
      </c>
      <c r="D60" t="n">
        <v>5.1</v>
      </c>
      <c r="E60" t="n">
        <v>7.7</v>
      </c>
      <c r="F60" t="n">
        <v>6.8</v>
      </c>
      <c r="G60" t="n">
        <v>10.5</v>
      </c>
      <c r="H60" t="n">
        <v>6.7</v>
      </c>
      <c r="I60" t="n">
        <v>6</v>
      </c>
      <c r="J60" t="n">
        <v>8.199999999999999</v>
      </c>
      <c r="K60" t="n">
        <v>8.800000000000001</v>
      </c>
      <c r="L60" t="n">
        <v>6.8</v>
      </c>
      <c r="M60" t="n">
        <v>20.4</v>
      </c>
      <c r="N60" t="n">
        <v>16.1</v>
      </c>
      <c r="O60" t="n">
        <v>6.3</v>
      </c>
      <c r="P60" t="n">
        <v>5.9</v>
      </c>
      <c r="Q60" t="n">
        <v>5</v>
      </c>
      <c r="R60" t="n">
        <v>13.1</v>
      </c>
      <c r="S60" t="n">
        <v>-5.9</v>
      </c>
      <c r="T60" t="n">
        <v>3.9</v>
      </c>
      <c r="U60" t="n">
        <v>7.4</v>
      </c>
      <c r="V60" t="n">
        <v>0.8</v>
      </c>
      <c r="W60" t="n">
        <v>-0.1</v>
      </c>
    </row>
    <row r="61">
      <c r="A61" s="5" t="inlineStr">
        <is>
          <t>Eigenkapitalrendite in %</t>
        </is>
      </c>
      <c r="B61" s="5" t="inlineStr">
        <is>
          <t>Return on Equity in %</t>
        </is>
      </c>
      <c r="C61" t="n">
        <v>15.92</v>
      </c>
      <c r="D61" t="n">
        <v>13.13</v>
      </c>
      <c r="E61" t="n">
        <v>13.09</v>
      </c>
      <c r="F61" t="n">
        <v>9.130000000000001</v>
      </c>
      <c r="G61" t="n">
        <v>10.73</v>
      </c>
      <c r="H61" t="n">
        <v>7.67</v>
      </c>
      <c r="I61" t="n">
        <v>10.9</v>
      </c>
      <c r="J61" t="n">
        <v>12.76</v>
      </c>
      <c r="K61" t="n">
        <v>13.7</v>
      </c>
      <c r="L61" t="n">
        <v>13.76</v>
      </c>
      <c r="M61" t="n">
        <v>17.41</v>
      </c>
      <c r="N61" t="n">
        <v>11</v>
      </c>
      <c r="O61" t="n">
        <v>5.26</v>
      </c>
      <c r="P61" t="n">
        <v>6.13</v>
      </c>
      <c r="Q61" t="n">
        <v>4.58</v>
      </c>
      <c r="R61" t="n">
        <v>10.09</v>
      </c>
      <c r="S61" t="n">
        <v>-4.51</v>
      </c>
      <c r="T61" t="n">
        <v>0.91</v>
      </c>
      <c r="U61" t="n">
        <v>8.94</v>
      </c>
      <c r="V61" t="n">
        <v>3.72</v>
      </c>
      <c r="W61" t="n">
        <v>-0.76</v>
      </c>
    </row>
    <row r="62">
      <c r="A62" s="5" t="inlineStr">
        <is>
          <t>Umsatzrendite in %</t>
        </is>
      </c>
      <c r="B62" s="5" t="inlineStr">
        <is>
          <t>Return on sales in %</t>
        </is>
      </c>
      <c r="C62" t="n">
        <v>12.32</v>
      </c>
      <c r="D62" t="n">
        <v>9.539999999999999</v>
      </c>
      <c r="E62" t="n">
        <v>10.61</v>
      </c>
      <c r="F62" t="n">
        <v>6.96</v>
      </c>
      <c r="G62" t="n">
        <v>7.64</v>
      </c>
      <c r="H62" t="n">
        <v>5.34</v>
      </c>
      <c r="I62" t="n">
        <v>7.78</v>
      </c>
      <c r="J62" t="n">
        <v>8.58</v>
      </c>
      <c r="K62" t="n">
        <v>8.949999999999999</v>
      </c>
      <c r="L62" t="n">
        <v>8.460000000000001</v>
      </c>
      <c r="M62" t="n">
        <v>13.12</v>
      </c>
      <c r="N62" t="n">
        <v>6.28</v>
      </c>
      <c r="O62" t="n">
        <v>3.49</v>
      </c>
      <c r="P62" t="n">
        <v>4.37</v>
      </c>
      <c r="Q62" t="n">
        <v>3.83</v>
      </c>
      <c r="R62" t="n">
        <v>9.300000000000001</v>
      </c>
      <c r="S62" t="n">
        <v>-4.45</v>
      </c>
      <c r="T62" t="n">
        <v>0.96</v>
      </c>
      <c r="U62" t="n">
        <v>9.76</v>
      </c>
      <c r="V62" t="n">
        <v>5.08</v>
      </c>
      <c r="W62" t="n">
        <v>-1</v>
      </c>
    </row>
    <row r="63">
      <c r="A63" s="5" t="inlineStr">
        <is>
          <t>Gesamtkapitalrendite in %</t>
        </is>
      </c>
      <c r="B63" s="5" t="inlineStr">
        <is>
          <t>Total Return on Investment in %</t>
        </is>
      </c>
      <c r="C63" t="n">
        <v>8.42</v>
      </c>
      <c r="D63" t="n">
        <v>7.33</v>
      </c>
      <c r="E63" t="n">
        <v>7.19</v>
      </c>
      <c r="F63" t="n">
        <v>5.51</v>
      </c>
      <c r="G63" t="n">
        <v>6.2</v>
      </c>
      <c r="H63" t="n">
        <v>4.48</v>
      </c>
      <c r="I63" t="n">
        <v>5.76</v>
      </c>
      <c r="J63" t="n">
        <v>7.97</v>
      </c>
      <c r="K63" t="n">
        <v>8.640000000000001</v>
      </c>
      <c r="L63" t="n">
        <v>8.24</v>
      </c>
      <c r="M63" t="n">
        <v>9.02</v>
      </c>
      <c r="N63" t="n">
        <v>5.77</v>
      </c>
      <c r="O63" t="n">
        <v>3.99</v>
      </c>
      <c r="P63" t="n">
        <v>4.67</v>
      </c>
      <c r="Q63" t="n">
        <v>3.43</v>
      </c>
      <c r="R63" t="n">
        <v>7.35</v>
      </c>
      <c r="S63" t="n">
        <v>-2.19</v>
      </c>
      <c r="T63" t="n">
        <v>1.01</v>
      </c>
      <c r="U63" t="n">
        <v>6.03</v>
      </c>
      <c r="V63" t="n">
        <v>2.38</v>
      </c>
      <c r="W63" t="n">
        <v>1.97</v>
      </c>
    </row>
    <row r="64">
      <c r="A64" s="5" t="inlineStr">
        <is>
          <t>Return on Investment in %</t>
        </is>
      </c>
      <c r="B64" s="5" t="inlineStr">
        <is>
          <t>Return on Investment in %</t>
        </is>
      </c>
      <c r="C64" t="n">
        <v>8.02</v>
      </c>
      <c r="D64" t="n">
        <v>7.03</v>
      </c>
      <c r="E64" t="n">
        <v>6.77</v>
      </c>
      <c r="F64" t="n">
        <v>4.81</v>
      </c>
      <c r="G64" t="n">
        <v>5.44</v>
      </c>
      <c r="H64" t="n">
        <v>3.63</v>
      </c>
      <c r="I64" t="n">
        <v>5.09</v>
      </c>
      <c r="J64" t="n">
        <v>6.27</v>
      </c>
      <c r="K64" t="n">
        <v>6.75</v>
      </c>
      <c r="L64" t="n">
        <v>6.51</v>
      </c>
      <c r="M64" t="n">
        <v>8.210000000000001</v>
      </c>
      <c r="N64" t="n">
        <v>4.55</v>
      </c>
      <c r="O64" t="n">
        <v>2.81</v>
      </c>
      <c r="P64" t="n">
        <v>3.43</v>
      </c>
      <c r="Q64" t="n">
        <v>2.39</v>
      </c>
      <c r="R64" t="n">
        <v>6.73</v>
      </c>
      <c r="S64" t="n">
        <v>-2.84</v>
      </c>
      <c r="T64" t="n">
        <v>0.6</v>
      </c>
      <c r="U64" t="n">
        <v>6.03</v>
      </c>
      <c r="V64" t="n">
        <v>2.38</v>
      </c>
      <c r="W64" t="n">
        <v>-0.39</v>
      </c>
    </row>
    <row r="65">
      <c r="A65" s="5" t="inlineStr">
        <is>
          <t>Arbeitsintensität in %</t>
        </is>
      </c>
      <c r="B65" s="5" t="inlineStr">
        <is>
          <t>Work Intensity in %</t>
        </is>
      </c>
      <c r="C65" t="n">
        <v>53.5</v>
      </c>
      <c r="D65" t="n">
        <v>53.3</v>
      </c>
      <c r="E65" t="n">
        <v>53.36</v>
      </c>
      <c r="F65" t="n">
        <v>47.07</v>
      </c>
      <c r="G65" t="n">
        <v>45.09</v>
      </c>
      <c r="H65" t="n">
        <v>41.59</v>
      </c>
      <c r="I65" t="n">
        <v>40.64</v>
      </c>
      <c r="J65" t="n">
        <v>44.1</v>
      </c>
      <c r="K65" t="n">
        <v>45</v>
      </c>
      <c r="L65" t="n">
        <v>43.18</v>
      </c>
      <c r="M65" t="n">
        <v>48.8</v>
      </c>
      <c r="N65" t="n">
        <v>34.11</v>
      </c>
      <c r="O65" t="n">
        <v>39.64</v>
      </c>
      <c r="P65" t="n">
        <v>37.38</v>
      </c>
      <c r="Q65" t="n">
        <v>35.67</v>
      </c>
      <c r="R65" t="n">
        <v>43.06</v>
      </c>
      <c r="S65" t="n">
        <v>40.26</v>
      </c>
      <c r="T65" t="n">
        <v>35.41</v>
      </c>
      <c r="U65" t="n">
        <v>34.09</v>
      </c>
      <c r="V65" t="n">
        <v>33.27</v>
      </c>
      <c r="W65" t="n">
        <v>47.24</v>
      </c>
    </row>
    <row r="66">
      <c r="A66" s="5" t="inlineStr">
        <is>
          <t>Eigenkapitalquote in %</t>
        </is>
      </c>
      <c r="B66" s="5" t="inlineStr">
        <is>
          <t>Equity Ratio in %</t>
        </is>
      </c>
      <c r="C66" t="n">
        <v>50.4</v>
      </c>
      <c r="D66" t="n">
        <v>53.51</v>
      </c>
      <c r="E66" t="n">
        <v>51.75</v>
      </c>
      <c r="F66" t="n">
        <v>52.73</v>
      </c>
      <c r="G66" t="n">
        <v>50.69</v>
      </c>
      <c r="H66" t="n">
        <v>47.3</v>
      </c>
      <c r="I66" t="n">
        <v>46.67</v>
      </c>
      <c r="J66" t="n">
        <v>49.09</v>
      </c>
      <c r="K66" t="n">
        <v>49.29</v>
      </c>
      <c r="L66" t="n">
        <v>47.27</v>
      </c>
      <c r="M66" t="n">
        <v>47.19</v>
      </c>
      <c r="N66" t="n">
        <v>41.4</v>
      </c>
      <c r="O66" t="n">
        <v>53.4</v>
      </c>
      <c r="P66" t="n">
        <v>55.92</v>
      </c>
      <c r="Q66" t="n">
        <v>52.09</v>
      </c>
      <c r="R66" t="n">
        <v>66.73</v>
      </c>
      <c r="S66" t="n">
        <v>63.02</v>
      </c>
      <c r="T66" t="n">
        <v>66.2</v>
      </c>
      <c r="U66" t="n">
        <v>67.42</v>
      </c>
      <c r="V66" t="n">
        <v>63.96</v>
      </c>
      <c r="W66" t="n">
        <v>51.97</v>
      </c>
    </row>
    <row r="67">
      <c r="A67" s="5" t="inlineStr">
        <is>
          <t>Fremdkapitalquote in %</t>
        </is>
      </c>
      <c r="B67" s="5" t="inlineStr">
        <is>
          <t>Debt Ratio in %</t>
        </is>
      </c>
      <c r="C67" t="n">
        <v>49.6</v>
      </c>
      <c r="D67" t="n">
        <v>46.49</v>
      </c>
      <c r="E67" t="n">
        <v>48.25</v>
      </c>
      <c r="F67" t="n">
        <v>47.27</v>
      </c>
      <c r="G67" t="n">
        <v>49.31</v>
      </c>
      <c r="H67" t="n">
        <v>52.7</v>
      </c>
      <c r="I67" t="n">
        <v>53.33</v>
      </c>
      <c r="J67" t="n">
        <v>50.91</v>
      </c>
      <c r="K67" t="n">
        <v>50.71</v>
      </c>
      <c r="L67" t="n">
        <v>52.73</v>
      </c>
      <c r="M67" t="n">
        <v>52.81</v>
      </c>
      <c r="N67" t="n">
        <v>58.6</v>
      </c>
      <c r="O67" t="n">
        <v>46.6</v>
      </c>
      <c r="P67" t="n">
        <v>44.08</v>
      </c>
      <c r="Q67" t="n">
        <v>47.91</v>
      </c>
      <c r="R67" t="n">
        <v>33.27</v>
      </c>
      <c r="S67" t="n">
        <v>36.98</v>
      </c>
      <c r="T67" t="n">
        <v>33.8</v>
      </c>
      <c r="U67" t="n">
        <v>32.58</v>
      </c>
      <c r="V67" t="n">
        <v>36.04</v>
      </c>
      <c r="W67" t="n">
        <v>48.03</v>
      </c>
    </row>
    <row r="68">
      <c r="A68" s="5" t="inlineStr">
        <is>
          <t>Verschuldungsgrad in %</t>
        </is>
      </c>
      <c r="B68" s="5" t="inlineStr">
        <is>
          <t>Finance Gearing in %</t>
        </is>
      </c>
      <c r="C68" t="n">
        <v>98.41</v>
      </c>
      <c r="D68" t="n">
        <v>86.87</v>
      </c>
      <c r="E68" t="n">
        <v>93.23</v>
      </c>
      <c r="F68" t="n">
        <v>89.64</v>
      </c>
      <c r="G68" t="n">
        <v>97.29000000000001</v>
      </c>
      <c r="H68" t="n">
        <v>111.4</v>
      </c>
      <c r="I68" t="n">
        <v>114.25</v>
      </c>
      <c r="J68" t="n">
        <v>103.72</v>
      </c>
      <c r="K68" t="n">
        <v>102.9</v>
      </c>
      <c r="L68" t="n">
        <v>111.57</v>
      </c>
      <c r="M68" t="n">
        <v>111.91</v>
      </c>
      <c r="N68" t="n">
        <v>141.56</v>
      </c>
      <c r="O68" t="n">
        <v>87.26000000000001</v>
      </c>
      <c r="P68" t="n">
        <v>78.83</v>
      </c>
      <c r="Q68" t="n">
        <v>91.98</v>
      </c>
      <c r="R68" t="n">
        <v>49.85</v>
      </c>
      <c r="S68" t="n">
        <v>58.68</v>
      </c>
      <c r="T68" t="n">
        <v>51.06</v>
      </c>
      <c r="U68" t="n">
        <v>48.32</v>
      </c>
      <c r="V68" t="n">
        <v>56.35</v>
      </c>
      <c r="W68" t="n">
        <v>92.42</v>
      </c>
    </row>
    <row r="69">
      <c r="A69" s="5" t="inlineStr">
        <is>
          <t>Bruttoergebnis Marge in %</t>
        </is>
      </c>
      <c r="B69" s="5" t="inlineStr">
        <is>
          <t>Gross Profit Marge in %</t>
        </is>
      </c>
      <c r="C69" t="n">
        <v>48.74</v>
      </c>
      <c r="D69" t="n">
        <v>44.04</v>
      </c>
      <c r="E69" t="n">
        <v>46.1</v>
      </c>
      <c r="F69" t="n">
        <v>47.9</v>
      </c>
      <c r="G69" t="n">
        <v>44.57</v>
      </c>
      <c r="H69" t="n">
        <v>50.12</v>
      </c>
      <c r="I69" t="n">
        <v>48.8</v>
      </c>
      <c r="J69" t="n">
        <v>54.33</v>
      </c>
      <c r="K69" t="n">
        <v>55.42</v>
      </c>
      <c r="L69" t="n">
        <v>52.03</v>
      </c>
      <c r="M69" t="n">
        <v>50.39</v>
      </c>
      <c r="N69" t="n">
        <v>47.77</v>
      </c>
      <c r="O69" t="n">
        <v>49.45</v>
      </c>
      <c r="P69" t="n">
        <v>47.42</v>
      </c>
      <c r="Q69" t="n">
        <v>44.26</v>
      </c>
      <c r="R69" t="n">
        <v>45.92</v>
      </c>
      <c r="S69" t="n">
        <v>46.23</v>
      </c>
      <c r="T69" t="n">
        <v>49.04</v>
      </c>
      <c r="U69" t="n">
        <v>42.68</v>
      </c>
      <c r="V69" t="n">
        <v>39.83</v>
      </c>
    </row>
    <row r="70">
      <c r="A70" s="5" t="inlineStr">
        <is>
          <t>Kurzfristige Vermögensquote in %</t>
        </is>
      </c>
      <c r="B70" s="5" t="inlineStr">
        <is>
          <t>Current Assets Ratio in %</t>
        </is>
      </c>
      <c r="C70" t="n">
        <v>53.5</v>
      </c>
      <c r="D70" t="n">
        <v>53.3</v>
      </c>
      <c r="E70" t="n">
        <v>53.36</v>
      </c>
      <c r="F70" t="n">
        <v>47.07</v>
      </c>
      <c r="G70" t="n">
        <v>45.09</v>
      </c>
      <c r="H70" t="n">
        <v>41.59</v>
      </c>
      <c r="I70" t="n">
        <v>40.64</v>
      </c>
      <c r="J70" t="n">
        <v>44.1</v>
      </c>
      <c r="K70" t="n">
        <v>45</v>
      </c>
      <c r="L70" t="n">
        <v>43.18</v>
      </c>
      <c r="M70" t="n">
        <v>48.8</v>
      </c>
      <c r="N70" t="n">
        <v>34.11</v>
      </c>
      <c r="O70" t="n">
        <v>39.64</v>
      </c>
      <c r="P70" t="n">
        <v>37.38</v>
      </c>
      <c r="Q70" t="n">
        <v>35.67</v>
      </c>
      <c r="R70" t="n">
        <v>43.06</v>
      </c>
      <c r="S70" t="n">
        <v>40.26</v>
      </c>
      <c r="T70" t="n">
        <v>35.41</v>
      </c>
      <c r="U70" t="n">
        <v>34.09</v>
      </c>
      <c r="V70" t="n">
        <v>33.27</v>
      </c>
    </row>
    <row r="71">
      <c r="A71" s="5" t="inlineStr">
        <is>
          <t>Nettogewinn Marge in %</t>
        </is>
      </c>
      <c r="B71" s="5" t="inlineStr">
        <is>
          <t>Net Profit Marge in %</t>
        </is>
      </c>
      <c r="C71" t="n">
        <v>12.32</v>
      </c>
      <c r="D71" t="n">
        <v>9.539999999999999</v>
      </c>
      <c r="E71" t="n">
        <v>10.61</v>
      </c>
      <c r="F71" t="n">
        <v>6.96</v>
      </c>
      <c r="G71" t="n">
        <v>7.64</v>
      </c>
      <c r="H71" t="n">
        <v>5.34</v>
      </c>
      <c r="I71" t="n">
        <v>7.78</v>
      </c>
      <c r="J71" t="n">
        <v>8.58</v>
      </c>
      <c r="K71" t="n">
        <v>8.949999999999999</v>
      </c>
      <c r="L71" t="n">
        <v>8.460000000000001</v>
      </c>
      <c r="M71" t="n">
        <v>13.12</v>
      </c>
      <c r="N71" t="n">
        <v>6.28</v>
      </c>
      <c r="O71" t="n">
        <v>3.49</v>
      </c>
      <c r="P71" t="n">
        <v>4.37</v>
      </c>
      <c r="Q71" t="n">
        <v>3.83</v>
      </c>
      <c r="R71" t="n">
        <v>9.300000000000001</v>
      </c>
      <c r="S71" t="n">
        <v>-4.45</v>
      </c>
      <c r="T71" t="n">
        <v>0.96</v>
      </c>
      <c r="U71" t="n">
        <v>9.76</v>
      </c>
      <c r="V71" t="n">
        <v>5.08</v>
      </c>
    </row>
    <row r="72">
      <c r="A72" s="5" t="inlineStr">
        <is>
          <t>Operative Ergebnis Marge in %</t>
        </is>
      </c>
      <c r="B72" s="5" t="inlineStr">
        <is>
          <t>EBIT Marge in %</t>
        </is>
      </c>
      <c r="C72" t="n">
        <v>17.7</v>
      </c>
      <c r="D72" t="n">
        <v>13.75</v>
      </c>
      <c r="E72" t="n">
        <v>13.85</v>
      </c>
      <c r="F72" t="n">
        <v>11.16</v>
      </c>
      <c r="G72" t="n">
        <v>11.64</v>
      </c>
      <c r="H72" t="n">
        <v>9.66</v>
      </c>
      <c r="I72" t="n">
        <v>9.15</v>
      </c>
      <c r="J72" t="n">
        <v>16.58</v>
      </c>
      <c r="K72" t="n">
        <v>19.62</v>
      </c>
      <c r="L72" t="n">
        <v>16.47</v>
      </c>
      <c r="M72" t="n">
        <v>15.29</v>
      </c>
      <c r="N72" t="n">
        <v>13.41</v>
      </c>
      <c r="O72" t="n">
        <v>10.48</v>
      </c>
      <c r="P72" t="n">
        <v>11.71</v>
      </c>
      <c r="Q72" t="n">
        <v>5.98</v>
      </c>
      <c r="R72" t="n">
        <v>9.58</v>
      </c>
      <c r="S72" t="n">
        <v>7.53</v>
      </c>
      <c r="T72" t="n">
        <v>6.41</v>
      </c>
      <c r="U72" t="n">
        <v>6.1</v>
      </c>
      <c r="V72" t="n">
        <v>8.050000000000001</v>
      </c>
    </row>
    <row r="73">
      <c r="A73" s="5" t="inlineStr">
        <is>
          <t>Vermögensumsschlag in %</t>
        </is>
      </c>
      <c r="B73" s="5" t="inlineStr">
        <is>
          <t>Asset Turnover in %</t>
        </is>
      </c>
      <c r="C73" t="n">
        <v>65.09999999999999</v>
      </c>
      <c r="D73" t="n">
        <v>73.64</v>
      </c>
      <c r="E73" t="n">
        <v>63.87</v>
      </c>
      <c r="F73" t="n">
        <v>69.17</v>
      </c>
      <c r="G73" t="n">
        <v>71.17</v>
      </c>
      <c r="H73" t="n">
        <v>67.97</v>
      </c>
      <c r="I73" t="n">
        <v>65.40000000000001</v>
      </c>
      <c r="J73" t="n">
        <v>72.98999999999999</v>
      </c>
      <c r="K73" t="n">
        <v>75.45</v>
      </c>
      <c r="L73" t="n">
        <v>76.89</v>
      </c>
      <c r="M73" t="n">
        <v>62.63</v>
      </c>
      <c r="N73" t="n">
        <v>72.47</v>
      </c>
      <c r="O73" t="n">
        <v>80.47</v>
      </c>
      <c r="P73" t="n">
        <v>78.5</v>
      </c>
      <c r="Q73" t="n">
        <v>62.39</v>
      </c>
      <c r="R73" t="n">
        <v>72.45</v>
      </c>
      <c r="S73" t="n">
        <v>63.89</v>
      </c>
      <c r="T73" t="n">
        <v>62.78</v>
      </c>
      <c r="U73" t="n">
        <v>61.77</v>
      </c>
      <c r="V73" t="n">
        <v>46.73</v>
      </c>
    </row>
    <row r="74">
      <c r="A74" s="5" t="inlineStr">
        <is>
          <t>Langfristige Vermögensquote in %</t>
        </is>
      </c>
      <c r="B74" s="5" t="inlineStr">
        <is>
          <t>Non-Current Assets Ratio in %</t>
        </is>
      </c>
      <c r="C74" t="n">
        <v>46.5</v>
      </c>
      <c r="D74" t="n">
        <v>46.7</v>
      </c>
      <c r="E74" t="n">
        <v>46.64</v>
      </c>
      <c r="F74" t="n">
        <v>52.93</v>
      </c>
      <c r="G74" t="n">
        <v>54.91</v>
      </c>
      <c r="H74" t="n">
        <v>58.41</v>
      </c>
      <c r="I74" t="n">
        <v>59.36</v>
      </c>
      <c r="J74" t="n">
        <v>55.9</v>
      </c>
      <c r="K74" t="n">
        <v>55</v>
      </c>
      <c r="L74" t="n">
        <v>56.82</v>
      </c>
      <c r="M74" t="n">
        <v>51.2</v>
      </c>
      <c r="N74" t="n">
        <v>65.89</v>
      </c>
      <c r="O74" t="n">
        <v>60.36</v>
      </c>
      <c r="P74" t="n">
        <v>62.62</v>
      </c>
      <c r="Q74" t="n">
        <v>64.33</v>
      </c>
      <c r="R74" t="n">
        <v>56.94</v>
      </c>
      <c r="S74" t="n">
        <v>59.74</v>
      </c>
      <c r="T74" t="n">
        <v>64.59</v>
      </c>
      <c r="U74" t="n">
        <v>65.91</v>
      </c>
      <c r="V74" t="n">
        <v>66.73</v>
      </c>
    </row>
    <row r="75">
      <c r="A75" s="5" t="inlineStr">
        <is>
          <t>Gesamtkapitalrentabilität</t>
        </is>
      </c>
      <c r="B75" s="5" t="inlineStr">
        <is>
          <t>ROA Return on Assets in %</t>
        </is>
      </c>
      <c r="C75" t="n">
        <v>8.02</v>
      </c>
      <c r="D75" t="n">
        <v>7.03</v>
      </c>
      <c r="E75" t="n">
        <v>6.77</v>
      </c>
      <c r="F75" t="n">
        <v>4.81</v>
      </c>
      <c r="G75" t="n">
        <v>5.44</v>
      </c>
      <c r="H75" t="n">
        <v>3.63</v>
      </c>
      <c r="I75" t="n">
        <v>5.09</v>
      </c>
      <c r="J75" t="n">
        <v>6.27</v>
      </c>
      <c r="K75" t="n">
        <v>6.75</v>
      </c>
      <c r="L75" t="n">
        <v>6.51</v>
      </c>
      <c r="M75" t="n">
        <v>8.210000000000001</v>
      </c>
      <c r="N75" t="n">
        <v>4.55</v>
      </c>
      <c r="O75" t="n">
        <v>2.81</v>
      </c>
      <c r="P75" t="n">
        <v>3.43</v>
      </c>
      <c r="Q75" t="n">
        <v>2.39</v>
      </c>
      <c r="R75" t="n">
        <v>6.73</v>
      </c>
      <c r="S75" t="n">
        <v>-2.84</v>
      </c>
      <c r="T75" t="n">
        <v>0.6</v>
      </c>
      <c r="U75" t="n">
        <v>6.03</v>
      </c>
      <c r="V75" t="n">
        <v>2.38</v>
      </c>
    </row>
    <row r="76">
      <c r="A76" s="5" t="inlineStr">
        <is>
          <t>Ertrag des eingesetzten Kapitals</t>
        </is>
      </c>
      <c r="B76" s="5" t="inlineStr">
        <is>
          <t>ROCE Return on Cap. Empl. in %</t>
        </is>
      </c>
      <c r="C76" t="n">
        <v>13.7</v>
      </c>
      <c r="D76" t="n">
        <v>11.9</v>
      </c>
      <c r="E76" t="n">
        <v>10.49</v>
      </c>
      <c r="F76" t="n">
        <v>9.279999999999999</v>
      </c>
      <c r="G76" t="n">
        <v>10.36</v>
      </c>
      <c r="H76" t="n">
        <v>8.51</v>
      </c>
      <c r="I76" t="n">
        <v>7.27</v>
      </c>
      <c r="J76" t="n">
        <v>15.31</v>
      </c>
      <c r="K76" t="n">
        <v>18.21</v>
      </c>
      <c r="L76" t="n">
        <v>15.82</v>
      </c>
      <c r="M76" t="n">
        <v>12.12</v>
      </c>
      <c r="N76" t="n">
        <v>13.13</v>
      </c>
      <c r="O76" t="n">
        <v>12.15</v>
      </c>
      <c r="P76" t="n">
        <v>11.75</v>
      </c>
      <c r="Q76" t="n">
        <v>4.75</v>
      </c>
      <c r="R76" t="n">
        <v>8.06</v>
      </c>
      <c r="S76" t="n">
        <v>5.51</v>
      </c>
      <c r="T76" t="n">
        <v>4.64</v>
      </c>
      <c r="U76" t="n">
        <v>4.47</v>
      </c>
      <c r="V76" t="n">
        <v>4.43</v>
      </c>
    </row>
    <row r="77">
      <c r="A77" s="5" t="inlineStr">
        <is>
          <t>Eigenkapital zu Anlagevermögen</t>
        </is>
      </c>
      <c r="B77" s="5" t="inlineStr">
        <is>
          <t>Equity to Fixed Assets in %</t>
        </is>
      </c>
      <c r="C77" t="n">
        <v>108.39</v>
      </c>
      <c r="D77" t="n">
        <v>114.58</v>
      </c>
      <c r="E77" t="n">
        <v>110.97</v>
      </c>
      <c r="F77" t="n">
        <v>99.62</v>
      </c>
      <c r="G77" t="n">
        <v>92.31</v>
      </c>
      <c r="H77" t="n">
        <v>80.98999999999999</v>
      </c>
      <c r="I77" t="n">
        <v>78.63</v>
      </c>
      <c r="J77" t="n">
        <v>87.81</v>
      </c>
      <c r="K77" t="n">
        <v>89.61</v>
      </c>
      <c r="L77" t="n">
        <v>83.19</v>
      </c>
      <c r="M77" t="n">
        <v>92.16</v>
      </c>
      <c r="N77" t="n">
        <v>62.83</v>
      </c>
      <c r="O77" t="n">
        <v>88.48</v>
      </c>
      <c r="P77" t="n">
        <v>89.3</v>
      </c>
      <c r="Q77" t="n">
        <v>80.97</v>
      </c>
      <c r="R77" t="n">
        <v>117.2</v>
      </c>
      <c r="S77" t="n">
        <v>105.49</v>
      </c>
      <c r="T77" t="n">
        <v>102.49</v>
      </c>
      <c r="U77" t="n">
        <v>102.29</v>
      </c>
      <c r="V77" t="n">
        <v>95.84999999999999</v>
      </c>
    </row>
    <row r="78">
      <c r="A78" s="5" t="inlineStr">
        <is>
          <t>Liquidität Dritten Grades</t>
        </is>
      </c>
      <c r="B78" s="5" t="inlineStr">
        <is>
          <t>Current Ratio in %</t>
        </is>
      </c>
      <c r="C78" t="n">
        <v>336.47</v>
      </c>
      <c r="D78" t="n">
        <v>357.02</v>
      </c>
      <c r="E78" t="n">
        <v>341.59</v>
      </c>
      <c r="F78" t="n">
        <v>279.46</v>
      </c>
      <c r="G78" t="n">
        <v>225.7</v>
      </c>
      <c r="H78" t="n">
        <v>182.01</v>
      </c>
      <c r="I78" t="n">
        <v>228.62</v>
      </c>
      <c r="J78" t="n">
        <v>210.76</v>
      </c>
      <c r="K78" t="n">
        <v>240.62</v>
      </c>
      <c r="L78" t="n">
        <v>216.67</v>
      </c>
      <c r="M78" t="n">
        <v>232.35</v>
      </c>
      <c r="N78" t="n">
        <v>131.13</v>
      </c>
      <c r="O78" t="n">
        <v>129.47</v>
      </c>
      <c r="P78" t="n">
        <v>171.43</v>
      </c>
      <c r="Q78" t="n">
        <v>165.97</v>
      </c>
      <c r="R78" t="n">
        <v>310.29</v>
      </c>
      <c r="S78" t="n">
        <v>317.24</v>
      </c>
      <c r="T78" t="n">
        <v>266.67</v>
      </c>
      <c r="U78" t="n">
        <v>215.48</v>
      </c>
      <c r="V78" t="n">
        <v>221.05</v>
      </c>
    </row>
    <row r="79">
      <c r="A79" s="5" t="inlineStr">
        <is>
          <t>Operativer Cashflow</t>
        </is>
      </c>
      <c r="B79" s="5" t="inlineStr">
        <is>
          <t>Operating Cashflow in M</t>
        </is>
      </c>
      <c r="C79" t="n">
        <v>132.0913</v>
      </c>
      <c r="D79" t="n">
        <v>81.46600000000001</v>
      </c>
      <c r="E79" t="n">
        <v>37.7177</v>
      </c>
      <c r="F79" t="n">
        <v>37.8235</v>
      </c>
      <c r="G79" t="n">
        <v>33.4857</v>
      </c>
      <c r="H79" t="n">
        <v>49.67310000000001</v>
      </c>
      <c r="I79" t="n">
        <v>54.9631</v>
      </c>
      <c r="J79" t="n">
        <v>39.9395</v>
      </c>
      <c r="K79" t="n">
        <v>31.3168</v>
      </c>
      <c r="L79" t="n">
        <v>49.555</v>
      </c>
      <c r="M79" t="n">
        <v>22.313</v>
      </c>
      <c r="N79" t="n">
        <v>10.592</v>
      </c>
      <c r="O79" t="n">
        <v>14.353</v>
      </c>
      <c r="P79" t="n">
        <v>25.11</v>
      </c>
      <c r="Q79" t="n">
        <v>27.993</v>
      </c>
      <c r="R79" t="n">
        <v>30.876</v>
      </c>
      <c r="S79" t="n">
        <v>15.21</v>
      </c>
      <c r="T79" t="n">
        <v>4.422</v>
      </c>
      <c r="U79" t="n">
        <v>15.939</v>
      </c>
      <c r="V79" t="n">
        <v>166.881</v>
      </c>
    </row>
    <row r="80">
      <c r="A80" s="5" t="inlineStr">
        <is>
          <t>Aktienrückkauf</t>
        </is>
      </c>
      <c r="B80" s="5" t="inlineStr">
        <is>
          <t>Share Buyback in M</t>
        </is>
      </c>
      <c r="C80" t="n">
        <v>0</v>
      </c>
      <c r="D80" t="n">
        <v>0</v>
      </c>
      <c r="E80" t="n">
        <v>0</v>
      </c>
      <c r="F80" t="n">
        <v>0</v>
      </c>
      <c r="G80" t="n">
        <v>0</v>
      </c>
      <c r="H80" t="n">
        <v>0</v>
      </c>
      <c r="I80" t="n">
        <v>0</v>
      </c>
      <c r="J80" t="n">
        <v>0</v>
      </c>
      <c r="K80" t="n">
        <v>0.009999999999999787</v>
      </c>
      <c r="L80" t="n">
        <v>0</v>
      </c>
      <c r="M80" t="n">
        <v>-2.1</v>
      </c>
      <c r="N80" t="n">
        <v>-0.1000000000000001</v>
      </c>
      <c r="O80" t="n">
        <v>0</v>
      </c>
      <c r="P80" t="n">
        <v>0</v>
      </c>
      <c r="Q80" t="n">
        <v>0</v>
      </c>
      <c r="R80" t="n">
        <v>-0.1000000000000001</v>
      </c>
      <c r="S80" t="n">
        <v>0.2999999999999998</v>
      </c>
      <c r="T80" t="n">
        <v>0</v>
      </c>
      <c r="U80" t="n">
        <v>0</v>
      </c>
      <c r="V80" t="inlineStr">
        <is>
          <t>-</t>
        </is>
      </c>
    </row>
    <row r="81">
      <c r="A81" s="5" t="inlineStr">
        <is>
          <t>Umsatzwachstum 1J in %</t>
        </is>
      </c>
      <c r="B81" s="5" t="inlineStr">
        <is>
          <t>Revenue Growth 1Y in %</t>
        </is>
      </c>
      <c r="C81" t="n">
        <v>5.81</v>
      </c>
      <c r="D81" t="n">
        <v>21.72</v>
      </c>
      <c r="E81" t="n">
        <v>0.43</v>
      </c>
      <c r="F81" t="n">
        <v>-1.43</v>
      </c>
      <c r="G81" t="n">
        <v>9.98</v>
      </c>
      <c r="H81" t="n">
        <v>8.800000000000001</v>
      </c>
      <c r="I81" t="n">
        <v>-2.5</v>
      </c>
      <c r="J81" t="n">
        <v>3.27</v>
      </c>
      <c r="K81" t="n">
        <v>4.59</v>
      </c>
      <c r="L81" t="n">
        <v>9.57</v>
      </c>
      <c r="M81" t="n">
        <v>41.62</v>
      </c>
      <c r="N81" t="n">
        <v>31.62</v>
      </c>
      <c r="O81" t="n">
        <v>7.94</v>
      </c>
      <c r="P81" t="n">
        <v>20.57</v>
      </c>
      <c r="Q81" t="n">
        <v>17.75</v>
      </c>
      <c r="R81" t="n">
        <v>21.58</v>
      </c>
      <c r="S81" t="n">
        <v>-6.41</v>
      </c>
      <c r="T81" t="n">
        <v>-4.88</v>
      </c>
      <c r="U81" t="n">
        <v>38.98</v>
      </c>
      <c r="V81" t="n">
        <v>136</v>
      </c>
    </row>
    <row r="82">
      <c r="A82" s="5" t="inlineStr">
        <is>
          <t>Umsatzwachstum 3J in %</t>
        </is>
      </c>
      <c r="B82" s="5" t="inlineStr">
        <is>
          <t>Revenue Growth 3Y in %</t>
        </is>
      </c>
      <c r="C82" t="n">
        <v>9.32</v>
      </c>
      <c r="D82" t="n">
        <v>6.91</v>
      </c>
      <c r="E82" t="n">
        <v>2.99</v>
      </c>
      <c r="F82" t="n">
        <v>5.78</v>
      </c>
      <c r="G82" t="n">
        <v>5.43</v>
      </c>
      <c r="H82" t="n">
        <v>3.19</v>
      </c>
      <c r="I82" t="n">
        <v>1.79</v>
      </c>
      <c r="J82" t="n">
        <v>5.81</v>
      </c>
      <c r="K82" t="n">
        <v>18.59</v>
      </c>
      <c r="L82" t="n">
        <v>27.6</v>
      </c>
      <c r="M82" t="n">
        <v>27.06</v>
      </c>
      <c r="N82" t="n">
        <v>20.04</v>
      </c>
      <c r="O82" t="n">
        <v>15.42</v>
      </c>
      <c r="P82" t="n">
        <v>19.97</v>
      </c>
      <c r="Q82" t="n">
        <v>10.97</v>
      </c>
      <c r="R82" t="n">
        <v>3.43</v>
      </c>
      <c r="S82" t="n">
        <v>9.23</v>
      </c>
      <c r="T82" t="n">
        <v>56.7</v>
      </c>
      <c r="U82" t="inlineStr">
        <is>
          <t>-</t>
        </is>
      </c>
      <c r="V82" t="inlineStr">
        <is>
          <t>-</t>
        </is>
      </c>
    </row>
    <row r="83">
      <c r="A83" s="5" t="inlineStr">
        <is>
          <t>Umsatzwachstum 5J in %</t>
        </is>
      </c>
      <c r="B83" s="5" t="inlineStr">
        <is>
          <t>Revenue Growth 5Y in %</t>
        </is>
      </c>
      <c r="C83" t="n">
        <v>7.3</v>
      </c>
      <c r="D83" t="n">
        <v>7.9</v>
      </c>
      <c r="E83" t="n">
        <v>3.06</v>
      </c>
      <c r="F83" t="n">
        <v>3.62</v>
      </c>
      <c r="G83" t="n">
        <v>4.83</v>
      </c>
      <c r="H83" t="n">
        <v>4.75</v>
      </c>
      <c r="I83" t="n">
        <v>11.31</v>
      </c>
      <c r="J83" t="n">
        <v>18.13</v>
      </c>
      <c r="K83" t="n">
        <v>19.07</v>
      </c>
      <c r="L83" t="n">
        <v>22.26</v>
      </c>
      <c r="M83" t="n">
        <v>23.9</v>
      </c>
      <c r="N83" t="n">
        <v>19.89</v>
      </c>
      <c r="O83" t="n">
        <v>12.29</v>
      </c>
      <c r="P83" t="n">
        <v>9.720000000000001</v>
      </c>
      <c r="Q83" t="n">
        <v>13.4</v>
      </c>
      <c r="R83" t="n">
        <v>37.05</v>
      </c>
      <c r="S83" t="inlineStr">
        <is>
          <t>-</t>
        </is>
      </c>
      <c r="T83" t="inlineStr">
        <is>
          <t>-</t>
        </is>
      </c>
      <c r="U83" t="inlineStr">
        <is>
          <t>-</t>
        </is>
      </c>
      <c r="V83" t="inlineStr">
        <is>
          <t>-</t>
        </is>
      </c>
    </row>
    <row r="84">
      <c r="A84" s="5" t="inlineStr">
        <is>
          <t>Umsatzwachstum 10J in %</t>
        </is>
      </c>
      <c r="B84" s="5" t="inlineStr">
        <is>
          <t>Revenue Growth 10Y in %</t>
        </is>
      </c>
      <c r="C84" t="n">
        <v>6.02</v>
      </c>
      <c r="D84" t="n">
        <v>9.609999999999999</v>
      </c>
      <c r="E84" t="n">
        <v>10.6</v>
      </c>
      <c r="F84" t="n">
        <v>11.35</v>
      </c>
      <c r="G84" t="n">
        <v>13.55</v>
      </c>
      <c r="H84" t="n">
        <v>14.32</v>
      </c>
      <c r="I84" t="n">
        <v>15.6</v>
      </c>
      <c r="J84" t="n">
        <v>15.21</v>
      </c>
      <c r="K84" t="n">
        <v>14.4</v>
      </c>
      <c r="L84" t="n">
        <v>17.83</v>
      </c>
      <c r="M84" t="n">
        <v>30.48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36.65</v>
      </c>
      <c r="D85" t="n">
        <v>9.52</v>
      </c>
      <c r="E85" t="n">
        <v>53.12</v>
      </c>
      <c r="F85" t="n">
        <v>-10.28</v>
      </c>
      <c r="G85" t="n">
        <v>57.35</v>
      </c>
      <c r="H85" t="n">
        <v>-25.27</v>
      </c>
      <c r="I85" t="n">
        <v>-11.65</v>
      </c>
      <c r="J85" t="n">
        <v>-0.96</v>
      </c>
      <c r="K85" t="n">
        <v>10.64</v>
      </c>
      <c r="L85" t="n">
        <v>-29.32</v>
      </c>
      <c r="M85" t="n">
        <v>195.56</v>
      </c>
      <c r="N85" t="n">
        <v>136.84</v>
      </c>
      <c r="O85" t="n">
        <v>-13.64</v>
      </c>
      <c r="P85" t="n">
        <v>37.5</v>
      </c>
      <c r="Q85" t="n">
        <v>-51.52</v>
      </c>
      <c r="R85" t="n">
        <v>-353.85</v>
      </c>
      <c r="S85" t="n">
        <v>-533.33</v>
      </c>
      <c r="T85" t="n">
        <v>-90.63</v>
      </c>
      <c r="U85" t="n">
        <v>166.67</v>
      </c>
      <c r="V85" t="n">
        <v>-1300</v>
      </c>
    </row>
    <row r="86">
      <c r="A86" s="5" t="inlineStr">
        <is>
          <t>Gewinnwachstum 3J in %</t>
        </is>
      </c>
      <c r="B86" s="5" t="inlineStr">
        <is>
          <t>Earnings Growth 3Y in %</t>
        </is>
      </c>
      <c r="C86" t="n">
        <v>33.1</v>
      </c>
      <c r="D86" t="n">
        <v>17.45</v>
      </c>
      <c r="E86" t="n">
        <v>33.4</v>
      </c>
      <c r="F86" t="n">
        <v>7.27</v>
      </c>
      <c r="G86" t="n">
        <v>6.81</v>
      </c>
      <c r="H86" t="n">
        <v>-12.63</v>
      </c>
      <c r="I86" t="n">
        <v>-0.66</v>
      </c>
      <c r="J86" t="n">
        <v>-6.55</v>
      </c>
      <c r="K86" t="n">
        <v>58.96</v>
      </c>
      <c r="L86" t="n">
        <v>101.03</v>
      </c>
      <c r="M86" t="n">
        <v>106.25</v>
      </c>
      <c r="N86" t="n">
        <v>53.57</v>
      </c>
      <c r="O86" t="n">
        <v>-9.220000000000001</v>
      </c>
      <c r="P86" t="n">
        <v>-122.62</v>
      </c>
      <c r="Q86" t="n">
        <v>-312.9</v>
      </c>
      <c r="R86" t="n">
        <v>-325.94</v>
      </c>
      <c r="S86" t="n">
        <v>-152.43</v>
      </c>
      <c r="T86" t="n">
        <v>-407.99</v>
      </c>
      <c r="U86" t="inlineStr">
        <is>
          <t>-</t>
        </is>
      </c>
      <c r="V86" t="inlineStr">
        <is>
          <t>-</t>
        </is>
      </c>
    </row>
    <row r="87">
      <c r="A87" s="5" t="inlineStr">
        <is>
          <t>Gewinnwachstum 5J in %</t>
        </is>
      </c>
      <c r="B87" s="5" t="inlineStr">
        <is>
          <t>Earnings Growth 5Y in %</t>
        </is>
      </c>
      <c r="C87" t="n">
        <v>29.27</v>
      </c>
      <c r="D87" t="n">
        <v>16.89</v>
      </c>
      <c r="E87" t="n">
        <v>12.65</v>
      </c>
      <c r="F87" t="n">
        <v>1.84</v>
      </c>
      <c r="G87" t="n">
        <v>6.02</v>
      </c>
      <c r="H87" t="n">
        <v>-11.31</v>
      </c>
      <c r="I87" t="n">
        <v>32.85</v>
      </c>
      <c r="J87" t="n">
        <v>62.55</v>
      </c>
      <c r="K87" t="n">
        <v>60.02</v>
      </c>
      <c r="L87" t="n">
        <v>65.39</v>
      </c>
      <c r="M87" t="n">
        <v>60.95</v>
      </c>
      <c r="N87" t="n">
        <v>-48.93</v>
      </c>
      <c r="O87" t="n">
        <v>-182.97</v>
      </c>
      <c r="P87" t="n">
        <v>-198.37</v>
      </c>
      <c r="Q87" t="n">
        <v>-172.53</v>
      </c>
      <c r="R87" t="n">
        <v>-422.23</v>
      </c>
      <c r="S87" t="inlineStr">
        <is>
          <t>-</t>
        </is>
      </c>
      <c r="T87" t="inlineStr">
        <is>
          <t>-</t>
        </is>
      </c>
      <c r="U87" t="inlineStr">
        <is>
          <t>-</t>
        </is>
      </c>
      <c r="V87" t="inlineStr">
        <is>
          <t>-</t>
        </is>
      </c>
    </row>
    <row r="88">
      <c r="A88" s="5" t="inlineStr">
        <is>
          <t>Gewinnwachstum 10J in %</t>
        </is>
      </c>
      <c r="B88" s="5" t="inlineStr">
        <is>
          <t>Earnings Growth 10Y in %</t>
        </is>
      </c>
      <c r="C88" t="n">
        <v>8.98</v>
      </c>
      <c r="D88" t="n">
        <v>24.87</v>
      </c>
      <c r="E88" t="n">
        <v>37.6</v>
      </c>
      <c r="F88" t="n">
        <v>30.93</v>
      </c>
      <c r="G88" t="n">
        <v>35.7</v>
      </c>
      <c r="H88" t="n">
        <v>24.82</v>
      </c>
      <c r="I88" t="n">
        <v>-8.039999999999999</v>
      </c>
      <c r="J88" t="n">
        <v>-60.21</v>
      </c>
      <c r="K88" t="n">
        <v>-69.17</v>
      </c>
      <c r="L88" t="n">
        <v>-53.57</v>
      </c>
      <c r="M88" t="n">
        <v>-180.64</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1.52</v>
      </c>
      <c r="D89" t="n">
        <v>1.17</v>
      </c>
      <c r="E89" t="n">
        <v>1.03</v>
      </c>
      <c r="F89" t="n">
        <v>8.039999999999999</v>
      </c>
      <c r="G89" t="n">
        <v>1.58</v>
      </c>
      <c r="H89" t="n">
        <v>-1.31</v>
      </c>
      <c r="I89" t="n">
        <v>0.51</v>
      </c>
      <c r="J89" t="n">
        <v>0.19</v>
      </c>
      <c r="K89" t="n">
        <v>0.19</v>
      </c>
      <c r="L89" t="n">
        <v>0.22</v>
      </c>
      <c r="M89" t="n">
        <v>0.08</v>
      </c>
      <c r="N89" t="n">
        <v>-0.13</v>
      </c>
      <c r="O89" t="n">
        <v>-0.09</v>
      </c>
      <c r="P89" t="n">
        <v>-0.09</v>
      </c>
      <c r="Q89" t="n">
        <v>-0.12</v>
      </c>
      <c r="R89" t="n">
        <v>-0.02</v>
      </c>
      <c r="S89" t="inlineStr">
        <is>
          <t>-</t>
        </is>
      </c>
      <c r="T89" t="inlineStr">
        <is>
          <t>-</t>
        </is>
      </c>
      <c r="U89" t="inlineStr">
        <is>
          <t>-</t>
        </is>
      </c>
      <c r="V89" t="inlineStr">
        <is>
          <t>-</t>
        </is>
      </c>
    </row>
    <row r="90">
      <c r="A90" s="5" t="inlineStr">
        <is>
          <t>EBIT-Wachstum 1J in %</t>
        </is>
      </c>
      <c r="B90" s="5" t="inlineStr">
        <is>
          <t>EBIT Growth 1Y in %</t>
        </is>
      </c>
      <c r="C90" t="n">
        <v>36.21</v>
      </c>
      <c r="D90" t="n">
        <v>20.83</v>
      </c>
      <c r="E90" t="n">
        <v>24.68</v>
      </c>
      <c r="F90" t="n">
        <v>-5.52</v>
      </c>
      <c r="G90" t="n">
        <v>32.52</v>
      </c>
      <c r="H90" t="n">
        <v>14.95</v>
      </c>
      <c r="I90" t="n">
        <v>-46.23</v>
      </c>
      <c r="J90" t="n">
        <v>-12.72</v>
      </c>
      <c r="K90" t="n">
        <v>24.59</v>
      </c>
      <c r="L90" t="n">
        <v>18.06</v>
      </c>
      <c r="M90" t="n">
        <v>61.46</v>
      </c>
      <c r="N90" t="n">
        <v>68.42</v>
      </c>
      <c r="O90" t="n">
        <v>-3.39</v>
      </c>
      <c r="P90" t="n">
        <v>136</v>
      </c>
      <c r="Q90" t="n">
        <v>-26.47</v>
      </c>
      <c r="R90" t="n">
        <v>54.55</v>
      </c>
      <c r="S90" t="n">
        <v>10</v>
      </c>
      <c r="T90" t="inlineStr">
        <is>
          <t>-</t>
        </is>
      </c>
      <c r="U90" t="n">
        <v>5.26</v>
      </c>
      <c r="V90" t="n">
        <v>850</v>
      </c>
    </row>
    <row r="91">
      <c r="A91" s="5" t="inlineStr">
        <is>
          <t>EBIT-Wachstum 3J in %</t>
        </is>
      </c>
      <c r="B91" s="5" t="inlineStr">
        <is>
          <t>EBIT Growth 3Y in %</t>
        </is>
      </c>
      <c r="C91" t="n">
        <v>27.24</v>
      </c>
      <c r="D91" t="n">
        <v>13.33</v>
      </c>
      <c r="E91" t="n">
        <v>17.23</v>
      </c>
      <c r="F91" t="n">
        <v>13.98</v>
      </c>
      <c r="G91" t="n">
        <v>0.41</v>
      </c>
      <c r="H91" t="n">
        <v>-14.67</v>
      </c>
      <c r="I91" t="n">
        <v>-11.45</v>
      </c>
      <c r="J91" t="n">
        <v>9.98</v>
      </c>
      <c r="K91" t="n">
        <v>34.7</v>
      </c>
      <c r="L91" t="n">
        <v>49.31</v>
      </c>
      <c r="M91" t="n">
        <v>42.16</v>
      </c>
      <c r="N91" t="n">
        <v>67.01000000000001</v>
      </c>
      <c r="O91" t="n">
        <v>35.38</v>
      </c>
      <c r="P91" t="n">
        <v>54.69</v>
      </c>
      <c r="Q91" t="n">
        <v>12.69</v>
      </c>
      <c r="R91" t="n">
        <v>21.52</v>
      </c>
      <c r="S91" t="n">
        <v>5.09</v>
      </c>
      <c r="T91" t="n">
        <v>285.09</v>
      </c>
      <c r="U91" t="inlineStr">
        <is>
          <t>-</t>
        </is>
      </c>
      <c r="V91" t="inlineStr">
        <is>
          <t>-</t>
        </is>
      </c>
    </row>
    <row r="92">
      <c r="A92" s="5" t="inlineStr">
        <is>
          <t>EBIT-Wachstum 5J in %</t>
        </is>
      </c>
      <c r="B92" s="5" t="inlineStr">
        <is>
          <t>EBIT Growth 5Y in %</t>
        </is>
      </c>
      <c r="C92" t="n">
        <v>21.74</v>
      </c>
      <c r="D92" t="n">
        <v>17.49</v>
      </c>
      <c r="E92" t="n">
        <v>4.08</v>
      </c>
      <c r="F92" t="n">
        <v>-3.4</v>
      </c>
      <c r="G92" t="n">
        <v>2.62</v>
      </c>
      <c r="H92" t="n">
        <v>-0.27</v>
      </c>
      <c r="I92" t="n">
        <v>9.029999999999999</v>
      </c>
      <c r="J92" t="n">
        <v>31.96</v>
      </c>
      <c r="K92" t="n">
        <v>33.83</v>
      </c>
      <c r="L92" t="n">
        <v>56.11</v>
      </c>
      <c r="M92" t="n">
        <v>47.2</v>
      </c>
      <c r="N92" t="n">
        <v>45.82</v>
      </c>
      <c r="O92" t="n">
        <v>34.14</v>
      </c>
      <c r="P92" t="n">
        <v>34.82</v>
      </c>
      <c r="Q92" t="n">
        <v>8.67</v>
      </c>
      <c r="R92" t="n">
        <v>183.96</v>
      </c>
      <c r="S92" t="inlineStr">
        <is>
          <t>-</t>
        </is>
      </c>
      <c r="T92" t="inlineStr">
        <is>
          <t>-</t>
        </is>
      </c>
      <c r="U92" t="inlineStr">
        <is>
          <t>-</t>
        </is>
      </c>
      <c r="V92" t="inlineStr">
        <is>
          <t>-</t>
        </is>
      </c>
    </row>
    <row r="93">
      <c r="A93" s="5" t="inlineStr">
        <is>
          <t>EBIT-Wachstum 10J in %</t>
        </is>
      </c>
      <c r="B93" s="5" t="inlineStr">
        <is>
          <t>EBIT Growth 10Y in %</t>
        </is>
      </c>
      <c r="C93" t="n">
        <v>10.74</v>
      </c>
      <c r="D93" t="n">
        <v>13.26</v>
      </c>
      <c r="E93" t="n">
        <v>18.02</v>
      </c>
      <c r="F93" t="n">
        <v>15.21</v>
      </c>
      <c r="G93" t="n">
        <v>29.37</v>
      </c>
      <c r="H93" t="n">
        <v>23.47</v>
      </c>
      <c r="I93" t="n">
        <v>27.43</v>
      </c>
      <c r="J93" t="n">
        <v>33.05</v>
      </c>
      <c r="K93" t="n">
        <v>34.32</v>
      </c>
      <c r="L93" t="n">
        <v>32.39</v>
      </c>
      <c r="M93" t="n">
        <v>115.58</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62.14</v>
      </c>
      <c r="D94" t="n">
        <v>115.99</v>
      </c>
      <c r="E94" t="n">
        <v>-0.28</v>
      </c>
      <c r="F94" t="n">
        <v>12.95</v>
      </c>
      <c r="G94" t="n">
        <v>-32.59</v>
      </c>
      <c r="H94" t="n">
        <v>-9.619999999999999</v>
      </c>
      <c r="I94" t="n">
        <v>37.62</v>
      </c>
      <c r="J94" t="n">
        <v>27.53</v>
      </c>
      <c r="K94" t="n">
        <v>-36.68</v>
      </c>
      <c r="L94" t="n">
        <v>122.09</v>
      </c>
      <c r="M94" t="n">
        <v>27.19</v>
      </c>
      <c r="N94" t="n">
        <v>-28.51</v>
      </c>
      <c r="O94" t="n">
        <v>-42.84</v>
      </c>
      <c r="P94" t="n">
        <v>-10.3</v>
      </c>
      <c r="Q94" t="n">
        <v>-9.34</v>
      </c>
      <c r="R94" t="n">
        <v>96.45</v>
      </c>
      <c r="S94" t="n">
        <v>278.36</v>
      </c>
      <c r="T94" t="n">
        <v>-72.26000000000001</v>
      </c>
      <c r="U94" t="n">
        <v>-90.45</v>
      </c>
      <c r="V94" t="inlineStr">
        <is>
          <t>-</t>
        </is>
      </c>
    </row>
    <row r="95">
      <c r="A95" s="5" t="inlineStr">
        <is>
          <t>Op.Cashflow Wachstum 3J in %</t>
        </is>
      </c>
      <c r="B95" s="5" t="inlineStr">
        <is>
          <t>Op.Cashflow Wachstum 3Y in %</t>
        </is>
      </c>
      <c r="C95" t="n">
        <v>59.28</v>
      </c>
      <c r="D95" t="n">
        <v>42.89</v>
      </c>
      <c r="E95" t="n">
        <v>-6.64</v>
      </c>
      <c r="F95" t="n">
        <v>-9.75</v>
      </c>
      <c r="G95" t="n">
        <v>-1.53</v>
      </c>
      <c r="H95" t="n">
        <v>18.51</v>
      </c>
      <c r="I95" t="n">
        <v>9.49</v>
      </c>
      <c r="J95" t="n">
        <v>37.65</v>
      </c>
      <c r="K95" t="n">
        <v>37.53</v>
      </c>
      <c r="L95" t="n">
        <v>40.26</v>
      </c>
      <c r="M95" t="n">
        <v>-14.72</v>
      </c>
      <c r="N95" t="n">
        <v>-27.22</v>
      </c>
      <c r="O95" t="n">
        <v>-20.83</v>
      </c>
      <c r="P95" t="n">
        <v>25.6</v>
      </c>
      <c r="Q95" t="n">
        <v>121.82</v>
      </c>
      <c r="R95" t="n">
        <v>100.85</v>
      </c>
      <c r="S95" t="n">
        <v>38.55</v>
      </c>
      <c r="T95" t="inlineStr">
        <is>
          <t>-</t>
        </is>
      </c>
      <c r="U95" t="inlineStr">
        <is>
          <t>-</t>
        </is>
      </c>
      <c r="V95" t="inlineStr">
        <is>
          <t>-</t>
        </is>
      </c>
    </row>
    <row r="96">
      <c r="A96" s="5" t="inlineStr">
        <is>
          <t>Op.Cashflow Wachstum 5J in %</t>
        </is>
      </c>
      <c r="B96" s="5" t="inlineStr">
        <is>
          <t>Op.Cashflow Wachstum 5Y in %</t>
        </is>
      </c>
      <c r="C96" t="n">
        <v>31.64</v>
      </c>
      <c r="D96" t="n">
        <v>17.29</v>
      </c>
      <c r="E96" t="n">
        <v>1.62</v>
      </c>
      <c r="F96" t="n">
        <v>7.18</v>
      </c>
      <c r="G96" t="n">
        <v>-2.75</v>
      </c>
      <c r="H96" t="n">
        <v>28.19</v>
      </c>
      <c r="I96" t="n">
        <v>35.55</v>
      </c>
      <c r="J96" t="n">
        <v>22.32</v>
      </c>
      <c r="K96" t="n">
        <v>8.25</v>
      </c>
      <c r="L96" t="n">
        <v>13.53</v>
      </c>
      <c r="M96" t="n">
        <v>-12.76</v>
      </c>
      <c r="N96" t="n">
        <v>1.09</v>
      </c>
      <c r="O96" t="n">
        <v>62.47</v>
      </c>
      <c r="P96" t="n">
        <v>56.58</v>
      </c>
      <c r="Q96" t="n">
        <v>40.55</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29.91</v>
      </c>
      <c r="D97" t="n">
        <v>26.42</v>
      </c>
      <c r="E97" t="n">
        <v>11.97</v>
      </c>
      <c r="F97" t="n">
        <v>7.71</v>
      </c>
      <c r="G97" t="n">
        <v>5.39</v>
      </c>
      <c r="H97" t="n">
        <v>7.71</v>
      </c>
      <c r="I97" t="n">
        <v>18.32</v>
      </c>
      <c r="J97" t="n">
        <v>42.39</v>
      </c>
      <c r="K97" t="n">
        <v>32.42</v>
      </c>
      <c r="L97" t="n">
        <v>27.04</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103.1</v>
      </c>
      <c r="D98" t="n">
        <v>87.90000000000001</v>
      </c>
      <c r="E98" t="n">
        <v>81.90000000000001</v>
      </c>
      <c r="F98" t="n">
        <v>60.3</v>
      </c>
      <c r="G98" t="n">
        <v>49.4</v>
      </c>
      <c r="H98" t="n">
        <v>35.1</v>
      </c>
      <c r="I98" t="n">
        <v>40.9</v>
      </c>
      <c r="J98" t="n">
        <v>38.1</v>
      </c>
      <c r="K98" t="n">
        <v>40.5</v>
      </c>
      <c r="L98" t="n">
        <v>33.6</v>
      </c>
      <c r="M98" t="n">
        <v>45</v>
      </c>
      <c r="N98" t="n">
        <v>8</v>
      </c>
      <c r="O98" t="n">
        <v>6.1</v>
      </c>
      <c r="P98" t="n">
        <v>10</v>
      </c>
      <c r="Q98" t="n">
        <v>9.5</v>
      </c>
      <c r="R98" t="n">
        <v>14.3</v>
      </c>
      <c r="S98" t="n">
        <v>12.6</v>
      </c>
      <c r="T98" t="n">
        <v>11</v>
      </c>
      <c r="U98" t="n">
        <v>9.699999999999999</v>
      </c>
      <c r="V98" t="n">
        <v>9.199999999999999</v>
      </c>
      <c r="W98" t="n">
        <v>6.2</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X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1"/>
    <col customWidth="1" max="15" min="15" width="21"/>
    <col customWidth="1" max="16" min="16" width="20"/>
    <col customWidth="1" max="17" min="17" width="21"/>
    <col customWidth="1" max="18" min="18" width="21"/>
    <col customWidth="1" max="19" min="19" width="20"/>
    <col customWidth="1" max="20" min="20" width="10"/>
    <col customWidth="1" max="21" min="21" width="11"/>
    <col customWidth="1" max="22" min="22" width="20"/>
    <col customWidth="1" max="23" min="23" width="21"/>
    <col customWidth="1" max="24" min="24" width="10"/>
  </cols>
  <sheetData>
    <row r="1">
      <c r="A1" s="1" t="inlineStr">
        <is>
          <t xml:space="preserve">EVOTEC </t>
        </is>
      </c>
      <c r="B1" s="2" t="inlineStr">
        <is>
          <t>WKN: 566480  ISIN: DE0005664809  Symbol:EVT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1993</t>
        </is>
      </c>
      <c r="C4" s="5" t="inlineStr">
        <is>
          <t>Telefon / Phone</t>
        </is>
      </c>
      <c r="D4" s="5" t="inlineStr"/>
      <c r="E4" t="inlineStr">
        <is>
          <t>+49-40-56081-0</t>
        </is>
      </c>
      <c r="G4" t="inlineStr">
        <is>
          <t>26.03.2020</t>
        </is>
      </c>
      <c r="H4" t="inlineStr">
        <is>
          <t>Publication Of Annual Report</t>
        </is>
      </c>
      <c r="J4" t="inlineStr">
        <is>
          <t>Novo A/S</t>
        </is>
      </c>
      <c r="L4" t="inlineStr">
        <is>
          <t>10,10%</t>
        </is>
      </c>
    </row>
    <row r="5">
      <c r="A5" s="5" t="inlineStr">
        <is>
          <t>Ticker</t>
        </is>
      </c>
      <c r="B5" t="inlineStr">
        <is>
          <t>EVT</t>
        </is>
      </c>
      <c r="C5" s="5" t="inlineStr">
        <is>
          <t>Fax</t>
        </is>
      </c>
      <c r="D5" s="5" t="inlineStr"/>
      <c r="E5" t="inlineStr">
        <is>
          <t>+49-40-56081-222</t>
        </is>
      </c>
      <c r="G5" t="inlineStr">
        <is>
          <t>14.05.2020</t>
        </is>
      </c>
      <c r="H5" t="inlineStr">
        <is>
          <t>Result Q1</t>
        </is>
      </c>
      <c r="J5" t="inlineStr">
        <is>
          <t>Roland Oetker</t>
        </is>
      </c>
      <c r="L5" t="inlineStr">
        <is>
          <t>9,16%</t>
        </is>
      </c>
    </row>
    <row r="6">
      <c r="A6" s="5" t="inlineStr">
        <is>
          <t>Gelistet Seit / Listed Since</t>
        </is>
      </c>
      <c r="B6" t="inlineStr">
        <is>
          <t>10.11.1999</t>
        </is>
      </c>
      <c r="C6" s="5" t="inlineStr">
        <is>
          <t>Internet</t>
        </is>
      </c>
      <c r="D6" s="5" t="inlineStr"/>
      <c r="E6" t="inlineStr">
        <is>
          <t>http://www.evotec.com</t>
        </is>
      </c>
      <c r="G6" t="inlineStr">
        <is>
          <t>16.06.2020</t>
        </is>
      </c>
      <c r="H6" t="inlineStr">
        <is>
          <t>Annual General Meeting</t>
        </is>
      </c>
      <c r="J6" t="inlineStr">
        <is>
          <t>Allianz Global Investors Europe GmbH</t>
        </is>
      </c>
      <c r="L6" t="inlineStr">
        <is>
          <t>4,89%</t>
        </is>
      </c>
    </row>
    <row r="7">
      <c r="A7" s="5" t="inlineStr">
        <is>
          <t>Nominalwert / Nominal Value</t>
        </is>
      </c>
      <c r="B7" t="inlineStr">
        <is>
          <t>-</t>
        </is>
      </c>
      <c r="C7" s="5" t="inlineStr">
        <is>
          <t>E-Mail</t>
        </is>
      </c>
      <c r="D7" s="5" t="inlineStr"/>
      <c r="E7" t="inlineStr">
        <is>
          <t>info@evotec.com</t>
        </is>
      </c>
      <c r="G7" t="inlineStr">
        <is>
          <t>12.08.2020</t>
        </is>
      </c>
      <c r="H7" t="inlineStr">
        <is>
          <t>Score Half Year</t>
        </is>
      </c>
      <c r="J7" t="inlineStr">
        <is>
          <t>DWS Investment GmbH</t>
        </is>
      </c>
      <c r="L7" t="inlineStr">
        <is>
          <t>5,02%</t>
        </is>
      </c>
    </row>
    <row r="8">
      <c r="A8" s="5" t="inlineStr">
        <is>
          <t>Land / Country</t>
        </is>
      </c>
      <c r="B8" t="inlineStr">
        <is>
          <t>Deutschland</t>
        </is>
      </c>
      <c r="C8" s="5" t="inlineStr">
        <is>
          <t>Inv. Relations Telefon / Phone</t>
        </is>
      </c>
      <c r="D8" s="5" t="inlineStr"/>
      <c r="E8" t="inlineStr">
        <is>
          <t>+49-40-56081-255</t>
        </is>
      </c>
      <c r="G8" t="inlineStr">
        <is>
          <t>12.11.2020</t>
        </is>
      </c>
      <c r="H8" t="inlineStr">
        <is>
          <t>Q3 Earnings</t>
        </is>
      </c>
      <c r="J8" t="inlineStr">
        <is>
          <t>BlackRock, Inc.</t>
        </is>
      </c>
      <c r="L8" t="inlineStr">
        <is>
          <t>2,35%</t>
        </is>
      </c>
    </row>
    <row r="9">
      <c r="A9" s="5" t="inlineStr">
        <is>
          <t>Währung / Currency</t>
        </is>
      </c>
      <c r="B9" t="inlineStr">
        <is>
          <t>EUR</t>
        </is>
      </c>
      <c r="C9" s="5" t="inlineStr">
        <is>
          <t>Inv. Relations E-Mail</t>
        </is>
      </c>
      <c r="D9" s="5" t="inlineStr"/>
      <c r="E9" t="inlineStr">
        <is>
          <t>investorrelations@evotec.com</t>
        </is>
      </c>
      <c r="J9" t="inlineStr">
        <is>
          <t>The Goldman Sachs Group, Inc.</t>
        </is>
      </c>
      <c r="L9" t="inlineStr">
        <is>
          <t>2,21%</t>
        </is>
      </c>
    </row>
    <row r="10">
      <c r="A10" s="5" t="inlineStr">
        <is>
          <t>Branche / Industry</t>
        </is>
      </c>
      <c r="B10" t="inlineStr">
        <is>
          <t>Biotechnology</t>
        </is>
      </c>
      <c r="C10" s="5" t="inlineStr">
        <is>
          <t>Kontaktperson / Contact Person</t>
        </is>
      </c>
      <c r="D10" s="5" t="inlineStr"/>
      <c r="E10" t="inlineStr">
        <is>
          <t>Gabriele Hansen</t>
        </is>
      </c>
      <c r="J10" t="inlineStr">
        <is>
          <t>T. Rowe Price Group, Inc.</t>
        </is>
      </c>
      <c r="L10" t="inlineStr">
        <is>
          <t>4,42%</t>
        </is>
      </c>
    </row>
    <row r="11">
      <c r="A11" s="5" t="inlineStr">
        <is>
          <t>Sektor / Sector</t>
        </is>
      </c>
      <c r="B11" t="inlineStr">
        <is>
          <t>Chemicals / Pharmaceuticals</t>
        </is>
      </c>
      <c r="J11" t="inlineStr">
        <is>
          <t>Freefloat</t>
        </is>
      </c>
      <c r="L11" t="inlineStr">
        <is>
          <t>61,85%</t>
        </is>
      </c>
    </row>
    <row r="12">
      <c r="A12" s="5" t="inlineStr">
        <is>
          <t>Typ / Genre</t>
        </is>
      </c>
      <c r="B12" t="inlineStr">
        <is>
          <t>Inhaber-Stammaktie</t>
        </is>
      </c>
    </row>
    <row r="13">
      <c r="A13" s="5" t="inlineStr">
        <is>
          <t>Adresse / Address</t>
        </is>
      </c>
      <c r="B13" t="inlineStr">
        <is>
          <t>Evotec SEEssener Bogen 7  D-22419 Hamburg</t>
        </is>
      </c>
    </row>
    <row r="14">
      <c r="A14" s="5" t="inlineStr">
        <is>
          <t>Management</t>
        </is>
      </c>
      <c r="B14" t="inlineStr">
        <is>
          <t>Dr. Werner Lanthaler, Dr. Cord Dohrmann, Dr. Craig Johnstone, Enno Spillner</t>
        </is>
      </c>
    </row>
    <row r="15">
      <c r="A15" s="5" t="inlineStr">
        <is>
          <t>Aufsichtsrat / Board</t>
        </is>
      </c>
      <c r="B15" t="inlineStr">
        <is>
          <t>Prof. Dr. Wolfgang Plischke, Prof. Dr. Iris Löw-Friedrich, Dr. Mario Polywka, Roland Sackers, Michael Shalmi, Dr. Elaine Sullivan</t>
        </is>
      </c>
    </row>
    <row r="16">
      <c r="A16" s="5" t="inlineStr">
        <is>
          <t>Beschreibung</t>
        </is>
      </c>
      <c r="B16" t="inlineStr">
        <is>
          <t>Die Evotec SE zählt zu den weltweit führenden Wirkstoffforschungs- und -entwicklungsunternehmen. Die Firma ist auf Neurowissenschaften, Schmerz, Stoffwechsel- und Entzündungskrankheiten sowie Onkologie spezialisiert. Das Kerngeschäft bildet die Wirkstoffforschung, die in Kooperation mit Partnerunternehmen aus der Pharma- und Biotechnologieindustrie realisiert wird. Unternehmen, die ihre Wirkstoffentwicklung auslagern wollen, werden hochwertige Lösungen und Dienstleistungen in diesem Bereich angeboten. Evotec übernimmt dabei alle Aktivitäten bis hin zur klinischen Entwicklung. Das Unternehmen unterhält langjährige Forschungsallianzen mit den größten Pharma-Unternehmen wie Bayer, Boehringer Ingelheim, CHDI, Genentech, Janssen Pharmaceuticals, MedImmune/AstraZeneca oder Ono Pharmaceutical sowie mit der Havard University zur Erforschung neuer Wirkstoffe. Copyright 2014 FINANCE BASE AG</t>
        </is>
      </c>
    </row>
    <row r="17">
      <c r="A17" s="5" t="inlineStr">
        <is>
          <t>Profile</t>
        </is>
      </c>
      <c r="B17" t="inlineStr">
        <is>
          <t>Evotec SE is one of the world's leading drug discovery and development. The company specializes in neuroscience, pain, metabolic and inflammatory diseases, and oncology. The core business forms the drug discovery, which is realized in co-operation with partners from the pharmaceutical and biotechnology industry. Companies that want to outsource their drug development, quality solutions and services are offered in this area. Evotec takes over all activities to clinical development. The company has many years of research alliances with major pharmaceutical companies such as Bayer, Boehringer Ingelheim, CHDI, Genentech, Janssen Pharmaceuticals, MedImmune / AstraZeneca or Ono Pharmaceutical and with Harvard University for research into new drugs.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446.4</v>
      </c>
      <c r="E20" t="n">
        <v>375.4</v>
      </c>
      <c r="F20" t="n">
        <v>257.6</v>
      </c>
      <c r="G20" t="n">
        <v>164.5</v>
      </c>
      <c r="H20" t="n">
        <v>127.7</v>
      </c>
      <c r="I20" t="n">
        <v>89.5</v>
      </c>
      <c r="J20" t="n">
        <v>85.90000000000001</v>
      </c>
      <c r="K20" t="n">
        <v>87.3</v>
      </c>
      <c r="L20" t="n">
        <v>80.09999999999999</v>
      </c>
      <c r="M20" t="n">
        <v>55.3</v>
      </c>
      <c r="N20" t="n">
        <v>42.7</v>
      </c>
      <c r="O20" t="n">
        <v>39.6</v>
      </c>
      <c r="P20" t="n">
        <v>54.4</v>
      </c>
      <c r="Q20" t="n">
        <v>84.7</v>
      </c>
      <c r="R20" t="n">
        <v>79.8</v>
      </c>
      <c r="S20" t="n">
        <v>72.7</v>
      </c>
      <c r="T20" t="n">
        <v>77.2</v>
      </c>
      <c r="U20" t="n">
        <v>70</v>
      </c>
      <c r="V20" t="n">
        <v>63.2</v>
      </c>
      <c r="W20" t="n">
        <v>28.3</v>
      </c>
      <c r="X20" t="n">
        <v>9.800000000000001</v>
      </c>
    </row>
    <row r="21">
      <c r="A21" s="5" t="inlineStr">
        <is>
          <t>Bruttoergebnis vom Umsatz</t>
        </is>
      </c>
      <c r="B21" s="5" t="inlineStr">
        <is>
          <t>Gross Profit</t>
        </is>
      </c>
      <c r="C21" t="inlineStr">
        <is>
          <t>-</t>
        </is>
      </c>
      <c r="D21" t="n">
        <v>132.9</v>
      </c>
      <c r="E21" t="n">
        <v>112</v>
      </c>
      <c r="F21" t="n">
        <v>82.59999999999999</v>
      </c>
      <c r="G21" t="n">
        <v>58.6</v>
      </c>
      <c r="H21" t="n">
        <v>38</v>
      </c>
      <c r="I21" t="n">
        <v>29.4</v>
      </c>
      <c r="J21" t="n">
        <v>31.2</v>
      </c>
      <c r="K21" t="n">
        <v>31</v>
      </c>
      <c r="L21" t="n">
        <v>35</v>
      </c>
      <c r="M21" t="n">
        <v>24.3</v>
      </c>
      <c r="N21" t="n">
        <v>18.4</v>
      </c>
      <c r="O21" t="n">
        <v>17.6</v>
      </c>
      <c r="P21" t="n">
        <v>13.5</v>
      </c>
      <c r="Q21" t="n">
        <v>30.6</v>
      </c>
      <c r="R21" t="n">
        <v>29</v>
      </c>
      <c r="S21" t="n">
        <v>24.9</v>
      </c>
      <c r="T21" t="n">
        <v>31</v>
      </c>
      <c r="U21" t="n">
        <v>31.5</v>
      </c>
      <c r="V21" t="n">
        <v>29.9</v>
      </c>
      <c r="W21" t="n">
        <v>15.7</v>
      </c>
      <c r="X21" t="n">
        <v>9.699999999999999</v>
      </c>
    </row>
    <row r="22">
      <c r="A22" s="5" t="inlineStr">
        <is>
          <t>Operatives Ergebnis (EBIT)</t>
        </is>
      </c>
      <c r="B22" s="5" t="inlineStr">
        <is>
          <t>EBIT Earning Before Interest &amp; Tax</t>
        </is>
      </c>
      <c r="C22" t="inlineStr">
        <is>
          <t>-</t>
        </is>
      </c>
      <c r="D22" t="n">
        <v>62.6</v>
      </c>
      <c r="E22" t="n">
        <v>77.5</v>
      </c>
      <c r="F22" t="n">
        <v>37.5</v>
      </c>
      <c r="G22" t="n">
        <v>31.3</v>
      </c>
      <c r="H22" t="n">
        <v>11.6</v>
      </c>
      <c r="I22" t="n">
        <v>-6.4</v>
      </c>
      <c r="J22" t="n">
        <v>-21.4</v>
      </c>
      <c r="K22" t="n">
        <v>-3.2</v>
      </c>
      <c r="L22" t="n">
        <v>5.2</v>
      </c>
      <c r="M22" t="n">
        <v>1.7</v>
      </c>
      <c r="N22" t="n">
        <v>-42.3</v>
      </c>
      <c r="O22" t="n">
        <v>-73.2</v>
      </c>
      <c r="P22" t="n">
        <v>-55.8</v>
      </c>
      <c r="Q22" t="n">
        <v>-39</v>
      </c>
      <c r="R22" t="n">
        <v>-35.7</v>
      </c>
      <c r="S22" t="n">
        <v>-91.2</v>
      </c>
      <c r="T22" t="n">
        <v>-15.8</v>
      </c>
      <c r="U22" t="n">
        <v>-135.5</v>
      </c>
      <c r="V22" t="n">
        <v>-152.5</v>
      </c>
      <c r="W22" t="n">
        <v>-48.9</v>
      </c>
      <c r="X22" t="n">
        <v>-10.2</v>
      </c>
    </row>
    <row r="23">
      <c r="A23" s="5" t="inlineStr">
        <is>
          <t>Finanzergebnis</t>
        </is>
      </c>
      <c r="B23" s="5" t="inlineStr">
        <is>
          <t>Financial Result</t>
        </is>
      </c>
      <c r="C23" t="inlineStr">
        <is>
          <t>-</t>
        </is>
      </c>
      <c r="D23" t="n">
        <v>-6</v>
      </c>
      <c r="E23" t="n">
        <v>-5.5</v>
      </c>
      <c r="F23" t="n">
        <v>-11.2</v>
      </c>
      <c r="G23" t="n">
        <v>1.7</v>
      </c>
      <c r="H23" t="n">
        <v>0.9</v>
      </c>
      <c r="I23" t="n">
        <v>1.2</v>
      </c>
      <c r="J23" t="n">
        <v>-2.2</v>
      </c>
      <c r="K23" t="n">
        <v>-1.8</v>
      </c>
      <c r="L23" t="n">
        <v>0.1</v>
      </c>
      <c r="M23" t="n">
        <v>2.2</v>
      </c>
      <c r="N23" t="n">
        <v>-2.5</v>
      </c>
      <c r="O23" t="n">
        <v>-2.8</v>
      </c>
      <c r="P23" t="n">
        <v>40.4</v>
      </c>
      <c r="Q23" t="n">
        <v>7.3</v>
      </c>
      <c r="R23" t="n">
        <v>-2.2</v>
      </c>
      <c r="S23" t="n">
        <v>-2.3</v>
      </c>
      <c r="T23" t="n">
        <v>-1.3</v>
      </c>
      <c r="U23" t="n">
        <v>1.1</v>
      </c>
      <c r="V23" t="n">
        <v>2.9</v>
      </c>
      <c r="W23" t="n">
        <v>2.4</v>
      </c>
      <c r="X23" t="n">
        <v>0.8</v>
      </c>
    </row>
    <row r="24">
      <c r="A24" s="5" t="inlineStr">
        <is>
          <t>Ergebnis vor Steuer (EBT)</t>
        </is>
      </c>
      <c r="B24" s="5" t="inlineStr">
        <is>
          <t>EBT Earning Before Tax</t>
        </is>
      </c>
      <c r="C24" t="inlineStr">
        <is>
          <t>-</t>
        </is>
      </c>
      <c r="D24" t="n">
        <v>56.6</v>
      </c>
      <c r="E24" t="n">
        <v>72</v>
      </c>
      <c r="F24" t="n">
        <v>26.3</v>
      </c>
      <c r="G24" t="n">
        <v>33</v>
      </c>
      <c r="H24" t="n">
        <v>12.5</v>
      </c>
      <c r="I24" t="n">
        <v>-5.2</v>
      </c>
      <c r="J24" t="n">
        <v>-23.6</v>
      </c>
      <c r="K24" t="n">
        <v>-5</v>
      </c>
      <c r="L24" t="n">
        <v>5.3</v>
      </c>
      <c r="M24" t="n">
        <v>3.9</v>
      </c>
      <c r="N24" t="n">
        <v>-44.8</v>
      </c>
      <c r="O24" t="n">
        <v>-76</v>
      </c>
      <c r="P24" t="n">
        <v>-15.4</v>
      </c>
      <c r="Q24" t="n">
        <v>-31.7</v>
      </c>
      <c r="R24" t="n">
        <v>-37.9</v>
      </c>
      <c r="S24" t="n">
        <v>-93.5</v>
      </c>
      <c r="T24" t="n">
        <v>-17.1</v>
      </c>
      <c r="U24" t="n">
        <v>-134.4</v>
      </c>
      <c r="V24" t="n">
        <v>-149.6</v>
      </c>
      <c r="W24" t="n">
        <v>-46.5</v>
      </c>
      <c r="X24" t="n">
        <v>-9.4</v>
      </c>
    </row>
    <row r="25">
      <c r="A25" s="5" t="inlineStr">
        <is>
          <t>Steuern auf Einkommen und Ertrag</t>
        </is>
      </c>
      <c r="B25" s="5" t="inlineStr">
        <is>
          <t>Taxes on income and earnings</t>
        </is>
      </c>
      <c r="C25" t="inlineStr">
        <is>
          <t>-</t>
        </is>
      </c>
      <c r="D25" t="n">
        <v>12.6</v>
      </c>
      <c r="E25" t="n">
        <v>14.1</v>
      </c>
      <c r="F25" t="n">
        <v>8.5</v>
      </c>
      <c r="G25" t="n">
        <v>7.9</v>
      </c>
      <c r="H25" t="n">
        <v>2.6</v>
      </c>
      <c r="I25" t="n">
        <v>1.9</v>
      </c>
      <c r="J25" t="n">
        <v>0.3</v>
      </c>
      <c r="K25" t="n">
        <v>0.8</v>
      </c>
      <c r="L25" t="n">
        <v>-1.4</v>
      </c>
      <c r="M25" t="n">
        <v>0.9</v>
      </c>
      <c r="N25" t="n">
        <v>0.7</v>
      </c>
      <c r="O25" t="n">
        <v>2.3</v>
      </c>
      <c r="P25" t="n">
        <v>-4.2</v>
      </c>
      <c r="Q25" t="n">
        <v>0.8</v>
      </c>
      <c r="R25" t="n">
        <v>-4.5</v>
      </c>
      <c r="S25" t="n">
        <v>-9.199999999999999</v>
      </c>
      <c r="T25" t="n">
        <v>-2.8</v>
      </c>
      <c r="U25" t="n">
        <v>-2.8</v>
      </c>
      <c r="V25" t="n">
        <v>-1.8</v>
      </c>
      <c r="W25" t="n">
        <v>0.6</v>
      </c>
      <c r="X25" t="inlineStr">
        <is>
          <t>-</t>
        </is>
      </c>
    </row>
    <row r="26">
      <c r="A26" s="5" t="inlineStr">
        <is>
          <t>Ergebnis nach Steuer</t>
        </is>
      </c>
      <c r="B26" s="5" t="inlineStr">
        <is>
          <t>Earnings after tax</t>
        </is>
      </c>
      <c r="C26" t="inlineStr">
        <is>
          <t>-</t>
        </is>
      </c>
      <c r="D26" t="n">
        <v>37.2</v>
      </c>
      <c r="E26" t="n">
        <v>84.09999999999999</v>
      </c>
      <c r="F26" t="n">
        <v>24</v>
      </c>
      <c r="G26" t="n">
        <v>26.8</v>
      </c>
      <c r="H26" t="n">
        <v>16.5</v>
      </c>
      <c r="I26" t="n">
        <v>-7</v>
      </c>
      <c r="J26" t="n">
        <v>-25.4</v>
      </c>
      <c r="K26" t="n">
        <v>2.5</v>
      </c>
      <c r="L26" t="n">
        <v>6.7</v>
      </c>
      <c r="M26" t="n">
        <v>3</v>
      </c>
      <c r="N26" t="n">
        <v>-45.5</v>
      </c>
      <c r="O26" t="n">
        <v>-78.3</v>
      </c>
      <c r="P26" t="n">
        <v>-11.2</v>
      </c>
      <c r="Q26" t="n">
        <v>-32.5</v>
      </c>
      <c r="R26" t="n">
        <v>-33.4</v>
      </c>
      <c r="S26" t="n">
        <v>-84.2</v>
      </c>
      <c r="T26" t="n">
        <v>-14.3</v>
      </c>
      <c r="U26" t="n">
        <v>-131.6</v>
      </c>
      <c r="V26" t="n">
        <v>-147.7</v>
      </c>
      <c r="W26" t="n">
        <v>-47.1</v>
      </c>
      <c r="X26" t="n">
        <v>-9.4</v>
      </c>
    </row>
    <row r="27">
      <c r="A27" s="5" t="inlineStr">
        <is>
          <t>Minderheitenanteil</t>
        </is>
      </c>
      <c r="B27" s="5" t="inlineStr">
        <is>
          <t>Minority Share</t>
        </is>
      </c>
      <c r="C27" t="inlineStr">
        <is>
          <t>-</t>
        </is>
      </c>
      <c r="D27" t="n">
        <v>0.8</v>
      </c>
      <c r="E27" t="n">
        <v>0.1</v>
      </c>
      <c r="F27" t="n">
        <v>0.3</v>
      </c>
      <c r="G27" t="n">
        <v>0.7</v>
      </c>
      <c r="H27" t="inlineStr">
        <is>
          <t>-</t>
        </is>
      </c>
      <c r="I27" t="inlineStr">
        <is>
          <t>-</t>
        </is>
      </c>
      <c r="J27" t="inlineStr">
        <is>
          <t>-</t>
        </is>
      </c>
      <c r="K27" t="inlineStr">
        <is>
          <t>-</t>
        </is>
      </c>
      <c r="L27" t="n">
        <v>0.1</v>
      </c>
      <c r="M27" t="n">
        <v>0.3</v>
      </c>
      <c r="N27" t="inlineStr">
        <is>
          <t>-</t>
        </is>
      </c>
      <c r="O27" t="inlineStr">
        <is>
          <t>-</t>
        </is>
      </c>
      <c r="P27" t="inlineStr">
        <is>
          <t>-</t>
        </is>
      </c>
      <c r="Q27" t="inlineStr">
        <is>
          <t>-</t>
        </is>
      </c>
      <c r="R27" t="n">
        <v>-0.2</v>
      </c>
      <c r="S27" t="inlineStr">
        <is>
          <t>-</t>
        </is>
      </c>
      <c r="T27" t="n">
        <v>0.1</v>
      </c>
      <c r="U27" t="inlineStr">
        <is>
          <t>-</t>
        </is>
      </c>
      <c r="V27" t="inlineStr">
        <is>
          <t>-</t>
        </is>
      </c>
      <c r="W27" t="inlineStr">
        <is>
          <t>-</t>
        </is>
      </c>
      <c r="X27" t="n">
        <v>0.2</v>
      </c>
    </row>
    <row r="28">
      <c r="A28" s="5" t="inlineStr">
        <is>
          <t>Jahresüberschuss/-fehlbetrag</t>
        </is>
      </c>
      <c r="B28" s="5" t="inlineStr">
        <is>
          <t>Net Profit</t>
        </is>
      </c>
      <c r="C28" t="inlineStr">
        <is>
          <t>-</t>
        </is>
      </c>
      <c r="D28" t="n">
        <v>38.1</v>
      </c>
      <c r="E28" t="n">
        <v>84.2</v>
      </c>
      <c r="F28" t="n">
        <v>24.3</v>
      </c>
      <c r="G28" t="n">
        <v>27.5</v>
      </c>
      <c r="H28" t="n">
        <v>16.5</v>
      </c>
      <c r="I28" t="n">
        <v>-7</v>
      </c>
      <c r="J28" t="n">
        <v>-25.4</v>
      </c>
      <c r="K28" t="n">
        <v>2.5</v>
      </c>
      <c r="L28" t="n">
        <v>6.7</v>
      </c>
      <c r="M28" t="n">
        <v>3.3</v>
      </c>
      <c r="N28" t="n">
        <v>-45.5</v>
      </c>
      <c r="O28" t="n">
        <v>-78.3</v>
      </c>
      <c r="P28" t="n">
        <v>-11.2</v>
      </c>
      <c r="Q28" t="n">
        <v>-32.5</v>
      </c>
      <c r="R28" t="n">
        <v>-33.6</v>
      </c>
      <c r="S28" t="n">
        <v>-84.2</v>
      </c>
      <c r="T28" t="n">
        <v>-14.2</v>
      </c>
      <c r="U28" t="n">
        <v>-131.6</v>
      </c>
      <c r="V28" t="n">
        <v>-147.7</v>
      </c>
      <c r="W28" t="n">
        <v>-47.1</v>
      </c>
      <c r="X28" t="n">
        <v>-9.5</v>
      </c>
    </row>
    <row r="29">
      <c r="A29" s="5" t="inlineStr">
        <is>
          <t>Summe Umlaufvermögen</t>
        </is>
      </c>
      <c r="B29" s="5" t="inlineStr">
        <is>
          <t>Current Assets</t>
        </is>
      </c>
      <c r="C29" t="inlineStr">
        <is>
          <t>-</t>
        </is>
      </c>
      <c r="D29" t="n">
        <v>469.5</v>
      </c>
      <c r="E29" t="n">
        <v>249.8</v>
      </c>
      <c r="F29" t="n">
        <v>180.3</v>
      </c>
      <c r="G29" t="n">
        <v>169.2</v>
      </c>
      <c r="H29" t="n">
        <v>166.9</v>
      </c>
      <c r="I29" t="n">
        <v>125.3</v>
      </c>
      <c r="J29" t="n">
        <v>122.5</v>
      </c>
      <c r="K29" t="n">
        <v>88.09999999999999</v>
      </c>
      <c r="L29" t="n">
        <v>83.3</v>
      </c>
      <c r="M29" t="n">
        <v>86.7</v>
      </c>
      <c r="N29" t="n">
        <v>69</v>
      </c>
      <c r="O29" t="n">
        <v>93.09999999999999</v>
      </c>
      <c r="P29" t="n">
        <v>111.8</v>
      </c>
      <c r="Q29" t="n">
        <v>94.40000000000001</v>
      </c>
      <c r="R29" t="n">
        <v>82</v>
      </c>
      <c r="S29" t="n">
        <v>44.9</v>
      </c>
      <c r="T29" t="n">
        <v>43</v>
      </c>
      <c r="U29" t="n">
        <v>46</v>
      </c>
      <c r="V29" t="n">
        <v>53.1</v>
      </c>
      <c r="W29" t="n">
        <v>69.90000000000001</v>
      </c>
      <c r="X29" t="n">
        <v>65.40000000000001</v>
      </c>
    </row>
    <row r="30">
      <c r="A30" s="5" t="inlineStr">
        <is>
          <t>Summe Anlagevermögen</t>
        </is>
      </c>
      <c r="B30" s="5" t="inlineStr">
        <is>
          <t>Fixed Assets</t>
        </is>
      </c>
      <c r="C30" t="inlineStr">
        <is>
          <t>-</t>
        </is>
      </c>
      <c r="D30" t="n">
        <v>711.4</v>
      </c>
      <c r="E30" t="n">
        <v>522.1</v>
      </c>
      <c r="F30" t="n">
        <v>487</v>
      </c>
      <c r="G30" t="n">
        <v>182.2</v>
      </c>
      <c r="H30" t="n">
        <v>121.6</v>
      </c>
      <c r="I30" t="n">
        <v>99.3</v>
      </c>
      <c r="J30" t="n">
        <v>104.9</v>
      </c>
      <c r="K30" t="n">
        <v>137.2</v>
      </c>
      <c r="L30" t="n">
        <v>134.9</v>
      </c>
      <c r="M30" t="n">
        <v>105.2</v>
      </c>
      <c r="N30" t="n">
        <v>77.59999999999999</v>
      </c>
      <c r="O30" t="n">
        <v>89.8</v>
      </c>
      <c r="P30" t="n">
        <v>96.09999999999999</v>
      </c>
      <c r="Q30" t="n">
        <v>111.1</v>
      </c>
      <c r="R30" t="n">
        <v>104.1</v>
      </c>
      <c r="S30" t="n">
        <v>93.59999999999999</v>
      </c>
      <c r="T30" t="n">
        <v>177.9</v>
      </c>
      <c r="U30" t="n">
        <v>195</v>
      </c>
      <c r="V30" t="n">
        <v>341.5</v>
      </c>
      <c r="W30" t="n">
        <v>462.8</v>
      </c>
      <c r="X30" t="n">
        <v>8.4</v>
      </c>
    </row>
    <row r="31">
      <c r="A31" s="5" t="inlineStr">
        <is>
          <t>Summe Aktiva</t>
        </is>
      </c>
      <c r="B31" s="5" t="inlineStr">
        <is>
          <t>Total Assets</t>
        </is>
      </c>
      <c r="C31" t="inlineStr">
        <is>
          <t>-</t>
        </is>
      </c>
      <c r="D31" t="n">
        <v>1181</v>
      </c>
      <c r="E31" t="n">
        <v>771.9</v>
      </c>
      <c r="F31" t="n">
        <v>667.3</v>
      </c>
      <c r="G31" t="n">
        <v>351.4</v>
      </c>
      <c r="H31" t="n">
        <v>288.5</v>
      </c>
      <c r="I31" t="n">
        <v>224.6</v>
      </c>
      <c r="J31" t="n">
        <v>227.4</v>
      </c>
      <c r="K31" t="n">
        <v>225.3</v>
      </c>
      <c r="L31" t="n">
        <v>218.2</v>
      </c>
      <c r="M31" t="n">
        <v>191.9</v>
      </c>
      <c r="N31" t="n">
        <v>146.6</v>
      </c>
      <c r="O31" t="n">
        <v>182.9</v>
      </c>
      <c r="P31" t="n">
        <v>207.9</v>
      </c>
      <c r="Q31" t="n">
        <v>205.5</v>
      </c>
      <c r="R31" t="n">
        <v>186.1</v>
      </c>
      <c r="S31" t="n">
        <v>138.5</v>
      </c>
      <c r="T31" t="n">
        <v>220.9</v>
      </c>
      <c r="U31" t="n">
        <v>241</v>
      </c>
      <c r="V31" t="n">
        <v>394.6</v>
      </c>
      <c r="W31" t="n">
        <v>532.7</v>
      </c>
      <c r="X31" t="n">
        <v>73.8</v>
      </c>
    </row>
    <row r="32">
      <c r="A32" s="5" t="inlineStr">
        <is>
          <t>Summe kurzfristiges Fremdkapital</t>
        </is>
      </c>
      <c r="B32" s="5" t="inlineStr">
        <is>
          <t>Short-Term Debt</t>
        </is>
      </c>
      <c r="C32" t="inlineStr">
        <is>
          <t>-</t>
        </is>
      </c>
      <c r="D32" t="n">
        <v>179</v>
      </c>
      <c r="E32" t="n">
        <v>196.3</v>
      </c>
      <c r="F32" t="n">
        <v>245.8</v>
      </c>
      <c r="G32" t="n">
        <v>73.40000000000001</v>
      </c>
      <c r="H32" t="n">
        <v>56.4</v>
      </c>
      <c r="I32" t="n">
        <v>33.1</v>
      </c>
      <c r="J32" t="n">
        <v>39</v>
      </c>
      <c r="K32" t="n">
        <v>33.9</v>
      </c>
      <c r="L32" t="n">
        <v>42.8</v>
      </c>
      <c r="M32" t="n">
        <v>32.8</v>
      </c>
      <c r="N32" t="n">
        <v>26.4</v>
      </c>
      <c r="O32" t="n">
        <v>21.8</v>
      </c>
      <c r="P32" t="n">
        <v>24.3</v>
      </c>
      <c r="Q32" t="n">
        <v>48.4</v>
      </c>
      <c r="R32" t="n">
        <v>29.7</v>
      </c>
      <c r="S32" t="n">
        <v>20.9</v>
      </c>
      <c r="T32" t="n">
        <v>22.5</v>
      </c>
      <c r="U32" t="n">
        <v>21.5</v>
      </c>
      <c r="V32" t="n">
        <v>22.1</v>
      </c>
      <c r="W32" t="n">
        <v>19.9</v>
      </c>
      <c r="X32" t="n">
        <v>9.300000000000001</v>
      </c>
    </row>
    <row r="33">
      <c r="A33" s="5" t="inlineStr">
        <is>
          <t>Summe langfristiges Fremdkapital</t>
        </is>
      </c>
      <c r="B33" s="5" t="inlineStr">
        <is>
          <t>Long-Term Debt</t>
        </is>
      </c>
      <c r="C33" t="inlineStr">
        <is>
          <t>-</t>
        </is>
      </c>
      <c r="D33" t="n">
        <v>524.9</v>
      </c>
      <c r="E33" t="n">
        <v>150.7</v>
      </c>
      <c r="F33" t="n">
        <v>89.7</v>
      </c>
      <c r="G33" t="n">
        <v>64</v>
      </c>
      <c r="H33" t="n">
        <v>45</v>
      </c>
      <c r="I33" t="n">
        <v>33.1</v>
      </c>
      <c r="J33" t="n">
        <v>29.5</v>
      </c>
      <c r="K33" t="n">
        <v>39</v>
      </c>
      <c r="L33" t="n">
        <v>28.1</v>
      </c>
      <c r="M33" t="n">
        <v>26.9</v>
      </c>
      <c r="N33" t="n">
        <v>9.300000000000001</v>
      </c>
      <c r="O33" t="n">
        <v>11.2</v>
      </c>
      <c r="P33" t="n">
        <v>13</v>
      </c>
      <c r="Q33" t="n">
        <v>19.9</v>
      </c>
      <c r="R33" t="n">
        <v>7.7</v>
      </c>
      <c r="S33" t="n">
        <v>15.6</v>
      </c>
      <c r="T33" t="n">
        <v>26.3</v>
      </c>
      <c r="U33" t="n">
        <v>24.1</v>
      </c>
      <c r="V33" t="n">
        <v>24.9</v>
      </c>
      <c r="W33" t="n">
        <v>10.3</v>
      </c>
      <c r="X33" t="n">
        <v>4.2</v>
      </c>
    </row>
    <row r="34">
      <c r="A34" s="5" t="inlineStr">
        <is>
          <t>Summe Fremdkapital</t>
        </is>
      </c>
      <c r="B34" s="5" t="inlineStr">
        <is>
          <t>Total Liabilities</t>
        </is>
      </c>
      <c r="C34" t="inlineStr">
        <is>
          <t>-</t>
        </is>
      </c>
      <c r="D34" t="n">
        <v>703.9</v>
      </c>
      <c r="E34" t="n">
        <v>347</v>
      </c>
      <c r="F34" t="n">
        <v>335.5</v>
      </c>
      <c r="G34" t="n">
        <v>137.4</v>
      </c>
      <c r="H34" t="n">
        <v>101.4</v>
      </c>
      <c r="I34" t="n">
        <v>66.2</v>
      </c>
      <c r="J34" t="n">
        <v>68.5</v>
      </c>
      <c r="K34" t="n">
        <v>72.90000000000001</v>
      </c>
      <c r="L34" t="n">
        <v>70.90000000000001</v>
      </c>
      <c r="M34" t="n">
        <v>59.2</v>
      </c>
      <c r="N34" t="n">
        <v>35.1</v>
      </c>
      <c r="O34" t="n">
        <v>33</v>
      </c>
      <c r="P34" t="n">
        <v>37.3</v>
      </c>
      <c r="Q34" t="n">
        <v>68.3</v>
      </c>
      <c r="R34" t="n">
        <v>37.4</v>
      </c>
      <c r="S34" t="n">
        <v>35.9</v>
      </c>
      <c r="T34" t="n">
        <v>48.1</v>
      </c>
      <c r="U34" t="n">
        <v>45</v>
      </c>
      <c r="V34" t="n">
        <v>46.3</v>
      </c>
      <c r="W34" t="n">
        <v>29.6</v>
      </c>
      <c r="X34" t="n">
        <v>13.5</v>
      </c>
    </row>
    <row r="35">
      <c r="A35" s="5" t="inlineStr">
        <is>
          <t>Minderheitenanteil</t>
        </is>
      </c>
      <c r="B35" s="5" t="inlineStr">
        <is>
          <t>Minority Share</t>
        </is>
      </c>
      <c r="C35" t="inlineStr">
        <is>
          <t>-</t>
        </is>
      </c>
      <c r="D35" t="inlineStr">
        <is>
          <t>-</t>
        </is>
      </c>
      <c r="E35" t="n">
        <v>0.9</v>
      </c>
      <c r="F35" t="n">
        <v>1</v>
      </c>
      <c r="G35" t="n">
        <v>0.9</v>
      </c>
      <c r="H35" t="n">
        <v>1.6</v>
      </c>
      <c r="I35" t="inlineStr">
        <is>
          <t>-</t>
        </is>
      </c>
      <c r="J35" t="inlineStr">
        <is>
          <t>-</t>
        </is>
      </c>
      <c r="K35" t="inlineStr">
        <is>
          <t>-</t>
        </is>
      </c>
      <c r="L35" t="inlineStr">
        <is>
          <t>-</t>
        </is>
      </c>
      <c r="M35" t="n">
        <v>0.5</v>
      </c>
      <c r="N35" t="n">
        <v>0.6</v>
      </c>
      <c r="O35" t="inlineStr">
        <is>
          <t>-</t>
        </is>
      </c>
      <c r="P35" t="inlineStr">
        <is>
          <t>-</t>
        </is>
      </c>
      <c r="Q35" t="inlineStr">
        <is>
          <t>-</t>
        </is>
      </c>
      <c r="R35" t="inlineStr">
        <is>
          <t>-</t>
        </is>
      </c>
      <c r="S35" t="n">
        <v>0.6</v>
      </c>
      <c r="T35" t="n">
        <v>0.7</v>
      </c>
      <c r="U35" t="n">
        <v>0.6</v>
      </c>
      <c r="V35" t="n">
        <v>0.7</v>
      </c>
      <c r="W35" t="n">
        <v>0.6</v>
      </c>
      <c r="X35" t="inlineStr">
        <is>
          <t>-</t>
        </is>
      </c>
    </row>
    <row r="36">
      <c r="A36" s="5" t="inlineStr">
        <is>
          <t>Summe Eigenkapital</t>
        </is>
      </c>
      <c r="B36" s="5" t="inlineStr">
        <is>
          <t>Equity</t>
        </is>
      </c>
      <c r="C36" t="inlineStr">
        <is>
          <t>-</t>
        </is>
      </c>
      <c r="D36" t="n">
        <v>477</v>
      </c>
      <c r="E36" t="n">
        <v>424</v>
      </c>
      <c r="F36" t="n">
        <v>330.7</v>
      </c>
      <c r="G36" t="n">
        <v>213</v>
      </c>
      <c r="H36" t="n">
        <v>185.5</v>
      </c>
      <c r="I36" t="n">
        <v>158.4</v>
      </c>
      <c r="J36" t="n">
        <v>159</v>
      </c>
      <c r="K36" t="n">
        <v>152.5</v>
      </c>
      <c r="L36" t="n">
        <v>147.2</v>
      </c>
      <c r="M36" t="n">
        <v>132.2</v>
      </c>
      <c r="N36" t="n">
        <v>110.9</v>
      </c>
      <c r="O36" t="n">
        <v>149.9</v>
      </c>
      <c r="P36" t="n">
        <v>170.6</v>
      </c>
      <c r="Q36" t="n">
        <v>137.2</v>
      </c>
      <c r="R36" t="n">
        <v>148.7</v>
      </c>
      <c r="S36" t="n">
        <v>102</v>
      </c>
      <c r="T36" t="n">
        <v>172.1</v>
      </c>
      <c r="U36" t="n">
        <v>195.4</v>
      </c>
      <c r="V36" t="n">
        <v>347.6</v>
      </c>
      <c r="W36" t="n">
        <v>502.5</v>
      </c>
      <c r="X36" t="n">
        <v>60.3</v>
      </c>
    </row>
    <row r="37">
      <c r="A37" s="5" t="inlineStr">
        <is>
          <t>Summe Passiva</t>
        </is>
      </c>
      <c r="B37" s="5" t="inlineStr">
        <is>
          <t>Liabilities &amp; Shareholder Equity</t>
        </is>
      </c>
      <c r="C37" t="inlineStr">
        <is>
          <t>-</t>
        </is>
      </c>
      <c r="D37" t="n">
        <v>1181</v>
      </c>
      <c r="E37" t="n">
        <v>771.9</v>
      </c>
      <c r="F37" t="n">
        <v>667.3</v>
      </c>
      <c r="G37" t="n">
        <v>351.3</v>
      </c>
      <c r="H37" t="n">
        <v>288.5</v>
      </c>
      <c r="I37" t="n">
        <v>224.6</v>
      </c>
      <c r="J37" t="n">
        <v>227.4</v>
      </c>
      <c r="K37" t="n">
        <v>225.4</v>
      </c>
      <c r="L37" t="n">
        <v>218.2</v>
      </c>
      <c r="M37" t="n">
        <v>191.9</v>
      </c>
      <c r="N37" t="n">
        <v>146.6</v>
      </c>
      <c r="O37" t="n">
        <v>182.9</v>
      </c>
      <c r="P37" t="n">
        <v>207.9</v>
      </c>
      <c r="Q37" t="n">
        <v>205.5</v>
      </c>
      <c r="R37" t="n">
        <v>186.1</v>
      </c>
      <c r="S37" t="n">
        <v>138.5</v>
      </c>
      <c r="T37" t="n">
        <v>220.9</v>
      </c>
      <c r="U37" t="n">
        <v>241</v>
      </c>
      <c r="V37" t="n">
        <v>394.6</v>
      </c>
      <c r="W37" t="n">
        <v>532.7</v>
      </c>
      <c r="X37" t="n">
        <v>73.8</v>
      </c>
    </row>
    <row r="38">
      <c r="A38" s="5" t="inlineStr">
        <is>
          <t>Mio.Aktien im Umlauf</t>
        </is>
      </c>
      <c r="B38" s="5" t="inlineStr">
        <is>
          <t>Million shares outstanding</t>
        </is>
      </c>
      <c r="C38" t="n">
        <v>151.27</v>
      </c>
      <c r="D38" t="n">
        <v>150.9</v>
      </c>
      <c r="E38" t="n">
        <v>149.06</v>
      </c>
      <c r="F38" t="n">
        <v>147.53</v>
      </c>
      <c r="G38" t="n">
        <v>133.05</v>
      </c>
      <c r="H38" t="n">
        <v>132.58</v>
      </c>
      <c r="I38" t="n">
        <v>131.71</v>
      </c>
      <c r="J38" t="n">
        <v>131.46</v>
      </c>
      <c r="K38" t="n">
        <v>118.55</v>
      </c>
      <c r="L38" t="n">
        <v>118.32</v>
      </c>
      <c r="M38" t="n">
        <v>115.6</v>
      </c>
      <c r="N38" t="n">
        <v>108.8</v>
      </c>
      <c r="O38" t="n">
        <v>108.8</v>
      </c>
      <c r="P38" t="n">
        <v>73.90000000000001</v>
      </c>
      <c r="Q38" t="n">
        <v>68.09999999999999</v>
      </c>
      <c r="R38" t="n">
        <v>62.8</v>
      </c>
      <c r="S38" t="n">
        <v>38</v>
      </c>
      <c r="T38" t="n">
        <v>35.5</v>
      </c>
      <c r="U38" t="n">
        <v>35.5</v>
      </c>
      <c r="V38" t="n">
        <v>35.5</v>
      </c>
      <c r="W38" t="n">
        <v>26.9</v>
      </c>
      <c r="X38" t="n">
        <v>24.2</v>
      </c>
    </row>
    <row r="39">
      <c r="A39" s="5" t="inlineStr">
        <is>
          <t>Ergebnis je Aktie (brutto)</t>
        </is>
      </c>
      <c r="B39" s="5" t="inlineStr">
        <is>
          <t>Earnings per share</t>
        </is>
      </c>
      <c r="C39" t="inlineStr">
        <is>
          <t>-</t>
        </is>
      </c>
      <c r="D39" t="n">
        <v>0.38</v>
      </c>
      <c r="E39" t="n">
        <v>0.48</v>
      </c>
      <c r="F39" t="n">
        <v>0.18</v>
      </c>
      <c r="G39" t="n">
        <v>0.25</v>
      </c>
      <c r="H39" t="n">
        <v>0.09</v>
      </c>
      <c r="I39" t="n">
        <v>-0.04</v>
      </c>
      <c r="J39" t="n">
        <v>-0.18</v>
      </c>
      <c r="K39" t="n">
        <v>-0.04</v>
      </c>
      <c r="L39" t="n">
        <v>0.04</v>
      </c>
      <c r="M39" t="n">
        <v>0.03</v>
      </c>
      <c r="N39" t="n">
        <v>-0.41</v>
      </c>
      <c r="O39" t="n">
        <v>-0.7</v>
      </c>
      <c r="P39" t="n">
        <v>-0.21</v>
      </c>
      <c r="Q39" t="n">
        <v>-0.47</v>
      </c>
      <c r="R39" t="n">
        <v>-0.6</v>
      </c>
      <c r="S39" t="n">
        <v>-2.46</v>
      </c>
      <c r="T39" t="n">
        <v>-0.48</v>
      </c>
      <c r="U39" t="n">
        <v>-3.79</v>
      </c>
      <c r="V39" t="n">
        <v>-4.21</v>
      </c>
      <c r="W39" t="n">
        <v>-1.73</v>
      </c>
      <c r="X39" t="n">
        <v>-0.39</v>
      </c>
    </row>
    <row r="40">
      <c r="A40" s="5" t="inlineStr">
        <is>
          <t>Ergebnis je Aktie (unverwässert)</t>
        </is>
      </c>
      <c r="B40" s="5" t="inlineStr">
        <is>
          <t>Basic Earnings per share</t>
        </is>
      </c>
      <c r="C40" t="inlineStr">
        <is>
          <t>-</t>
        </is>
      </c>
      <c r="D40" t="n">
        <v>0.25</v>
      </c>
      <c r="E40" t="n">
        <v>0.57</v>
      </c>
      <c r="F40" t="n">
        <v>0.16</v>
      </c>
      <c r="G40" t="n">
        <v>0.2</v>
      </c>
      <c r="H40" t="n">
        <v>0.13</v>
      </c>
      <c r="I40" t="n">
        <v>-0.05</v>
      </c>
      <c r="J40" t="n">
        <v>-0.21</v>
      </c>
      <c r="K40" t="n">
        <v>0.02</v>
      </c>
      <c r="L40" t="n">
        <v>0.06</v>
      </c>
      <c r="M40" t="n">
        <v>0.03</v>
      </c>
      <c r="N40" t="n">
        <v>-0.43</v>
      </c>
      <c r="O40" t="n">
        <v>-0.82</v>
      </c>
      <c r="P40" t="n">
        <v>-0.16</v>
      </c>
      <c r="Q40" t="n">
        <v>-0.55</v>
      </c>
      <c r="R40" t="n">
        <v>-0.65</v>
      </c>
      <c r="S40" t="n">
        <v>-2.3</v>
      </c>
      <c r="T40" t="n">
        <v>-0.4</v>
      </c>
      <c r="U40" t="n">
        <v>-3.71</v>
      </c>
      <c r="V40" t="n">
        <v>-4.17</v>
      </c>
      <c r="W40" t="n">
        <v>-1.75</v>
      </c>
      <c r="X40" t="n">
        <v>-0.6</v>
      </c>
    </row>
    <row r="41">
      <c r="A41" s="5" t="inlineStr">
        <is>
          <t>Ergebnis je Aktie (verwässert)</t>
        </is>
      </c>
      <c r="B41" s="5" t="inlineStr">
        <is>
          <t>Diluted Earnings per share</t>
        </is>
      </c>
      <c r="C41" t="inlineStr">
        <is>
          <t>-</t>
        </is>
      </c>
      <c r="D41" t="n">
        <v>0.25</v>
      </c>
      <c r="E41" t="n">
        <v>0.5600000000000001</v>
      </c>
      <c r="F41" t="n">
        <v>0.16</v>
      </c>
      <c r="G41" t="n">
        <v>0.2</v>
      </c>
      <c r="H41" t="n">
        <v>0.12</v>
      </c>
      <c r="I41" t="n">
        <v>-0.05</v>
      </c>
      <c r="J41" t="n">
        <v>-0.21</v>
      </c>
      <c r="K41" t="n">
        <v>0.02</v>
      </c>
      <c r="L41" t="n">
        <v>0.06</v>
      </c>
      <c r="M41" t="n">
        <v>0.03</v>
      </c>
      <c r="N41" t="n">
        <v>-0.43</v>
      </c>
      <c r="O41" t="n">
        <v>-0.82</v>
      </c>
      <c r="P41" t="n">
        <v>-0.16</v>
      </c>
      <c r="Q41" t="n">
        <v>-0.55</v>
      </c>
      <c r="R41" t="n">
        <v>-0.65</v>
      </c>
      <c r="S41" t="n">
        <v>-2.3</v>
      </c>
      <c r="T41" t="n">
        <v>-0.4</v>
      </c>
      <c r="U41" t="n">
        <v>-3.71</v>
      </c>
      <c r="V41" t="n">
        <v>-4.17</v>
      </c>
      <c r="W41" t="n">
        <v>-1.75</v>
      </c>
      <c r="X41" t="n">
        <v>-0.6</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c r="X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c r="X43" t="inlineStr">
        <is>
          <t>-</t>
        </is>
      </c>
    </row>
    <row r="44">
      <c r="A44" s="5" t="inlineStr">
        <is>
          <t>Umsatz je Aktie</t>
        </is>
      </c>
      <c r="B44" s="5" t="inlineStr">
        <is>
          <t>Revenue per share</t>
        </is>
      </c>
      <c r="C44" t="inlineStr">
        <is>
          <t>-</t>
        </is>
      </c>
      <c r="D44" t="n">
        <v>2.96</v>
      </c>
      <c r="E44" t="n">
        <v>2.52</v>
      </c>
      <c r="F44" t="n">
        <v>1.75</v>
      </c>
      <c r="G44" t="n">
        <v>1.24</v>
      </c>
      <c r="H44" t="n">
        <v>0.96</v>
      </c>
      <c r="I44" t="n">
        <v>0.68</v>
      </c>
      <c r="J44" t="n">
        <v>0.65</v>
      </c>
      <c r="K44" t="n">
        <v>0.74</v>
      </c>
      <c r="L44" t="n">
        <v>0.68</v>
      </c>
      <c r="M44" t="n">
        <v>0.48</v>
      </c>
      <c r="N44" t="n">
        <v>0.39</v>
      </c>
      <c r="O44" t="n">
        <v>0.36</v>
      </c>
      <c r="P44" t="n">
        <v>0.74</v>
      </c>
      <c r="Q44" t="n">
        <v>1.24</v>
      </c>
      <c r="R44" t="n">
        <v>1.27</v>
      </c>
      <c r="S44" t="n">
        <v>1.91</v>
      </c>
      <c r="T44" t="n">
        <v>2.17</v>
      </c>
      <c r="U44" t="n">
        <v>1.97</v>
      </c>
      <c r="V44" t="n">
        <v>1.78</v>
      </c>
      <c r="W44" t="n">
        <v>1.05</v>
      </c>
      <c r="X44" t="n">
        <v>0.4</v>
      </c>
    </row>
    <row r="45">
      <c r="A45" s="5" t="inlineStr">
        <is>
          <t>Buchwert je Aktie</t>
        </is>
      </c>
      <c r="B45" s="5" t="inlineStr">
        <is>
          <t>Book value per share</t>
        </is>
      </c>
      <c r="C45" t="inlineStr">
        <is>
          <t>-</t>
        </is>
      </c>
      <c r="D45" t="n">
        <v>3.16</v>
      </c>
      <c r="E45" t="n">
        <v>2.85</v>
      </c>
      <c r="F45" t="n">
        <v>2.25</v>
      </c>
      <c r="G45" t="n">
        <v>1.61</v>
      </c>
      <c r="H45" t="n">
        <v>1.41</v>
      </c>
      <c r="I45" t="n">
        <v>1.2</v>
      </c>
      <c r="J45" t="n">
        <v>1.21</v>
      </c>
      <c r="K45" t="n">
        <v>1.29</v>
      </c>
      <c r="L45" t="n">
        <v>1.24</v>
      </c>
      <c r="M45" t="n">
        <v>1.14</v>
      </c>
      <c r="N45" t="n">
        <v>1.02</v>
      </c>
      <c r="O45" t="n">
        <v>1.38</v>
      </c>
      <c r="P45" t="n">
        <v>2.31</v>
      </c>
      <c r="Q45" t="n">
        <v>2.01</v>
      </c>
      <c r="R45" t="n">
        <v>2.37</v>
      </c>
      <c r="S45" t="n">
        <v>2.68</v>
      </c>
      <c r="T45" t="n">
        <v>4.85</v>
      </c>
      <c r="U45" t="n">
        <v>5.5</v>
      </c>
      <c r="V45" t="n">
        <v>9.789999999999999</v>
      </c>
      <c r="W45" t="n">
        <v>18.68</v>
      </c>
      <c r="X45" t="n">
        <v>2.49</v>
      </c>
    </row>
    <row r="46">
      <c r="A46" s="5" t="inlineStr">
        <is>
          <t>Cashflow je Aktie</t>
        </is>
      </c>
      <c r="B46" s="5" t="inlineStr">
        <is>
          <t>Cashflow per share</t>
        </is>
      </c>
      <c r="C46" t="inlineStr">
        <is>
          <t>-</t>
        </is>
      </c>
      <c r="D46" t="n">
        <v>0.28</v>
      </c>
      <c r="E46" t="n">
        <v>1.05</v>
      </c>
      <c r="F46" t="n">
        <v>0.07000000000000001</v>
      </c>
      <c r="G46" t="n">
        <v>0.51</v>
      </c>
      <c r="H46" t="n">
        <v>0.12</v>
      </c>
      <c r="I46" t="n">
        <v>-0.03</v>
      </c>
      <c r="J46" t="n">
        <v>0.05</v>
      </c>
      <c r="K46" t="n">
        <v>0.1</v>
      </c>
      <c r="L46" t="n">
        <v>0.09</v>
      </c>
      <c r="M46" t="n">
        <v>0.01</v>
      </c>
      <c r="N46" t="n">
        <v>-0.2</v>
      </c>
      <c r="O46" t="n">
        <v>-0.38</v>
      </c>
      <c r="P46" t="n">
        <v>-0.43</v>
      </c>
      <c r="Q46" t="n">
        <v>-0.14</v>
      </c>
      <c r="R46" t="n">
        <v>0.03</v>
      </c>
      <c r="S46" t="n">
        <v>-0.12</v>
      </c>
      <c r="T46" t="n">
        <v>0.22</v>
      </c>
      <c r="U46" t="n">
        <v>-0.03</v>
      </c>
      <c r="V46" t="n">
        <v>-0.07000000000000001</v>
      </c>
      <c r="W46" t="n">
        <v>-0.54</v>
      </c>
      <c r="X46" t="n">
        <v>-0.29</v>
      </c>
    </row>
    <row r="47">
      <c r="A47" s="5" t="inlineStr">
        <is>
          <t>Bilanzsumme je Aktie</t>
        </is>
      </c>
      <c r="B47" s="5" t="inlineStr">
        <is>
          <t>Total assets per share</t>
        </is>
      </c>
      <c r="C47" t="inlineStr">
        <is>
          <t>-</t>
        </is>
      </c>
      <c r="D47" t="n">
        <v>7.83</v>
      </c>
      <c r="E47" t="n">
        <v>5.18</v>
      </c>
      <c r="F47" t="n">
        <v>4.52</v>
      </c>
      <c r="G47" t="n">
        <v>2.64</v>
      </c>
      <c r="H47" t="n">
        <v>2.18</v>
      </c>
      <c r="I47" t="n">
        <v>1.71</v>
      </c>
      <c r="J47" t="n">
        <v>1.73</v>
      </c>
      <c r="K47" t="n">
        <v>1.9</v>
      </c>
      <c r="L47" t="n">
        <v>1.84</v>
      </c>
      <c r="M47" t="n">
        <v>1.66</v>
      </c>
      <c r="N47" t="n">
        <v>1.35</v>
      </c>
      <c r="O47" t="n">
        <v>1.68</v>
      </c>
      <c r="P47" t="n">
        <v>2.81</v>
      </c>
      <c r="Q47" t="n">
        <v>3.02</v>
      </c>
      <c r="R47" t="n">
        <v>2.96</v>
      </c>
      <c r="S47" t="n">
        <v>3.64</v>
      </c>
      <c r="T47" t="n">
        <v>6.22</v>
      </c>
      <c r="U47" t="n">
        <v>6.79</v>
      </c>
      <c r="V47" t="n">
        <v>11.12</v>
      </c>
      <c r="W47" t="n">
        <v>19.8</v>
      </c>
      <c r="X47" t="inlineStr">
        <is>
          <t>-</t>
        </is>
      </c>
    </row>
    <row r="48">
      <c r="A48" s="5" t="inlineStr">
        <is>
          <t>Personal am Ende des Jahres</t>
        </is>
      </c>
      <c r="B48" s="5" t="inlineStr">
        <is>
          <t>Staff at the end of year</t>
        </is>
      </c>
      <c r="C48" t="inlineStr">
        <is>
          <t>-</t>
        </is>
      </c>
      <c r="D48" t="n">
        <v>2847</v>
      </c>
      <c r="E48" t="n">
        <v>2442</v>
      </c>
      <c r="F48" t="n">
        <v>1652</v>
      </c>
      <c r="G48" t="n">
        <v>1072</v>
      </c>
      <c r="H48" t="n">
        <v>913</v>
      </c>
      <c r="I48" t="n">
        <v>689</v>
      </c>
      <c r="J48" t="n">
        <v>635</v>
      </c>
      <c r="K48" t="n">
        <v>625</v>
      </c>
      <c r="L48" t="n">
        <v>590</v>
      </c>
      <c r="M48" t="n">
        <v>492</v>
      </c>
      <c r="N48" t="n">
        <v>442</v>
      </c>
      <c r="O48" t="n">
        <v>418</v>
      </c>
      <c r="P48" t="n">
        <v>386</v>
      </c>
      <c r="Q48" t="n">
        <v>527</v>
      </c>
      <c r="R48" t="n">
        <v>604</v>
      </c>
      <c r="S48" t="n">
        <v>646</v>
      </c>
      <c r="T48" t="n">
        <v>644</v>
      </c>
      <c r="U48" t="n">
        <v>635</v>
      </c>
      <c r="V48" t="n">
        <v>585</v>
      </c>
      <c r="W48" t="n">
        <v>505</v>
      </c>
      <c r="X48" t="n">
        <v>228</v>
      </c>
    </row>
    <row r="49">
      <c r="A49" s="5" t="inlineStr">
        <is>
          <t>Personalaufwand in Mio. EUR</t>
        </is>
      </c>
      <c r="B49" s="5" t="inlineStr">
        <is>
          <t>Personnel expenses in M</t>
        </is>
      </c>
      <c r="C49" t="inlineStr">
        <is>
          <t>-</t>
        </is>
      </c>
      <c r="D49" t="n">
        <v>199.5</v>
      </c>
      <c r="E49" t="n">
        <v>117.1</v>
      </c>
      <c r="F49" t="n">
        <v>113.6</v>
      </c>
      <c r="G49" t="n">
        <v>83.5</v>
      </c>
      <c r="H49" t="n">
        <v>68.5</v>
      </c>
      <c r="I49" t="n">
        <v>40.9</v>
      </c>
      <c r="J49" t="n">
        <v>35.7</v>
      </c>
      <c r="K49" t="n">
        <v>35.6</v>
      </c>
      <c r="L49" t="n">
        <v>31.2</v>
      </c>
      <c r="M49" t="n">
        <v>24.2</v>
      </c>
      <c r="N49" t="n">
        <v>27.4</v>
      </c>
      <c r="O49" t="n">
        <v>28.9</v>
      </c>
      <c r="P49" t="n">
        <v>37.1</v>
      </c>
      <c r="Q49" t="n">
        <v>33.3</v>
      </c>
      <c r="R49" t="n">
        <v>39.5</v>
      </c>
      <c r="S49" t="n">
        <v>37.4</v>
      </c>
      <c r="T49" t="n">
        <v>36.4</v>
      </c>
      <c r="U49" t="n">
        <v>35.8</v>
      </c>
      <c r="V49" t="n">
        <v>31.9</v>
      </c>
      <c r="W49" t="n">
        <v>18</v>
      </c>
      <c r="X49" t="n">
        <v>10.5</v>
      </c>
    </row>
    <row r="50">
      <c r="A50" s="5" t="inlineStr">
        <is>
          <t>Aufwand je Mitarbeiter in EUR</t>
        </is>
      </c>
      <c r="B50" s="5" t="inlineStr">
        <is>
          <t>Effort per employee</t>
        </is>
      </c>
      <c r="C50" t="inlineStr">
        <is>
          <t>-</t>
        </is>
      </c>
      <c r="D50" t="n">
        <v>70074</v>
      </c>
      <c r="E50" t="n">
        <v>47953</v>
      </c>
      <c r="F50" t="n">
        <v>68765</v>
      </c>
      <c r="G50" t="n">
        <v>77892</v>
      </c>
      <c r="H50" t="n">
        <v>75027</v>
      </c>
      <c r="I50" t="n">
        <v>59361</v>
      </c>
      <c r="J50" t="n">
        <v>56220</v>
      </c>
      <c r="K50" t="n">
        <v>56960</v>
      </c>
      <c r="L50" t="n">
        <v>52881</v>
      </c>
      <c r="M50" t="n">
        <v>49187</v>
      </c>
      <c r="N50" t="n">
        <v>61991</v>
      </c>
      <c r="O50" t="n">
        <v>69139</v>
      </c>
      <c r="P50" t="n">
        <v>96114</v>
      </c>
      <c r="Q50" t="n">
        <v>63188</v>
      </c>
      <c r="R50" t="n">
        <v>65397</v>
      </c>
      <c r="S50" t="n">
        <v>57895</v>
      </c>
      <c r="T50" t="n">
        <v>56522</v>
      </c>
      <c r="U50" t="n">
        <v>56378</v>
      </c>
      <c r="V50" t="n">
        <v>54530</v>
      </c>
      <c r="W50" t="n">
        <v>35644</v>
      </c>
      <c r="X50" t="inlineStr">
        <is>
          <t>-</t>
        </is>
      </c>
    </row>
    <row r="51">
      <c r="A51" s="5" t="inlineStr">
        <is>
          <t>Umsatz je Mitarbeiter in EUR</t>
        </is>
      </c>
      <c r="B51" s="5" t="inlineStr">
        <is>
          <t>Turnover per employee</t>
        </is>
      </c>
      <c r="C51" t="inlineStr">
        <is>
          <t>-</t>
        </is>
      </c>
      <c r="D51" t="n">
        <v>156810</v>
      </c>
      <c r="E51" t="n">
        <v>153729</v>
      </c>
      <c r="F51" t="n">
        <v>155950</v>
      </c>
      <c r="G51" t="n">
        <v>153458</v>
      </c>
      <c r="H51" t="n">
        <v>139843</v>
      </c>
      <c r="I51" t="n">
        <v>129893</v>
      </c>
      <c r="J51" t="n">
        <v>135335</v>
      </c>
      <c r="K51" t="n">
        <v>139624</v>
      </c>
      <c r="L51" t="n">
        <v>135810</v>
      </c>
      <c r="M51" t="n">
        <v>112321</v>
      </c>
      <c r="N51" t="n">
        <v>96568</v>
      </c>
      <c r="O51" t="n">
        <v>94736</v>
      </c>
      <c r="P51" t="n">
        <v>140932</v>
      </c>
      <c r="Q51" t="n">
        <v>160721</v>
      </c>
      <c r="R51" t="n">
        <v>132119</v>
      </c>
      <c r="S51" t="n">
        <v>112538</v>
      </c>
      <c r="T51" t="n">
        <v>119875</v>
      </c>
      <c r="U51" t="n">
        <v>110000</v>
      </c>
      <c r="V51" t="n">
        <v>108000</v>
      </c>
      <c r="W51" t="n">
        <v>56000</v>
      </c>
      <c r="X51" t="n">
        <v>43000</v>
      </c>
    </row>
    <row r="52">
      <c r="A52" s="5" t="inlineStr">
        <is>
          <t>Bruttoergebnis je Mitarbeiter in EUR</t>
        </is>
      </c>
      <c r="B52" s="5" t="inlineStr">
        <is>
          <t>Gross Profit per employee</t>
        </is>
      </c>
      <c r="C52" t="inlineStr">
        <is>
          <t>-</t>
        </is>
      </c>
      <c r="D52" t="n">
        <v>46681</v>
      </c>
      <c r="E52" t="n">
        <v>45864</v>
      </c>
      <c r="F52" t="n">
        <v>50000</v>
      </c>
      <c r="G52" t="n">
        <v>54664</v>
      </c>
      <c r="H52" t="n">
        <v>41621</v>
      </c>
      <c r="I52" t="n">
        <v>42671</v>
      </c>
      <c r="J52" t="n">
        <v>49134</v>
      </c>
      <c r="K52" t="n">
        <v>49600</v>
      </c>
      <c r="L52" t="n">
        <v>59322</v>
      </c>
      <c r="M52" t="n">
        <v>49390</v>
      </c>
      <c r="N52" t="n">
        <v>41629</v>
      </c>
      <c r="O52" t="n">
        <v>42105</v>
      </c>
      <c r="P52" t="n">
        <v>34974</v>
      </c>
      <c r="Q52" t="n">
        <v>58065</v>
      </c>
      <c r="R52" t="n">
        <v>48013</v>
      </c>
      <c r="S52" t="n">
        <v>38545</v>
      </c>
      <c r="T52" t="n">
        <v>48137</v>
      </c>
      <c r="U52" t="n">
        <v>49606</v>
      </c>
      <c r="V52" t="n">
        <v>51111</v>
      </c>
      <c r="W52" t="n">
        <v>31089</v>
      </c>
      <c r="X52" t="n">
        <v>42544</v>
      </c>
    </row>
    <row r="53">
      <c r="A53" s="5" t="inlineStr">
        <is>
          <t>Gewinn je Mitarbeiter in EUR</t>
        </is>
      </c>
      <c r="B53" s="5" t="inlineStr">
        <is>
          <t>Earnings per employee</t>
        </is>
      </c>
      <c r="C53" t="inlineStr">
        <is>
          <t>-</t>
        </is>
      </c>
      <c r="D53" t="n">
        <v>13383</v>
      </c>
      <c r="E53" t="n">
        <v>34480</v>
      </c>
      <c r="F53" t="n">
        <v>14709</v>
      </c>
      <c r="G53" t="n">
        <v>25653</v>
      </c>
      <c r="H53" t="n">
        <v>18072</v>
      </c>
      <c r="I53" t="n">
        <v>-10160</v>
      </c>
      <c r="J53" t="n">
        <v>-40000</v>
      </c>
      <c r="K53" t="n">
        <v>4000</v>
      </c>
      <c r="L53" t="n">
        <v>11356</v>
      </c>
      <c r="M53" t="n">
        <v>6707</v>
      </c>
      <c r="N53" t="n">
        <v>-102941</v>
      </c>
      <c r="O53" t="n">
        <v>-187321</v>
      </c>
      <c r="P53" t="n">
        <v>-29016</v>
      </c>
      <c r="Q53" t="n">
        <v>-61670</v>
      </c>
      <c r="R53" t="n">
        <v>-55629</v>
      </c>
      <c r="S53" t="n">
        <v>-130341</v>
      </c>
      <c r="T53" t="n">
        <v>-22050</v>
      </c>
      <c r="U53" t="n">
        <v>-207244</v>
      </c>
      <c r="V53" t="n">
        <v>-252479</v>
      </c>
      <c r="W53" t="n">
        <v>-93267</v>
      </c>
      <c r="X53" t="n">
        <v>-41667</v>
      </c>
    </row>
    <row r="54">
      <c r="A54" s="5" t="inlineStr">
        <is>
          <t>KGV (Kurs/Gewinn)</t>
        </is>
      </c>
      <c r="B54" s="5" t="inlineStr">
        <is>
          <t>PE (price/earnings)</t>
        </is>
      </c>
      <c r="C54" t="inlineStr">
        <is>
          <t>-</t>
        </is>
      </c>
      <c r="D54" t="n">
        <v>92.2</v>
      </c>
      <c r="E54" t="n">
        <v>30.5</v>
      </c>
      <c r="F54" t="n">
        <v>84.40000000000001</v>
      </c>
      <c r="G54" t="n">
        <v>37.2</v>
      </c>
      <c r="H54" t="n">
        <v>32.1</v>
      </c>
      <c r="I54" t="inlineStr">
        <is>
          <t>-</t>
        </is>
      </c>
      <c r="J54" t="inlineStr">
        <is>
          <t>-</t>
        </is>
      </c>
      <c r="K54" t="n">
        <v>131.5</v>
      </c>
      <c r="L54" t="n">
        <v>39</v>
      </c>
      <c r="M54" t="n">
        <v>97.3</v>
      </c>
      <c r="N54" t="inlineStr">
        <is>
          <t>-</t>
        </is>
      </c>
      <c r="O54" t="inlineStr">
        <is>
          <t>-</t>
        </is>
      </c>
      <c r="P54" t="inlineStr">
        <is>
          <t>-</t>
        </is>
      </c>
      <c r="Q54" t="inlineStr">
        <is>
          <t>-</t>
        </is>
      </c>
      <c r="R54" t="inlineStr">
        <is>
          <t>-</t>
        </is>
      </c>
      <c r="S54" t="inlineStr">
        <is>
          <t>-</t>
        </is>
      </c>
      <c r="T54" t="inlineStr">
        <is>
          <t>-</t>
        </is>
      </c>
      <c r="U54" t="inlineStr">
        <is>
          <t>-</t>
        </is>
      </c>
      <c r="V54" t="inlineStr">
        <is>
          <t>-</t>
        </is>
      </c>
      <c r="W54" t="inlineStr">
        <is>
          <t>-</t>
        </is>
      </c>
      <c r="X54" t="inlineStr">
        <is>
          <t>-</t>
        </is>
      </c>
    </row>
    <row r="55">
      <c r="A55" s="5" t="inlineStr">
        <is>
          <t>KUV (Kurs/Umsatz)</t>
        </is>
      </c>
      <c r="B55" s="5" t="inlineStr">
        <is>
          <t>PS (price/sales)</t>
        </is>
      </c>
      <c r="C55" t="inlineStr">
        <is>
          <t>-</t>
        </is>
      </c>
      <c r="D55" t="n">
        <v>7.79</v>
      </c>
      <c r="E55" t="n">
        <v>6.89</v>
      </c>
      <c r="F55" t="n">
        <v>7.73</v>
      </c>
      <c r="G55" t="n">
        <v>6.02</v>
      </c>
      <c r="H55" t="n">
        <v>4.33</v>
      </c>
      <c r="I55" t="n">
        <v>5.4</v>
      </c>
      <c r="J55" t="n">
        <v>5.6</v>
      </c>
      <c r="K55" t="n">
        <v>3.57</v>
      </c>
      <c r="L55" t="n">
        <v>3.46</v>
      </c>
      <c r="M55" t="n">
        <v>6.1</v>
      </c>
      <c r="N55" t="n">
        <v>5.45</v>
      </c>
      <c r="O55" t="n">
        <v>2.12</v>
      </c>
      <c r="P55" t="n">
        <v>3.17</v>
      </c>
      <c r="Q55" t="n">
        <v>2.61</v>
      </c>
      <c r="R55" t="n">
        <v>1.97</v>
      </c>
      <c r="S55" t="n">
        <v>1.37</v>
      </c>
      <c r="T55" t="n">
        <v>2.34</v>
      </c>
      <c r="U55" t="n">
        <v>0.92</v>
      </c>
      <c r="V55" t="n">
        <v>5.7</v>
      </c>
      <c r="W55" t="n">
        <v>31.65</v>
      </c>
      <c r="X55" t="n">
        <v>43.49</v>
      </c>
    </row>
    <row r="56">
      <c r="A56" s="5" t="inlineStr">
        <is>
          <t>KBV (Kurs/Buchwert)</t>
        </is>
      </c>
      <c r="B56" s="5" t="inlineStr">
        <is>
          <t>PB (price/book value)</t>
        </is>
      </c>
      <c r="C56" t="inlineStr">
        <is>
          <t>-</t>
        </is>
      </c>
      <c r="D56" t="n">
        <v>7.29</v>
      </c>
      <c r="E56" t="n">
        <v>6.1</v>
      </c>
      <c r="F56" t="n">
        <v>6.02</v>
      </c>
      <c r="G56" t="n">
        <v>4.65</v>
      </c>
      <c r="H56" t="n">
        <v>2.98</v>
      </c>
      <c r="I56" t="n">
        <v>3.05</v>
      </c>
      <c r="J56" t="n">
        <v>3.03</v>
      </c>
      <c r="K56" t="n">
        <v>2.04</v>
      </c>
      <c r="L56" t="n">
        <v>1.88</v>
      </c>
      <c r="M56" t="n">
        <v>2.55</v>
      </c>
      <c r="N56" t="n">
        <v>2.1</v>
      </c>
      <c r="O56" t="n">
        <v>0.5600000000000001</v>
      </c>
      <c r="P56" t="n">
        <v>1.01</v>
      </c>
      <c r="Q56" t="n">
        <v>1.61</v>
      </c>
      <c r="R56" t="n">
        <v>1.06</v>
      </c>
      <c r="S56" t="n">
        <v>0.98</v>
      </c>
      <c r="T56" t="n">
        <v>1.05</v>
      </c>
      <c r="U56" t="n">
        <v>0.33</v>
      </c>
      <c r="V56" t="n">
        <v>1.04</v>
      </c>
      <c r="W56" t="n">
        <v>1.78</v>
      </c>
      <c r="X56" t="n">
        <v>7.07</v>
      </c>
    </row>
    <row r="57">
      <c r="A57" s="5" t="inlineStr">
        <is>
          <t>KCV (Kurs/Cashflow)</t>
        </is>
      </c>
      <c r="B57" s="5" t="inlineStr">
        <is>
          <t>PC (price/cashflow)</t>
        </is>
      </c>
      <c r="C57" t="inlineStr">
        <is>
          <t>-</t>
        </is>
      </c>
      <c r="D57" t="n">
        <v>82.42</v>
      </c>
      <c r="E57" t="n">
        <v>16.57</v>
      </c>
      <c r="F57" t="n">
        <v>184.42</v>
      </c>
      <c r="G57" t="n">
        <v>14.69</v>
      </c>
      <c r="H57" t="n">
        <v>35.21</v>
      </c>
      <c r="I57" t="n">
        <v>-127.21</v>
      </c>
      <c r="J57" t="n">
        <v>71.81</v>
      </c>
      <c r="K57" t="n">
        <v>25.98</v>
      </c>
      <c r="L57" t="n">
        <v>27.41</v>
      </c>
      <c r="M57" t="n">
        <v>375.06</v>
      </c>
      <c r="N57" t="n">
        <v>-10.63</v>
      </c>
      <c r="O57" t="n">
        <v>-2.03</v>
      </c>
      <c r="P57" t="n">
        <v>-5.43</v>
      </c>
      <c r="Q57" t="n">
        <v>-24.06</v>
      </c>
      <c r="R57" t="n">
        <v>82.63</v>
      </c>
      <c r="S57" t="n">
        <v>-21.26</v>
      </c>
      <c r="T57" t="n">
        <v>23.12</v>
      </c>
      <c r="U57" t="n">
        <v>-64.26000000000001</v>
      </c>
      <c r="V57" t="n">
        <v>-144.13</v>
      </c>
      <c r="W57" t="n">
        <v>-61.35</v>
      </c>
      <c r="X57" t="n">
        <v>-60.02</v>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c r="X58" t="inlineStr">
        <is>
          <t>-</t>
        </is>
      </c>
    </row>
    <row r="59">
      <c r="A59" s="5" t="inlineStr">
        <is>
          <t>Gewinnrendite in %</t>
        </is>
      </c>
      <c r="B59" s="5" t="inlineStr">
        <is>
          <t>Return on profit in %</t>
        </is>
      </c>
      <c r="C59" t="inlineStr">
        <is>
          <t>-</t>
        </is>
      </c>
      <c r="D59" t="n">
        <v>1.1</v>
      </c>
      <c r="E59" t="n">
        <v>3.3</v>
      </c>
      <c r="F59" t="n">
        <v>1.2</v>
      </c>
      <c r="G59" t="n">
        <v>2.7</v>
      </c>
      <c r="H59" t="n">
        <v>3.1</v>
      </c>
      <c r="I59" t="n">
        <v>-1.4</v>
      </c>
      <c r="J59" t="n">
        <v>-5.7</v>
      </c>
      <c r="K59" t="n">
        <v>0.8</v>
      </c>
      <c r="L59" t="n">
        <v>2.6</v>
      </c>
      <c r="M59" t="n">
        <v>1</v>
      </c>
      <c r="N59" t="n">
        <v>-20.1</v>
      </c>
      <c r="O59" t="n">
        <v>-106.5</v>
      </c>
      <c r="P59" t="n">
        <v>-6.9</v>
      </c>
      <c r="Q59" t="n">
        <v>-16.9</v>
      </c>
      <c r="R59" t="n">
        <v>-26</v>
      </c>
      <c r="S59" t="n">
        <v>-87.5</v>
      </c>
      <c r="T59" t="n">
        <v>-7.9</v>
      </c>
      <c r="U59" t="n">
        <v>-205</v>
      </c>
      <c r="V59" t="n">
        <v>-41.1</v>
      </c>
      <c r="W59" t="n">
        <v>-5.3</v>
      </c>
      <c r="X59" t="n">
        <v>-3.4</v>
      </c>
    </row>
    <row r="60">
      <c r="A60" s="5" t="inlineStr">
        <is>
          <t>Eigenkapitalrendite in %</t>
        </is>
      </c>
      <c r="B60" s="5" t="inlineStr">
        <is>
          <t>Return on Equity in %</t>
        </is>
      </c>
      <c r="C60" t="inlineStr">
        <is>
          <t>-</t>
        </is>
      </c>
      <c r="D60" t="n">
        <v>7.99</v>
      </c>
      <c r="E60" t="n">
        <v>19.82</v>
      </c>
      <c r="F60" t="n">
        <v>7.33</v>
      </c>
      <c r="G60" t="n">
        <v>12.86</v>
      </c>
      <c r="H60" t="n">
        <v>8.82</v>
      </c>
      <c r="I60" t="n">
        <v>-4.42</v>
      </c>
      <c r="J60" t="n">
        <v>-15.97</v>
      </c>
      <c r="K60" t="n">
        <v>1.64</v>
      </c>
      <c r="L60" t="n">
        <v>4.55</v>
      </c>
      <c r="M60" t="n">
        <v>2.5</v>
      </c>
      <c r="N60" t="n">
        <v>-41.03</v>
      </c>
      <c r="O60" t="n">
        <v>-52.23</v>
      </c>
      <c r="P60" t="n">
        <v>-6.57</v>
      </c>
      <c r="Q60" t="n">
        <v>-23.69</v>
      </c>
      <c r="R60" t="n">
        <v>-22.6</v>
      </c>
      <c r="S60" t="n">
        <v>-82.55</v>
      </c>
      <c r="T60" t="n">
        <v>-8.25</v>
      </c>
      <c r="U60" t="n">
        <v>-67.34999999999999</v>
      </c>
      <c r="V60" t="n">
        <v>-42.49</v>
      </c>
      <c r="W60" t="n">
        <v>-9.369999999999999</v>
      </c>
      <c r="X60" t="n">
        <v>-15.75</v>
      </c>
    </row>
    <row r="61">
      <c r="A61" s="5" t="inlineStr">
        <is>
          <t>Umsatzrendite in %</t>
        </is>
      </c>
      <c r="B61" s="5" t="inlineStr">
        <is>
          <t>Return on sales in %</t>
        </is>
      </c>
      <c r="C61" t="inlineStr">
        <is>
          <t>-</t>
        </is>
      </c>
      <c r="D61" t="n">
        <v>8.529999999999999</v>
      </c>
      <c r="E61" t="n">
        <v>22.43</v>
      </c>
      <c r="F61" t="n">
        <v>9.43</v>
      </c>
      <c r="G61" t="n">
        <v>16.72</v>
      </c>
      <c r="H61" t="n">
        <v>12.92</v>
      </c>
      <c r="I61" t="n">
        <v>-7.82</v>
      </c>
      <c r="J61" t="n">
        <v>-29.57</v>
      </c>
      <c r="K61" t="n">
        <v>2.86</v>
      </c>
      <c r="L61" t="n">
        <v>8.359999999999999</v>
      </c>
      <c r="M61" t="n">
        <v>5.97</v>
      </c>
      <c r="N61" t="n">
        <v>-106.56</v>
      </c>
      <c r="O61" t="n">
        <v>-197.73</v>
      </c>
      <c r="P61" t="n">
        <v>-20.59</v>
      </c>
      <c r="Q61" t="n">
        <v>-38.37</v>
      </c>
      <c r="R61" t="n">
        <v>-42.11</v>
      </c>
      <c r="S61" t="n">
        <v>-115.82</v>
      </c>
      <c r="T61" t="n">
        <v>-18.39</v>
      </c>
      <c r="U61" t="n">
        <v>-188</v>
      </c>
      <c r="V61" t="n">
        <v>-233.7</v>
      </c>
      <c r="W61" t="n">
        <v>-166.43</v>
      </c>
      <c r="X61" t="n">
        <v>-96.94</v>
      </c>
    </row>
    <row r="62">
      <c r="A62" s="5" t="inlineStr">
        <is>
          <t>Gesamtkapitalrendite in %</t>
        </is>
      </c>
      <c r="B62" s="5" t="inlineStr">
        <is>
          <t>Total Return on Investment in %</t>
        </is>
      </c>
      <c r="C62" t="inlineStr">
        <is>
          <t>-</t>
        </is>
      </c>
      <c r="D62" t="n">
        <v>3.86</v>
      </c>
      <c r="E62" t="n">
        <v>11.24</v>
      </c>
      <c r="F62" t="n">
        <v>3.84</v>
      </c>
      <c r="G62" t="n">
        <v>8.25</v>
      </c>
      <c r="H62" t="n">
        <v>6.31</v>
      </c>
      <c r="I62" t="n">
        <v>-2.4</v>
      </c>
      <c r="J62" t="n">
        <v>-10.33</v>
      </c>
      <c r="K62" t="n">
        <v>1.95</v>
      </c>
      <c r="L62" t="n">
        <v>3.94</v>
      </c>
      <c r="M62" t="n">
        <v>2.19</v>
      </c>
      <c r="N62" t="n">
        <v>-30.76</v>
      </c>
      <c r="O62" t="n">
        <v>-42.37</v>
      </c>
      <c r="P62" t="n">
        <v>-5.1</v>
      </c>
      <c r="Q62" t="n">
        <v>-15.47</v>
      </c>
      <c r="R62" t="n">
        <v>-17.68</v>
      </c>
      <c r="S62" t="n">
        <v>-60.22</v>
      </c>
      <c r="T62" t="n">
        <v>-6.11</v>
      </c>
      <c r="U62" t="n">
        <v>-54.48</v>
      </c>
      <c r="V62" t="n">
        <v>-37.38</v>
      </c>
      <c r="W62" t="n">
        <v>-8.789999999999999</v>
      </c>
      <c r="X62" t="n">
        <v>-12.6</v>
      </c>
    </row>
    <row r="63">
      <c r="A63" s="5" t="inlineStr">
        <is>
          <t>Return on Investment in %</t>
        </is>
      </c>
      <c r="B63" s="5" t="inlineStr">
        <is>
          <t>Return on Investment in %</t>
        </is>
      </c>
      <c r="C63" t="inlineStr">
        <is>
          <t>-</t>
        </is>
      </c>
      <c r="D63" t="n">
        <v>3.23</v>
      </c>
      <c r="E63" t="n">
        <v>10.91</v>
      </c>
      <c r="F63" t="n">
        <v>3.64</v>
      </c>
      <c r="G63" t="n">
        <v>7.83</v>
      </c>
      <c r="H63" t="n">
        <v>5.72</v>
      </c>
      <c r="I63" t="n">
        <v>-3.12</v>
      </c>
      <c r="J63" t="n">
        <v>-11.17</v>
      </c>
      <c r="K63" t="n">
        <v>1.11</v>
      </c>
      <c r="L63" t="n">
        <v>3.07</v>
      </c>
      <c r="M63" t="n">
        <v>1.72</v>
      </c>
      <c r="N63" t="n">
        <v>-31.04</v>
      </c>
      <c r="O63" t="n">
        <v>-42.81</v>
      </c>
      <c r="P63" t="n">
        <v>-5.39</v>
      </c>
      <c r="Q63" t="n">
        <v>-15.82</v>
      </c>
      <c r="R63" t="n">
        <v>-18.05</v>
      </c>
      <c r="S63" t="n">
        <v>-60.79</v>
      </c>
      <c r="T63" t="n">
        <v>-6.43</v>
      </c>
      <c r="U63" t="n">
        <v>-54.61</v>
      </c>
      <c r="V63" t="n">
        <v>-37.43</v>
      </c>
      <c r="W63" t="n">
        <v>-8.84</v>
      </c>
      <c r="X63" t="n">
        <v>-12.87</v>
      </c>
    </row>
    <row r="64">
      <c r="A64" s="5" t="inlineStr">
        <is>
          <t>Arbeitsintensität in %</t>
        </is>
      </c>
      <c r="B64" s="5" t="inlineStr">
        <is>
          <t>Work Intensity in %</t>
        </is>
      </c>
      <c r="C64" t="inlineStr">
        <is>
          <t>-</t>
        </is>
      </c>
      <c r="D64" t="n">
        <v>39.76</v>
      </c>
      <c r="E64" t="n">
        <v>32.36</v>
      </c>
      <c r="F64" t="n">
        <v>27.02</v>
      </c>
      <c r="G64" t="n">
        <v>48.15</v>
      </c>
      <c r="H64" t="n">
        <v>57.85</v>
      </c>
      <c r="I64" t="n">
        <v>55.79</v>
      </c>
      <c r="J64" t="n">
        <v>53.87</v>
      </c>
      <c r="K64" t="n">
        <v>39.1</v>
      </c>
      <c r="L64" t="n">
        <v>38.18</v>
      </c>
      <c r="M64" t="n">
        <v>45.18</v>
      </c>
      <c r="N64" t="n">
        <v>47.07</v>
      </c>
      <c r="O64" t="n">
        <v>50.9</v>
      </c>
      <c r="P64" t="n">
        <v>53.78</v>
      </c>
      <c r="Q64" t="n">
        <v>45.94</v>
      </c>
      <c r="R64" t="n">
        <v>44.06</v>
      </c>
      <c r="S64" t="n">
        <v>32.42</v>
      </c>
      <c r="T64" t="n">
        <v>19.47</v>
      </c>
      <c r="U64" t="n">
        <v>19.09</v>
      </c>
      <c r="V64" t="n">
        <v>13.46</v>
      </c>
      <c r="W64" t="n">
        <v>13.12</v>
      </c>
      <c r="X64" t="n">
        <v>88.62</v>
      </c>
    </row>
    <row r="65">
      <c r="A65" s="5" t="inlineStr">
        <is>
          <t>Eigenkapitalquote in %</t>
        </is>
      </c>
      <c r="B65" s="5" t="inlineStr">
        <is>
          <t>Equity Ratio in %</t>
        </is>
      </c>
      <c r="C65" t="inlineStr">
        <is>
          <t>-</t>
        </is>
      </c>
      <c r="D65" t="n">
        <v>40.39</v>
      </c>
      <c r="E65" t="n">
        <v>55.05</v>
      </c>
      <c r="F65" t="n">
        <v>49.71</v>
      </c>
      <c r="G65" t="n">
        <v>60.89</v>
      </c>
      <c r="H65" t="n">
        <v>64.84999999999999</v>
      </c>
      <c r="I65" t="n">
        <v>70.53</v>
      </c>
      <c r="J65" t="n">
        <v>69.92</v>
      </c>
      <c r="K65" t="n">
        <v>67.66</v>
      </c>
      <c r="L65" t="n">
        <v>67.45999999999999</v>
      </c>
      <c r="M65" t="n">
        <v>68.89</v>
      </c>
      <c r="N65" t="n">
        <v>75.65000000000001</v>
      </c>
      <c r="O65" t="n">
        <v>81.95999999999999</v>
      </c>
      <c r="P65" t="n">
        <v>82.06</v>
      </c>
      <c r="Q65" t="n">
        <v>66.76000000000001</v>
      </c>
      <c r="R65" t="n">
        <v>79.90000000000001</v>
      </c>
      <c r="S65" t="n">
        <v>73.65000000000001</v>
      </c>
      <c r="T65" t="n">
        <v>77.91</v>
      </c>
      <c r="U65" t="n">
        <v>81.08</v>
      </c>
      <c r="V65" t="n">
        <v>88.09</v>
      </c>
      <c r="W65" t="n">
        <v>94.33</v>
      </c>
      <c r="X65" t="n">
        <v>81.70999999999999</v>
      </c>
    </row>
    <row r="66">
      <c r="A66" s="5" t="inlineStr">
        <is>
          <t>Fremdkapitalquote in %</t>
        </is>
      </c>
      <c r="B66" s="5" t="inlineStr">
        <is>
          <t>Debt Ratio in %</t>
        </is>
      </c>
      <c r="C66" t="inlineStr">
        <is>
          <t>-</t>
        </is>
      </c>
      <c r="D66" t="n">
        <v>59.61</v>
      </c>
      <c r="E66" t="n">
        <v>44.95</v>
      </c>
      <c r="F66" t="n">
        <v>50.29</v>
      </c>
      <c r="G66" t="n">
        <v>39.11</v>
      </c>
      <c r="H66" t="n">
        <v>35.15</v>
      </c>
      <c r="I66" t="n">
        <v>29.47</v>
      </c>
      <c r="J66" t="n">
        <v>30.08</v>
      </c>
      <c r="K66" t="n">
        <v>32.34</v>
      </c>
      <c r="L66" t="n">
        <v>32.54</v>
      </c>
      <c r="M66" t="n">
        <v>31.11</v>
      </c>
      <c r="N66" t="n">
        <v>24.35</v>
      </c>
      <c r="O66" t="n">
        <v>18.04</v>
      </c>
      <c r="P66" t="n">
        <v>17.94</v>
      </c>
      <c r="Q66" t="n">
        <v>33.24</v>
      </c>
      <c r="R66" t="n">
        <v>20.1</v>
      </c>
      <c r="S66" t="n">
        <v>26.35</v>
      </c>
      <c r="T66" t="n">
        <v>22.09</v>
      </c>
      <c r="U66" t="n">
        <v>18.92</v>
      </c>
      <c r="V66" t="n">
        <v>11.91</v>
      </c>
      <c r="W66" t="n">
        <v>5.67</v>
      </c>
      <c r="X66" t="n">
        <v>18.29</v>
      </c>
    </row>
    <row r="67">
      <c r="A67" s="5" t="inlineStr">
        <is>
          <t>Verschuldungsgrad in %</t>
        </is>
      </c>
      <c r="B67" s="5" t="inlineStr">
        <is>
          <t>Finance Gearing in %</t>
        </is>
      </c>
      <c r="C67" t="inlineStr">
        <is>
          <t>-</t>
        </is>
      </c>
      <c r="D67" t="n">
        <v>147.57</v>
      </c>
      <c r="E67" t="n">
        <v>81.67</v>
      </c>
      <c r="F67" t="n">
        <v>101.18</v>
      </c>
      <c r="G67" t="n">
        <v>64.23999999999999</v>
      </c>
      <c r="H67" t="n">
        <v>54.2</v>
      </c>
      <c r="I67" t="n">
        <v>41.79</v>
      </c>
      <c r="J67" t="n">
        <v>43.02</v>
      </c>
      <c r="K67" t="n">
        <v>47.8</v>
      </c>
      <c r="L67" t="n">
        <v>48.23</v>
      </c>
      <c r="M67" t="n">
        <v>45.16</v>
      </c>
      <c r="N67" t="n">
        <v>32.19</v>
      </c>
      <c r="O67" t="n">
        <v>22.01</v>
      </c>
      <c r="P67" t="n">
        <v>21.86</v>
      </c>
      <c r="Q67" t="n">
        <v>49.78</v>
      </c>
      <c r="R67" t="n">
        <v>25.15</v>
      </c>
      <c r="S67" t="n">
        <v>35.78</v>
      </c>
      <c r="T67" t="n">
        <v>28.36</v>
      </c>
      <c r="U67" t="n">
        <v>23.34</v>
      </c>
      <c r="V67" t="n">
        <v>13.52</v>
      </c>
      <c r="W67" t="n">
        <v>6.01</v>
      </c>
      <c r="X67" t="n">
        <v>22.39</v>
      </c>
    </row>
    <row r="68">
      <c r="A68" s="5" t="inlineStr">
        <is>
          <t>Bruttoergebnis Marge in %</t>
        </is>
      </c>
      <c r="B68" s="5" t="inlineStr">
        <is>
          <t>Gross Profit Marge in %</t>
        </is>
      </c>
      <c r="C68" t="inlineStr">
        <is>
          <t>-</t>
        </is>
      </c>
      <c r="D68" t="n">
        <v>29.77</v>
      </c>
      <c r="E68" t="n">
        <v>29.83</v>
      </c>
      <c r="F68" t="n">
        <v>32.07</v>
      </c>
      <c r="G68" t="n">
        <v>35.62</v>
      </c>
      <c r="H68" t="n">
        <v>29.76</v>
      </c>
      <c r="I68" t="n">
        <v>32.85</v>
      </c>
      <c r="J68" t="n">
        <v>36.32</v>
      </c>
      <c r="K68" t="n">
        <v>35.51</v>
      </c>
      <c r="L68" t="n">
        <v>43.7</v>
      </c>
      <c r="M68" t="n">
        <v>43.94</v>
      </c>
      <c r="N68" t="n">
        <v>43.09</v>
      </c>
      <c r="O68" t="n">
        <v>44.44</v>
      </c>
      <c r="P68" t="n">
        <v>24.82</v>
      </c>
      <c r="Q68" t="n">
        <v>36.13</v>
      </c>
      <c r="R68" t="n">
        <v>36.34</v>
      </c>
      <c r="S68" t="n">
        <v>34.25</v>
      </c>
      <c r="T68" t="n">
        <v>40.16</v>
      </c>
      <c r="U68" t="n">
        <v>45</v>
      </c>
      <c r="V68" t="n">
        <v>47.31</v>
      </c>
      <c r="W68" t="n">
        <v>55.48</v>
      </c>
    </row>
    <row r="69">
      <c r="A69" s="5" t="inlineStr">
        <is>
          <t>Kurzfristige Vermögensquote in %</t>
        </is>
      </c>
      <c r="B69" s="5" t="inlineStr">
        <is>
          <t>Current Assets Ratio in %</t>
        </is>
      </c>
      <c r="C69" t="inlineStr">
        <is>
          <t>-</t>
        </is>
      </c>
      <c r="D69" t="n">
        <v>39.75</v>
      </c>
      <c r="E69" t="n">
        <v>32.36</v>
      </c>
      <c r="F69" t="n">
        <v>27.02</v>
      </c>
      <c r="G69" t="n">
        <v>48.15</v>
      </c>
      <c r="H69" t="n">
        <v>57.85</v>
      </c>
      <c r="I69" t="n">
        <v>55.79</v>
      </c>
      <c r="J69" t="n">
        <v>53.87</v>
      </c>
      <c r="K69" t="n">
        <v>39.1</v>
      </c>
      <c r="L69" t="n">
        <v>38.18</v>
      </c>
      <c r="M69" t="n">
        <v>45.18</v>
      </c>
      <c r="N69" t="n">
        <v>47.07</v>
      </c>
      <c r="O69" t="n">
        <v>50.9</v>
      </c>
      <c r="P69" t="n">
        <v>53.78</v>
      </c>
      <c r="Q69" t="n">
        <v>45.94</v>
      </c>
      <c r="R69" t="n">
        <v>44.06</v>
      </c>
      <c r="S69" t="n">
        <v>32.42</v>
      </c>
      <c r="T69" t="n">
        <v>19.47</v>
      </c>
      <c r="U69" t="n">
        <v>19.09</v>
      </c>
      <c r="V69" t="n">
        <v>13.46</v>
      </c>
      <c r="W69" t="n">
        <v>13.12</v>
      </c>
    </row>
    <row r="70">
      <c r="A70" s="5" t="inlineStr">
        <is>
          <t>Nettogewinn Marge in %</t>
        </is>
      </c>
      <c r="B70" s="5" t="inlineStr">
        <is>
          <t>Net Profit Marge in %</t>
        </is>
      </c>
      <c r="C70" t="inlineStr">
        <is>
          <t>-</t>
        </is>
      </c>
      <c r="D70" t="n">
        <v>8.529999999999999</v>
      </c>
      <c r="E70" t="n">
        <v>22.43</v>
      </c>
      <c r="F70" t="n">
        <v>9.43</v>
      </c>
      <c r="G70" t="n">
        <v>16.72</v>
      </c>
      <c r="H70" t="n">
        <v>12.92</v>
      </c>
      <c r="I70" t="n">
        <v>-7.82</v>
      </c>
      <c r="J70" t="n">
        <v>-29.57</v>
      </c>
      <c r="K70" t="n">
        <v>2.86</v>
      </c>
      <c r="L70" t="n">
        <v>8.359999999999999</v>
      </c>
      <c r="M70" t="n">
        <v>5.97</v>
      </c>
      <c r="N70" t="n">
        <v>-106.56</v>
      </c>
      <c r="O70" t="n">
        <v>-197.73</v>
      </c>
      <c r="P70" t="n">
        <v>-20.59</v>
      </c>
      <c r="Q70" t="n">
        <v>-38.37</v>
      </c>
      <c r="R70" t="n">
        <v>-42.11</v>
      </c>
      <c r="S70" t="n">
        <v>-115.82</v>
      </c>
      <c r="T70" t="n">
        <v>-18.39</v>
      </c>
      <c r="U70" t="n">
        <v>-188</v>
      </c>
      <c r="V70" t="n">
        <v>-233.7</v>
      </c>
      <c r="W70" t="n">
        <v>-166.43</v>
      </c>
    </row>
    <row r="71">
      <c r="A71" s="5" t="inlineStr">
        <is>
          <t>Operative Ergebnis Marge in %</t>
        </is>
      </c>
      <c r="B71" s="5" t="inlineStr">
        <is>
          <t>EBIT Marge in %</t>
        </is>
      </c>
      <c r="C71" t="inlineStr">
        <is>
          <t>-</t>
        </is>
      </c>
      <c r="D71" t="n">
        <v>14.02</v>
      </c>
      <c r="E71" t="n">
        <v>20.64</v>
      </c>
      <c r="F71" t="n">
        <v>14.56</v>
      </c>
      <c r="G71" t="n">
        <v>19.03</v>
      </c>
      <c r="H71" t="n">
        <v>9.08</v>
      </c>
      <c r="I71" t="n">
        <v>-7.15</v>
      </c>
      <c r="J71" t="n">
        <v>-24.91</v>
      </c>
      <c r="K71" t="n">
        <v>-3.67</v>
      </c>
      <c r="L71" t="n">
        <v>6.49</v>
      </c>
      <c r="M71" t="n">
        <v>3.07</v>
      </c>
      <c r="N71" t="n">
        <v>-99.06</v>
      </c>
      <c r="O71" t="n">
        <v>-184.85</v>
      </c>
      <c r="P71" t="n">
        <v>-102.57</v>
      </c>
      <c r="Q71" t="n">
        <v>-46.04</v>
      </c>
      <c r="R71" t="n">
        <v>-44.74</v>
      </c>
      <c r="S71" t="n">
        <v>-125.45</v>
      </c>
      <c r="T71" t="n">
        <v>-20.47</v>
      </c>
      <c r="U71" t="n">
        <v>-193.57</v>
      </c>
      <c r="V71" t="n">
        <v>-241.3</v>
      </c>
      <c r="W71" t="n">
        <v>-172.79</v>
      </c>
    </row>
    <row r="72">
      <c r="A72" s="5" t="inlineStr">
        <is>
          <t>Vermögensumsschlag in %</t>
        </is>
      </c>
      <c r="B72" s="5" t="inlineStr">
        <is>
          <t>Asset Turnover in %</t>
        </is>
      </c>
      <c r="C72" t="inlineStr">
        <is>
          <t>-</t>
        </is>
      </c>
      <c r="D72" t="n">
        <v>37.8</v>
      </c>
      <c r="E72" t="n">
        <v>48.63</v>
      </c>
      <c r="F72" t="n">
        <v>38.6</v>
      </c>
      <c r="G72" t="n">
        <v>46.81</v>
      </c>
      <c r="H72" t="n">
        <v>44.26</v>
      </c>
      <c r="I72" t="n">
        <v>39.85</v>
      </c>
      <c r="J72" t="n">
        <v>37.77</v>
      </c>
      <c r="K72" t="n">
        <v>38.75</v>
      </c>
      <c r="L72" t="n">
        <v>36.71</v>
      </c>
      <c r="M72" t="n">
        <v>28.82</v>
      </c>
      <c r="N72" t="n">
        <v>29.13</v>
      </c>
      <c r="O72" t="n">
        <v>21.65</v>
      </c>
      <c r="P72" t="n">
        <v>26.17</v>
      </c>
      <c r="Q72" t="n">
        <v>41.22</v>
      </c>
      <c r="R72" t="n">
        <v>42.88</v>
      </c>
      <c r="S72" t="n">
        <v>52.49</v>
      </c>
      <c r="T72" t="n">
        <v>34.95</v>
      </c>
      <c r="U72" t="n">
        <v>29.05</v>
      </c>
      <c r="V72" t="n">
        <v>16.02</v>
      </c>
      <c r="W72" t="n">
        <v>5.31</v>
      </c>
    </row>
    <row r="73">
      <c r="A73" s="5" t="inlineStr">
        <is>
          <t>Langfristige Vermögensquote in %</t>
        </is>
      </c>
      <c r="B73" s="5" t="inlineStr">
        <is>
          <t>Non-Current Assets Ratio in %</t>
        </is>
      </c>
      <c r="C73" t="inlineStr">
        <is>
          <t>-</t>
        </is>
      </c>
      <c r="D73" t="n">
        <v>60.24</v>
      </c>
      <c r="E73" t="n">
        <v>67.64</v>
      </c>
      <c r="F73" t="n">
        <v>72.98</v>
      </c>
      <c r="G73" t="n">
        <v>51.85</v>
      </c>
      <c r="H73" t="n">
        <v>42.15</v>
      </c>
      <c r="I73" t="n">
        <v>44.21</v>
      </c>
      <c r="J73" t="n">
        <v>46.13</v>
      </c>
      <c r="K73" t="n">
        <v>60.9</v>
      </c>
      <c r="L73" t="n">
        <v>61.82</v>
      </c>
      <c r="M73" t="n">
        <v>54.82</v>
      </c>
      <c r="N73" t="n">
        <v>52.93</v>
      </c>
      <c r="O73" t="n">
        <v>49.1</v>
      </c>
      <c r="P73" t="n">
        <v>46.22</v>
      </c>
      <c r="Q73" t="n">
        <v>54.06</v>
      </c>
      <c r="R73" t="n">
        <v>55.94</v>
      </c>
      <c r="S73" t="n">
        <v>67.58</v>
      </c>
      <c r="T73" t="n">
        <v>80.53</v>
      </c>
      <c r="U73" t="n">
        <v>80.91</v>
      </c>
      <c r="V73" t="n">
        <v>86.54000000000001</v>
      </c>
      <c r="W73" t="n">
        <v>86.88</v>
      </c>
    </row>
    <row r="74">
      <c r="A74" s="5" t="inlineStr">
        <is>
          <t>Gesamtkapitalrentabilität</t>
        </is>
      </c>
      <c r="B74" s="5" t="inlineStr">
        <is>
          <t>ROA Return on Assets in %</t>
        </is>
      </c>
      <c r="C74" t="inlineStr">
        <is>
          <t>-</t>
        </is>
      </c>
      <c r="D74" t="n">
        <v>3.23</v>
      </c>
      <c r="E74" t="n">
        <v>10.91</v>
      </c>
      <c r="F74" t="n">
        <v>3.64</v>
      </c>
      <c r="G74" t="n">
        <v>7.83</v>
      </c>
      <c r="H74" t="n">
        <v>5.72</v>
      </c>
      <c r="I74" t="n">
        <v>-3.12</v>
      </c>
      <c r="J74" t="n">
        <v>-11.17</v>
      </c>
      <c r="K74" t="n">
        <v>1.11</v>
      </c>
      <c r="L74" t="n">
        <v>3.07</v>
      </c>
      <c r="M74" t="n">
        <v>1.72</v>
      </c>
      <c r="N74" t="n">
        <v>-31.04</v>
      </c>
      <c r="O74" t="n">
        <v>-42.81</v>
      </c>
      <c r="P74" t="n">
        <v>-5.39</v>
      </c>
      <c r="Q74" t="n">
        <v>-15.82</v>
      </c>
      <c r="R74" t="n">
        <v>-18.05</v>
      </c>
      <c r="S74" t="n">
        <v>-60.79</v>
      </c>
      <c r="T74" t="n">
        <v>-6.43</v>
      </c>
      <c r="U74" t="n">
        <v>-54.61</v>
      </c>
      <c r="V74" t="n">
        <v>-37.43</v>
      </c>
      <c r="W74" t="n">
        <v>-8.84</v>
      </c>
    </row>
    <row r="75">
      <c r="A75" s="5" t="inlineStr">
        <is>
          <t>Ertrag des eingesetzten Kapitals</t>
        </is>
      </c>
      <c r="B75" s="5" t="inlineStr">
        <is>
          <t>ROCE Return on Cap. Empl. in %</t>
        </is>
      </c>
      <c r="C75" t="inlineStr">
        <is>
          <t>-</t>
        </is>
      </c>
      <c r="D75" t="n">
        <v>6.25</v>
      </c>
      <c r="E75" t="n">
        <v>13.46</v>
      </c>
      <c r="F75" t="n">
        <v>8.9</v>
      </c>
      <c r="G75" t="n">
        <v>11.26</v>
      </c>
      <c r="H75" t="n">
        <v>5</v>
      </c>
      <c r="I75" t="n">
        <v>-3.34</v>
      </c>
      <c r="J75" t="n">
        <v>-11.36</v>
      </c>
      <c r="K75" t="n">
        <v>-1.67</v>
      </c>
      <c r="L75" t="n">
        <v>2.96</v>
      </c>
      <c r="M75" t="n">
        <v>1.07</v>
      </c>
      <c r="N75" t="n">
        <v>-35.19</v>
      </c>
      <c r="O75" t="n">
        <v>-45.44</v>
      </c>
      <c r="P75" t="n">
        <v>-30.39</v>
      </c>
      <c r="Q75" t="n">
        <v>-24.82</v>
      </c>
      <c r="R75" t="n">
        <v>-22.83</v>
      </c>
      <c r="S75" t="n">
        <v>-77.55</v>
      </c>
      <c r="T75" t="n">
        <v>-7.96</v>
      </c>
      <c r="U75" t="n">
        <v>-61.73</v>
      </c>
      <c r="V75" t="n">
        <v>-40.94</v>
      </c>
      <c r="W75" t="n">
        <v>-9.539999999999999</v>
      </c>
    </row>
    <row r="76">
      <c r="A76" s="5" t="inlineStr">
        <is>
          <t>Eigenkapital zu Anlagevermögen</t>
        </is>
      </c>
      <c r="B76" s="5" t="inlineStr">
        <is>
          <t>Equity to Fixed Assets in %</t>
        </is>
      </c>
      <c r="C76" t="inlineStr">
        <is>
          <t>-</t>
        </is>
      </c>
      <c r="D76" t="n">
        <v>67.05</v>
      </c>
      <c r="E76" t="n">
        <v>81.20999999999999</v>
      </c>
      <c r="F76" t="n">
        <v>67.91</v>
      </c>
      <c r="G76" t="n">
        <v>116.9</v>
      </c>
      <c r="H76" t="n">
        <v>152.55</v>
      </c>
      <c r="I76" t="n">
        <v>159.52</v>
      </c>
      <c r="J76" t="n">
        <v>151.57</v>
      </c>
      <c r="K76" t="n">
        <v>111.15</v>
      </c>
      <c r="L76" t="n">
        <v>109.12</v>
      </c>
      <c r="M76" t="n">
        <v>125.67</v>
      </c>
      <c r="N76" t="n">
        <v>142.91</v>
      </c>
      <c r="O76" t="n">
        <v>166.93</v>
      </c>
      <c r="P76" t="n">
        <v>177.52</v>
      </c>
      <c r="Q76" t="n">
        <v>123.49</v>
      </c>
      <c r="R76" t="n">
        <v>142.84</v>
      </c>
      <c r="S76" t="n">
        <v>108.97</v>
      </c>
      <c r="T76" t="n">
        <v>96.73999999999999</v>
      </c>
      <c r="U76" t="n">
        <v>100.21</v>
      </c>
      <c r="V76" t="n">
        <v>101.79</v>
      </c>
      <c r="W76" t="n">
        <v>108.58</v>
      </c>
    </row>
    <row r="77">
      <c r="A77" s="5" t="inlineStr">
        <is>
          <t>Liquidität Dritten Grades</t>
        </is>
      </c>
      <c r="B77" s="5" t="inlineStr">
        <is>
          <t>Current Ratio in %</t>
        </is>
      </c>
      <c r="C77" t="inlineStr">
        <is>
          <t>-</t>
        </is>
      </c>
      <c r="D77" t="n">
        <v>262.29</v>
      </c>
      <c r="E77" t="n">
        <v>127.25</v>
      </c>
      <c r="F77" t="n">
        <v>73.34999999999999</v>
      </c>
      <c r="G77" t="n">
        <v>230.52</v>
      </c>
      <c r="H77" t="n">
        <v>295.92</v>
      </c>
      <c r="I77" t="n">
        <v>378.55</v>
      </c>
      <c r="J77" t="n">
        <v>314.1</v>
      </c>
      <c r="K77" t="n">
        <v>259.88</v>
      </c>
      <c r="L77" t="n">
        <v>194.63</v>
      </c>
      <c r="M77" t="n">
        <v>264.33</v>
      </c>
      <c r="N77" t="n">
        <v>261.36</v>
      </c>
      <c r="O77" t="n">
        <v>427.06</v>
      </c>
      <c r="P77" t="n">
        <v>460.08</v>
      </c>
      <c r="Q77" t="n">
        <v>195.04</v>
      </c>
      <c r="R77" t="n">
        <v>276.09</v>
      </c>
      <c r="S77" t="n">
        <v>214.83</v>
      </c>
      <c r="T77" t="n">
        <v>191.11</v>
      </c>
      <c r="U77" t="n">
        <v>213.95</v>
      </c>
      <c r="V77" t="n">
        <v>240.27</v>
      </c>
      <c r="W77" t="n">
        <v>351.26</v>
      </c>
    </row>
    <row r="78">
      <c r="A78" s="5" t="inlineStr">
        <is>
          <t>Operativer Cashflow</t>
        </is>
      </c>
      <c r="B78" s="5" t="inlineStr">
        <is>
          <t>Operating Cashflow in M</t>
        </is>
      </c>
      <c r="C78" t="inlineStr">
        <is>
          <t>-</t>
        </is>
      </c>
      <c r="D78" t="n">
        <v>12437.178</v>
      </c>
      <c r="E78" t="n">
        <v>2469.9242</v>
      </c>
      <c r="F78" t="n">
        <v>27207.4826</v>
      </c>
      <c r="G78" t="n">
        <v>1954.5045</v>
      </c>
      <c r="H78" t="n">
        <v>4668.1418</v>
      </c>
      <c r="I78" t="n">
        <v>-16754.8291</v>
      </c>
      <c r="J78" t="n">
        <v>9440.142600000001</v>
      </c>
      <c r="K78" t="n">
        <v>3079.929</v>
      </c>
      <c r="L78" t="n">
        <v>3243.1512</v>
      </c>
      <c r="M78" t="n">
        <v>43356.936</v>
      </c>
      <c r="N78" t="n">
        <v>-1156.544</v>
      </c>
      <c r="O78" t="n">
        <v>-220.864</v>
      </c>
      <c r="P78" t="n">
        <v>-401.277</v>
      </c>
      <c r="Q78" t="n">
        <v>-1638.486</v>
      </c>
      <c r="R78" t="n">
        <v>5189.164</v>
      </c>
      <c r="S78" t="n">
        <v>-807.8800000000001</v>
      </c>
      <c r="T78" t="n">
        <v>820.76</v>
      </c>
      <c r="U78" t="n">
        <v>-2281.23</v>
      </c>
      <c r="V78" t="n">
        <v>-5116.615</v>
      </c>
      <c r="W78" t="n">
        <v>-1650.315</v>
      </c>
    </row>
    <row r="79">
      <c r="A79" s="5" t="inlineStr">
        <is>
          <t>Aktienrückkauf</t>
        </is>
      </c>
      <c r="B79" s="5" t="inlineStr">
        <is>
          <t>Share Buyback in M</t>
        </is>
      </c>
      <c r="C79" t="n">
        <v>-0.3700000000000045</v>
      </c>
      <c r="D79" t="n">
        <v>-1.840000000000003</v>
      </c>
      <c r="E79" t="n">
        <v>-1.530000000000001</v>
      </c>
      <c r="F79" t="n">
        <v>-14.47999999999999</v>
      </c>
      <c r="G79" t="n">
        <v>-0.4699999999999989</v>
      </c>
      <c r="H79" t="n">
        <v>-0.8700000000000045</v>
      </c>
      <c r="I79" t="n">
        <v>-0.25</v>
      </c>
      <c r="J79" t="n">
        <v>-12.91000000000001</v>
      </c>
      <c r="K79" t="n">
        <v>-0.230000000000004</v>
      </c>
      <c r="L79" t="n">
        <v>-2.719999999999999</v>
      </c>
      <c r="M79" t="n">
        <v>-6.799999999999997</v>
      </c>
      <c r="N79" t="n">
        <v>0</v>
      </c>
      <c r="O79" t="n">
        <v>-34.89999999999999</v>
      </c>
      <c r="P79" t="n">
        <v>-5.800000000000011</v>
      </c>
      <c r="Q79" t="n">
        <v>-5.299999999999997</v>
      </c>
      <c r="R79" t="n">
        <v>-24.8</v>
      </c>
      <c r="S79" t="n">
        <v>-2.5</v>
      </c>
      <c r="T79" t="n">
        <v>0</v>
      </c>
      <c r="U79" t="n">
        <v>0</v>
      </c>
      <c r="V79" t="n">
        <v>-8.600000000000001</v>
      </c>
      <c r="W79" t="n">
        <v>-2.699999999999999</v>
      </c>
    </row>
    <row r="80">
      <c r="A80" s="5" t="inlineStr">
        <is>
          <t>Umsatzwachstum 1J in %</t>
        </is>
      </c>
      <c r="B80" s="5" t="inlineStr">
        <is>
          <t>Revenue Growth 1Y in %</t>
        </is>
      </c>
      <c r="C80" t="inlineStr">
        <is>
          <t>-</t>
        </is>
      </c>
      <c r="D80" t="n">
        <v>18.91</v>
      </c>
      <c r="E80" t="n">
        <v>45.73</v>
      </c>
      <c r="F80" t="n">
        <v>56.6</v>
      </c>
      <c r="G80" t="n">
        <v>28.82</v>
      </c>
      <c r="H80" t="n">
        <v>42.68</v>
      </c>
      <c r="I80" t="n">
        <v>4.19</v>
      </c>
      <c r="J80" t="n">
        <v>-1.6</v>
      </c>
      <c r="K80" t="n">
        <v>8.99</v>
      </c>
      <c r="L80" t="n">
        <v>44.85</v>
      </c>
      <c r="M80" t="n">
        <v>29.51</v>
      </c>
      <c r="N80" t="n">
        <v>7.83</v>
      </c>
      <c r="O80" t="n">
        <v>-27.21</v>
      </c>
      <c r="P80" t="n">
        <v>-35.77</v>
      </c>
      <c r="Q80" t="n">
        <v>6.14</v>
      </c>
      <c r="R80" t="n">
        <v>9.77</v>
      </c>
      <c r="S80" t="n">
        <v>-5.83</v>
      </c>
      <c r="T80" t="n">
        <v>10.29</v>
      </c>
      <c r="U80" t="n">
        <v>10.76</v>
      </c>
      <c r="V80" t="n">
        <v>123.32</v>
      </c>
      <c r="W80" t="n">
        <v>188.78</v>
      </c>
    </row>
    <row r="81">
      <c r="A81" s="5" t="inlineStr">
        <is>
          <t>Umsatzwachstum 3J in %</t>
        </is>
      </c>
      <c r="B81" s="5" t="inlineStr">
        <is>
          <t>Revenue Growth 3Y in %</t>
        </is>
      </c>
      <c r="C81" t="inlineStr">
        <is>
          <t>-</t>
        </is>
      </c>
      <c r="D81" t="n">
        <v>40.41</v>
      </c>
      <c r="E81" t="n">
        <v>43.72</v>
      </c>
      <c r="F81" t="n">
        <v>42.7</v>
      </c>
      <c r="G81" t="n">
        <v>25.23</v>
      </c>
      <c r="H81" t="n">
        <v>15.09</v>
      </c>
      <c r="I81" t="n">
        <v>3.86</v>
      </c>
      <c r="J81" t="n">
        <v>17.41</v>
      </c>
      <c r="K81" t="n">
        <v>27.78</v>
      </c>
      <c r="L81" t="n">
        <v>27.4</v>
      </c>
      <c r="M81" t="n">
        <v>3.38</v>
      </c>
      <c r="N81" t="n">
        <v>-18.38</v>
      </c>
      <c r="O81" t="n">
        <v>-18.95</v>
      </c>
      <c r="P81" t="n">
        <v>-6.62</v>
      </c>
      <c r="Q81" t="n">
        <v>3.36</v>
      </c>
      <c r="R81" t="n">
        <v>4.74</v>
      </c>
      <c r="S81" t="n">
        <v>5.07</v>
      </c>
      <c r="T81" t="n">
        <v>48.12</v>
      </c>
      <c r="U81" t="n">
        <v>107.62</v>
      </c>
      <c r="V81" t="inlineStr">
        <is>
          <t>-</t>
        </is>
      </c>
      <c r="W81" t="inlineStr">
        <is>
          <t>-</t>
        </is>
      </c>
    </row>
    <row r="82">
      <c r="A82" s="5" t="inlineStr">
        <is>
          <t>Umsatzwachstum 5J in %</t>
        </is>
      </c>
      <c r="B82" s="5" t="inlineStr">
        <is>
          <t>Revenue Growth 5Y in %</t>
        </is>
      </c>
      <c r="C82" t="inlineStr">
        <is>
          <t>-</t>
        </is>
      </c>
      <c r="D82" t="n">
        <v>38.55</v>
      </c>
      <c r="E82" t="n">
        <v>35.6</v>
      </c>
      <c r="F82" t="n">
        <v>26.14</v>
      </c>
      <c r="G82" t="n">
        <v>16.62</v>
      </c>
      <c r="H82" t="n">
        <v>19.82</v>
      </c>
      <c r="I82" t="n">
        <v>17.19</v>
      </c>
      <c r="J82" t="n">
        <v>17.92</v>
      </c>
      <c r="K82" t="n">
        <v>12.79</v>
      </c>
      <c r="L82" t="n">
        <v>3.84</v>
      </c>
      <c r="M82" t="n">
        <v>-3.9</v>
      </c>
      <c r="N82" t="n">
        <v>-7.85</v>
      </c>
      <c r="O82" t="n">
        <v>-10.58</v>
      </c>
      <c r="P82" t="n">
        <v>-3.08</v>
      </c>
      <c r="Q82" t="n">
        <v>6.23</v>
      </c>
      <c r="R82" t="n">
        <v>29.66</v>
      </c>
      <c r="S82" t="n">
        <v>65.45999999999999</v>
      </c>
      <c r="T82" t="inlineStr">
        <is>
          <t>-</t>
        </is>
      </c>
      <c r="U82" t="inlineStr">
        <is>
          <t>-</t>
        </is>
      </c>
      <c r="V82" t="inlineStr">
        <is>
          <t>-</t>
        </is>
      </c>
      <c r="W82" t="inlineStr">
        <is>
          <t>-</t>
        </is>
      </c>
    </row>
    <row r="83">
      <c r="A83" s="5" t="inlineStr">
        <is>
          <t>Umsatzwachstum 10J in %</t>
        </is>
      </c>
      <c r="B83" s="5" t="inlineStr">
        <is>
          <t>Revenue Growth 10Y in %</t>
        </is>
      </c>
      <c r="C83" t="inlineStr">
        <is>
          <t>-</t>
        </is>
      </c>
      <c r="D83" t="n">
        <v>27.87</v>
      </c>
      <c r="E83" t="n">
        <v>26.76</v>
      </c>
      <c r="F83" t="n">
        <v>19.47</v>
      </c>
      <c r="G83" t="n">
        <v>10.23</v>
      </c>
      <c r="H83" t="n">
        <v>7.96</v>
      </c>
      <c r="I83" t="n">
        <v>4.67</v>
      </c>
      <c r="J83" t="n">
        <v>3.67</v>
      </c>
      <c r="K83" t="n">
        <v>4.86</v>
      </c>
      <c r="L83" t="n">
        <v>5.03</v>
      </c>
      <c r="M83" t="n">
        <v>12.88</v>
      </c>
      <c r="N83" t="n">
        <v>28.81</v>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Gewinnwachstum 1J in %</t>
        </is>
      </c>
      <c r="B84" s="5" t="inlineStr">
        <is>
          <t>Earnings Growth 1Y in %</t>
        </is>
      </c>
      <c r="C84" t="inlineStr">
        <is>
          <t>-</t>
        </is>
      </c>
      <c r="D84" t="n">
        <v>-54.75</v>
      </c>
      <c r="E84" t="n">
        <v>246.5</v>
      </c>
      <c r="F84" t="n">
        <v>-11.64</v>
      </c>
      <c r="G84" t="n">
        <v>66.67</v>
      </c>
      <c r="H84" t="n">
        <v>-335.71</v>
      </c>
      <c r="I84" t="n">
        <v>-72.44</v>
      </c>
      <c r="J84" t="n">
        <v>-1116</v>
      </c>
      <c r="K84" t="n">
        <v>-62.69</v>
      </c>
      <c r="L84" t="n">
        <v>103.03</v>
      </c>
      <c r="M84" t="n">
        <v>-107.25</v>
      </c>
      <c r="N84" t="n">
        <v>-41.89</v>
      </c>
      <c r="O84" t="n">
        <v>599.11</v>
      </c>
      <c r="P84" t="n">
        <v>-65.54000000000001</v>
      </c>
      <c r="Q84" t="n">
        <v>-3.27</v>
      </c>
      <c r="R84" t="n">
        <v>-60.1</v>
      </c>
      <c r="S84" t="n">
        <v>492.96</v>
      </c>
      <c r="T84" t="n">
        <v>-89.20999999999999</v>
      </c>
      <c r="U84" t="n">
        <v>-10.9</v>
      </c>
      <c r="V84" t="n">
        <v>213.59</v>
      </c>
      <c r="W84" t="n">
        <v>395.79</v>
      </c>
    </row>
    <row r="85">
      <c r="A85" s="5" t="inlineStr">
        <is>
          <t>Gewinnwachstum 3J in %</t>
        </is>
      </c>
      <c r="B85" s="5" t="inlineStr">
        <is>
          <t>Earnings Growth 3Y in %</t>
        </is>
      </c>
      <c r="C85" t="inlineStr">
        <is>
          <t>-</t>
        </is>
      </c>
      <c r="D85" t="n">
        <v>60.04</v>
      </c>
      <c r="E85" t="n">
        <v>100.51</v>
      </c>
      <c r="F85" t="n">
        <v>-93.56</v>
      </c>
      <c r="G85" t="n">
        <v>-113.83</v>
      </c>
      <c r="H85" t="n">
        <v>-508.05</v>
      </c>
      <c r="I85" t="n">
        <v>-417.04</v>
      </c>
      <c r="J85" t="n">
        <v>-358.55</v>
      </c>
      <c r="K85" t="n">
        <v>-22.3</v>
      </c>
      <c r="L85" t="n">
        <v>-15.37</v>
      </c>
      <c r="M85" t="n">
        <v>149.99</v>
      </c>
      <c r="N85" t="n">
        <v>163.89</v>
      </c>
      <c r="O85" t="n">
        <v>176.77</v>
      </c>
      <c r="P85" t="n">
        <v>-42.97</v>
      </c>
      <c r="Q85" t="n">
        <v>143.2</v>
      </c>
      <c r="R85" t="n">
        <v>114.55</v>
      </c>
      <c r="S85" t="n">
        <v>130.95</v>
      </c>
      <c r="T85" t="n">
        <v>37.83</v>
      </c>
      <c r="U85" t="n">
        <v>199.49</v>
      </c>
      <c r="V85" t="inlineStr">
        <is>
          <t>-</t>
        </is>
      </c>
      <c r="W85" t="inlineStr">
        <is>
          <t>-</t>
        </is>
      </c>
    </row>
    <row r="86">
      <c r="A86" s="5" t="inlineStr">
        <is>
          <t>Gewinnwachstum 5J in %</t>
        </is>
      </c>
      <c r="B86" s="5" t="inlineStr">
        <is>
          <t>Earnings Growth 5Y in %</t>
        </is>
      </c>
      <c r="C86" t="inlineStr">
        <is>
          <t>-</t>
        </is>
      </c>
      <c r="D86" t="n">
        <v>-17.79</v>
      </c>
      <c r="E86" t="n">
        <v>-21.32</v>
      </c>
      <c r="F86" t="n">
        <v>-293.82</v>
      </c>
      <c r="G86" t="n">
        <v>-304.03</v>
      </c>
      <c r="H86" t="n">
        <v>-296.76</v>
      </c>
      <c r="I86" t="n">
        <v>-251.07</v>
      </c>
      <c r="J86" t="n">
        <v>-244.96</v>
      </c>
      <c r="K86" t="n">
        <v>98.06</v>
      </c>
      <c r="L86" t="n">
        <v>97.48999999999999</v>
      </c>
      <c r="M86" t="n">
        <v>76.23</v>
      </c>
      <c r="N86" t="n">
        <v>85.66</v>
      </c>
      <c r="O86" t="n">
        <v>192.63</v>
      </c>
      <c r="P86" t="n">
        <v>54.97</v>
      </c>
      <c r="Q86" t="n">
        <v>65.90000000000001</v>
      </c>
      <c r="R86" t="n">
        <v>109.27</v>
      </c>
      <c r="S86" t="n">
        <v>200.45</v>
      </c>
      <c r="T86" t="inlineStr">
        <is>
          <t>-</t>
        </is>
      </c>
      <c r="U86" t="inlineStr">
        <is>
          <t>-</t>
        </is>
      </c>
      <c r="V86" t="inlineStr">
        <is>
          <t>-</t>
        </is>
      </c>
      <c r="W86" t="inlineStr">
        <is>
          <t>-</t>
        </is>
      </c>
    </row>
    <row r="87">
      <c r="A87" s="5" t="inlineStr">
        <is>
          <t>Gewinnwachstum 10J in %</t>
        </is>
      </c>
      <c r="B87" s="5" t="inlineStr">
        <is>
          <t>Earnings Growth 10Y in %</t>
        </is>
      </c>
      <c r="C87" t="inlineStr">
        <is>
          <t>-</t>
        </is>
      </c>
      <c r="D87" t="n">
        <v>-134.43</v>
      </c>
      <c r="E87" t="n">
        <v>-133.14</v>
      </c>
      <c r="F87" t="n">
        <v>-97.88</v>
      </c>
      <c r="G87" t="n">
        <v>-103.27</v>
      </c>
      <c r="H87" t="n">
        <v>-110.27</v>
      </c>
      <c r="I87" t="n">
        <v>-82.7</v>
      </c>
      <c r="J87" t="n">
        <v>-26.16</v>
      </c>
      <c r="K87" t="n">
        <v>76.51000000000001</v>
      </c>
      <c r="L87" t="n">
        <v>81.69</v>
      </c>
      <c r="M87" t="n">
        <v>92.75</v>
      </c>
      <c r="N87" t="n">
        <v>143.05</v>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PEG Ratio</t>
        </is>
      </c>
      <c r="B88" s="5" t="inlineStr">
        <is>
          <t>KGW Kurs/Gewinn/Wachstum</t>
        </is>
      </c>
      <c r="C88" t="inlineStr">
        <is>
          <t>-</t>
        </is>
      </c>
      <c r="D88" t="n">
        <v>-5.18</v>
      </c>
      <c r="E88" t="n">
        <v>-1.43</v>
      </c>
      <c r="F88" t="n">
        <v>-0.29</v>
      </c>
      <c r="G88" t="n">
        <v>-0.12</v>
      </c>
      <c r="H88" t="n">
        <v>-0.11</v>
      </c>
      <c r="I88" t="inlineStr">
        <is>
          <t>-</t>
        </is>
      </c>
      <c r="J88" t="inlineStr">
        <is>
          <t>-</t>
        </is>
      </c>
      <c r="K88" t="n">
        <v>1.34</v>
      </c>
      <c r="L88" t="n">
        <v>0.4</v>
      </c>
      <c r="M88" t="n">
        <v>1.28</v>
      </c>
      <c r="N88" t="inlineStr">
        <is>
          <t>-</t>
        </is>
      </c>
      <c r="O88" t="inlineStr">
        <is>
          <t>-</t>
        </is>
      </c>
      <c r="P88" t="inlineStr">
        <is>
          <t>-</t>
        </is>
      </c>
      <c r="Q88" t="inlineStr">
        <is>
          <t>-</t>
        </is>
      </c>
      <c r="R88" t="inlineStr">
        <is>
          <t>-</t>
        </is>
      </c>
      <c r="S88" t="inlineStr">
        <is>
          <t>-</t>
        </is>
      </c>
      <c r="T88" t="inlineStr">
        <is>
          <t>-</t>
        </is>
      </c>
      <c r="U88" t="inlineStr">
        <is>
          <t>-</t>
        </is>
      </c>
      <c r="V88" t="inlineStr">
        <is>
          <t>-</t>
        </is>
      </c>
      <c r="W88" t="inlineStr">
        <is>
          <t>-</t>
        </is>
      </c>
    </row>
    <row r="89">
      <c r="A89" s="5" t="inlineStr">
        <is>
          <t>EBIT-Wachstum 1J in %</t>
        </is>
      </c>
      <c r="B89" s="5" t="inlineStr">
        <is>
          <t>EBIT Growth 1Y in %</t>
        </is>
      </c>
      <c r="C89" t="inlineStr">
        <is>
          <t>-</t>
        </is>
      </c>
      <c r="D89" t="n">
        <v>-19.23</v>
      </c>
      <c r="E89" t="n">
        <v>106.67</v>
      </c>
      <c r="F89" t="n">
        <v>19.81</v>
      </c>
      <c r="G89" t="n">
        <v>169.83</v>
      </c>
      <c r="H89" t="n">
        <v>-281.25</v>
      </c>
      <c r="I89" t="n">
        <v>-70.09</v>
      </c>
      <c r="J89" t="n">
        <v>568.75</v>
      </c>
      <c r="K89" t="n">
        <v>-161.54</v>
      </c>
      <c r="L89" t="n">
        <v>205.88</v>
      </c>
      <c r="M89" t="n">
        <v>-104.02</v>
      </c>
      <c r="N89" t="n">
        <v>-42.21</v>
      </c>
      <c r="O89" t="n">
        <v>31.18</v>
      </c>
      <c r="P89" t="n">
        <v>43.08</v>
      </c>
      <c r="Q89" t="n">
        <v>9.24</v>
      </c>
      <c r="R89" t="n">
        <v>-60.86</v>
      </c>
      <c r="S89" t="n">
        <v>477.22</v>
      </c>
      <c r="T89" t="n">
        <v>-88.34</v>
      </c>
      <c r="U89" t="n">
        <v>-11.15</v>
      </c>
      <c r="V89" t="n">
        <v>211.86</v>
      </c>
      <c r="W89" t="n">
        <v>379.41</v>
      </c>
    </row>
    <row r="90">
      <c r="A90" s="5" t="inlineStr">
        <is>
          <t>EBIT-Wachstum 3J in %</t>
        </is>
      </c>
      <c r="B90" s="5" t="inlineStr">
        <is>
          <t>EBIT Growth 3Y in %</t>
        </is>
      </c>
      <c r="C90" t="inlineStr">
        <is>
          <t>-</t>
        </is>
      </c>
      <c r="D90" t="n">
        <v>35.75</v>
      </c>
      <c r="E90" t="n">
        <v>98.77</v>
      </c>
      <c r="F90" t="n">
        <v>-30.54</v>
      </c>
      <c r="G90" t="n">
        <v>-60.5</v>
      </c>
      <c r="H90" t="n">
        <v>72.47</v>
      </c>
      <c r="I90" t="n">
        <v>112.37</v>
      </c>
      <c r="J90" t="n">
        <v>204.36</v>
      </c>
      <c r="K90" t="n">
        <v>-19.89</v>
      </c>
      <c r="L90" t="n">
        <v>19.88</v>
      </c>
      <c r="M90" t="n">
        <v>-38.35</v>
      </c>
      <c r="N90" t="n">
        <v>10.68</v>
      </c>
      <c r="O90" t="n">
        <v>27.83</v>
      </c>
      <c r="P90" t="n">
        <v>-2.85</v>
      </c>
      <c r="Q90" t="n">
        <v>141.87</v>
      </c>
      <c r="R90" t="n">
        <v>109.34</v>
      </c>
      <c r="S90" t="n">
        <v>125.91</v>
      </c>
      <c r="T90" t="n">
        <v>37.46</v>
      </c>
      <c r="U90" t="n">
        <v>193.37</v>
      </c>
      <c r="V90" t="inlineStr">
        <is>
          <t>-</t>
        </is>
      </c>
      <c r="W90" t="inlineStr">
        <is>
          <t>-</t>
        </is>
      </c>
    </row>
    <row r="91">
      <c r="A91" s="5" t="inlineStr">
        <is>
          <t>EBIT-Wachstum 5J in %</t>
        </is>
      </c>
      <c r="B91" s="5" t="inlineStr">
        <is>
          <t>EBIT Growth 5Y in %</t>
        </is>
      </c>
      <c r="C91" t="inlineStr">
        <is>
          <t>-</t>
        </is>
      </c>
      <c r="D91" t="n">
        <v>-0.83</v>
      </c>
      <c r="E91" t="n">
        <v>-11.01</v>
      </c>
      <c r="F91" t="n">
        <v>81.41</v>
      </c>
      <c r="G91" t="n">
        <v>45.14</v>
      </c>
      <c r="H91" t="n">
        <v>52.35</v>
      </c>
      <c r="I91" t="n">
        <v>87.8</v>
      </c>
      <c r="J91" t="n">
        <v>93.37</v>
      </c>
      <c r="K91" t="n">
        <v>-14.14</v>
      </c>
      <c r="L91" t="n">
        <v>26.78</v>
      </c>
      <c r="M91" t="n">
        <v>-12.55</v>
      </c>
      <c r="N91" t="n">
        <v>-3.91</v>
      </c>
      <c r="O91" t="n">
        <v>99.97</v>
      </c>
      <c r="P91" t="n">
        <v>76.06999999999999</v>
      </c>
      <c r="Q91" t="n">
        <v>65.22</v>
      </c>
      <c r="R91" t="n">
        <v>105.75</v>
      </c>
      <c r="S91" t="n">
        <v>193.8</v>
      </c>
      <c r="T91" t="inlineStr">
        <is>
          <t>-</t>
        </is>
      </c>
      <c r="U91" t="inlineStr">
        <is>
          <t>-</t>
        </is>
      </c>
      <c r="V91" t="inlineStr">
        <is>
          <t>-</t>
        </is>
      </c>
      <c r="W91" t="inlineStr">
        <is>
          <t>-</t>
        </is>
      </c>
    </row>
    <row r="92">
      <c r="A92" s="5" t="inlineStr">
        <is>
          <t>EBIT-Wachstum 10J in %</t>
        </is>
      </c>
      <c r="B92" s="5" t="inlineStr">
        <is>
          <t>EBIT Growth 10Y in %</t>
        </is>
      </c>
      <c r="C92" t="inlineStr">
        <is>
          <t>-</t>
        </is>
      </c>
      <c r="D92" t="n">
        <v>43.48</v>
      </c>
      <c r="E92" t="n">
        <v>41.18</v>
      </c>
      <c r="F92" t="n">
        <v>33.63</v>
      </c>
      <c r="G92" t="n">
        <v>35.96</v>
      </c>
      <c r="H92" t="n">
        <v>19.9</v>
      </c>
      <c r="I92" t="n">
        <v>41.94</v>
      </c>
      <c r="J92" t="n">
        <v>96.67</v>
      </c>
      <c r="K92" t="n">
        <v>30.96</v>
      </c>
      <c r="L92" t="n">
        <v>46</v>
      </c>
      <c r="M92" t="n">
        <v>46.6</v>
      </c>
      <c r="N92" t="n">
        <v>94.94</v>
      </c>
      <c r="O92" t="inlineStr">
        <is>
          <t>-</t>
        </is>
      </c>
      <c r="P92" t="inlineStr">
        <is>
          <t>-</t>
        </is>
      </c>
      <c r="Q92" t="inlineStr">
        <is>
          <t>-</t>
        </is>
      </c>
      <c r="R92" t="inlineStr">
        <is>
          <t>-</t>
        </is>
      </c>
      <c r="S92" t="inlineStr">
        <is>
          <t>-</t>
        </is>
      </c>
      <c r="T92" t="inlineStr">
        <is>
          <t>-</t>
        </is>
      </c>
      <c r="U92" t="inlineStr">
        <is>
          <t>-</t>
        </is>
      </c>
      <c r="V92" t="inlineStr">
        <is>
          <t>-</t>
        </is>
      </c>
      <c r="W92" t="inlineStr">
        <is>
          <t>-</t>
        </is>
      </c>
    </row>
    <row r="93">
      <c r="A93" s="5" t="inlineStr">
        <is>
          <t>Op.Cashflow Wachstum 1J in %</t>
        </is>
      </c>
      <c r="B93" s="5" t="inlineStr">
        <is>
          <t>Op.Cashflow Wachstum 1Y in %</t>
        </is>
      </c>
      <c r="C93" t="inlineStr">
        <is>
          <t>-</t>
        </is>
      </c>
      <c r="D93" t="n">
        <v>397.4</v>
      </c>
      <c r="E93" t="n">
        <v>-91.02</v>
      </c>
      <c r="F93" t="n">
        <v>1155.41</v>
      </c>
      <c r="G93" t="n">
        <v>-58.28</v>
      </c>
      <c r="H93" t="n">
        <v>-127.68</v>
      </c>
      <c r="I93" t="n">
        <v>-277.15</v>
      </c>
      <c r="J93" t="n">
        <v>176.4</v>
      </c>
      <c r="K93" t="n">
        <v>-5.22</v>
      </c>
      <c r="L93" t="n">
        <v>-92.69</v>
      </c>
      <c r="M93" t="n">
        <v>-3628.32</v>
      </c>
      <c r="N93" t="n">
        <v>423.65</v>
      </c>
      <c r="O93" t="n">
        <v>-62.62</v>
      </c>
      <c r="P93" t="n">
        <v>-77.43000000000001</v>
      </c>
      <c r="Q93" t="n">
        <v>-129.12</v>
      </c>
      <c r="R93" t="n">
        <v>-488.66</v>
      </c>
      <c r="S93" t="n">
        <v>-191.96</v>
      </c>
      <c r="T93" t="n">
        <v>-135.98</v>
      </c>
      <c r="U93" t="n">
        <v>-55.42</v>
      </c>
      <c r="V93" t="n">
        <v>134.93</v>
      </c>
      <c r="W93" t="n">
        <v>2.22</v>
      </c>
    </row>
    <row r="94">
      <c r="A94" s="5" t="inlineStr">
        <is>
          <t>Op.Cashflow Wachstum 3J in %</t>
        </is>
      </c>
      <c r="B94" s="5" t="inlineStr">
        <is>
          <t>Op.Cashflow Wachstum 3Y in %</t>
        </is>
      </c>
      <c r="C94" t="inlineStr">
        <is>
          <t>-</t>
        </is>
      </c>
      <c r="D94" t="n">
        <v>487.26</v>
      </c>
      <c r="E94" t="n">
        <v>335.37</v>
      </c>
      <c r="F94" t="n">
        <v>323.15</v>
      </c>
      <c r="G94" t="n">
        <v>-154.37</v>
      </c>
      <c r="H94" t="n">
        <v>-76.14</v>
      </c>
      <c r="I94" t="n">
        <v>-35.32</v>
      </c>
      <c r="J94" t="n">
        <v>26.16</v>
      </c>
      <c r="K94" t="n">
        <v>-1242.08</v>
      </c>
      <c r="L94" t="n">
        <v>-1099.12</v>
      </c>
      <c r="M94" t="n">
        <v>-1089.1</v>
      </c>
      <c r="N94" t="n">
        <v>94.53</v>
      </c>
      <c r="O94" t="n">
        <v>-89.72</v>
      </c>
      <c r="P94" t="n">
        <v>-231.74</v>
      </c>
      <c r="Q94" t="n">
        <v>-269.91</v>
      </c>
      <c r="R94" t="n">
        <v>-272.2</v>
      </c>
      <c r="S94" t="n">
        <v>-127.79</v>
      </c>
      <c r="T94" t="n">
        <v>-18.82</v>
      </c>
      <c r="U94" t="n">
        <v>27.24</v>
      </c>
      <c r="V94" t="inlineStr">
        <is>
          <t>-</t>
        </is>
      </c>
      <c r="W94" t="inlineStr">
        <is>
          <t>-</t>
        </is>
      </c>
    </row>
    <row r="95">
      <c r="A95" s="5" t="inlineStr">
        <is>
          <t>Op.Cashflow Wachstum 5J in %</t>
        </is>
      </c>
      <c r="B95" s="5" t="inlineStr">
        <is>
          <t>Op.Cashflow Wachstum 5Y in %</t>
        </is>
      </c>
      <c r="C95" t="inlineStr">
        <is>
          <t>-</t>
        </is>
      </c>
      <c r="D95" t="n">
        <v>255.17</v>
      </c>
      <c r="E95" t="n">
        <v>120.26</v>
      </c>
      <c r="F95" t="n">
        <v>173.74</v>
      </c>
      <c r="G95" t="n">
        <v>-58.39</v>
      </c>
      <c r="H95" t="n">
        <v>-65.27</v>
      </c>
      <c r="I95" t="n">
        <v>-765.4</v>
      </c>
      <c r="J95" t="n">
        <v>-625.24</v>
      </c>
      <c r="K95" t="n">
        <v>-673.04</v>
      </c>
      <c r="L95" t="n">
        <v>-687.48</v>
      </c>
      <c r="M95" t="n">
        <v>-694.77</v>
      </c>
      <c r="N95" t="n">
        <v>-66.84</v>
      </c>
      <c r="O95" t="n">
        <v>-189.96</v>
      </c>
      <c r="P95" t="n">
        <v>-204.63</v>
      </c>
      <c r="Q95" t="n">
        <v>-200.23</v>
      </c>
      <c r="R95" t="n">
        <v>-147.42</v>
      </c>
      <c r="S95" t="n">
        <v>-49.24</v>
      </c>
      <c r="T95" t="inlineStr">
        <is>
          <t>-</t>
        </is>
      </c>
      <c r="U95" t="inlineStr">
        <is>
          <t>-</t>
        </is>
      </c>
      <c r="V95" t="inlineStr">
        <is>
          <t>-</t>
        </is>
      </c>
      <c r="W95" t="inlineStr">
        <is>
          <t>-</t>
        </is>
      </c>
    </row>
    <row r="96">
      <c r="A96" s="5" t="inlineStr">
        <is>
          <t>Op.Cashflow Wachstum 10J in %</t>
        </is>
      </c>
      <c r="B96" s="5" t="inlineStr">
        <is>
          <t>Op.Cashflow Wachstum 10Y in %</t>
        </is>
      </c>
      <c r="C96" t="inlineStr">
        <is>
          <t>-</t>
        </is>
      </c>
      <c r="D96" t="n">
        <v>-255.12</v>
      </c>
      <c r="E96" t="n">
        <v>-252.49</v>
      </c>
      <c r="F96" t="n">
        <v>-249.65</v>
      </c>
      <c r="G96" t="n">
        <v>-372.93</v>
      </c>
      <c r="H96" t="n">
        <v>-380.02</v>
      </c>
      <c r="I96" t="n">
        <v>-416.12</v>
      </c>
      <c r="J96" t="n">
        <v>-407.6</v>
      </c>
      <c r="K96" t="n">
        <v>-438.83</v>
      </c>
      <c r="L96" t="n">
        <v>-443.85</v>
      </c>
      <c r="M96" t="n">
        <v>-421.09</v>
      </c>
      <c r="N96" t="n">
        <v>-58.04</v>
      </c>
      <c r="O96" t="inlineStr">
        <is>
          <t>-</t>
        </is>
      </c>
      <c r="P96" t="inlineStr">
        <is>
          <t>-</t>
        </is>
      </c>
      <c r="Q96" t="inlineStr">
        <is>
          <t>-</t>
        </is>
      </c>
      <c r="R96" t="inlineStr">
        <is>
          <t>-</t>
        </is>
      </c>
      <c r="S96" t="inlineStr">
        <is>
          <t>-</t>
        </is>
      </c>
      <c r="T96" t="inlineStr">
        <is>
          <t>-</t>
        </is>
      </c>
      <c r="U96" t="inlineStr">
        <is>
          <t>-</t>
        </is>
      </c>
      <c r="V96" t="inlineStr">
        <is>
          <t>-</t>
        </is>
      </c>
      <c r="W96" t="inlineStr">
        <is>
          <t>-</t>
        </is>
      </c>
    </row>
    <row r="97">
      <c r="A97" s="5" t="inlineStr">
        <is>
          <t>Working Capital in Mio</t>
        </is>
      </c>
      <c r="B97" s="5" t="inlineStr">
        <is>
          <t>Working Capital in M</t>
        </is>
      </c>
      <c r="C97" t="inlineStr">
        <is>
          <t>-</t>
        </is>
      </c>
      <c r="D97" t="n">
        <v>290.5</v>
      </c>
      <c r="E97" t="n">
        <v>53.5</v>
      </c>
      <c r="F97" t="n">
        <v>-65.5</v>
      </c>
      <c r="G97" t="n">
        <v>95.8</v>
      </c>
      <c r="H97" t="n">
        <v>110.5</v>
      </c>
      <c r="I97" t="n">
        <v>92.2</v>
      </c>
      <c r="J97" t="n">
        <v>83.5</v>
      </c>
      <c r="K97" t="n">
        <v>54.2</v>
      </c>
      <c r="L97" t="n">
        <v>40.5</v>
      </c>
      <c r="M97" t="n">
        <v>53.9</v>
      </c>
      <c r="N97" t="n">
        <v>42.6</v>
      </c>
      <c r="O97" t="n">
        <v>71.3</v>
      </c>
      <c r="P97" t="n">
        <v>87.5</v>
      </c>
      <c r="Q97" t="n">
        <v>46</v>
      </c>
      <c r="R97" t="n">
        <v>52.3</v>
      </c>
      <c r="S97" t="n">
        <v>24</v>
      </c>
      <c r="T97" t="n">
        <v>20.5</v>
      </c>
      <c r="U97" t="n">
        <v>24.5</v>
      </c>
      <c r="V97" t="n">
        <v>31</v>
      </c>
      <c r="W97" t="n">
        <v>50</v>
      </c>
      <c r="X97" t="n">
        <v>56.1</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1"/>
    <col customWidth="1" max="15" min="15" width="21"/>
    <col customWidth="1" max="16" min="16" width="10"/>
    <col customWidth="1" max="17" min="17" width="10"/>
    <col customWidth="1" max="18" min="18" width="19"/>
    <col customWidth="1" max="19" min="19" width="21"/>
    <col customWidth="1" max="20" min="20" width="22"/>
    <col customWidth="1" max="21" min="21" width="21"/>
    <col customWidth="1" max="22" min="22" width="10"/>
    <col customWidth="1" max="23" min="23" width="10"/>
  </cols>
  <sheetData>
    <row r="1">
      <c r="A1" s="1" t="inlineStr">
        <is>
          <t xml:space="preserve">FREENET </t>
        </is>
      </c>
      <c r="B1" s="2" t="inlineStr">
        <is>
          <t>WKN: A0Z2ZZ  ISIN: DE000A0Z2ZZ5  Symbol:FNTN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+49-4331-69-1000</t>
        </is>
      </c>
      <c r="G4" t="inlineStr">
        <is>
          <t>27.03.2020</t>
        </is>
      </c>
      <c r="H4" t="inlineStr">
        <is>
          <t>Publication Of Annual Report</t>
        </is>
      </c>
      <c r="J4" t="inlineStr">
        <is>
          <t>Flossbach von Storch AG</t>
        </is>
      </c>
      <c r="L4" t="inlineStr">
        <is>
          <t>14,89%</t>
        </is>
      </c>
    </row>
    <row r="5">
      <c r="A5" s="5" t="inlineStr">
        <is>
          <t>Ticker</t>
        </is>
      </c>
      <c r="B5" t="inlineStr">
        <is>
          <t>FNTN</t>
        </is>
      </c>
      <c r="C5" s="5" t="inlineStr">
        <is>
          <t>Fax</t>
        </is>
      </c>
      <c r="D5" s="5" t="inlineStr"/>
      <c r="E5" t="inlineStr">
        <is>
          <t>-</t>
        </is>
      </c>
      <c r="G5" t="inlineStr">
        <is>
          <t>04.05.2020</t>
        </is>
      </c>
      <c r="H5" t="inlineStr">
        <is>
          <t>Result Q1</t>
        </is>
      </c>
      <c r="J5" t="inlineStr">
        <is>
          <t>BlackRock, Inc.</t>
        </is>
      </c>
      <c r="L5" t="inlineStr">
        <is>
          <t>7,32%</t>
        </is>
      </c>
    </row>
    <row r="6">
      <c r="A6" s="5" t="inlineStr">
        <is>
          <t>Gelistet Seit / Listed Since</t>
        </is>
      </c>
      <c r="B6" t="inlineStr">
        <is>
          <t>05.03.2007</t>
        </is>
      </c>
      <c r="C6" s="5" t="inlineStr">
        <is>
          <t>Internet</t>
        </is>
      </c>
      <c r="D6" s="5" t="inlineStr"/>
      <c r="E6" t="inlineStr">
        <is>
          <t>http://www.freenet-group.de/</t>
        </is>
      </c>
      <c r="G6" t="inlineStr">
        <is>
          <t>27.05.2020</t>
        </is>
      </c>
      <c r="H6" t="inlineStr">
        <is>
          <t>Annual General Meeting</t>
        </is>
      </c>
      <c r="J6" t="inlineStr">
        <is>
          <t>BNP Paribas Investment Partners S.A.</t>
        </is>
      </c>
      <c r="L6" t="inlineStr">
        <is>
          <t>2,99%</t>
        </is>
      </c>
    </row>
    <row r="7">
      <c r="A7" s="5" t="inlineStr">
        <is>
          <t>Nominalwert / Nominal Value</t>
        </is>
      </c>
      <c r="B7" t="inlineStr">
        <is>
          <t>1,00</t>
        </is>
      </c>
      <c r="C7" s="5" t="inlineStr">
        <is>
          <t>E-Mail</t>
        </is>
      </c>
      <c r="D7" s="5" t="inlineStr"/>
      <c r="E7" t="inlineStr">
        <is>
          <t>info@mobilcom-debitel.de</t>
        </is>
      </c>
      <c r="G7" t="inlineStr">
        <is>
          <t>13.08.2020</t>
        </is>
      </c>
      <c r="H7" t="inlineStr">
        <is>
          <t>Score Half Year</t>
        </is>
      </c>
      <c r="J7" t="inlineStr">
        <is>
          <t>LSV ASSET MANAGEMENT</t>
        </is>
      </c>
      <c r="L7" t="inlineStr">
        <is>
          <t>2,99%</t>
        </is>
      </c>
    </row>
    <row r="8">
      <c r="A8" s="5" t="inlineStr">
        <is>
          <t>Land / Country</t>
        </is>
      </c>
      <c r="B8" t="inlineStr">
        <is>
          <t>Deutschland</t>
        </is>
      </c>
      <c r="C8" s="5" t="inlineStr">
        <is>
          <t>Inv. Relations Telefon / Phone</t>
        </is>
      </c>
      <c r="D8" s="5" t="inlineStr"/>
      <c r="E8" t="inlineStr">
        <is>
          <t>+49-40-5130-6779</t>
        </is>
      </c>
      <c r="G8" t="inlineStr">
        <is>
          <t>06.11.2020</t>
        </is>
      </c>
      <c r="H8" t="inlineStr">
        <is>
          <t>Q3 Earnings</t>
        </is>
      </c>
      <c r="J8" t="inlineStr">
        <is>
          <t>JPMorgan Chase Bank</t>
        </is>
      </c>
      <c r="L8" t="inlineStr">
        <is>
          <t>2,98%</t>
        </is>
      </c>
    </row>
    <row r="9">
      <c r="A9" s="5" t="inlineStr">
        <is>
          <t>Währung / Currency</t>
        </is>
      </c>
      <c r="B9" t="inlineStr">
        <is>
          <t>EUR</t>
        </is>
      </c>
      <c r="C9" s="5" t="inlineStr">
        <is>
          <t>Inv. Relations E-Mail</t>
        </is>
      </c>
      <c r="D9" s="5" t="inlineStr"/>
      <c r="E9" t="inlineStr">
        <is>
          <t>investor.relations@freenet.ag</t>
        </is>
      </c>
      <c r="J9" t="inlineStr">
        <is>
          <t>Allianz Global Investors Europe GmbH</t>
        </is>
      </c>
      <c r="L9" t="inlineStr">
        <is>
          <t>2,97%</t>
        </is>
      </c>
    </row>
    <row r="10">
      <c r="A10" s="5" t="inlineStr">
        <is>
          <t>Branche / Industry</t>
        </is>
      </c>
      <c r="B10" t="inlineStr">
        <is>
          <t>Internet Service</t>
        </is>
      </c>
      <c r="C10" s="5" t="inlineStr">
        <is>
          <t>Kontaktperson / Contact Person</t>
        </is>
      </c>
      <c r="D10" s="5" t="inlineStr"/>
      <c r="E10" t="inlineStr">
        <is>
          <t>Dr. Tim-Frederik Oehr</t>
        </is>
      </c>
      <c r="J10" t="inlineStr">
        <is>
          <t>Polaris Capital Management, LLC</t>
        </is>
      </c>
      <c r="L10" t="inlineStr">
        <is>
          <t>2,91%</t>
        </is>
      </c>
    </row>
    <row r="11">
      <c r="A11" s="5" t="inlineStr">
        <is>
          <t>Sektor / Sector</t>
        </is>
      </c>
      <c r="B11" t="inlineStr">
        <is>
          <t>Information Technology</t>
        </is>
      </c>
      <c r="J11" t="inlineStr">
        <is>
          <t>Deutsche Asset Management Investment GmbH</t>
        </is>
      </c>
      <c r="L11" t="inlineStr">
        <is>
          <t>2,87%</t>
        </is>
      </c>
    </row>
    <row r="12">
      <c r="A12" s="5" t="inlineStr">
        <is>
          <t>Typ / Genre</t>
        </is>
      </c>
      <c r="B12" t="inlineStr">
        <is>
          <t>Namensaktie</t>
        </is>
      </c>
      <c r="J12" t="inlineStr">
        <is>
          <t>The Capital Group Companies, Inc.</t>
        </is>
      </c>
      <c r="L12" t="inlineStr">
        <is>
          <t>2,84%</t>
        </is>
      </c>
    </row>
    <row r="13">
      <c r="A13" s="5" t="inlineStr">
        <is>
          <t>Adresse / Address</t>
        </is>
      </c>
      <c r="B13" t="inlineStr">
        <is>
          <t>freenet AGHollerstraße 126  D-24782 Büdelsdorf</t>
        </is>
      </c>
    </row>
    <row r="14">
      <c r="A14" s="5" t="inlineStr">
        <is>
          <t>Management</t>
        </is>
      </c>
      <c r="B14" t="inlineStr">
        <is>
          <t>Christoph Vilanek, Ingo Arnold, Stephan A. Esch, Antonius Fromme, Rickmann von Platen</t>
        </is>
      </c>
    </row>
    <row r="15">
      <c r="A15" s="5" t="inlineStr">
        <is>
          <t>Aufsichtsrat / Board</t>
        </is>
      </c>
      <c r="B15" t="inlineStr">
        <is>
          <t>Prof. Dr. Helmut Thoma, Knut Mackeprang, Sabine Christiansen, Thorsten Kraemer, Fränzi Kühne, Marc Tüngler, Robert Weidinger, Claudia Anderleit, Bente Brandt, Theo-Benneke Bretsch, Gerhard Huck, Thomas Reimann</t>
        </is>
      </c>
    </row>
    <row r="16">
      <c r="A16" s="5" t="inlineStr">
        <is>
          <t>Beschreibung</t>
        </is>
      </c>
      <c r="B16" t="inlineStr">
        <is>
          <t>Die freenet AG ist einer der größten netzunabhängigen Telekommunikationsanbieter in Deutschland und führt ein umfassendes Portfolio an Produkten und Services aus dem Bereich mobiler Sprach- und Datendienste. Dabei verfügt der Provider nicht über eine eigene Netzinfrastruktur, sondern vermarktet Mobilfunkdienstleistungen der Betreiber Telekom, Vodafone, E-Plus und O2 in Deutschland. Des Weiteren werden unter der Hauptmarke mobilcom-debitel sowie im Discountsegment unter den Marken klarmobil, freenetMobile und callmobile eigene netzunabhängige Dienste und Tarife im Vertrags-, Prepaid- und No-frills-Bereich vermarktet. Zudem vertreibt der Konzern auch Mobilfunk-Endgeräte und zusätzliche Services. Dabei läuft der Vertrieb entweder über firmeneigene Shops, über Elektronik- und Flächenmärkte oder über den Online- und Direktvertrieb. Des Weiteren verfügt die Gesellschaft mit freenet.de über ein etabliertes Internet-Portal und erschließt mit dem Bereich Digital Lifestyle ein neues Geschäftsfeld. Dort bietet freenet sogenannte Smarthome-Boxen an, mit denen sich Heizkosten per Steuerung über eine eigene Handy-App senken lassen. Durch die Übernahme des Apple-Händlers Gravis möchte das Unternehmen zudem stärker im Bereich Vertrieb von Hardware, Software und Peripheriegeräten aktiv werden. Copyright 2014 FINANCE BASE AG</t>
        </is>
      </c>
    </row>
    <row r="17">
      <c r="A17" s="5" t="inlineStr">
        <is>
          <t>Profile</t>
        </is>
      </c>
      <c r="B17" t="inlineStr">
        <is>
          <t>Freenet AG is one of the biggest network-independent telecommunications provider in Germany and leads a comprehensive portfolio of products and services in the field of mobile voice and data services. Here, the provider does not have its own network infrastructure, but also markets mobile services operators Telekom, Vodafone, E-Plus and O2 in Germany. Furthermore marketed klarmobil under the main brand mobilcom-debitel and the discount segment under the brand names, freenetMobile and callmobile own network services and tariffs in postpaid, prepaid and no-frills segment. In addition, the Group also sells mobile communications devices and additional services. Here, the sales are handled either through company-owned stores, via electronics retail and markets or through the online and direct sales. Furthermore, has the company freenet.de an established Internet portal and opens up the field of digital lifestyle a new business. There has freenet so-called smart home boxes of with which heating costs can be reduced by controlling its own mobile app. The takeover of Apple retailer Gravis, the company would also be actively involved in the area sales of hardware, software and peripherals.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2933</v>
      </c>
      <c r="D20" t="n">
        <v>2898</v>
      </c>
      <c r="E20" t="n">
        <v>3507</v>
      </c>
      <c r="F20" t="n">
        <v>3362</v>
      </c>
      <c r="G20" t="n">
        <v>3118</v>
      </c>
      <c r="H20" t="n">
        <v>3041</v>
      </c>
      <c r="I20" t="n">
        <v>3193</v>
      </c>
      <c r="J20" t="n">
        <v>3089</v>
      </c>
      <c r="K20" t="n">
        <v>3218</v>
      </c>
      <c r="L20" t="n">
        <v>3340</v>
      </c>
      <c r="M20" t="n">
        <v>3651</v>
      </c>
      <c r="N20" t="n">
        <v>2874</v>
      </c>
      <c r="O20" t="n">
        <v>1863</v>
      </c>
      <c r="P20" t="n">
        <v>2055</v>
      </c>
      <c r="Q20" t="n">
        <v>715.1</v>
      </c>
      <c r="R20" t="n">
        <v>471.6</v>
      </c>
      <c r="S20" t="n">
        <v>365.5</v>
      </c>
      <c r="T20" t="n">
        <v>42.2</v>
      </c>
      <c r="U20" t="n">
        <v>27.9</v>
      </c>
      <c r="V20" t="n">
        <v>21.6</v>
      </c>
      <c r="W20" t="n">
        <v>3.5</v>
      </c>
    </row>
    <row r="21">
      <c r="A21" s="5" t="inlineStr">
        <is>
          <t>Operatives Ergebnis (EBIT)</t>
        </is>
      </c>
      <c r="B21" s="5" t="inlineStr">
        <is>
          <t>EBIT Earning Before Interest &amp; Tax</t>
        </is>
      </c>
      <c r="C21" t="n">
        <v>270</v>
      </c>
      <c r="D21" t="n">
        <v>312</v>
      </c>
      <c r="E21" t="n">
        <v>260.8</v>
      </c>
      <c r="F21" t="n">
        <v>277.8</v>
      </c>
      <c r="G21" t="n">
        <v>298.6</v>
      </c>
      <c r="H21" t="n">
        <v>300.9</v>
      </c>
      <c r="I21" t="n">
        <v>301.1</v>
      </c>
      <c r="J21" t="n">
        <v>203.2</v>
      </c>
      <c r="K21" t="n">
        <v>167.4</v>
      </c>
      <c r="L21" t="n">
        <v>144.2</v>
      </c>
      <c r="M21" t="n">
        <v>121.7</v>
      </c>
      <c r="N21" t="n">
        <v>80.7</v>
      </c>
      <c r="O21" t="n">
        <v>155.5</v>
      </c>
      <c r="P21" t="n">
        <v>102</v>
      </c>
      <c r="Q21" t="n">
        <v>76.2</v>
      </c>
      <c r="R21" t="n">
        <v>95</v>
      </c>
      <c r="S21" t="n">
        <v>47.5</v>
      </c>
      <c r="T21" t="n">
        <v>2</v>
      </c>
      <c r="U21" t="n">
        <v>-19.3</v>
      </c>
      <c r="V21" t="n">
        <v>-18.3</v>
      </c>
      <c r="W21" t="n">
        <v>-0.5</v>
      </c>
    </row>
    <row r="22">
      <c r="A22" s="5" t="inlineStr">
        <is>
          <t>Finanzergebnis</t>
        </is>
      </c>
      <c r="B22" s="5" t="inlineStr">
        <is>
          <t>Financial Result</t>
        </is>
      </c>
      <c r="C22" t="n">
        <v>-31.9</v>
      </c>
      <c r="D22" t="n">
        <v>-78</v>
      </c>
      <c r="E22" t="n">
        <v>61.9</v>
      </c>
      <c r="F22" t="n">
        <v>-33.8</v>
      </c>
      <c r="G22" t="n">
        <v>-43.9</v>
      </c>
      <c r="H22" t="n">
        <v>-40.3</v>
      </c>
      <c r="I22" t="n">
        <v>-42.7</v>
      </c>
      <c r="J22" t="n">
        <v>-36.3</v>
      </c>
      <c r="K22" t="n">
        <v>-50.1</v>
      </c>
      <c r="L22" t="n">
        <v>-41.6</v>
      </c>
      <c r="M22" t="n">
        <v>-86.09999999999999</v>
      </c>
      <c r="N22" t="n">
        <v>-86.40000000000001</v>
      </c>
      <c r="O22" t="n">
        <v>8.199999999999999</v>
      </c>
      <c r="P22" t="n">
        <v>15.6</v>
      </c>
      <c r="Q22" t="n">
        <v>4.7</v>
      </c>
      <c r="R22" t="n">
        <v>2.7</v>
      </c>
      <c r="S22" t="n">
        <v>0.2</v>
      </c>
      <c r="T22" t="n">
        <v>1.7</v>
      </c>
      <c r="U22" t="n">
        <v>2.9</v>
      </c>
      <c r="V22" t="n">
        <v>2.6</v>
      </c>
      <c r="W22" t="n">
        <v>0.3</v>
      </c>
    </row>
    <row r="23">
      <c r="A23" s="5" t="inlineStr">
        <is>
          <t>Ergebnis vor Steuer (EBT)</t>
        </is>
      </c>
      <c r="B23" s="5" t="inlineStr">
        <is>
          <t>EBT Earning Before Tax</t>
        </is>
      </c>
      <c r="C23" t="n">
        <v>238.1</v>
      </c>
      <c r="D23" t="n">
        <v>234</v>
      </c>
      <c r="E23" t="n">
        <v>322.7</v>
      </c>
      <c r="F23" t="n">
        <v>244</v>
      </c>
      <c r="G23" t="n">
        <v>254.7</v>
      </c>
      <c r="H23" t="n">
        <v>260.6</v>
      </c>
      <c r="I23" t="n">
        <v>258.4</v>
      </c>
      <c r="J23" t="n">
        <v>166.9</v>
      </c>
      <c r="K23" t="n">
        <v>117.3</v>
      </c>
      <c r="L23" t="n">
        <v>102.6</v>
      </c>
      <c r="M23" t="n">
        <v>35.6</v>
      </c>
      <c r="N23" t="n">
        <v>-5.7</v>
      </c>
      <c r="O23" t="n">
        <v>163.7</v>
      </c>
      <c r="P23" t="n">
        <v>117.6</v>
      </c>
      <c r="Q23" t="n">
        <v>80.90000000000001</v>
      </c>
      <c r="R23" t="n">
        <v>97.7</v>
      </c>
      <c r="S23" t="n">
        <v>47.7</v>
      </c>
      <c r="T23" t="n">
        <v>3.7</v>
      </c>
      <c r="U23" t="n">
        <v>-16.4</v>
      </c>
      <c r="V23" t="n">
        <v>-15.7</v>
      </c>
      <c r="W23" t="n">
        <v>-0.2</v>
      </c>
    </row>
    <row r="24">
      <c r="A24" s="5" t="inlineStr">
        <is>
          <t>Steuern auf Einkommen und Ertrag</t>
        </is>
      </c>
      <c r="B24" s="5" t="inlineStr">
        <is>
          <t>Taxes on income and earnings</t>
        </is>
      </c>
      <c r="C24" t="n">
        <v>53.3</v>
      </c>
      <c r="D24" t="n">
        <v>21.8</v>
      </c>
      <c r="E24" t="n">
        <v>47.1</v>
      </c>
      <c r="F24" t="n">
        <v>27.5</v>
      </c>
      <c r="G24" t="n">
        <v>33.2</v>
      </c>
      <c r="H24" t="n">
        <v>12.5</v>
      </c>
      <c r="I24" t="n">
        <v>19.5</v>
      </c>
      <c r="J24" t="n">
        <v>-6.3</v>
      </c>
      <c r="K24" t="n">
        <v>-26.5</v>
      </c>
      <c r="L24" t="n">
        <v>-16.1</v>
      </c>
      <c r="M24" t="n">
        <v>19</v>
      </c>
      <c r="N24" t="n">
        <v>-154</v>
      </c>
      <c r="O24" t="n">
        <v>147.2</v>
      </c>
      <c r="P24" t="n">
        <v>-139.4</v>
      </c>
      <c r="Q24" t="n">
        <v>29.7</v>
      </c>
      <c r="R24" t="n">
        <v>37.5</v>
      </c>
      <c r="S24" t="n">
        <v>11.1</v>
      </c>
      <c r="T24" t="n">
        <v>2.7</v>
      </c>
      <c r="U24" t="n">
        <v>-5.9</v>
      </c>
      <c r="V24" t="n">
        <v>-6.3</v>
      </c>
      <c r="W24" t="n">
        <v>-0.1</v>
      </c>
    </row>
    <row r="25">
      <c r="A25" s="5" t="inlineStr">
        <is>
          <t>Ergebnis nach Steuer</t>
        </is>
      </c>
      <c r="B25" s="5" t="inlineStr">
        <is>
          <t>Earnings after tax</t>
        </is>
      </c>
      <c r="C25" t="n">
        <v>184.7</v>
      </c>
      <c r="D25" t="n">
        <v>212.2</v>
      </c>
      <c r="E25" t="n">
        <v>275.6</v>
      </c>
      <c r="F25" t="n">
        <v>216.4</v>
      </c>
      <c r="G25" t="n">
        <v>221.5</v>
      </c>
      <c r="H25" t="n">
        <v>248.2</v>
      </c>
      <c r="I25" t="n">
        <v>238.9</v>
      </c>
      <c r="J25" t="n">
        <v>173.2</v>
      </c>
      <c r="K25" t="n">
        <v>143.8</v>
      </c>
      <c r="L25" t="n">
        <v>118.8</v>
      </c>
      <c r="M25" t="n">
        <v>16.6</v>
      </c>
      <c r="N25" t="n">
        <v>148.4</v>
      </c>
      <c r="O25" t="n">
        <v>16.5</v>
      </c>
      <c r="P25" t="n">
        <v>257</v>
      </c>
      <c r="Q25" t="n">
        <v>51.3</v>
      </c>
      <c r="R25" t="n">
        <v>60.1</v>
      </c>
      <c r="S25" t="n">
        <v>36.5</v>
      </c>
      <c r="T25" t="n">
        <v>0.9</v>
      </c>
      <c r="U25" t="n">
        <v>-10.5</v>
      </c>
      <c r="V25" t="n">
        <v>-9.300000000000001</v>
      </c>
      <c r="W25" t="n">
        <v>-0.1</v>
      </c>
    </row>
    <row r="26">
      <c r="A26" s="5" t="inlineStr">
        <is>
          <t>Minderheitenanteil</t>
        </is>
      </c>
      <c r="B26" s="5" t="inlineStr">
        <is>
          <t>Minority Share</t>
        </is>
      </c>
      <c r="C26" t="n">
        <v>6.2</v>
      </c>
      <c r="D26" t="n">
        <v>11</v>
      </c>
      <c r="E26" t="n">
        <v>11.1</v>
      </c>
      <c r="F26" t="n">
        <v>12</v>
      </c>
      <c r="G26" t="n">
        <v>-0.5</v>
      </c>
      <c r="H26" t="n">
        <v>-0.7</v>
      </c>
      <c r="I26" t="inlineStr">
        <is>
          <t>-</t>
        </is>
      </c>
      <c r="J26" t="n">
        <v>-0.1</v>
      </c>
      <c r="K26" t="inlineStr">
        <is>
          <t>-</t>
        </is>
      </c>
      <c r="L26" t="inlineStr">
        <is>
          <t>-</t>
        </is>
      </c>
      <c r="M26" t="inlineStr">
        <is>
          <t>-</t>
        </is>
      </c>
      <c r="N26" t="n">
        <v>0.6</v>
      </c>
      <c r="O26" t="n">
        <v>-0.4</v>
      </c>
      <c r="P26" t="n">
        <v>-38.5</v>
      </c>
      <c r="Q26" t="inlineStr">
        <is>
          <t>-</t>
        </is>
      </c>
      <c r="R26" t="inlineStr">
        <is>
          <t>-</t>
        </is>
      </c>
      <c r="S26" t="n">
        <v>0.1</v>
      </c>
      <c r="T26" t="n">
        <v>0.4</v>
      </c>
      <c r="U26" t="n">
        <v>0.7</v>
      </c>
      <c r="V26" t="n">
        <v>0.4</v>
      </c>
      <c r="W26" t="inlineStr">
        <is>
          <t>-</t>
        </is>
      </c>
    </row>
    <row r="27">
      <c r="A27" s="5" t="inlineStr">
        <is>
          <t>Jahresüberschuss/-fehlbetrag</t>
        </is>
      </c>
      <c r="B27" s="5" t="inlineStr">
        <is>
          <t>Net Profit</t>
        </is>
      </c>
      <c r="C27" t="n">
        <v>190.9</v>
      </c>
      <c r="D27" t="n">
        <v>223.1</v>
      </c>
      <c r="E27" t="n">
        <v>286.7</v>
      </c>
      <c r="F27" t="n">
        <v>228.4</v>
      </c>
      <c r="G27" t="n">
        <v>221</v>
      </c>
      <c r="H27" t="n">
        <v>247.5</v>
      </c>
      <c r="I27" t="n">
        <v>238.9</v>
      </c>
      <c r="J27" t="n">
        <v>173.1</v>
      </c>
      <c r="K27" t="n">
        <v>144</v>
      </c>
      <c r="L27" t="n">
        <v>112.4</v>
      </c>
      <c r="M27" t="n">
        <v>256.5</v>
      </c>
      <c r="N27" t="n">
        <v>112.2</v>
      </c>
      <c r="O27" t="n">
        <v>16.1</v>
      </c>
      <c r="P27" t="n">
        <v>218.5</v>
      </c>
      <c r="Q27" t="n">
        <v>51.3</v>
      </c>
      <c r="R27" t="n">
        <v>60.1</v>
      </c>
      <c r="S27" t="n">
        <v>36.6</v>
      </c>
      <c r="T27" t="n">
        <v>1.3</v>
      </c>
      <c r="U27" t="n">
        <v>-9.800000000000001</v>
      </c>
      <c r="V27" t="n">
        <v>-8.9</v>
      </c>
      <c r="W27" t="n">
        <v>-0.1</v>
      </c>
    </row>
    <row r="28">
      <c r="A28" s="5" t="inlineStr">
        <is>
          <t>Summe Umlaufvermögen</t>
        </is>
      </c>
      <c r="B28" s="5" t="inlineStr">
        <is>
          <t>Current Assets</t>
        </is>
      </c>
      <c r="C28" t="n">
        <v>685.3</v>
      </c>
      <c r="D28" t="n">
        <v>749.6</v>
      </c>
      <c r="E28" t="n">
        <v>873.9</v>
      </c>
      <c r="F28" t="n">
        <v>863.8</v>
      </c>
      <c r="G28" t="n">
        <v>807.3</v>
      </c>
      <c r="H28" t="n">
        <v>626.1</v>
      </c>
      <c r="I28" t="n">
        <v>641.1</v>
      </c>
      <c r="J28" t="n">
        <v>723.8</v>
      </c>
      <c r="K28" t="n">
        <v>705.6</v>
      </c>
      <c r="L28" t="n">
        <v>694</v>
      </c>
      <c r="M28" t="n">
        <v>1075</v>
      </c>
      <c r="N28" t="n">
        <v>928.2</v>
      </c>
      <c r="O28" t="n">
        <v>369.3</v>
      </c>
      <c r="P28" t="n">
        <v>831.2</v>
      </c>
      <c r="Q28" t="n">
        <v>317.5</v>
      </c>
      <c r="R28" t="n">
        <v>248.1</v>
      </c>
      <c r="S28" t="n">
        <v>213.5</v>
      </c>
      <c r="T28" t="n">
        <v>74.7</v>
      </c>
      <c r="U28" t="n">
        <v>68.40000000000001</v>
      </c>
      <c r="V28" t="n">
        <v>82.40000000000001</v>
      </c>
      <c r="W28" t="n">
        <v>103.7</v>
      </c>
    </row>
    <row r="29">
      <c r="A29" s="5" t="inlineStr">
        <is>
          <t>Summe Anlagevermögen</t>
        </is>
      </c>
      <c r="B29" s="5" t="inlineStr">
        <is>
          <t>Fixed Assets</t>
        </is>
      </c>
      <c r="C29" t="n">
        <v>4154</v>
      </c>
      <c r="D29" t="n">
        <v>3885</v>
      </c>
      <c r="E29" t="n">
        <v>3440</v>
      </c>
      <c r="F29" t="n">
        <v>3421</v>
      </c>
      <c r="G29" t="n">
        <v>1917</v>
      </c>
      <c r="H29" t="n">
        <v>1872</v>
      </c>
      <c r="I29" t="n">
        <v>1836</v>
      </c>
      <c r="J29" t="n">
        <v>1750</v>
      </c>
      <c r="K29" t="n">
        <v>1823</v>
      </c>
      <c r="L29" t="n">
        <v>1848</v>
      </c>
      <c r="M29" t="n">
        <v>1958</v>
      </c>
      <c r="N29" t="n">
        <v>2179</v>
      </c>
      <c r="O29" t="n">
        <v>533.3</v>
      </c>
      <c r="P29" t="n">
        <v>464.4</v>
      </c>
      <c r="Q29" t="n">
        <v>230.5</v>
      </c>
      <c r="R29" t="n">
        <v>62.1</v>
      </c>
      <c r="S29" t="n">
        <v>86.90000000000001</v>
      </c>
      <c r="T29" t="n">
        <v>31.1</v>
      </c>
      <c r="U29" t="n">
        <v>37.2</v>
      </c>
      <c r="V29" t="n">
        <v>28.1</v>
      </c>
      <c r="W29" t="n">
        <v>12.9</v>
      </c>
    </row>
    <row r="30">
      <c r="A30" s="5" t="inlineStr">
        <is>
          <t>Summe Aktiva</t>
        </is>
      </c>
      <c r="B30" s="5" t="inlineStr">
        <is>
          <t>Total Assets</t>
        </is>
      </c>
      <c r="C30" t="n">
        <v>4840</v>
      </c>
      <c r="D30" t="n">
        <v>4635</v>
      </c>
      <c r="E30" t="n">
        <v>4314</v>
      </c>
      <c r="F30" t="n">
        <v>4285</v>
      </c>
      <c r="G30" t="n">
        <v>2724</v>
      </c>
      <c r="H30" t="n">
        <v>2498</v>
      </c>
      <c r="I30" t="n">
        <v>2477</v>
      </c>
      <c r="J30" t="n">
        <v>2474</v>
      </c>
      <c r="K30" t="n">
        <v>2528</v>
      </c>
      <c r="L30" t="n">
        <v>2542</v>
      </c>
      <c r="M30" t="n">
        <v>3034</v>
      </c>
      <c r="N30" t="n">
        <v>3108</v>
      </c>
      <c r="O30" t="n">
        <v>902.6</v>
      </c>
      <c r="P30" t="n">
        <v>1296</v>
      </c>
      <c r="Q30" t="n">
        <v>548</v>
      </c>
      <c r="R30" t="n">
        <v>310.2</v>
      </c>
      <c r="S30" t="n">
        <v>300.4</v>
      </c>
      <c r="T30" t="n">
        <v>105.8</v>
      </c>
      <c r="U30" t="n">
        <v>105.6</v>
      </c>
      <c r="V30" t="n">
        <v>110.5</v>
      </c>
      <c r="W30" t="n">
        <v>116.6</v>
      </c>
    </row>
    <row r="31">
      <c r="A31" s="5" t="inlineStr">
        <is>
          <t>Summe kurzfristiges Fremdkapital</t>
        </is>
      </c>
      <c r="B31" s="5" t="inlineStr">
        <is>
          <t>Short-Term Debt</t>
        </is>
      </c>
      <c r="C31" t="n">
        <v>1338</v>
      </c>
      <c r="D31" t="n">
        <v>1096</v>
      </c>
      <c r="E31" t="n">
        <v>738.3</v>
      </c>
      <c r="F31" t="n">
        <v>762.8</v>
      </c>
      <c r="G31" t="n">
        <v>1025</v>
      </c>
      <c r="H31" t="n">
        <v>579</v>
      </c>
      <c r="I31" t="n">
        <v>600.1</v>
      </c>
      <c r="J31" t="n">
        <v>690.9</v>
      </c>
      <c r="K31" t="n">
        <v>768.7</v>
      </c>
      <c r="L31" t="n">
        <v>767.3</v>
      </c>
      <c r="M31" t="n">
        <v>1176</v>
      </c>
      <c r="N31" t="n">
        <v>933</v>
      </c>
      <c r="O31" t="n">
        <v>491.2</v>
      </c>
      <c r="P31" t="n">
        <v>351.8</v>
      </c>
      <c r="Q31" t="n">
        <v>231.4</v>
      </c>
      <c r="R31" t="n">
        <v>111.4</v>
      </c>
      <c r="S31" t="n">
        <v>151.7</v>
      </c>
      <c r="T31" t="n">
        <v>6.5</v>
      </c>
      <c r="U31" t="n">
        <v>7.3</v>
      </c>
      <c r="V31" t="inlineStr">
        <is>
          <t>-</t>
        </is>
      </c>
      <c r="W31" t="inlineStr">
        <is>
          <t>-</t>
        </is>
      </c>
    </row>
    <row r="32">
      <c r="A32" s="5" t="inlineStr">
        <is>
          <t>Summe langfristiges Fremdkapital</t>
        </is>
      </c>
      <c r="B32" s="5" t="inlineStr">
        <is>
          <t>Long-Term Debt</t>
        </is>
      </c>
      <c r="C32" t="n">
        <v>2180</v>
      </c>
      <c r="D32" t="n">
        <v>2258</v>
      </c>
      <c r="E32" t="n">
        <v>2113</v>
      </c>
      <c r="F32" t="n">
        <v>2120</v>
      </c>
      <c r="G32" t="n">
        <v>320.1</v>
      </c>
      <c r="H32" t="n">
        <v>625.7</v>
      </c>
      <c r="I32" t="n">
        <v>637.5</v>
      </c>
      <c r="J32" t="n">
        <v>592.5</v>
      </c>
      <c r="K32" t="n">
        <v>588.4</v>
      </c>
      <c r="L32" t="n">
        <v>640.6</v>
      </c>
      <c r="M32" t="n">
        <v>809.3</v>
      </c>
      <c r="N32" t="n">
        <v>1383</v>
      </c>
      <c r="O32" t="n">
        <v>39.3</v>
      </c>
      <c r="P32" t="n">
        <v>10.4</v>
      </c>
      <c r="Q32" t="n">
        <v>34.1</v>
      </c>
      <c r="R32" t="n">
        <v>6</v>
      </c>
      <c r="S32" t="n">
        <v>8.699999999999999</v>
      </c>
      <c r="T32" t="n">
        <v>0.5</v>
      </c>
      <c r="U32" t="n">
        <v>0.8</v>
      </c>
      <c r="V32" t="inlineStr">
        <is>
          <t>-</t>
        </is>
      </c>
      <c r="W32" t="inlineStr">
        <is>
          <t>-</t>
        </is>
      </c>
    </row>
    <row r="33">
      <c r="A33" s="5" t="inlineStr">
        <is>
          <t>Summe Fremdkapital</t>
        </is>
      </c>
      <c r="B33" s="5" t="inlineStr">
        <is>
          <t>Total Liabilities</t>
        </is>
      </c>
      <c r="C33" t="n">
        <v>3518</v>
      </c>
      <c r="D33" t="n">
        <v>3354</v>
      </c>
      <c r="E33" t="n">
        <v>2851</v>
      </c>
      <c r="F33" t="n">
        <v>2883</v>
      </c>
      <c r="G33" t="n">
        <v>1345</v>
      </c>
      <c r="H33" t="n">
        <v>1205</v>
      </c>
      <c r="I33" t="n">
        <v>1238</v>
      </c>
      <c r="J33" t="n">
        <v>1283</v>
      </c>
      <c r="K33" t="n">
        <v>1357</v>
      </c>
      <c r="L33" t="n">
        <v>1408</v>
      </c>
      <c r="M33" t="n">
        <v>1986</v>
      </c>
      <c r="N33" t="n">
        <v>2316</v>
      </c>
      <c r="O33" t="n">
        <v>530.5</v>
      </c>
      <c r="P33" t="n">
        <v>362.2</v>
      </c>
      <c r="Q33" t="n">
        <v>265.5</v>
      </c>
      <c r="R33" t="n">
        <v>117.4</v>
      </c>
      <c r="S33" t="n">
        <v>160.3</v>
      </c>
      <c r="T33" t="n">
        <v>6.9</v>
      </c>
      <c r="U33" t="n">
        <v>8.1</v>
      </c>
      <c r="V33" t="n">
        <v>7.3</v>
      </c>
      <c r="W33" t="n">
        <v>5.5</v>
      </c>
    </row>
    <row r="34">
      <c r="A34" s="5" t="inlineStr">
        <is>
          <t>Minderheitenanteil</t>
        </is>
      </c>
      <c r="B34" s="5" t="inlineStr">
        <is>
          <t>Minority Share</t>
        </is>
      </c>
      <c r="C34" t="n">
        <v>9.300000000000001</v>
      </c>
      <c r="D34" t="n">
        <v>20.2</v>
      </c>
      <c r="E34" t="n">
        <v>31.1</v>
      </c>
      <c r="F34" t="n">
        <v>42.2</v>
      </c>
      <c r="G34" t="n">
        <v>54.2</v>
      </c>
      <c r="H34" t="n">
        <v>3.7</v>
      </c>
      <c r="I34" t="n">
        <v>3</v>
      </c>
      <c r="J34" t="n">
        <v>0.4</v>
      </c>
      <c r="K34" t="n">
        <v>0.3</v>
      </c>
      <c r="L34" t="inlineStr">
        <is>
          <t>-</t>
        </is>
      </c>
      <c r="M34" t="n">
        <v>0.1</v>
      </c>
      <c r="N34" t="n">
        <v>0.1</v>
      </c>
      <c r="O34" t="n">
        <v>0.7</v>
      </c>
      <c r="P34" t="n">
        <v>168</v>
      </c>
      <c r="Q34" t="n">
        <v>0.4</v>
      </c>
      <c r="R34" t="n">
        <v>0.7</v>
      </c>
      <c r="S34" t="n">
        <v>0.4</v>
      </c>
      <c r="T34" t="n">
        <v>0.8</v>
      </c>
      <c r="U34" t="n">
        <v>0.7</v>
      </c>
      <c r="V34" t="n">
        <v>0.8</v>
      </c>
      <c r="W34" t="inlineStr">
        <is>
          <t>-</t>
        </is>
      </c>
    </row>
    <row r="35">
      <c r="A35" s="5" t="inlineStr">
        <is>
          <t>Summe Eigenkapital</t>
        </is>
      </c>
      <c r="B35" s="5" t="inlineStr">
        <is>
          <t>Equity</t>
        </is>
      </c>
      <c r="C35" t="n">
        <v>1312</v>
      </c>
      <c r="D35" t="n">
        <v>1261</v>
      </c>
      <c r="E35" t="n">
        <v>1432</v>
      </c>
      <c r="F35" t="n">
        <v>1360</v>
      </c>
      <c r="G35" t="n">
        <v>1325</v>
      </c>
      <c r="H35" t="n">
        <v>1290</v>
      </c>
      <c r="I35" t="n">
        <v>1237</v>
      </c>
      <c r="J35" t="n">
        <v>1190</v>
      </c>
      <c r="K35" t="n">
        <v>1171</v>
      </c>
      <c r="L35" t="n">
        <v>1135</v>
      </c>
      <c r="M35" t="n">
        <v>1048</v>
      </c>
      <c r="N35" t="n">
        <v>791.1</v>
      </c>
      <c r="O35" t="n">
        <v>371.4</v>
      </c>
      <c r="P35" t="n">
        <v>765.4</v>
      </c>
      <c r="Q35" t="n">
        <v>282.1</v>
      </c>
      <c r="R35" t="n">
        <v>192.1</v>
      </c>
      <c r="S35" t="n">
        <v>139.7</v>
      </c>
      <c r="T35" t="n">
        <v>98.09999999999999</v>
      </c>
      <c r="U35" t="n">
        <v>96.8</v>
      </c>
      <c r="V35" t="n">
        <v>102.3</v>
      </c>
      <c r="W35" t="n">
        <v>111.2</v>
      </c>
    </row>
    <row r="36">
      <c r="A36" s="5" t="inlineStr">
        <is>
          <t>Summe Passiva</t>
        </is>
      </c>
      <c r="B36" s="5" t="inlineStr">
        <is>
          <t>Liabilities &amp; Shareholder Equity</t>
        </is>
      </c>
      <c r="C36" t="n">
        <v>4840</v>
      </c>
      <c r="D36" t="n">
        <v>4635</v>
      </c>
      <c r="E36" t="n">
        <v>4314</v>
      </c>
      <c r="F36" t="n">
        <v>4285</v>
      </c>
      <c r="G36" t="n">
        <v>2724</v>
      </c>
      <c r="H36" t="n">
        <v>2498</v>
      </c>
      <c r="I36" t="n">
        <v>2477</v>
      </c>
      <c r="J36" t="n">
        <v>2474</v>
      </c>
      <c r="K36" t="n">
        <v>2528</v>
      </c>
      <c r="L36" t="n">
        <v>2542</v>
      </c>
      <c r="M36" t="n">
        <v>3034</v>
      </c>
      <c r="N36" t="n">
        <v>3108</v>
      </c>
      <c r="O36" t="n">
        <v>902.6</v>
      </c>
      <c r="P36" t="n">
        <v>1296</v>
      </c>
      <c r="Q36" t="n">
        <v>548</v>
      </c>
      <c r="R36" t="n">
        <v>310.2</v>
      </c>
      <c r="S36" t="n">
        <v>300.4</v>
      </c>
      <c r="T36" t="n">
        <v>105.8</v>
      </c>
      <c r="U36" t="n">
        <v>105.6</v>
      </c>
      <c r="V36" t="n">
        <v>110.5</v>
      </c>
      <c r="W36" t="n">
        <v>116.6</v>
      </c>
    </row>
    <row r="37">
      <c r="A37" s="5" t="inlineStr">
        <is>
          <t>Mio.Aktien im Umlauf</t>
        </is>
      </c>
      <c r="B37" s="5" t="inlineStr">
        <is>
          <t>Million shares outstanding</t>
        </is>
      </c>
      <c r="C37" t="n">
        <v>128.06</v>
      </c>
      <c r="D37" t="n">
        <v>128.06</v>
      </c>
      <c r="E37" t="n">
        <v>128.06</v>
      </c>
      <c r="F37" t="n">
        <v>128.06</v>
      </c>
      <c r="G37" t="n">
        <v>128.06</v>
      </c>
      <c r="H37" t="n">
        <v>128.06</v>
      </c>
      <c r="I37" t="n">
        <v>128.06</v>
      </c>
      <c r="J37" t="n">
        <v>128.06</v>
      </c>
      <c r="K37" t="n">
        <v>128.06</v>
      </c>
      <c r="L37" t="n">
        <v>128.06</v>
      </c>
      <c r="M37" t="n">
        <v>128.06</v>
      </c>
      <c r="N37" t="n">
        <v>128.06</v>
      </c>
      <c r="O37" t="n">
        <v>96.09999999999999</v>
      </c>
      <c r="P37" t="n">
        <v>62.4</v>
      </c>
      <c r="Q37" t="n">
        <v>58.9</v>
      </c>
      <c r="R37" t="n">
        <v>54.9</v>
      </c>
      <c r="S37" t="n">
        <v>54.9</v>
      </c>
      <c r="T37" t="n">
        <v>53.7</v>
      </c>
      <c r="U37" t="n">
        <v>53.4</v>
      </c>
      <c r="V37" t="n">
        <v>52.5</v>
      </c>
      <c r="W37" t="n">
        <v>52.5</v>
      </c>
    </row>
    <row r="38">
      <c r="A38" s="5" t="inlineStr">
        <is>
          <t>Gezeichnetes Kapital (in Mio.)</t>
        </is>
      </c>
      <c r="B38" s="5" t="inlineStr">
        <is>
          <t>Subscribed Capital in M</t>
        </is>
      </c>
      <c r="C38" t="n">
        <v>128.06</v>
      </c>
      <c r="D38" t="n">
        <v>128.06</v>
      </c>
      <c r="E38" t="n">
        <v>128.06</v>
      </c>
      <c r="F38" t="n">
        <v>128.06</v>
      </c>
      <c r="G38" t="n">
        <v>128.06</v>
      </c>
      <c r="H38" t="n">
        <v>128.06</v>
      </c>
      <c r="I38" t="n">
        <v>128.06</v>
      </c>
      <c r="J38" t="n">
        <v>128.06</v>
      </c>
      <c r="K38" t="n">
        <v>128.06</v>
      </c>
      <c r="L38" t="n">
        <v>128.06</v>
      </c>
      <c r="M38" t="n">
        <v>128.06</v>
      </c>
      <c r="N38" t="n">
        <v>128.06</v>
      </c>
      <c r="O38" t="n">
        <v>96.09999999999999</v>
      </c>
      <c r="P38" t="n">
        <v>62.4</v>
      </c>
      <c r="Q38" t="n">
        <v>58.9</v>
      </c>
      <c r="R38" t="n">
        <v>54.9</v>
      </c>
      <c r="S38" t="n">
        <v>54.9</v>
      </c>
      <c r="T38" t="n">
        <v>53.7</v>
      </c>
      <c r="U38" t="n">
        <v>53.4</v>
      </c>
      <c r="V38" t="n">
        <v>52.5</v>
      </c>
      <c r="W38" t="n">
        <v>52.5</v>
      </c>
    </row>
    <row r="39">
      <c r="A39" s="5" t="inlineStr">
        <is>
          <t>Ergebnis je Aktie (brutto)</t>
        </is>
      </c>
      <c r="B39" s="5" t="inlineStr">
        <is>
          <t>Earnings per share</t>
        </is>
      </c>
      <c r="C39" t="n">
        <v>1.86</v>
      </c>
      <c r="D39" t="n">
        <v>1.83</v>
      </c>
      <c r="E39" t="n">
        <v>2.52</v>
      </c>
      <c r="F39" t="n">
        <v>1.91</v>
      </c>
      <c r="G39" t="n">
        <v>1.99</v>
      </c>
      <c r="H39" t="n">
        <v>2.03</v>
      </c>
      <c r="I39" t="n">
        <v>2.02</v>
      </c>
      <c r="J39" t="n">
        <v>1.3</v>
      </c>
      <c r="K39" t="n">
        <v>0.92</v>
      </c>
      <c r="L39" t="n">
        <v>0.8</v>
      </c>
      <c r="M39" t="n">
        <v>0.28</v>
      </c>
      <c r="N39" t="n">
        <v>-0.04</v>
      </c>
      <c r="O39" t="n">
        <v>1.7</v>
      </c>
      <c r="P39" t="n">
        <v>1.88</v>
      </c>
      <c r="Q39" t="n">
        <v>1.37</v>
      </c>
      <c r="R39" t="n">
        <v>1.78</v>
      </c>
      <c r="S39" t="n">
        <v>0.87</v>
      </c>
      <c r="T39" t="n">
        <v>0.07000000000000001</v>
      </c>
      <c r="U39" t="n">
        <v>-0.31</v>
      </c>
      <c r="V39" t="n">
        <v>-0.3</v>
      </c>
      <c r="W39" t="inlineStr">
        <is>
          <t>-</t>
        </is>
      </c>
    </row>
    <row r="40">
      <c r="A40" s="5" t="inlineStr">
        <is>
          <t>Ergebnis je Aktie (unverwässert)</t>
        </is>
      </c>
      <c r="B40" s="5" t="inlineStr">
        <is>
          <t>Basic Earnings per share</t>
        </is>
      </c>
      <c r="C40" t="n">
        <v>1.49</v>
      </c>
      <c r="D40" t="n">
        <v>1.74</v>
      </c>
      <c r="E40" t="n">
        <v>2.24</v>
      </c>
      <c r="F40" t="n">
        <v>1.78</v>
      </c>
      <c r="G40" t="n">
        <v>1.73</v>
      </c>
      <c r="H40" t="n">
        <v>1.93</v>
      </c>
      <c r="I40" t="n">
        <v>1.87</v>
      </c>
      <c r="J40" t="n">
        <v>1.35</v>
      </c>
      <c r="K40" t="n">
        <v>1.12</v>
      </c>
      <c r="L40" t="n">
        <v>0.88</v>
      </c>
      <c r="M40" t="n">
        <v>2</v>
      </c>
      <c r="N40" t="n">
        <v>1.01</v>
      </c>
      <c r="O40" t="n">
        <v>0.17</v>
      </c>
      <c r="P40" t="n">
        <v>3.5</v>
      </c>
      <c r="Q40" t="n">
        <v>0.88</v>
      </c>
      <c r="R40" t="n">
        <v>1.07</v>
      </c>
      <c r="S40" t="n">
        <v>0.67</v>
      </c>
      <c r="T40" t="n">
        <v>0.02</v>
      </c>
      <c r="U40" t="n">
        <v>-0.18</v>
      </c>
      <c r="V40" t="n">
        <v>-0.17</v>
      </c>
      <c r="W40" t="inlineStr">
        <is>
          <t>-</t>
        </is>
      </c>
    </row>
    <row r="41">
      <c r="A41" s="5" t="inlineStr">
        <is>
          <t>Ergebnis je Aktie (verwässert)</t>
        </is>
      </c>
      <c r="B41" s="5" t="inlineStr">
        <is>
          <t>Diluted Earnings per share</t>
        </is>
      </c>
      <c r="C41" t="n">
        <v>1.49</v>
      </c>
      <c r="D41" t="n">
        <v>1.74</v>
      </c>
      <c r="E41" t="n">
        <v>2.24</v>
      </c>
      <c r="F41" t="n">
        <v>1.78</v>
      </c>
      <c r="G41" t="n">
        <v>1.73</v>
      </c>
      <c r="H41" t="n">
        <v>1.93</v>
      </c>
      <c r="I41" t="n">
        <v>1.87</v>
      </c>
      <c r="J41" t="n">
        <v>1.35</v>
      </c>
      <c r="K41" t="n">
        <v>1.12</v>
      </c>
      <c r="L41" t="n">
        <v>0.88</v>
      </c>
      <c r="M41" t="n">
        <v>2</v>
      </c>
      <c r="N41" t="n">
        <v>1.01</v>
      </c>
      <c r="O41" t="n">
        <v>0.17</v>
      </c>
      <c r="P41" t="n">
        <v>3.5</v>
      </c>
      <c r="Q41" t="n">
        <v>0.88</v>
      </c>
      <c r="R41" t="n">
        <v>1.05</v>
      </c>
      <c r="S41" t="n">
        <v>0.66</v>
      </c>
      <c r="T41" t="n">
        <v>0.02</v>
      </c>
      <c r="U41" t="n">
        <v>-0.18</v>
      </c>
      <c r="V41" t="n">
        <v>-0.17</v>
      </c>
      <c r="W41" t="inlineStr">
        <is>
          <t>-</t>
        </is>
      </c>
    </row>
    <row r="42">
      <c r="A42" s="5" t="inlineStr">
        <is>
          <t>Dividende je Aktie</t>
        </is>
      </c>
      <c r="B42" s="5" t="inlineStr">
        <is>
          <t>Dividend per share</t>
        </is>
      </c>
      <c r="C42" t="n">
        <v>0.04</v>
      </c>
      <c r="D42" t="n">
        <v>1.65</v>
      </c>
      <c r="E42" t="n">
        <v>1.65</v>
      </c>
      <c r="F42" t="n">
        <v>1.6</v>
      </c>
      <c r="G42" t="n">
        <v>1.55</v>
      </c>
      <c r="H42" t="n">
        <v>1.5</v>
      </c>
      <c r="I42" t="n">
        <v>1.45</v>
      </c>
      <c r="J42" t="n">
        <v>1.35</v>
      </c>
      <c r="K42" t="n">
        <v>1.2</v>
      </c>
      <c r="L42" t="n">
        <v>0.8</v>
      </c>
      <c r="M42" t="n">
        <v>0.2</v>
      </c>
      <c r="N42" t="inlineStr">
        <is>
          <t>-</t>
        </is>
      </c>
      <c r="O42" t="inlineStr">
        <is>
          <t>-</t>
        </is>
      </c>
      <c r="P42" t="n">
        <v>0.5</v>
      </c>
      <c r="Q42" t="inlineStr">
        <is>
          <t>-</t>
        </is>
      </c>
      <c r="R42" t="n">
        <v>0.35</v>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n">
        <v>211.2</v>
      </c>
      <c r="E43" t="n">
        <v>211.2</v>
      </c>
      <c r="F43" t="n">
        <v>204.8</v>
      </c>
      <c r="G43" t="n">
        <v>198.4</v>
      </c>
      <c r="H43" t="n">
        <v>192</v>
      </c>
      <c r="I43" t="n">
        <v>185.6</v>
      </c>
      <c r="J43" t="n">
        <v>172.8</v>
      </c>
      <c r="K43" t="n">
        <v>153.7</v>
      </c>
      <c r="L43" t="n">
        <v>102.4</v>
      </c>
      <c r="M43" t="n">
        <v>25.6</v>
      </c>
      <c r="N43" t="inlineStr">
        <is>
          <t>-</t>
        </is>
      </c>
      <c r="O43" t="inlineStr">
        <is>
          <t>-</t>
        </is>
      </c>
      <c r="P43" t="n">
        <v>576.1</v>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22.9</v>
      </c>
      <c r="D44" t="n">
        <v>22.63</v>
      </c>
      <c r="E44" t="n">
        <v>27.39</v>
      </c>
      <c r="F44" t="n">
        <v>26.26</v>
      </c>
      <c r="G44" t="n">
        <v>24.35</v>
      </c>
      <c r="H44" t="n">
        <v>23.74</v>
      </c>
      <c r="I44" t="n">
        <v>24.93</v>
      </c>
      <c r="J44" t="n">
        <v>24.12</v>
      </c>
      <c r="K44" t="n">
        <v>25.13</v>
      </c>
      <c r="L44" t="n">
        <v>26.08</v>
      </c>
      <c r="M44" t="n">
        <v>28.51</v>
      </c>
      <c r="N44" t="n">
        <v>22.44</v>
      </c>
      <c r="O44" t="n">
        <v>19.39</v>
      </c>
      <c r="P44" t="n">
        <v>32.93</v>
      </c>
      <c r="Q44" t="n">
        <v>12.14</v>
      </c>
      <c r="R44" t="n">
        <v>8.59</v>
      </c>
      <c r="S44" t="n">
        <v>6.66</v>
      </c>
      <c r="T44" t="n">
        <v>0.79</v>
      </c>
      <c r="U44" t="n">
        <v>0.52</v>
      </c>
      <c r="V44" t="n">
        <v>0.41</v>
      </c>
      <c r="W44" t="n">
        <v>0.07000000000000001</v>
      </c>
    </row>
    <row r="45">
      <c r="A45" s="5" t="inlineStr">
        <is>
          <t>Buchwert je Aktie</t>
        </is>
      </c>
      <c r="B45" s="5" t="inlineStr">
        <is>
          <t>Book value per share</t>
        </is>
      </c>
      <c r="C45" t="n">
        <v>10.32</v>
      </c>
      <c r="D45" t="n">
        <v>10</v>
      </c>
      <c r="E45" t="n">
        <v>11.42</v>
      </c>
      <c r="F45" t="n">
        <v>10.95</v>
      </c>
      <c r="G45" t="n">
        <v>10.77</v>
      </c>
      <c r="H45" t="n">
        <v>10.1</v>
      </c>
      <c r="I45" t="n">
        <v>9.68</v>
      </c>
      <c r="J45" t="n">
        <v>9.300000000000001</v>
      </c>
      <c r="K45" t="n">
        <v>9.15</v>
      </c>
      <c r="L45" t="n">
        <v>8.859999999999999</v>
      </c>
      <c r="M45" t="n">
        <v>8.18</v>
      </c>
      <c r="N45" t="n">
        <v>6.18</v>
      </c>
      <c r="O45" t="n">
        <v>3.86</v>
      </c>
      <c r="P45" t="n">
        <v>12.27</v>
      </c>
      <c r="Q45" t="n">
        <v>4.79</v>
      </c>
      <c r="R45" t="n">
        <v>3.5</v>
      </c>
      <c r="S45" t="n">
        <v>2.54</v>
      </c>
      <c r="T45" t="n">
        <v>1.83</v>
      </c>
      <c r="U45" t="n">
        <v>1.81</v>
      </c>
      <c r="V45" t="n">
        <v>1.95</v>
      </c>
      <c r="W45" t="n">
        <v>2.12</v>
      </c>
    </row>
    <row r="46">
      <c r="A46" s="5" t="inlineStr">
        <is>
          <t>Cashflow je Aktie</t>
        </is>
      </c>
      <c r="B46" s="5" t="inlineStr">
        <is>
          <t>Cashflow per share</t>
        </is>
      </c>
      <c r="C46" t="n">
        <v>2.84</v>
      </c>
      <c r="D46" t="n">
        <v>2.89</v>
      </c>
      <c r="E46" t="n">
        <v>3.01</v>
      </c>
      <c r="F46" t="n">
        <v>3.04</v>
      </c>
      <c r="G46" t="n">
        <v>2.46</v>
      </c>
      <c r="H46" t="n">
        <v>2.3</v>
      </c>
      <c r="I46" t="n">
        <v>2.17</v>
      </c>
      <c r="J46" t="n">
        <v>2.19</v>
      </c>
      <c r="K46" t="n">
        <v>2.05</v>
      </c>
      <c r="L46" t="n">
        <v>1.85</v>
      </c>
      <c r="M46" t="n">
        <v>2.31</v>
      </c>
      <c r="N46" t="n">
        <v>0.57</v>
      </c>
      <c r="O46" t="n">
        <v>2.97</v>
      </c>
      <c r="P46" t="n">
        <v>2.32</v>
      </c>
      <c r="Q46" t="n">
        <v>2.14</v>
      </c>
      <c r="R46" t="n">
        <v>1.42</v>
      </c>
      <c r="S46" t="n">
        <v>1.55</v>
      </c>
      <c r="T46" t="n">
        <v>0.23</v>
      </c>
      <c r="U46" t="n">
        <v>-0.17</v>
      </c>
      <c r="V46" t="n">
        <v>-0.39</v>
      </c>
      <c r="W46" t="n">
        <v>0.04</v>
      </c>
    </row>
    <row r="47">
      <c r="A47" s="5" t="inlineStr">
        <is>
          <t>Bilanzsumme je Aktie</t>
        </is>
      </c>
      <c r="B47" s="5" t="inlineStr">
        <is>
          <t>Total assets per share</t>
        </is>
      </c>
      <c r="C47" t="n">
        <v>37.79</v>
      </c>
      <c r="D47" t="n">
        <v>36.19</v>
      </c>
      <c r="E47" t="n">
        <v>33.69</v>
      </c>
      <c r="F47" t="n">
        <v>33.46</v>
      </c>
      <c r="G47" t="n">
        <v>21.27</v>
      </c>
      <c r="H47" t="n">
        <v>19.51</v>
      </c>
      <c r="I47" t="n">
        <v>19.34</v>
      </c>
      <c r="J47" t="n">
        <v>19.32</v>
      </c>
      <c r="K47" t="n">
        <v>19.74</v>
      </c>
      <c r="L47" t="n">
        <v>19.85</v>
      </c>
      <c r="M47" t="n">
        <v>23.69</v>
      </c>
      <c r="N47" t="n">
        <v>24.27</v>
      </c>
      <c r="O47" t="n">
        <v>9.390000000000001</v>
      </c>
      <c r="P47" t="n">
        <v>20.76</v>
      </c>
      <c r="Q47" t="n">
        <v>9.300000000000001</v>
      </c>
      <c r="R47" t="n">
        <v>5.65</v>
      </c>
      <c r="S47" t="n">
        <v>5.47</v>
      </c>
      <c r="T47" t="n">
        <v>1.97</v>
      </c>
      <c r="U47" t="n">
        <v>1.98</v>
      </c>
      <c r="V47" t="n">
        <v>2.1</v>
      </c>
      <c r="W47" t="inlineStr">
        <is>
          <t>-</t>
        </is>
      </c>
    </row>
    <row r="48">
      <c r="A48" s="5" t="inlineStr">
        <is>
          <t>Personal am Ende des Jahres</t>
        </is>
      </c>
      <c r="B48" s="5" t="inlineStr">
        <is>
          <t>Staff at the end of year</t>
        </is>
      </c>
      <c r="C48" t="n">
        <v>4238</v>
      </c>
      <c r="D48" t="n">
        <v>4183</v>
      </c>
      <c r="E48" t="n">
        <v>4113</v>
      </c>
      <c r="F48" t="n">
        <v>4886</v>
      </c>
      <c r="G48" t="n">
        <v>4367</v>
      </c>
      <c r="H48" t="n">
        <v>4826</v>
      </c>
      <c r="I48" t="n">
        <v>4576</v>
      </c>
      <c r="J48" t="n">
        <v>3865</v>
      </c>
      <c r="K48" t="n">
        <v>4057</v>
      </c>
      <c r="L48" t="n">
        <v>3972</v>
      </c>
      <c r="M48" t="n">
        <v>4394</v>
      </c>
      <c r="N48" t="n">
        <v>7255</v>
      </c>
      <c r="O48" t="n">
        <v>3838</v>
      </c>
      <c r="P48" t="n">
        <v>3646</v>
      </c>
      <c r="Q48" t="n">
        <v>2077</v>
      </c>
      <c r="R48" t="n">
        <v>1503</v>
      </c>
      <c r="S48" t="n">
        <v>1087</v>
      </c>
      <c r="T48" t="n">
        <v>307</v>
      </c>
      <c r="U48" t="n">
        <v>280</v>
      </c>
      <c r="V48" t="n">
        <v>152</v>
      </c>
      <c r="W48" t="n">
        <v>24</v>
      </c>
    </row>
    <row r="49">
      <c r="A49" s="5" t="inlineStr">
        <is>
          <t>Personalaufwand in Mio. EUR</t>
        </is>
      </c>
      <c r="B49" s="5" t="inlineStr">
        <is>
          <t>Personnel expenses in M</t>
        </is>
      </c>
      <c r="C49" t="n">
        <v>236.5</v>
      </c>
      <c r="D49" t="n">
        <v>219.7</v>
      </c>
      <c r="E49" t="n">
        <v>225.7</v>
      </c>
      <c r="F49" t="n">
        <v>220.4</v>
      </c>
      <c r="G49" t="n">
        <v>195.2</v>
      </c>
      <c r="H49" t="n">
        <v>199.7</v>
      </c>
      <c r="I49" t="n">
        <v>174.1</v>
      </c>
      <c r="J49" t="n">
        <v>161</v>
      </c>
      <c r="K49" t="n">
        <v>162.9</v>
      </c>
      <c r="L49" t="n">
        <v>149.3</v>
      </c>
      <c r="M49" t="n">
        <v>206.4</v>
      </c>
      <c r="N49" t="n">
        <v>223.1</v>
      </c>
      <c r="O49" t="n">
        <v>134.6</v>
      </c>
      <c r="P49" t="n">
        <v>135.8</v>
      </c>
      <c r="Q49" t="n">
        <v>72.40000000000001</v>
      </c>
      <c r="R49" t="n">
        <v>40.8</v>
      </c>
      <c r="S49" t="n">
        <v>29.9</v>
      </c>
      <c r="T49" t="n">
        <v>13.3</v>
      </c>
      <c r="U49" t="n">
        <v>12.6</v>
      </c>
      <c r="V49" t="n">
        <v>5.7</v>
      </c>
      <c r="W49" t="n">
        <v>0.8</v>
      </c>
    </row>
    <row r="50">
      <c r="A50" s="5" t="inlineStr">
        <is>
          <t>Aufwand je Mitarbeiter in EUR</t>
        </is>
      </c>
      <c r="B50" s="5" t="inlineStr">
        <is>
          <t>Effort per employee</t>
        </is>
      </c>
      <c r="C50" t="n">
        <v>55805</v>
      </c>
      <c r="D50" t="n">
        <v>52522</v>
      </c>
      <c r="E50" t="n">
        <v>54875</v>
      </c>
      <c r="F50" t="n">
        <v>45108</v>
      </c>
      <c r="G50" t="n">
        <v>44699</v>
      </c>
      <c r="H50" t="n">
        <v>41380</v>
      </c>
      <c r="I50" t="n">
        <v>38046</v>
      </c>
      <c r="J50" t="n">
        <v>41656</v>
      </c>
      <c r="K50" t="n">
        <v>40153</v>
      </c>
      <c r="L50" t="n">
        <v>37588</v>
      </c>
      <c r="M50" t="n">
        <v>46973</v>
      </c>
      <c r="N50" t="n">
        <v>30751</v>
      </c>
      <c r="O50" t="n">
        <v>35070</v>
      </c>
      <c r="P50" t="n">
        <v>37246</v>
      </c>
      <c r="Q50" t="n">
        <v>34858</v>
      </c>
      <c r="R50" t="n">
        <v>27146</v>
      </c>
      <c r="S50" t="n">
        <v>27507</v>
      </c>
      <c r="T50" t="n">
        <v>43322</v>
      </c>
      <c r="U50" t="n">
        <v>45000</v>
      </c>
      <c r="V50" t="n">
        <v>37500</v>
      </c>
      <c r="W50" t="inlineStr">
        <is>
          <t>-</t>
        </is>
      </c>
    </row>
    <row r="51">
      <c r="A51" s="5" t="inlineStr">
        <is>
          <t>Umsatz je Aktie</t>
        </is>
      </c>
      <c r="B51" s="5" t="inlineStr">
        <is>
          <t>Revenue per share</t>
        </is>
      </c>
      <c r="C51" t="n">
        <v>691964</v>
      </c>
      <c r="D51" t="n">
        <v>692677</v>
      </c>
      <c r="E51" t="n">
        <v>852726</v>
      </c>
      <c r="F51" t="n">
        <v>688172</v>
      </c>
      <c r="G51" t="n">
        <v>713967</v>
      </c>
      <c r="H51" t="n">
        <v>630046</v>
      </c>
      <c r="I51" t="n">
        <v>697843</v>
      </c>
      <c r="J51" t="n">
        <v>794913</v>
      </c>
      <c r="K51" t="n">
        <v>793173</v>
      </c>
      <c r="L51" t="n">
        <v>840761</v>
      </c>
      <c r="M51" t="n">
        <v>859343</v>
      </c>
      <c r="N51" t="n">
        <v>396113</v>
      </c>
      <c r="O51" t="n">
        <v>485487</v>
      </c>
      <c r="P51" t="n">
        <v>563576</v>
      </c>
      <c r="Q51" t="n">
        <v>344294</v>
      </c>
      <c r="R51" t="n">
        <v>277844</v>
      </c>
      <c r="S51" t="n">
        <v>336246</v>
      </c>
      <c r="T51" t="n">
        <v>137459</v>
      </c>
      <c r="U51" t="n">
        <v>99672</v>
      </c>
      <c r="V51" t="n">
        <v>142320</v>
      </c>
      <c r="W51" t="n">
        <v>144558</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45045</v>
      </c>
      <c r="D53" t="n">
        <v>53335</v>
      </c>
      <c r="E53" t="n">
        <v>69706</v>
      </c>
      <c r="F53" t="n">
        <v>46746</v>
      </c>
      <c r="G53" t="n">
        <v>50607</v>
      </c>
      <c r="H53" t="n">
        <v>51285</v>
      </c>
      <c r="I53" t="n">
        <v>52207</v>
      </c>
      <c r="J53" t="n">
        <v>44787</v>
      </c>
      <c r="K53" t="n">
        <v>35494</v>
      </c>
      <c r="L53" t="n">
        <v>28298</v>
      </c>
      <c r="M53" t="n">
        <v>58375</v>
      </c>
      <c r="N53" t="n">
        <v>15465</v>
      </c>
      <c r="O53" t="n">
        <v>4195</v>
      </c>
      <c r="P53" t="n">
        <v>59929</v>
      </c>
      <c r="Q53" t="n">
        <v>24699</v>
      </c>
      <c r="R53" t="n">
        <v>39987</v>
      </c>
      <c r="S53" t="n">
        <v>33671</v>
      </c>
      <c r="T53" t="n">
        <v>4235</v>
      </c>
      <c r="U53" t="n">
        <v>-35000</v>
      </c>
      <c r="V53" t="n">
        <v>-58553</v>
      </c>
      <c r="W53" t="n">
        <v>-4167</v>
      </c>
    </row>
    <row r="54">
      <c r="A54" s="5" t="inlineStr">
        <is>
          <t>KGV (Kurs/Gewinn)</t>
        </is>
      </c>
      <c r="B54" s="5" t="inlineStr">
        <is>
          <t>PE (price/earnings)</t>
        </is>
      </c>
      <c r="C54" t="n">
        <v>13.7</v>
      </c>
      <c r="D54" t="n">
        <v>9.699999999999999</v>
      </c>
      <c r="E54" t="n">
        <v>13.8</v>
      </c>
      <c r="F54" t="n">
        <v>15</v>
      </c>
      <c r="G54" t="n">
        <v>18.1</v>
      </c>
      <c r="H54" t="n">
        <v>12.3</v>
      </c>
      <c r="I54" t="n">
        <v>11.6</v>
      </c>
      <c r="J54" t="n">
        <v>10.4</v>
      </c>
      <c r="K54" t="n">
        <v>8.9</v>
      </c>
      <c r="L54" t="n">
        <v>9</v>
      </c>
      <c r="M54" t="n">
        <v>4.7</v>
      </c>
      <c r="N54" t="n">
        <v>4.1</v>
      </c>
      <c r="O54" t="n">
        <v>94.09999999999999</v>
      </c>
      <c r="P54" t="n">
        <v>6.3</v>
      </c>
      <c r="Q54" t="n">
        <v>24.1</v>
      </c>
      <c r="R54" t="n">
        <v>17.7</v>
      </c>
      <c r="S54" t="n">
        <v>28.1</v>
      </c>
      <c r="T54" t="n">
        <v>77.5</v>
      </c>
      <c r="U54" t="inlineStr">
        <is>
          <t>-</t>
        </is>
      </c>
      <c r="V54" t="inlineStr">
        <is>
          <t>-</t>
        </is>
      </c>
      <c r="W54" t="inlineStr">
        <is>
          <t>-</t>
        </is>
      </c>
    </row>
    <row r="55">
      <c r="A55" s="5" t="inlineStr">
        <is>
          <t>KUV (Kurs/Umsatz)</t>
        </is>
      </c>
      <c r="B55" s="5" t="inlineStr">
        <is>
          <t>PS (price/sales)</t>
        </is>
      </c>
      <c r="C55" t="n">
        <v>0.89</v>
      </c>
      <c r="D55" t="n">
        <v>0.75</v>
      </c>
      <c r="E55" t="n">
        <v>1.13</v>
      </c>
      <c r="F55" t="n">
        <v>1.02</v>
      </c>
      <c r="G55" t="n">
        <v>1.29</v>
      </c>
      <c r="H55" t="n">
        <v>1</v>
      </c>
      <c r="I55" t="n">
        <v>0.87</v>
      </c>
      <c r="J55" t="n">
        <v>0.58</v>
      </c>
      <c r="K55" t="n">
        <v>0.4</v>
      </c>
      <c r="L55" t="n">
        <v>0.3</v>
      </c>
      <c r="M55" t="n">
        <v>0.33</v>
      </c>
      <c r="N55" t="n">
        <v>0.18</v>
      </c>
      <c r="O55" t="n">
        <v>0.82</v>
      </c>
      <c r="P55" t="n">
        <v>0.67</v>
      </c>
      <c r="Q55" t="n">
        <v>1.75</v>
      </c>
      <c r="R55" t="n">
        <v>2.21</v>
      </c>
      <c r="S55" t="n">
        <v>2.83</v>
      </c>
      <c r="T55" t="n">
        <v>1.97</v>
      </c>
      <c r="U55" t="n">
        <v>7.98</v>
      </c>
      <c r="V55" t="n">
        <v>18.01</v>
      </c>
      <c r="W55" t="n">
        <v>109.95</v>
      </c>
    </row>
    <row r="56">
      <c r="A56" s="5" t="inlineStr">
        <is>
          <t>KBV (Kurs/Buchwert)</t>
        </is>
      </c>
      <c r="B56" s="5" t="inlineStr">
        <is>
          <t>PB (price/book value)</t>
        </is>
      </c>
      <c r="C56" t="n">
        <v>1.99</v>
      </c>
      <c r="D56" t="n">
        <v>1.72</v>
      </c>
      <c r="E56" t="n">
        <v>2.76</v>
      </c>
      <c r="F56" t="n">
        <v>2.52</v>
      </c>
      <c r="G56" t="n">
        <v>3.03</v>
      </c>
      <c r="H56" t="n">
        <v>2.35</v>
      </c>
      <c r="I56" t="n">
        <v>2.26</v>
      </c>
      <c r="J56" t="n">
        <v>1.51</v>
      </c>
      <c r="K56" t="n">
        <v>1.09</v>
      </c>
      <c r="L56" t="n">
        <v>0.89</v>
      </c>
      <c r="M56" t="n">
        <v>1.15</v>
      </c>
      <c r="N56" t="n">
        <v>0.67</v>
      </c>
      <c r="O56" t="n">
        <v>4.14</v>
      </c>
      <c r="P56" t="n">
        <v>1.8</v>
      </c>
      <c r="Q56" t="n">
        <v>4.43</v>
      </c>
      <c r="R56" t="n">
        <v>5.42</v>
      </c>
      <c r="S56" t="n">
        <v>7.4</v>
      </c>
      <c r="T56" t="n">
        <v>0.85</v>
      </c>
      <c r="U56" t="n">
        <v>2.3</v>
      </c>
      <c r="V56" t="n">
        <v>3.8</v>
      </c>
      <c r="W56" t="n">
        <v>3.46</v>
      </c>
    </row>
    <row r="57">
      <c r="A57" s="5" t="inlineStr">
        <is>
          <t>KCV (Kurs/Cashflow)</t>
        </is>
      </c>
      <c r="B57" s="5" t="inlineStr">
        <is>
          <t>PC (price/cashflow)</t>
        </is>
      </c>
      <c r="C57" t="n">
        <v>7.19</v>
      </c>
      <c r="D57" t="n">
        <v>5.87</v>
      </c>
      <c r="E57" t="n">
        <v>10.24</v>
      </c>
      <c r="F57" t="n">
        <v>8.800000000000001</v>
      </c>
      <c r="G57" t="n">
        <v>12.74</v>
      </c>
      <c r="H57" t="n">
        <v>10.3</v>
      </c>
      <c r="I57" t="n">
        <v>10.02</v>
      </c>
      <c r="J57" t="n">
        <v>6.39</v>
      </c>
      <c r="K57" t="n">
        <v>4.89</v>
      </c>
      <c r="L57" t="n">
        <v>4.28</v>
      </c>
      <c r="M57" t="n">
        <v>4.07</v>
      </c>
      <c r="N57" t="n">
        <v>7.22</v>
      </c>
      <c r="O57" t="n">
        <v>5.39</v>
      </c>
      <c r="P57" t="n">
        <v>9.52</v>
      </c>
      <c r="Q57" t="n">
        <v>9.92</v>
      </c>
      <c r="R57" t="n">
        <v>13.37</v>
      </c>
      <c r="S57" t="n">
        <v>12.14</v>
      </c>
      <c r="T57" t="n">
        <v>6.71</v>
      </c>
      <c r="U57" t="n">
        <v>-24.74</v>
      </c>
      <c r="V57" t="n">
        <v>-18.98</v>
      </c>
      <c r="W57" t="n">
        <v>167.32</v>
      </c>
    </row>
    <row r="58">
      <c r="A58" s="5" t="inlineStr">
        <is>
          <t>Dividendenrendite in %</t>
        </is>
      </c>
      <c r="B58" s="5" t="inlineStr">
        <is>
          <t>Dividend Yield in %</t>
        </is>
      </c>
      <c r="C58" t="n">
        <v>0.2</v>
      </c>
      <c r="D58" t="n">
        <v>9.74</v>
      </c>
      <c r="E58" t="n">
        <v>5.35</v>
      </c>
      <c r="F58" t="n">
        <v>5.98</v>
      </c>
      <c r="G58" t="n">
        <v>4.95</v>
      </c>
      <c r="H58" t="n">
        <v>6.33</v>
      </c>
      <c r="I58" t="n">
        <v>6.66</v>
      </c>
      <c r="J58" t="n">
        <v>9.640000000000001</v>
      </c>
      <c r="K58" t="n">
        <v>12</v>
      </c>
      <c r="L58" t="n">
        <v>10.13</v>
      </c>
      <c r="M58" t="n">
        <v>2.13</v>
      </c>
      <c r="N58" t="inlineStr">
        <is>
          <t>-</t>
        </is>
      </c>
      <c r="O58" t="inlineStr">
        <is>
          <t>-</t>
        </is>
      </c>
      <c r="P58" t="n">
        <v>2.26</v>
      </c>
      <c r="Q58" t="inlineStr">
        <is>
          <t>-</t>
        </is>
      </c>
      <c r="R58" t="n">
        <v>1.85</v>
      </c>
      <c r="S58" t="inlineStr">
        <is>
          <t>-</t>
        </is>
      </c>
      <c r="T58" t="inlineStr">
        <is>
          <t>-</t>
        </is>
      </c>
      <c r="U58" t="inlineStr">
        <is>
          <t>-</t>
        </is>
      </c>
      <c r="V58" t="inlineStr">
        <is>
          <t>-</t>
        </is>
      </c>
      <c r="W58" t="inlineStr">
        <is>
          <t>-</t>
        </is>
      </c>
    </row>
    <row r="59">
      <c r="A59" s="5" t="inlineStr">
        <is>
          <t>Gewinnrendite in %</t>
        </is>
      </c>
      <c r="B59" s="5" t="inlineStr">
        <is>
          <t>Return on profit in %</t>
        </is>
      </c>
      <c r="C59" t="n">
        <v>7.3</v>
      </c>
      <c r="D59" t="n">
        <v>10.3</v>
      </c>
      <c r="E59" t="n">
        <v>7.3</v>
      </c>
      <c r="F59" t="n">
        <v>6.7</v>
      </c>
      <c r="G59" t="n">
        <v>5.5</v>
      </c>
      <c r="H59" t="n">
        <v>8.1</v>
      </c>
      <c r="I59" t="n">
        <v>8.6</v>
      </c>
      <c r="J59" t="n">
        <v>9.6</v>
      </c>
      <c r="K59" t="n">
        <v>11.2</v>
      </c>
      <c r="L59" t="n">
        <v>11.1</v>
      </c>
      <c r="M59" t="n">
        <v>21.3</v>
      </c>
      <c r="N59" t="n">
        <v>24.3</v>
      </c>
      <c r="O59" t="n">
        <v>1.1</v>
      </c>
      <c r="P59" t="n">
        <v>15.8</v>
      </c>
      <c r="Q59" t="n">
        <v>4.2</v>
      </c>
      <c r="R59" t="n">
        <v>5.6</v>
      </c>
      <c r="S59" t="n">
        <v>3.6</v>
      </c>
      <c r="T59" t="n">
        <v>1.3</v>
      </c>
      <c r="U59" t="n">
        <v>-4.3</v>
      </c>
      <c r="V59" t="n">
        <v>-2.3</v>
      </c>
      <c r="W59" t="inlineStr">
        <is>
          <t>-</t>
        </is>
      </c>
    </row>
    <row r="60">
      <c r="A60" s="5" t="inlineStr">
        <is>
          <t>Eigenkapitalrendite in %</t>
        </is>
      </c>
      <c r="B60" s="5" t="inlineStr">
        <is>
          <t>Return on Equity in %</t>
        </is>
      </c>
      <c r="C60" t="n">
        <v>14.44</v>
      </c>
      <c r="D60" t="n">
        <v>17.42</v>
      </c>
      <c r="E60" t="n">
        <v>19.6</v>
      </c>
      <c r="F60" t="n">
        <v>16.29</v>
      </c>
      <c r="G60" t="n">
        <v>16.03</v>
      </c>
      <c r="H60" t="n">
        <v>19.13</v>
      </c>
      <c r="I60" t="n">
        <v>19.27</v>
      </c>
      <c r="J60" t="n">
        <v>14.54</v>
      </c>
      <c r="K60" t="n">
        <v>12.29</v>
      </c>
      <c r="L60" t="n">
        <v>9.91</v>
      </c>
      <c r="M60" t="n">
        <v>24.48</v>
      </c>
      <c r="N60" t="n">
        <v>14.18</v>
      </c>
      <c r="O60" t="n">
        <v>4.33</v>
      </c>
      <c r="P60" t="n">
        <v>28.55</v>
      </c>
      <c r="Q60" t="n">
        <v>18.19</v>
      </c>
      <c r="R60" t="n">
        <v>31.29</v>
      </c>
      <c r="S60" t="n">
        <v>26.2</v>
      </c>
      <c r="T60" t="n">
        <v>1.33</v>
      </c>
      <c r="U60" t="n">
        <v>-10.12</v>
      </c>
      <c r="V60" t="n">
        <v>-8.699999999999999</v>
      </c>
      <c r="W60" t="n">
        <v>-0.09</v>
      </c>
    </row>
    <row r="61">
      <c r="A61" s="5" t="inlineStr">
        <is>
          <t>Umsatzrendite in %</t>
        </is>
      </c>
      <c r="B61" s="5" t="inlineStr">
        <is>
          <t>Return on sales in %</t>
        </is>
      </c>
      <c r="C61" t="n">
        <v>6.51</v>
      </c>
      <c r="D61" t="n">
        <v>7.7</v>
      </c>
      <c r="E61" t="n">
        <v>8.18</v>
      </c>
      <c r="F61" t="n">
        <v>6.79</v>
      </c>
      <c r="G61" t="n">
        <v>7.09</v>
      </c>
      <c r="H61" t="n">
        <v>8.140000000000001</v>
      </c>
      <c r="I61" t="n">
        <v>7.48</v>
      </c>
      <c r="J61" t="n">
        <v>5.6</v>
      </c>
      <c r="K61" t="n">
        <v>4.47</v>
      </c>
      <c r="L61" t="n">
        <v>3.37</v>
      </c>
      <c r="M61" t="n">
        <v>7.03</v>
      </c>
      <c r="N61" t="n">
        <v>3.9</v>
      </c>
      <c r="O61" t="n">
        <v>0.86</v>
      </c>
      <c r="P61" t="n">
        <v>10.63</v>
      </c>
      <c r="Q61" t="n">
        <v>7.17</v>
      </c>
      <c r="R61" t="n">
        <v>12.74</v>
      </c>
      <c r="S61" t="n">
        <v>10.01</v>
      </c>
      <c r="T61" t="n">
        <v>3.08</v>
      </c>
      <c r="U61" t="n">
        <v>-35.13</v>
      </c>
      <c r="V61" t="n">
        <v>-41.2</v>
      </c>
      <c r="W61" t="n">
        <v>-2.86</v>
      </c>
    </row>
    <row r="62">
      <c r="A62" s="5" t="inlineStr">
        <is>
          <t>Gesamtkapitalrendite in %</t>
        </is>
      </c>
      <c r="B62" s="5" t="inlineStr">
        <is>
          <t>Total Return on Investment in %</t>
        </is>
      </c>
      <c r="C62" t="n">
        <v>5.12</v>
      </c>
      <c r="D62" t="n">
        <v>6.02</v>
      </c>
      <c r="E62" t="n">
        <v>7.83</v>
      </c>
      <c r="F62" t="n">
        <v>6.63</v>
      </c>
      <c r="G62" t="n">
        <v>9.75</v>
      </c>
      <c r="H62" t="n">
        <v>11.6</v>
      </c>
      <c r="I62" t="n">
        <v>11.44</v>
      </c>
      <c r="J62" t="n">
        <v>8.81</v>
      </c>
      <c r="K62" t="n">
        <v>7.91</v>
      </c>
      <c r="L62" t="n">
        <v>4.42</v>
      </c>
      <c r="M62" t="n">
        <v>8.460000000000001</v>
      </c>
      <c r="N62" t="n">
        <v>3.61</v>
      </c>
      <c r="O62" t="n">
        <v>1.78</v>
      </c>
      <c r="P62" t="n">
        <v>16.86</v>
      </c>
      <c r="Q62" t="n">
        <v>9.359999999999999</v>
      </c>
      <c r="R62" t="n">
        <v>19.37</v>
      </c>
      <c r="S62" t="n">
        <v>12.18</v>
      </c>
      <c r="T62" t="n">
        <v>1.23</v>
      </c>
      <c r="U62" t="n">
        <v>-9.279999999999999</v>
      </c>
      <c r="V62" t="n">
        <v>-8.050000000000001</v>
      </c>
      <c r="W62" t="n">
        <v>-0.09</v>
      </c>
    </row>
    <row r="63">
      <c r="A63" s="5" t="inlineStr">
        <is>
          <t>Return on Investment in %</t>
        </is>
      </c>
      <c r="B63" s="5" t="inlineStr">
        <is>
          <t>Return on Investment in %</t>
        </is>
      </c>
      <c r="C63" t="n">
        <v>3.94</v>
      </c>
      <c r="D63" t="n">
        <v>4.81</v>
      </c>
      <c r="E63" t="n">
        <v>6.65</v>
      </c>
      <c r="F63" t="n">
        <v>5.33</v>
      </c>
      <c r="G63" t="n">
        <v>8.109999999999999</v>
      </c>
      <c r="H63" t="n">
        <v>9.91</v>
      </c>
      <c r="I63" t="n">
        <v>9.640000000000001</v>
      </c>
      <c r="J63" t="n">
        <v>7</v>
      </c>
      <c r="K63" t="n">
        <v>5.7</v>
      </c>
      <c r="L63" t="n">
        <v>4.42</v>
      </c>
      <c r="M63" t="n">
        <v>8.460000000000001</v>
      </c>
      <c r="N63" t="n">
        <v>3.61</v>
      </c>
      <c r="O63" t="n">
        <v>1.78</v>
      </c>
      <c r="P63" t="n">
        <v>16.86</v>
      </c>
      <c r="Q63" t="n">
        <v>9.359999999999999</v>
      </c>
      <c r="R63" t="n">
        <v>19.37</v>
      </c>
      <c r="S63" t="n">
        <v>12.18</v>
      </c>
      <c r="T63" t="n">
        <v>1.23</v>
      </c>
      <c r="U63" t="n">
        <v>-9.279999999999999</v>
      </c>
      <c r="V63" t="n">
        <v>-8.050000000000001</v>
      </c>
      <c r="W63" t="n">
        <v>-0.09</v>
      </c>
    </row>
    <row r="64">
      <c r="A64" s="5" t="inlineStr">
        <is>
          <t>Arbeitsintensität in %</t>
        </is>
      </c>
      <c r="B64" s="5" t="inlineStr">
        <is>
          <t>Work Intensity in %</t>
        </is>
      </c>
      <c r="C64" t="n">
        <v>14.16</v>
      </c>
      <c r="D64" t="n">
        <v>16.17</v>
      </c>
      <c r="E64" t="n">
        <v>20.26</v>
      </c>
      <c r="F64" t="n">
        <v>20.16</v>
      </c>
      <c r="G64" t="n">
        <v>29.64</v>
      </c>
      <c r="H64" t="n">
        <v>25.06</v>
      </c>
      <c r="I64" t="n">
        <v>25.88</v>
      </c>
      <c r="J64" t="n">
        <v>29.25</v>
      </c>
      <c r="K64" t="n">
        <v>27.91</v>
      </c>
      <c r="L64" t="n">
        <v>27.3</v>
      </c>
      <c r="M64" t="n">
        <v>35.45</v>
      </c>
      <c r="N64" t="n">
        <v>29.87</v>
      </c>
      <c r="O64" t="n">
        <v>40.92</v>
      </c>
      <c r="P64" t="n">
        <v>64.16</v>
      </c>
      <c r="Q64" t="n">
        <v>57.94</v>
      </c>
      <c r="R64" t="n">
        <v>79.98</v>
      </c>
      <c r="S64" t="n">
        <v>71.06999999999999</v>
      </c>
      <c r="T64" t="n">
        <v>70.59999999999999</v>
      </c>
      <c r="U64" t="n">
        <v>64.77</v>
      </c>
      <c r="V64" t="n">
        <v>74.56999999999999</v>
      </c>
      <c r="W64" t="n">
        <v>88.94</v>
      </c>
    </row>
    <row r="65">
      <c r="A65" s="5" t="inlineStr">
        <is>
          <t>Eigenkapitalquote in %</t>
        </is>
      </c>
      <c r="B65" s="5" t="inlineStr">
        <is>
          <t>Equity Ratio in %</t>
        </is>
      </c>
      <c r="C65" t="n">
        <v>27.31</v>
      </c>
      <c r="D65" t="n">
        <v>27.64</v>
      </c>
      <c r="E65" t="n">
        <v>33.91</v>
      </c>
      <c r="F65" t="n">
        <v>32.73</v>
      </c>
      <c r="G65" t="n">
        <v>50.62</v>
      </c>
      <c r="H65" t="n">
        <v>51.78</v>
      </c>
      <c r="I65" t="n">
        <v>50.04</v>
      </c>
      <c r="J65" t="n">
        <v>48.13</v>
      </c>
      <c r="K65" t="n">
        <v>46.33</v>
      </c>
      <c r="L65" t="n">
        <v>44.62</v>
      </c>
      <c r="M65" t="n">
        <v>34.54</v>
      </c>
      <c r="N65" t="n">
        <v>25.46</v>
      </c>
      <c r="O65" t="n">
        <v>41.15</v>
      </c>
      <c r="P65" t="n">
        <v>59.08</v>
      </c>
      <c r="Q65" t="n">
        <v>51.48</v>
      </c>
      <c r="R65" t="n">
        <v>61.93</v>
      </c>
      <c r="S65" t="n">
        <v>46.5</v>
      </c>
      <c r="T65" t="n">
        <v>92.72</v>
      </c>
      <c r="U65" t="n">
        <v>91.67</v>
      </c>
      <c r="V65" t="n">
        <v>92.58</v>
      </c>
      <c r="W65" t="n">
        <v>95.37</v>
      </c>
    </row>
    <row r="66">
      <c r="A66" s="5" t="inlineStr">
        <is>
          <t>Fremdkapitalquote in %</t>
        </is>
      </c>
      <c r="B66" s="5" t="inlineStr">
        <is>
          <t>Debt Ratio in %</t>
        </is>
      </c>
      <c r="C66" t="n">
        <v>72.69</v>
      </c>
      <c r="D66" t="n">
        <v>72.36</v>
      </c>
      <c r="E66" t="n">
        <v>66.09</v>
      </c>
      <c r="F66" t="n">
        <v>67.27</v>
      </c>
      <c r="G66" t="n">
        <v>49.38</v>
      </c>
      <c r="H66" t="n">
        <v>48.22</v>
      </c>
      <c r="I66" t="n">
        <v>49.96</v>
      </c>
      <c r="J66" t="n">
        <v>51.87</v>
      </c>
      <c r="K66" t="n">
        <v>53.67</v>
      </c>
      <c r="L66" t="n">
        <v>55.38</v>
      </c>
      <c r="M66" t="n">
        <v>65.45999999999999</v>
      </c>
      <c r="N66" t="n">
        <v>74.54000000000001</v>
      </c>
      <c r="O66" t="n">
        <v>58.85</v>
      </c>
      <c r="P66" t="n">
        <v>40.92</v>
      </c>
      <c r="Q66" t="n">
        <v>48.52</v>
      </c>
      <c r="R66" t="n">
        <v>38.07</v>
      </c>
      <c r="S66" t="n">
        <v>53.5</v>
      </c>
      <c r="T66" t="n">
        <v>7.28</v>
      </c>
      <c r="U66" t="n">
        <v>8.33</v>
      </c>
      <c r="V66" t="n">
        <v>7.42</v>
      </c>
      <c r="W66" t="n">
        <v>4.63</v>
      </c>
    </row>
    <row r="67">
      <c r="A67" s="5" t="inlineStr">
        <is>
          <t>Verschuldungsgrad in %</t>
        </is>
      </c>
      <c r="B67" s="5" t="inlineStr">
        <is>
          <t>Finance Gearing in %</t>
        </is>
      </c>
      <c r="C67" t="n">
        <v>266.19</v>
      </c>
      <c r="D67" t="n">
        <v>261.86</v>
      </c>
      <c r="E67" t="n">
        <v>194.9</v>
      </c>
      <c r="F67" t="n">
        <v>205.56</v>
      </c>
      <c r="G67" t="n">
        <v>97.53</v>
      </c>
      <c r="H67" t="n">
        <v>93.13</v>
      </c>
      <c r="I67" t="n">
        <v>99.84</v>
      </c>
      <c r="J67" t="n">
        <v>107.78</v>
      </c>
      <c r="K67" t="n">
        <v>115.84</v>
      </c>
      <c r="L67" t="n">
        <v>124.1</v>
      </c>
      <c r="M67" t="n">
        <v>189.51</v>
      </c>
      <c r="N67" t="n">
        <v>292.81</v>
      </c>
      <c r="O67" t="n">
        <v>143.03</v>
      </c>
      <c r="P67" t="n">
        <v>69.27</v>
      </c>
      <c r="Q67" t="n">
        <v>94.26000000000001</v>
      </c>
      <c r="R67" t="n">
        <v>61.48</v>
      </c>
      <c r="S67" t="n">
        <v>115.03</v>
      </c>
      <c r="T67" t="n">
        <v>7.85</v>
      </c>
      <c r="U67" t="n">
        <v>9.09</v>
      </c>
      <c r="V67" t="n">
        <v>8.02</v>
      </c>
      <c r="W67" t="n">
        <v>4.86</v>
      </c>
    </row>
    <row r="68">
      <c r="A68" s="5" t="inlineStr"/>
      <c r="B68" s="5" t="inlineStr"/>
    </row>
    <row r="69">
      <c r="A69" s="5" t="inlineStr">
        <is>
          <t>Kurzfristige Vermögensquote in %</t>
        </is>
      </c>
      <c r="B69" s="5" t="inlineStr">
        <is>
          <t>Current Assets Ratio in %</t>
        </is>
      </c>
      <c r="C69" t="n">
        <v>14.16</v>
      </c>
      <c r="D69" t="n">
        <v>16.17</v>
      </c>
      <c r="E69" t="n">
        <v>20.26</v>
      </c>
      <c r="F69" t="n">
        <v>20.16</v>
      </c>
      <c r="G69" t="n">
        <v>29.64</v>
      </c>
      <c r="H69" t="n">
        <v>25.06</v>
      </c>
      <c r="I69" t="n">
        <v>25.88</v>
      </c>
      <c r="J69" t="n">
        <v>29.26</v>
      </c>
      <c r="K69" t="n">
        <v>27.91</v>
      </c>
      <c r="L69" t="n">
        <v>27.3</v>
      </c>
      <c r="M69" t="n">
        <v>35.43</v>
      </c>
      <c r="N69" t="n">
        <v>29.86</v>
      </c>
      <c r="O69" t="n">
        <v>40.92</v>
      </c>
      <c r="P69" t="n">
        <v>64.14</v>
      </c>
      <c r="Q69" t="n">
        <v>57.94</v>
      </c>
      <c r="R69" t="n">
        <v>79.98</v>
      </c>
      <c r="S69" t="n">
        <v>71.06999999999999</v>
      </c>
      <c r="T69" t="n">
        <v>70.59999999999999</v>
      </c>
      <c r="U69" t="n">
        <v>64.77</v>
      </c>
      <c r="V69" t="n">
        <v>74.56999999999999</v>
      </c>
    </row>
    <row r="70">
      <c r="A70" s="5" t="inlineStr">
        <is>
          <t>Nettogewinn Marge in %</t>
        </is>
      </c>
      <c r="B70" s="5" t="inlineStr">
        <is>
          <t>Net Profit Marge in %</t>
        </is>
      </c>
      <c r="C70" t="n">
        <v>833.62</v>
      </c>
      <c r="D70" t="n">
        <v>985.86</v>
      </c>
      <c r="E70" t="n">
        <v>1046.73</v>
      </c>
      <c r="F70" t="n">
        <v>869.76</v>
      </c>
      <c r="G70" t="n">
        <v>907.6</v>
      </c>
      <c r="H70" t="n">
        <v>1042.54</v>
      </c>
      <c r="I70" t="n">
        <v>958.28</v>
      </c>
      <c r="J70" t="n">
        <v>717.66</v>
      </c>
      <c r="K70" t="n">
        <v>573.02</v>
      </c>
      <c r="L70" t="n">
        <v>430.98</v>
      </c>
      <c r="M70" t="n">
        <v>899.6799999999999</v>
      </c>
      <c r="N70" t="n">
        <v>500</v>
      </c>
      <c r="O70" t="n">
        <v>83.03</v>
      </c>
      <c r="P70" t="n">
        <v>663.53</v>
      </c>
      <c r="Q70" t="n">
        <v>422.57</v>
      </c>
      <c r="R70" t="n">
        <v>699.65</v>
      </c>
      <c r="S70" t="n">
        <v>549.55</v>
      </c>
      <c r="T70" t="n">
        <v>164.56</v>
      </c>
      <c r="U70" t="n">
        <v>-1884.62</v>
      </c>
      <c r="V70" t="n">
        <v>-2170.73</v>
      </c>
    </row>
    <row r="71">
      <c r="A71" s="5" t="inlineStr">
        <is>
          <t>Operative Ergebnis Marge in %</t>
        </is>
      </c>
      <c r="B71" s="5" t="inlineStr">
        <is>
          <t>EBIT Marge in %</t>
        </is>
      </c>
      <c r="C71" t="n">
        <v>1179.04</v>
      </c>
      <c r="D71" t="n">
        <v>1378.7</v>
      </c>
      <c r="E71" t="n">
        <v>952.17</v>
      </c>
      <c r="F71" t="n">
        <v>1057.88</v>
      </c>
      <c r="G71" t="n">
        <v>1226.28</v>
      </c>
      <c r="H71" t="n">
        <v>1267.48</v>
      </c>
      <c r="I71" t="n">
        <v>1207.78</v>
      </c>
      <c r="J71" t="n">
        <v>842.45</v>
      </c>
      <c r="K71" t="n">
        <v>666.14</v>
      </c>
      <c r="L71" t="n">
        <v>552.91</v>
      </c>
      <c r="M71" t="n">
        <v>426.87</v>
      </c>
      <c r="N71" t="n">
        <v>359.63</v>
      </c>
      <c r="O71" t="n">
        <v>801.96</v>
      </c>
      <c r="P71" t="n">
        <v>309.75</v>
      </c>
      <c r="Q71" t="n">
        <v>627.6799999999999</v>
      </c>
      <c r="R71" t="n">
        <v>1105.94</v>
      </c>
      <c r="S71" t="n">
        <v>713.21</v>
      </c>
      <c r="T71" t="n">
        <v>253.16</v>
      </c>
      <c r="U71" t="n">
        <v>-3711.54</v>
      </c>
      <c r="V71" t="n">
        <v>-4463.41</v>
      </c>
    </row>
    <row r="72">
      <c r="A72" s="5" t="inlineStr">
        <is>
          <t>Vermögensumsschlag in %</t>
        </is>
      </c>
      <c r="B72" s="5" t="inlineStr">
        <is>
          <t>Asset Turnover in %</t>
        </is>
      </c>
      <c r="C72" t="n">
        <v>0.47</v>
      </c>
      <c r="D72" t="n">
        <v>0.49</v>
      </c>
      <c r="E72" t="n">
        <v>0.63</v>
      </c>
      <c r="F72" t="n">
        <v>0.61</v>
      </c>
      <c r="G72" t="n">
        <v>0.89</v>
      </c>
      <c r="H72" t="n">
        <v>0.95</v>
      </c>
      <c r="I72" t="n">
        <v>1.01</v>
      </c>
      <c r="J72" t="n">
        <v>0.97</v>
      </c>
      <c r="K72" t="n">
        <v>0.99</v>
      </c>
      <c r="L72" t="n">
        <v>1.03</v>
      </c>
      <c r="M72" t="n">
        <v>0.9399999999999999</v>
      </c>
      <c r="N72" t="n">
        <v>0.72</v>
      </c>
      <c r="O72" t="n">
        <v>2.15</v>
      </c>
      <c r="P72" t="n">
        <v>2.54</v>
      </c>
      <c r="Q72" t="n">
        <v>2.22</v>
      </c>
      <c r="R72" t="n">
        <v>2.77</v>
      </c>
      <c r="S72" t="n">
        <v>2.22</v>
      </c>
      <c r="T72" t="n">
        <v>0.75</v>
      </c>
      <c r="U72" t="n">
        <v>0.49</v>
      </c>
      <c r="V72" t="n">
        <v>0.37</v>
      </c>
    </row>
    <row r="73">
      <c r="A73" s="5" t="inlineStr">
        <is>
          <t>Langfristige Vermögensquote in %</t>
        </is>
      </c>
      <c r="B73" s="5" t="inlineStr">
        <is>
          <t>Non-Current Assets Ratio in %</t>
        </is>
      </c>
      <c r="C73" t="n">
        <v>85.83</v>
      </c>
      <c r="D73" t="n">
        <v>83.81999999999999</v>
      </c>
      <c r="E73" t="n">
        <v>79.73999999999999</v>
      </c>
      <c r="F73" t="n">
        <v>79.84</v>
      </c>
      <c r="G73" t="n">
        <v>70.37</v>
      </c>
      <c r="H73" t="n">
        <v>74.94</v>
      </c>
      <c r="I73" t="n">
        <v>74.12</v>
      </c>
      <c r="J73" t="n">
        <v>70.73999999999999</v>
      </c>
      <c r="K73" t="n">
        <v>72.11</v>
      </c>
      <c r="L73" t="n">
        <v>72.7</v>
      </c>
      <c r="M73" t="n">
        <v>64.54000000000001</v>
      </c>
      <c r="N73" t="n">
        <v>70.11</v>
      </c>
      <c r="O73" t="n">
        <v>59.08</v>
      </c>
      <c r="P73" t="n">
        <v>35.83</v>
      </c>
      <c r="Q73" t="n">
        <v>42.06</v>
      </c>
      <c r="R73" t="n">
        <v>20.02</v>
      </c>
      <c r="S73" t="n">
        <v>28.93</v>
      </c>
      <c r="T73" t="n">
        <v>29.4</v>
      </c>
      <c r="U73" t="n">
        <v>35.23</v>
      </c>
      <c r="V73" t="n">
        <v>25.43</v>
      </c>
    </row>
    <row r="74">
      <c r="A74" s="5" t="inlineStr">
        <is>
          <t>Gesamtkapitalrentabilität</t>
        </is>
      </c>
      <c r="B74" s="5" t="inlineStr">
        <is>
          <t>ROA Return on Assets in %</t>
        </is>
      </c>
      <c r="C74" t="n">
        <v>3.94</v>
      </c>
      <c r="D74" t="n">
        <v>4.81</v>
      </c>
      <c r="E74" t="n">
        <v>6.65</v>
      </c>
      <c r="F74" t="n">
        <v>5.33</v>
      </c>
      <c r="G74" t="n">
        <v>8.109999999999999</v>
      </c>
      <c r="H74" t="n">
        <v>9.91</v>
      </c>
      <c r="I74" t="n">
        <v>9.640000000000001</v>
      </c>
      <c r="J74" t="n">
        <v>7</v>
      </c>
      <c r="K74" t="n">
        <v>5.7</v>
      </c>
      <c r="L74" t="n">
        <v>4.42</v>
      </c>
      <c r="M74" t="n">
        <v>8.449999999999999</v>
      </c>
      <c r="N74" t="n">
        <v>3.61</v>
      </c>
      <c r="O74" t="n">
        <v>1.78</v>
      </c>
      <c r="P74" t="n">
        <v>16.86</v>
      </c>
      <c r="Q74" t="n">
        <v>9.359999999999999</v>
      </c>
      <c r="R74" t="n">
        <v>19.37</v>
      </c>
      <c r="S74" t="n">
        <v>12.18</v>
      </c>
      <c r="T74" t="n">
        <v>1.23</v>
      </c>
      <c r="U74" t="n">
        <v>-9.279999999999999</v>
      </c>
      <c r="V74" t="n">
        <v>-8.050000000000001</v>
      </c>
    </row>
    <row r="75">
      <c r="A75" s="5" t="inlineStr">
        <is>
          <t>Ertrag des eingesetzten Kapitals</t>
        </is>
      </c>
      <c r="B75" s="5" t="inlineStr">
        <is>
          <t>ROCE Return on Cap. Empl. in %</t>
        </is>
      </c>
      <c r="C75" t="n">
        <v>7.71</v>
      </c>
      <c r="D75" t="n">
        <v>8.82</v>
      </c>
      <c r="E75" t="n">
        <v>7.29</v>
      </c>
      <c r="F75" t="n">
        <v>7.89</v>
      </c>
      <c r="G75" t="n">
        <v>17.58</v>
      </c>
      <c r="H75" t="n">
        <v>15.68</v>
      </c>
      <c r="I75" t="n">
        <v>16.04</v>
      </c>
      <c r="J75" t="n">
        <v>11.4</v>
      </c>
      <c r="K75" t="n">
        <v>9.52</v>
      </c>
      <c r="L75" t="n">
        <v>8.130000000000001</v>
      </c>
      <c r="M75" t="n">
        <v>6.55</v>
      </c>
      <c r="N75" t="n">
        <v>3.71</v>
      </c>
      <c r="O75" t="n">
        <v>37.8</v>
      </c>
      <c r="P75" t="n">
        <v>10.8</v>
      </c>
      <c r="Q75" t="n">
        <v>24.07</v>
      </c>
      <c r="R75" t="n">
        <v>47.79</v>
      </c>
      <c r="S75" t="n">
        <v>31.94</v>
      </c>
      <c r="T75" t="n">
        <v>2.01</v>
      </c>
      <c r="U75" t="n">
        <v>-19.63</v>
      </c>
      <c r="V75" t="inlineStr">
        <is>
          <t>-</t>
        </is>
      </c>
    </row>
    <row r="76">
      <c r="A76" s="5" t="inlineStr">
        <is>
          <t>Eigenkapital zu Anlagevermögen</t>
        </is>
      </c>
      <c r="B76" s="5" t="inlineStr">
        <is>
          <t>Equity to Fixed Assets in %</t>
        </is>
      </c>
      <c r="C76" t="n">
        <v>31.58</v>
      </c>
      <c r="D76" t="n">
        <v>32.46</v>
      </c>
      <c r="E76" t="n">
        <v>41.63</v>
      </c>
      <c r="F76" t="n">
        <v>39.75</v>
      </c>
      <c r="G76" t="n">
        <v>69.12</v>
      </c>
      <c r="H76" t="n">
        <v>68.91</v>
      </c>
      <c r="I76" t="n">
        <v>67.37</v>
      </c>
      <c r="J76" t="n">
        <v>68</v>
      </c>
      <c r="K76" t="n">
        <v>64.23</v>
      </c>
      <c r="L76" t="n">
        <v>61.42</v>
      </c>
      <c r="M76" t="n">
        <v>53.52</v>
      </c>
      <c r="N76" t="n">
        <v>36.31</v>
      </c>
      <c r="O76" t="n">
        <v>69.64</v>
      </c>
      <c r="P76" t="n">
        <v>164.81</v>
      </c>
      <c r="Q76" t="n">
        <v>122.39</v>
      </c>
      <c r="R76" t="n">
        <v>309.34</v>
      </c>
      <c r="S76" t="n">
        <v>160.76</v>
      </c>
      <c r="T76" t="n">
        <v>315.43</v>
      </c>
      <c r="U76" t="n">
        <v>260.22</v>
      </c>
      <c r="V76" t="n">
        <v>364.06</v>
      </c>
    </row>
    <row r="77">
      <c r="A77" s="5" t="inlineStr">
        <is>
          <t>Liquidität Dritten Grades</t>
        </is>
      </c>
      <c r="B77" s="5" t="inlineStr">
        <is>
          <t>Current Ratio in %</t>
        </is>
      </c>
      <c r="C77" t="n">
        <v>51.22</v>
      </c>
      <c r="D77" t="n">
        <v>68.39</v>
      </c>
      <c r="E77" t="n">
        <v>118.37</v>
      </c>
      <c r="F77" t="n">
        <v>113.24</v>
      </c>
      <c r="G77" t="n">
        <v>78.76000000000001</v>
      </c>
      <c r="H77" t="n">
        <v>108.13</v>
      </c>
      <c r="I77" t="n">
        <v>106.83</v>
      </c>
      <c r="J77" t="n">
        <v>104.76</v>
      </c>
      <c r="K77" t="n">
        <v>91.79000000000001</v>
      </c>
      <c r="L77" t="n">
        <v>90.45</v>
      </c>
      <c r="M77" t="n">
        <v>91.41</v>
      </c>
      <c r="N77" t="n">
        <v>99.48999999999999</v>
      </c>
      <c r="O77" t="n">
        <v>75.18000000000001</v>
      </c>
      <c r="P77" t="n">
        <v>236.27</v>
      </c>
      <c r="Q77" t="n">
        <v>137.21</v>
      </c>
      <c r="R77" t="n">
        <v>222.71</v>
      </c>
      <c r="S77" t="n">
        <v>140.74</v>
      </c>
      <c r="T77" t="n">
        <v>1149.23</v>
      </c>
      <c r="U77" t="n">
        <v>936.99</v>
      </c>
      <c r="V77" t="inlineStr">
        <is>
          <t>-</t>
        </is>
      </c>
    </row>
    <row r="78">
      <c r="A78" s="5" t="inlineStr">
        <is>
          <t>Operativer Cashflow</t>
        </is>
      </c>
      <c r="B78" s="5" t="inlineStr">
        <is>
          <t>Operating Cashflow in M</t>
        </is>
      </c>
      <c r="C78" t="n">
        <v>920.7514000000001</v>
      </c>
      <c r="D78" t="n">
        <v>751.7122000000001</v>
      </c>
      <c r="E78" t="n">
        <v>1311.3344</v>
      </c>
      <c r="F78" t="n">
        <v>1126.928</v>
      </c>
      <c r="G78" t="n">
        <v>1631.4844</v>
      </c>
      <c r="H78" t="n">
        <v>1319.018</v>
      </c>
      <c r="I78" t="n">
        <v>1283.1612</v>
      </c>
      <c r="J78" t="n">
        <v>818.3034</v>
      </c>
      <c r="K78" t="n">
        <v>626.2134</v>
      </c>
      <c r="L78" t="n">
        <v>548.0968</v>
      </c>
      <c r="M78" t="n">
        <v>521.2042</v>
      </c>
      <c r="N78" t="n">
        <v>924.5932</v>
      </c>
      <c r="O78" t="n">
        <v>517.9789999999999</v>
      </c>
      <c r="P78" t="n">
        <v>594.048</v>
      </c>
      <c r="Q78" t="n">
        <v>584.288</v>
      </c>
      <c r="R78" t="n">
        <v>734.0129999999999</v>
      </c>
      <c r="S78" t="n">
        <v>666.486</v>
      </c>
      <c r="T78" t="n">
        <v>360.327</v>
      </c>
      <c r="U78" t="n">
        <v>-1321.116</v>
      </c>
      <c r="V78" t="n">
        <v>-996.45</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-31.96000000000001</v>
      </c>
      <c r="O79" t="n">
        <v>-33.7</v>
      </c>
      <c r="P79" t="n">
        <v>-3.5</v>
      </c>
      <c r="Q79" t="n">
        <v>-4</v>
      </c>
      <c r="R79" t="n">
        <v>0</v>
      </c>
      <c r="S79" t="n">
        <v>-1.199999999999996</v>
      </c>
      <c r="T79" t="n">
        <v>-0.3000000000000043</v>
      </c>
      <c r="U79" t="n">
        <v>-0.8999999999999986</v>
      </c>
      <c r="V79" t="n">
        <v>0</v>
      </c>
    </row>
    <row r="80">
      <c r="A80" s="5" t="inlineStr">
        <is>
          <t>Umsatzwachstum 1J in %</t>
        </is>
      </c>
      <c r="B80" s="5" t="inlineStr">
        <is>
          <t>Revenue Growth 1Y in %</t>
        </is>
      </c>
      <c r="C80" t="n">
        <v>1.19</v>
      </c>
      <c r="D80" t="n">
        <v>-17.38</v>
      </c>
      <c r="E80" t="n">
        <v>4.3</v>
      </c>
      <c r="F80" t="n">
        <v>7.84</v>
      </c>
      <c r="G80" t="n">
        <v>2.57</v>
      </c>
      <c r="H80" t="n">
        <v>-4.77</v>
      </c>
      <c r="I80" t="n">
        <v>3.36</v>
      </c>
      <c r="J80" t="n">
        <v>-4.02</v>
      </c>
      <c r="K80" t="n">
        <v>-3.64</v>
      </c>
      <c r="L80" t="n">
        <v>-8.52</v>
      </c>
      <c r="M80" t="n">
        <v>27.05</v>
      </c>
      <c r="N80" t="n">
        <v>15.73</v>
      </c>
      <c r="O80" t="n">
        <v>-41.12</v>
      </c>
      <c r="P80" t="n">
        <v>171.25</v>
      </c>
      <c r="Q80" t="n">
        <v>41.33</v>
      </c>
      <c r="R80" t="n">
        <v>28.98</v>
      </c>
      <c r="S80" t="n">
        <v>743.04</v>
      </c>
      <c r="T80" t="n">
        <v>51.92</v>
      </c>
      <c r="U80" t="n">
        <v>26.83</v>
      </c>
      <c r="V80" t="n">
        <v>485.71</v>
      </c>
    </row>
    <row r="81">
      <c r="A81" s="5" t="inlineStr">
        <is>
          <t>Umsatzwachstum 3J in %</t>
        </is>
      </c>
      <c r="B81" s="5" t="inlineStr">
        <is>
          <t>Revenue Growth 3Y in %</t>
        </is>
      </c>
      <c r="C81" t="n">
        <v>-3.96</v>
      </c>
      <c r="D81" t="n">
        <v>-1.75</v>
      </c>
      <c r="E81" t="n">
        <v>4.9</v>
      </c>
      <c r="F81" t="n">
        <v>1.88</v>
      </c>
      <c r="G81" t="n">
        <v>0.39</v>
      </c>
      <c r="H81" t="n">
        <v>-1.81</v>
      </c>
      <c r="I81" t="n">
        <v>-1.43</v>
      </c>
      <c r="J81" t="n">
        <v>-5.39</v>
      </c>
      <c r="K81" t="n">
        <v>4.96</v>
      </c>
      <c r="L81" t="n">
        <v>11.42</v>
      </c>
      <c r="M81" t="n">
        <v>0.55</v>
      </c>
      <c r="N81" t="n">
        <v>48.62</v>
      </c>
      <c r="O81" t="n">
        <v>57.15</v>
      </c>
      <c r="P81" t="n">
        <v>80.52</v>
      </c>
      <c r="Q81" t="n">
        <v>271.12</v>
      </c>
      <c r="R81" t="n">
        <v>274.65</v>
      </c>
      <c r="S81" t="n">
        <v>273.93</v>
      </c>
      <c r="T81" t="n">
        <v>188.15</v>
      </c>
      <c r="U81" t="inlineStr">
        <is>
          <t>-</t>
        </is>
      </c>
      <c r="V81" t="inlineStr">
        <is>
          <t>-</t>
        </is>
      </c>
    </row>
    <row r="82">
      <c r="A82" s="5" t="inlineStr">
        <is>
          <t>Umsatzwachstum 5J in %</t>
        </is>
      </c>
      <c r="B82" s="5" t="inlineStr">
        <is>
          <t>Revenue Growth 5Y in %</t>
        </is>
      </c>
      <c r="C82" t="n">
        <v>-0.3</v>
      </c>
      <c r="D82" t="n">
        <v>-1.49</v>
      </c>
      <c r="E82" t="n">
        <v>2.66</v>
      </c>
      <c r="F82" t="n">
        <v>1</v>
      </c>
      <c r="G82" t="n">
        <v>-1.3</v>
      </c>
      <c r="H82" t="n">
        <v>-3.52</v>
      </c>
      <c r="I82" t="n">
        <v>2.85</v>
      </c>
      <c r="J82" t="n">
        <v>5.32</v>
      </c>
      <c r="K82" t="n">
        <v>-2.1</v>
      </c>
      <c r="L82" t="n">
        <v>32.88</v>
      </c>
      <c r="M82" t="n">
        <v>42.85</v>
      </c>
      <c r="N82" t="n">
        <v>43.23</v>
      </c>
      <c r="O82" t="n">
        <v>188.7</v>
      </c>
      <c r="P82" t="n">
        <v>207.3</v>
      </c>
      <c r="Q82" t="n">
        <v>178.42</v>
      </c>
      <c r="R82" t="n">
        <v>267.3</v>
      </c>
      <c r="S82" t="inlineStr">
        <is>
          <t>-</t>
        </is>
      </c>
      <c r="T82" t="inlineStr">
        <is>
          <t>-</t>
        </is>
      </c>
      <c r="U82" t="inlineStr">
        <is>
          <t>-</t>
        </is>
      </c>
      <c r="V82" t="inlineStr">
        <is>
          <t>-</t>
        </is>
      </c>
    </row>
    <row r="83">
      <c r="A83" s="5" t="inlineStr">
        <is>
          <t>Umsatzwachstum 10J in %</t>
        </is>
      </c>
      <c r="B83" s="5" t="inlineStr">
        <is>
          <t>Revenue Growth 10Y in %</t>
        </is>
      </c>
      <c r="C83" t="n">
        <v>-1.91</v>
      </c>
      <c r="D83" t="n">
        <v>0.68</v>
      </c>
      <c r="E83" t="n">
        <v>3.99</v>
      </c>
      <c r="F83" t="n">
        <v>-0.55</v>
      </c>
      <c r="G83" t="n">
        <v>15.79</v>
      </c>
      <c r="H83" t="n">
        <v>19.66</v>
      </c>
      <c r="I83" t="n">
        <v>23.04</v>
      </c>
      <c r="J83" t="n">
        <v>97.01000000000001</v>
      </c>
      <c r="K83" t="n">
        <v>102.6</v>
      </c>
      <c r="L83" t="n">
        <v>105.65</v>
      </c>
      <c r="M83" t="n">
        <v>155.07</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-14.43</v>
      </c>
      <c r="D84" t="n">
        <v>-22.18</v>
      </c>
      <c r="E84" t="n">
        <v>25.53</v>
      </c>
      <c r="F84" t="n">
        <v>3.35</v>
      </c>
      <c r="G84" t="n">
        <v>-10.71</v>
      </c>
      <c r="H84" t="n">
        <v>3.6</v>
      </c>
      <c r="I84" t="n">
        <v>38.01</v>
      </c>
      <c r="J84" t="n">
        <v>20.21</v>
      </c>
      <c r="K84" t="n">
        <v>28.11</v>
      </c>
      <c r="L84" t="n">
        <v>-56.18</v>
      </c>
      <c r="M84" t="n">
        <v>128.61</v>
      </c>
      <c r="N84" t="n">
        <v>596.89</v>
      </c>
      <c r="O84" t="n">
        <v>-92.63</v>
      </c>
      <c r="P84" t="n">
        <v>325.93</v>
      </c>
      <c r="Q84" t="n">
        <v>-14.64</v>
      </c>
      <c r="R84" t="n">
        <v>64.20999999999999</v>
      </c>
      <c r="S84" t="n">
        <v>2715.38</v>
      </c>
      <c r="T84" t="n">
        <v>-113.27</v>
      </c>
      <c r="U84" t="n">
        <v>10.11</v>
      </c>
      <c r="V84" t="n">
        <v>8800</v>
      </c>
    </row>
    <row r="85">
      <c r="A85" s="5" t="inlineStr">
        <is>
          <t>Gewinnwachstum 3J in %</t>
        </is>
      </c>
      <c r="B85" s="5" t="inlineStr">
        <is>
          <t>Earnings Growth 3Y in %</t>
        </is>
      </c>
      <c r="C85" t="n">
        <v>-3.69</v>
      </c>
      <c r="D85" t="n">
        <v>2.23</v>
      </c>
      <c r="E85" t="n">
        <v>6.06</v>
      </c>
      <c r="F85" t="n">
        <v>-1.25</v>
      </c>
      <c r="G85" t="n">
        <v>10.3</v>
      </c>
      <c r="H85" t="n">
        <v>20.61</v>
      </c>
      <c r="I85" t="n">
        <v>28.78</v>
      </c>
      <c r="J85" t="n">
        <v>-2.62</v>
      </c>
      <c r="K85" t="n">
        <v>33.51</v>
      </c>
      <c r="L85" t="n">
        <v>223.11</v>
      </c>
      <c r="M85" t="n">
        <v>210.96</v>
      </c>
      <c r="N85" t="n">
        <v>276.73</v>
      </c>
      <c r="O85" t="n">
        <v>72.89</v>
      </c>
      <c r="P85" t="n">
        <v>125.17</v>
      </c>
      <c r="Q85" t="n">
        <v>921.65</v>
      </c>
      <c r="R85" t="n">
        <v>888.77</v>
      </c>
      <c r="S85" t="n">
        <v>870.74</v>
      </c>
      <c r="T85" t="n">
        <v>2898.95</v>
      </c>
      <c r="U85" t="inlineStr">
        <is>
          <t>-</t>
        </is>
      </c>
      <c r="V85" t="inlineStr">
        <is>
          <t>-</t>
        </is>
      </c>
    </row>
    <row r="86">
      <c r="A86" s="5" t="inlineStr">
        <is>
          <t>Gewinnwachstum 5J in %</t>
        </is>
      </c>
      <c r="B86" s="5" t="inlineStr">
        <is>
          <t>Earnings Growth 5Y in %</t>
        </is>
      </c>
      <c r="C86" t="n">
        <v>-3.69</v>
      </c>
      <c r="D86" t="n">
        <v>-0.08</v>
      </c>
      <c r="E86" t="n">
        <v>11.96</v>
      </c>
      <c r="F86" t="n">
        <v>10.89</v>
      </c>
      <c r="G86" t="n">
        <v>15.84</v>
      </c>
      <c r="H86" t="n">
        <v>6.75</v>
      </c>
      <c r="I86" t="n">
        <v>31.75</v>
      </c>
      <c r="J86" t="n">
        <v>143.53</v>
      </c>
      <c r="K86" t="n">
        <v>120.96</v>
      </c>
      <c r="L86" t="n">
        <v>180.52</v>
      </c>
      <c r="M86" t="n">
        <v>188.83</v>
      </c>
      <c r="N86" t="n">
        <v>175.95</v>
      </c>
      <c r="O86" t="n">
        <v>599.65</v>
      </c>
      <c r="P86" t="n">
        <v>595.52</v>
      </c>
      <c r="Q86" t="n">
        <v>532.36</v>
      </c>
      <c r="R86" t="n">
        <v>2295.29</v>
      </c>
      <c r="S86" t="inlineStr">
        <is>
          <t>-</t>
        </is>
      </c>
      <c r="T86" t="inlineStr">
        <is>
          <t>-</t>
        </is>
      </c>
      <c r="U86" t="inlineStr">
        <is>
          <t>-</t>
        </is>
      </c>
      <c r="V86" t="inlineStr">
        <is>
          <t>-</t>
        </is>
      </c>
    </row>
    <row r="87">
      <c r="A87" s="5" t="inlineStr">
        <is>
          <t>Gewinnwachstum 10J in %</t>
        </is>
      </c>
      <c r="B87" s="5" t="inlineStr">
        <is>
          <t>Earnings Growth 10Y in %</t>
        </is>
      </c>
      <c r="C87" t="n">
        <v>1.53</v>
      </c>
      <c r="D87" t="n">
        <v>15.84</v>
      </c>
      <c r="E87" t="n">
        <v>77.73999999999999</v>
      </c>
      <c r="F87" t="n">
        <v>65.93000000000001</v>
      </c>
      <c r="G87" t="n">
        <v>98.18000000000001</v>
      </c>
      <c r="H87" t="n">
        <v>97.79000000000001</v>
      </c>
      <c r="I87" t="n">
        <v>103.85</v>
      </c>
      <c r="J87" t="n">
        <v>371.59</v>
      </c>
      <c r="K87" t="n">
        <v>358.24</v>
      </c>
      <c r="L87" t="n">
        <v>356.44</v>
      </c>
      <c r="M87" t="n">
        <v>1242.06</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-3.71</v>
      </c>
      <c r="D88" t="n">
        <v>-121.25</v>
      </c>
      <c r="E88" t="n">
        <v>1.15</v>
      </c>
      <c r="F88" t="n">
        <v>1.38</v>
      </c>
      <c r="G88" t="n">
        <v>1.14</v>
      </c>
      <c r="H88" t="n">
        <v>1.82</v>
      </c>
      <c r="I88" t="n">
        <v>0.37</v>
      </c>
      <c r="J88" t="n">
        <v>0.07000000000000001</v>
      </c>
      <c r="K88" t="n">
        <v>0.07000000000000001</v>
      </c>
      <c r="L88" t="n">
        <v>0.05</v>
      </c>
      <c r="M88" t="n">
        <v>0.02</v>
      </c>
      <c r="N88" t="n">
        <v>0.02</v>
      </c>
      <c r="O88" t="n">
        <v>0.16</v>
      </c>
      <c r="P88" t="n">
        <v>0.01</v>
      </c>
      <c r="Q88" t="n">
        <v>0.05</v>
      </c>
      <c r="R88" t="n">
        <v>0.01</v>
      </c>
      <c r="S88" t="inlineStr">
        <is>
          <t>-</t>
        </is>
      </c>
      <c r="T88" t="inlineStr">
        <is>
          <t>-</t>
        </is>
      </c>
      <c r="U88" t="inlineStr">
        <is>
          <t>-</t>
        </is>
      </c>
      <c r="V88" t="inlineStr">
        <is>
          <t>-</t>
        </is>
      </c>
    </row>
    <row r="89">
      <c r="A89" s="5" t="inlineStr">
        <is>
          <t>EBIT-Wachstum 1J in %</t>
        </is>
      </c>
      <c r="B89" s="5" t="inlineStr">
        <is>
          <t>EBIT Growth 1Y in %</t>
        </is>
      </c>
      <c r="C89" t="n">
        <v>-13.46</v>
      </c>
      <c r="D89" t="n">
        <v>19.63</v>
      </c>
      <c r="E89" t="n">
        <v>-6.12</v>
      </c>
      <c r="F89" t="n">
        <v>-6.97</v>
      </c>
      <c r="G89" t="n">
        <v>-0.76</v>
      </c>
      <c r="H89" t="n">
        <v>-0.07000000000000001</v>
      </c>
      <c r="I89" t="n">
        <v>48.18</v>
      </c>
      <c r="J89" t="n">
        <v>21.39</v>
      </c>
      <c r="K89" t="n">
        <v>16.09</v>
      </c>
      <c r="L89" t="n">
        <v>18.49</v>
      </c>
      <c r="M89" t="n">
        <v>50.81</v>
      </c>
      <c r="N89" t="n">
        <v>-48.1</v>
      </c>
      <c r="O89" t="n">
        <v>52.45</v>
      </c>
      <c r="P89" t="n">
        <v>33.86</v>
      </c>
      <c r="Q89" t="n">
        <v>-19.79</v>
      </c>
      <c r="R89" t="n">
        <v>100</v>
      </c>
      <c r="S89" t="n">
        <v>2275</v>
      </c>
      <c r="T89" t="n">
        <v>-110.36</v>
      </c>
      <c r="U89" t="n">
        <v>5.46</v>
      </c>
      <c r="V89" t="n">
        <v>3560</v>
      </c>
    </row>
    <row r="90">
      <c r="A90" s="5" t="inlineStr">
        <is>
          <t>EBIT-Wachstum 3J in %</t>
        </is>
      </c>
      <c r="B90" s="5" t="inlineStr">
        <is>
          <t>EBIT Growth 3Y in %</t>
        </is>
      </c>
      <c r="C90" t="n">
        <v>0.02</v>
      </c>
      <c r="D90" t="n">
        <v>2.18</v>
      </c>
      <c r="E90" t="n">
        <v>-4.62</v>
      </c>
      <c r="F90" t="n">
        <v>-2.6</v>
      </c>
      <c r="G90" t="n">
        <v>15.78</v>
      </c>
      <c r="H90" t="n">
        <v>23.17</v>
      </c>
      <c r="I90" t="n">
        <v>28.55</v>
      </c>
      <c r="J90" t="n">
        <v>18.66</v>
      </c>
      <c r="K90" t="n">
        <v>28.46</v>
      </c>
      <c r="L90" t="n">
        <v>7.07</v>
      </c>
      <c r="M90" t="n">
        <v>18.39</v>
      </c>
      <c r="N90" t="n">
        <v>12.74</v>
      </c>
      <c r="O90" t="n">
        <v>22.17</v>
      </c>
      <c r="P90" t="n">
        <v>38.02</v>
      </c>
      <c r="Q90" t="n">
        <v>785.0700000000001</v>
      </c>
      <c r="R90" t="n">
        <v>754.88</v>
      </c>
      <c r="S90" t="n">
        <v>723.37</v>
      </c>
      <c r="T90" t="n">
        <v>1151.7</v>
      </c>
      <c r="U90" t="inlineStr">
        <is>
          <t>-</t>
        </is>
      </c>
      <c r="V90" t="inlineStr">
        <is>
          <t>-</t>
        </is>
      </c>
    </row>
    <row r="91">
      <c r="A91" s="5" t="inlineStr">
        <is>
          <t>EBIT-Wachstum 5J in %</t>
        </is>
      </c>
      <c r="B91" s="5" t="inlineStr">
        <is>
          <t>EBIT Growth 5Y in %</t>
        </is>
      </c>
      <c r="C91" t="n">
        <v>-1.54</v>
      </c>
      <c r="D91" t="n">
        <v>1.14</v>
      </c>
      <c r="E91" t="n">
        <v>6.85</v>
      </c>
      <c r="F91" t="n">
        <v>12.35</v>
      </c>
      <c r="G91" t="n">
        <v>16.97</v>
      </c>
      <c r="H91" t="n">
        <v>20.82</v>
      </c>
      <c r="I91" t="n">
        <v>30.99</v>
      </c>
      <c r="J91" t="n">
        <v>11.74</v>
      </c>
      <c r="K91" t="n">
        <v>17.95</v>
      </c>
      <c r="L91" t="n">
        <v>21.5</v>
      </c>
      <c r="M91" t="n">
        <v>13.85</v>
      </c>
      <c r="N91" t="n">
        <v>23.68</v>
      </c>
      <c r="O91" t="n">
        <v>488.3</v>
      </c>
      <c r="P91" t="n">
        <v>455.74</v>
      </c>
      <c r="Q91" t="n">
        <v>450.06</v>
      </c>
      <c r="R91" t="n">
        <v>1166.02</v>
      </c>
      <c r="S91" t="inlineStr">
        <is>
          <t>-</t>
        </is>
      </c>
      <c r="T91" t="inlineStr">
        <is>
          <t>-</t>
        </is>
      </c>
      <c r="U91" t="inlineStr">
        <is>
          <t>-</t>
        </is>
      </c>
      <c r="V91" t="inlineStr">
        <is>
          <t>-</t>
        </is>
      </c>
    </row>
    <row r="92">
      <c r="A92" s="5" t="inlineStr">
        <is>
          <t>EBIT-Wachstum 10J in %</t>
        </is>
      </c>
      <c r="B92" s="5" t="inlineStr">
        <is>
          <t>EBIT Growth 10Y in %</t>
        </is>
      </c>
      <c r="C92" t="n">
        <v>9.640000000000001</v>
      </c>
      <c r="D92" t="n">
        <v>16.07</v>
      </c>
      <c r="E92" t="n">
        <v>9.289999999999999</v>
      </c>
      <c r="F92" t="n">
        <v>15.15</v>
      </c>
      <c r="G92" t="n">
        <v>19.23</v>
      </c>
      <c r="H92" t="n">
        <v>17.33</v>
      </c>
      <c r="I92" t="n">
        <v>27.34</v>
      </c>
      <c r="J92" t="n">
        <v>250.02</v>
      </c>
      <c r="K92" t="n">
        <v>236.84</v>
      </c>
      <c r="L92" t="n">
        <v>235.78</v>
      </c>
      <c r="M92" t="n">
        <v>589.9299999999999</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22.49</v>
      </c>
      <c r="D93" t="n">
        <v>-42.68</v>
      </c>
      <c r="E93" t="n">
        <v>16.36</v>
      </c>
      <c r="F93" t="n">
        <v>-30.93</v>
      </c>
      <c r="G93" t="n">
        <v>23.69</v>
      </c>
      <c r="H93" t="n">
        <v>2.79</v>
      </c>
      <c r="I93" t="n">
        <v>56.81</v>
      </c>
      <c r="J93" t="n">
        <v>30.67</v>
      </c>
      <c r="K93" t="n">
        <v>14.25</v>
      </c>
      <c r="L93" t="n">
        <v>5.16</v>
      </c>
      <c r="M93" t="n">
        <v>-43.63</v>
      </c>
      <c r="N93" t="n">
        <v>33.95</v>
      </c>
      <c r="O93" t="n">
        <v>-43.38</v>
      </c>
      <c r="P93" t="n">
        <v>-4.03</v>
      </c>
      <c r="Q93" t="n">
        <v>-25.8</v>
      </c>
      <c r="R93" t="n">
        <v>10.13</v>
      </c>
      <c r="S93" t="n">
        <v>80.92</v>
      </c>
      <c r="T93" t="n">
        <v>-127.12</v>
      </c>
      <c r="U93" t="n">
        <v>30.35</v>
      </c>
      <c r="V93" t="n">
        <v>-111.34</v>
      </c>
    </row>
    <row r="94">
      <c r="A94" s="5" t="inlineStr">
        <is>
          <t>Op.Cashflow Wachstum 3J in %</t>
        </is>
      </c>
      <c r="B94" s="5" t="inlineStr">
        <is>
          <t>Op.Cashflow Wachstum 3Y in %</t>
        </is>
      </c>
      <c r="C94" t="n">
        <v>-1.28</v>
      </c>
      <c r="D94" t="n">
        <v>-19.08</v>
      </c>
      <c r="E94" t="n">
        <v>3.04</v>
      </c>
      <c r="F94" t="n">
        <v>-1.48</v>
      </c>
      <c r="G94" t="n">
        <v>27.76</v>
      </c>
      <c r="H94" t="n">
        <v>30.09</v>
      </c>
      <c r="I94" t="n">
        <v>33.91</v>
      </c>
      <c r="J94" t="n">
        <v>16.69</v>
      </c>
      <c r="K94" t="n">
        <v>-8.07</v>
      </c>
      <c r="L94" t="n">
        <v>-1.51</v>
      </c>
      <c r="M94" t="n">
        <v>-17.69</v>
      </c>
      <c r="N94" t="n">
        <v>-4.49</v>
      </c>
      <c r="O94" t="n">
        <v>-24.4</v>
      </c>
      <c r="P94" t="n">
        <v>-6.57</v>
      </c>
      <c r="Q94" t="n">
        <v>21.75</v>
      </c>
      <c r="R94" t="n">
        <v>-12.02</v>
      </c>
      <c r="S94" t="n">
        <v>-5.28</v>
      </c>
      <c r="T94" t="n">
        <v>-69.37</v>
      </c>
      <c r="U94" t="inlineStr">
        <is>
          <t>-</t>
        </is>
      </c>
      <c r="V94" t="inlineStr">
        <is>
          <t>-</t>
        </is>
      </c>
    </row>
    <row r="95">
      <c r="A95" s="5" t="inlineStr">
        <is>
          <t>Op.Cashflow Wachstum 5J in %</t>
        </is>
      </c>
      <c r="B95" s="5" t="inlineStr">
        <is>
          <t>Op.Cashflow Wachstum 5Y in %</t>
        </is>
      </c>
      <c r="C95" t="n">
        <v>-2.21</v>
      </c>
      <c r="D95" t="n">
        <v>-6.15</v>
      </c>
      <c r="E95" t="n">
        <v>13.74</v>
      </c>
      <c r="F95" t="n">
        <v>16.61</v>
      </c>
      <c r="G95" t="n">
        <v>25.64</v>
      </c>
      <c r="H95" t="n">
        <v>21.94</v>
      </c>
      <c r="I95" t="n">
        <v>12.65</v>
      </c>
      <c r="J95" t="n">
        <v>8.08</v>
      </c>
      <c r="K95" t="n">
        <v>-6.73</v>
      </c>
      <c r="L95" t="n">
        <v>-10.39</v>
      </c>
      <c r="M95" t="n">
        <v>-16.58</v>
      </c>
      <c r="N95" t="n">
        <v>-5.83</v>
      </c>
      <c r="O95" t="n">
        <v>3.57</v>
      </c>
      <c r="P95" t="n">
        <v>-13.18</v>
      </c>
      <c r="Q95" t="n">
        <v>-6.3</v>
      </c>
      <c r="R95" t="n">
        <v>-23.41</v>
      </c>
      <c r="S95" t="inlineStr">
        <is>
          <t>-</t>
        </is>
      </c>
      <c r="T95" t="inlineStr">
        <is>
          <t>-</t>
        </is>
      </c>
      <c r="U95" t="inlineStr">
        <is>
          <t>-</t>
        </is>
      </c>
      <c r="V95" t="inlineStr">
        <is>
          <t>-</t>
        </is>
      </c>
    </row>
    <row r="96">
      <c r="A96" s="5" t="inlineStr">
        <is>
          <t>Op.Cashflow Wachstum 10J in %</t>
        </is>
      </c>
      <c r="B96" s="5" t="inlineStr">
        <is>
          <t>Op.Cashflow Wachstum 10Y in %</t>
        </is>
      </c>
      <c r="C96" t="n">
        <v>9.859999999999999</v>
      </c>
      <c r="D96" t="n">
        <v>3.25</v>
      </c>
      <c r="E96" t="n">
        <v>10.91</v>
      </c>
      <c r="F96" t="n">
        <v>4.94</v>
      </c>
      <c r="G96" t="n">
        <v>7.63</v>
      </c>
      <c r="H96" t="n">
        <v>2.68</v>
      </c>
      <c r="I96" t="n">
        <v>3.41</v>
      </c>
      <c r="J96" t="n">
        <v>5.82</v>
      </c>
      <c r="K96" t="n">
        <v>-9.960000000000001</v>
      </c>
      <c r="L96" t="n">
        <v>-8.35</v>
      </c>
      <c r="M96" t="n">
        <v>-20</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-653</v>
      </c>
      <c r="D97" t="n">
        <v>-346.1</v>
      </c>
      <c r="E97" t="n">
        <v>135.6</v>
      </c>
      <c r="F97" t="n">
        <v>101</v>
      </c>
      <c r="G97" t="n">
        <v>-217.6</v>
      </c>
      <c r="H97" t="n">
        <v>47.1</v>
      </c>
      <c r="I97" t="n">
        <v>41</v>
      </c>
      <c r="J97" t="n">
        <v>32.9</v>
      </c>
      <c r="K97" t="n">
        <v>-63.1</v>
      </c>
      <c r="L97" t="n">
        <v>-73.3</v>
      </c>
      <c r="M97" t="n">
        <v>-101.1</v>
      </c>
      <c r="N97" t="n">
        <v>-4.8</v>
      </c>
      <c r="O97" t="n">
        <v>-121.9</v>
      </c>
      <c r="P97" t="n">
        <v>479.4</v>
      </c>
      <c r="Q97" t="n">
        <v>86.09999999999999</v>
      </c>
      <c r="R97" t="n">
        <v>136.7</v>
      </c>
      <c r="S97" t="n">
        <v>61.8</v>
      </c>
      <c r="T97" t="n">
        <v>68.2</v>
      </c>
      <c r="U97" t="n">
        <v>61.1</v>
      </c>
      <c r="V97" t="n">
        <v>82.40000000000001</v>
      </c>
      <c r="W97" t="n">
        <v>103.7</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1"/>
    <col customWidth="1" max="14" min="14" width="10"/>
    <col customWidth="1" max="15" min="15" width="10"/>
    <col customWidth="1" max="16" min="16" width="19"/>
    <col customWidth="1" max="17" min="17" width="22"/>
    <col customWidth="1" max="18" min="18" width="21"/>
    <col customWidth="1" max="19" min="19" width="10"/>
    <col customWidth="1" max="20" min="20" width="21"/>
    <col customWidth="1" max="21" min="21" width="10"/>
    <col customWidth="1" max="22" min="22" width="20"/>
    <col customWidth="1" max="23" min="23" width="10"/>
  </cols>
  <sheetData>
    <row r="1">
      <c r="A1" s="1" t="inlineStr">
        <is>
          <t xml:space="preserve">INFINEON </t>
        </is>
      </c>
      <c r="B1" s="2" t="inlineStr">
        <is>
          <t>WKN: 623100  ISIN: DE0006231004  Symbol:IFX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+49-89-234-0</t>
        </is>
      </c>
      <c r="G4" t="inlineStr">
        <is>
          <t>05.02.2020</t>
        </is>
      </c>
      <c r="H4" t="inlineStr">
        <is>
          <t>Result Q1</t>
        </is>
      </c>
      <c r="J4" t="inlineStr">
        <is>
          <t>Allianz Global Investors GmbH</t>
        </is>
      </c>
      <c r="L4" t="inlineStr">
        <is>
          <t>4,82%</t>
        </is>
      </c>
    </row>
    <row r="5">
      <c r="A5" s="5" t="inlineStr">
        <is>
          <t>Ticker</t>
        </is>
      </c>
      <c r="B5" t="inlineStr">
        <is>
          <t>IFX</t>
        </is>
      </c>
      <c r="C5" s="5" t="inlineStr">
        <is>
          <t>Fax</t>
        </is>
      </c>
      <c r="D5" s="5" t="inlineStr"/>
      <c r="E5" t="inlineStr">
        <is>
          <t>-</t>
        </is>
      </c>
      <c r="G5" t="inlineStr">
        <is>
          <t>20.02.2020</t>
        </is>
      </c>
      <c r="H5" t="inlineStr">
        <is>
          <t>Annual General Meeting</t>
        </is>
      </c>
      <c r="J5" t="inlineStr">
        <is>
          <t>BlackRock, Inc.</t>
        </is>
      </c>
      <c r="L5" t="inlineStr">
        <is>
          <t>5,36%</t>
        </is>
      </c>
    </row>
    <row r="6">
      <c r="A6" s="5" t="inlineStr">
        <is>
          <t>Gelistet Seit / Listed Since</t>
        </is>
      </c>
      <c r="B6" t="inlineStr">
        <is>
          <t>13.03.2000</t>
        </is>
      </c>
      <c r="C6" s="5" t="inlineStr">
        <is>
          <t>Internet</t>
        </is>
      </c>
      <c r="D6" s="5" t="inlineStr"/>
      <c r="E6" t="inlineStr">
        <is>
          <t>http://www.infineon.com/</t>
        </is>
      </c>
      <c r="G6" t="inlineStr">
        <is>
          <t>21.02.2020</t>
        </is>
      </c>
      <c r="H6" t="inlineStr">
        <is>
          <t>Ex Dividend</t>
        </is>
      </c>
      <c r="J6" t="inlineStr">
        <is>
          <t>Norges Bank</t>
        </is>
      </c>
      <c r="L6" t="inlineStr">
        <is>
          <t>4,85%</t>
        </is>
      </c>
    </row>
    <row r="7">
      <c r="A7" s="5" t="inlineStr">
        <is>
          <t>Nominalwert / Nominal Value</t>
        </is>
      </c>
      <c r="B7" t="inlineStr">
        <is>
          <t>2,00</t>
        </is>
      </c>
      <c r="C7" s="5" t="inlineStr">
        <is>
          <t>E-Mail</t>
        </is>
      </c>
      <c r="D7" s="5" t="inlineStr"/>
      <c r="E7" t="inlineStr">
        <is>
          <t>support@infineon.com</t>
        </is>
      </c>
      <c r="G7" t="inlineStr">
        <is>
          <t>26.02.2020</t>
        </is>
      </c>
      <c r="H7" t="inlineStr">
        <is>
          <t>Dividend Payout</t>
        </is>
      </c>
      <c r="J7" t="inlineStr">
        <is>
          <t>The Capital Group Companies, Inc.</t>
        </is>
      </c>
      <c r="L7" t="inlineStr">
        <is>
          <t>2,90%</t>
        </is>
      </c>
    </row>
    <row r="8">
      <c r="A8" s="5" t="inlineStr">
        <is>
          <t>Land / Country</t>
        </is>
      </c>
      <c r="B8" t="inlineStr">
        <is>
          <t>Deutschland</t>
        </is>
      </c>
      <c r="C8" s="5" t="inlineStr">
        <is>
          <t>Inv. Relations Telefon / Phone</t>
        </is>
      </c>
      <c r="D8" s="5" t="inlineStr"/>
      <c r="E8" t="inlineStr">
        <is>
          <t>+49-89-234-23766</t>
        </is>
      </c>
      <c r="G8" t="inlineStr">
        <is>
          <t>11.05.2020</t>
        </is>
      </c>
      <c r="H8" t="inlineStr">
        <is>
          <t>Score Half Year</t>
        </is>
      </c>
      <c r="J8" t="inlineStr">
        <is>
          <t>Staat Kuwait</t>
        </is>
      </c>
      <c r="L8" t="inlineStr">
        <is>
          <t>2,85%</t>
        </is>
      </c>
    </row>
    <row r="9">
      <c r="A9" s="5" t="inlineStr">
        <is>
          <t>Währung / Currency</t>
        </is>
      </c>
      <c r="B9" t="inlineStr">
        <is>
          <t>EUR</t>
        </is>
      </c>
      <c r="C9" s="5" t="inlineStr">
        <is>
          <t>Inv. Relations E-Mail</t>
        </is>
      </c>
      <c r="D9" s="5" t="inlineStr"/>
      <c r="E9" t="inlineStr">
        <is>
          <t>investor.relations@infineon.com</t>
        </is>
      </c>
      <c r="G9" t="inlineStr">
        <is>
          <t>04.08.2020</t>
        </is>
      </c>
      <c r="H9" t="inlineStr">
        <is>
          <t>Q3 Earnings</t>
        </is>
      </c>
      <c r="J9" t="inlineStr">
        <is>
          <t>Sun Life Financial Inc.</t>
        </is>
      </c>
      <c r="L9" t="inlineStr">
        <is>
          <t>2,89%</t>
        </is>
      </c>
    </row>
    <row r="10">
      <c r="A10" s="5" t="inlineStr">
        <is>
          <t>Branche / Industry</t>
        </is>
      </c>
      <c r="B10" t="inlineStr">
        <is>
          <t>Semiconductor Industry</t>
        </is>
      </c>
      <c r="C10" s="5" t="inlineStr">
        <is>
          <t>Kontaktperson / Contact Person</t>
        </is>
      </c>
      <c r="D10" s="5" t="inlineStr"/>
      <c r="E10" t="inlineStr">
        <is>
          <t>Alexander Foltin</t>
        </is>
      </c>
      <c r="G10" t="inlineStr">
        <is>
          <t>09.11.2020</t>
        </is>
      </c>
      <c r="H10" t="inlineStr">
        <is>
          <t>Q4 Result</t>
        </is>
      </c>
      <c r="J10" t="inlineStr">
        <is>
          <t>DWS Investment GmbH</t>
        </is>
      </c>
      <c r="L10" t="inlineStr">
        <is>
          <t>3,92%</t>
        </is>
      </c>
    </row>
    <row r="11">
      <c r="A11" s="5" t="inlineStr">
        <is>
          <t>Sektor / Sector</t>
        </is>
      </c>
      <c r="B11" t="inlineStr">
        <is>
          <t>Technology</t>
        </is>
      </c>
      <c r="J11" t="inlineStr">
        <is>
          <t>Freefloat</t>
        </is>
      </c>
      <c r="L11" t="inlineStr">
        <is>
          <t>72,41%</t>
        </is>
      </c>
    </row>
    <row r="12">
      <c r="A12" s="5" t="inlineStr">
        <is>
          <t>Typ / Genre</t>
        </is>
      </c>
      <c r="B12" t="inlineStr">
        <is>
          <t>Namens-Stammaktie</t>
        </is>
      </c>
    </row>
    <row r="13">
      <c r="A13" s="5" t="inlineStr">
        <is>
          <t>Adresse / Address</t>
        </is>
      </c>
      <c r="B13" t="inlineStr">
        <is>
          <t>Infineon Technologies AGAm Campeon 1-12  D-85579 Neubiberg</t>
        </is>
      </c>
    </row>
    <row r="14">
      <c r="A14" s="5" t="inlineStr">
        <is>
          <t>Management</t>
        </is>
      </c>
      <c r="B14" t="inlineStr">
        <is>
          <t>Dr. Reinhard Ploss, Dr. Helmut Gassel, Jochen Hanebeck, Sven Schneider</t>
        </is>
      </c>
    </row>
    <row r="15">
      <c r="A15" s="5" t="inlineStr">
        <is>
          <t>Aufsichtsrat / Board</t>
        </is>
      </c>
      <c r="B15" t="inlineStr">
        <is>
          <t>Dr. Wolfgang Eder, Johann Dechant, Xiaoqun Clever, Dr. Friedrich Eichiner, Hans Ulrich Holdenried, Géraldine Picaud, Dr. Manfred Puffer, Dr. Ulrich Spiesshofer, Margret Suckale, Annette Engelfried, Peter Gruber, Dr. Susanne Lachenmann, Melanie Riedl, Jürgen Scholz, Kerstin Schulzendorf, Diana Vitale</t>
        </is>
      </c>
    </row>
    <row r="16">
      <c r="A16" s="5" t="inlineStr">
        <is>
          <t>Beschreibung</t>
        </is>
      </c>
      <c r="B16" t="inlineStr">
        <is>
          <t>Die Infineon Technologies AG ist ein führender Hersteller von Halbleitern, der sich bei der Entwicklung seiner Produkte besonders auf die Themen Energieeffizienz, Mobilität und Sicherheit konzentriert. Angeboten werden Halbleiter- und Systemlösungen für Automotive-, Industrieelektronik, Chipkarten- und Sicherheitsanwendungen. Infineon ist mit seinen Produkten in nahezu allen Bereichen des modernen Lebens, das in großen Teilen auf Elektronik basiert, vertreten. Zur Anwendung kommen Halbleiter unter anderem in der Elektronik von Fahrzeugen, in PCs, Mobiltelefonen, in Chips auf Ausweisen, Kredit- und EC-Karten, Beleuchtungsanlagen, allen Arten von Steuergeräten sowie in Haushalts- und Stromversorgungsgeräten. Im Januar 2015 bekam der Chiphersteller von den Wettbewerbshütern grünes Licht für den Kauf des US-Rivalen International Rectifier. Es ist die größte Übernahme in der Firmengeschichte von Infineon. Der Konzern hatte die rund 3 Mrd. US-Dollar (2,5 Mrd. Euro) schwere Übernahme im August 2014 angekündigt. Copyright 2014 FINANCE BASE AG</t>
        </is>
      </c>
    </row>
    <row r="17">
      <c r="A17" s="5" t="inlineStr">
        <is>
          <t>Profile</t>
        </is>
      </c>
      <c r="B17" t="inlineStr">
        <is>
          <t>Infineon Technologies AG is a leading manufacturer of semiconductors, which focuses on the development of its products particularly on energy efficiency, mobility and security. offered semiconductor and system solutions for automotive, industrial electronics, chip card and security applications. Infineon is represented with its products in nearly all areas of modern life, which is largely based on electronics. For use semiconductors are among others in the electronics of vehicles in personal computers, mobile phones, in chips on ID cards, credit and debit cards, lighting equipment, all kinds of control devices and in household and power supplies. In January 2015, the chipmaker got from the competition watchdogs go-ahead for the purchase of US rival International Rectifier. It is the largest acquisition in the history of Infineon. The group had announced the approximately 3 billion dollar takeover (EUR 2.5 billion) in August, 2014.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8029</v>
      </c>
      <c r="D20" t="n">
        <v>7599</v>
      </c>
      <c r="E20" t="n">
        <v>7063</v>
      </c>
      <c r="F20" t="n">
        <v>6473</v>
      </c>
      <c r="G20" t="n">
        <v>5795</v>
      </c>
      <c r="H20" t="n">
        <v>4320</v>
      </c>
      <c r="I20" t="n">
        <v>3843</v>
      </c>
      <c r="J20" t="n">
        <v>3904</v>
      </c>
      <c r="K20" t="n">
        <v>3997</v>
      </c>
      <c r="L20" t="n">
        <v>3295</v>
      </c>
      <c r="M20" t="n">
        <v>3027</v>
      </c>
      <c r="N20" t="n">
        <v>4321</v>
      </c>
      <c r="O20" t="n">
        <v>7682</v>
      </c>
      <c r="P20" t="n">
        <v>7929</v>
      </c>
      <c r="Q20" t="n">
        <v>6759</v>
      </c>
      <c r="R20" t="n">
        <v>7195</v>
      </c>
      <c r="S20" t="n">
        <v>6152</v>
      </c>
      <c r="T20" t="n">
        <v>5207</v>
      </c>
      <c r="U20" t="n">
        <v>5671</v>
      </c>
      <c r="V20" t="n">
        <v>7283</v>
      </c>
      <c r="W20" t="n">
        <v>4237</v>
      </c>
    </row>
    <row r="21">
      <c r="A21" s="5" t="inlineStr">
        <is>
          <t>Bruttoergebnis vom Umsatz</t>
        </is>
      </c>
      <c r="B21" s="5" t="inlineStr">
        <is>
          <t>Gross Profit</t>
        </is>
      </c>
      <c r="C21" t="n">
        <v>2994</v>
      </c>
      <c r="D21" t="n">
        <v>2885</v>
      </c>
      <c r="E21" t="n">
        <v>2621</v>
      </c>
      <c r="F21" t="n">
        <v>2330</v>
      </c>
      <c r="G21" t="n">
        <v>2080</v>
      </c>
      <c r="H21" t="n">
        <v>1647</v>
      </c>
      <c r="I21" t="n">
        <v>1323</v>
      </c>
      <c r="J21" t="n">
        <v>1427</v>
      </c>
      <c r="K21" t="n">
        <v>1654</v>
      </c>
      <c r="L21" t="n">
        <v>1237</v>
      </c>
      <c r="M21" t="n">
        <v>659</v>
      </c>
      <c r="N21" t="n">
        <v>1498</v>
      </c>
      <c r="O21" t="n">
        <v>1590</v>
      </c>
      <c r="P21" t="n">
        <v>2075</v>
      </c>
      <c r="Q21" t="n">
        <v>1850</v>
      </c>
      <c r="R21" t="n">
        <v>2525</v>
      </c>
      <c r="S21" t="n">
        <v>1538</v>
      </c>
      <c r="T21" t="n">
        <v>601</v>
      </c>
      <c r="U21" t="n">
        <v>767.2</v>
      </c>
      <c r="V21" t="n">
        <v>3172</v>
      </c>
      <c r="W21" t="n">
        <v>1227</v>
      </c>
    </row>
    <row r="22">
      <c r="A22" s="5" t="inlineStr">
        <is>
          <t>Operatives Ergebnis (EBIT)</t>
        </is>
      </c>
      <c r="B22" s="5" t="inlineStr">
        <is>
          <t>EBIT Earning Before Interest &amp; Tax</t>
        </is>
      </c>
      <c r="C22" t="n">
        <v>1161</v>
      </c>
      <c r="D22" t="n">
        <v>1469</v>
      </c>
      <c r="E22" t="n">
        <v>983</v>
      </c>
      <c r="F22" t="n">
        <v>763</v>
      </c>
      <c r="G22" t="n">
        <v>555</v>
      </c>
      <c r="H22" t="n">
        <v>525</v>
      </c>
      <c r="I22" t="n">
        <v>325</v>
      </c>
      <c r="J22" t="n">
        <v>455</v>
      </c>
      <c r="K22" t="n">
        <v>736</v>
      </c>
      <c r="L22" t="n">
        <v>348</v>
      </c>
      <c r="M22" t="n">
        <v>-220</v>
      </c>
      <c r="N22" t="n">
        <v>-50</v>
      </c>
      <c r="O22" t="n">
        <v>-370</v>
      </c>
      <c r="P22" t="n">
        <v>-56</v>
      </c>
      <c r="Q22" t="n">
        <v>-268</v>
      </c>
      <c r="R22" t="n">
        <v>314</v>
      </c>
      <c r="S22" t="n">
        <v>-344</v>
      </c>
      <c r="T22" t="n">
        <v>-1072</v>
      </c>
      <c r="U22" t="n">
        <v>-1125</v>
      </c>
      <c r="V22" t="n">
        <v>1479</v>
      </c>
      <c r="W22" t="n">
        <v>-64.40000000000001</v>
      </c>
    </row>
    <row r="23">
      <c r="A23" s="5" t="inlineStr">
        <is>
          <t>Finanzergebnis</t>
        </is>
      </c>
      <c r="B23" s="5" t="inlineStr">
        <is>
          <t>Financial Result</t>
        </is>
      </c>
      <c r="C23" t="n">
        <v>-78</v>
      </c>
      <c r="D23" t="n">
        <v>-58</v>
      </c>
      <c r="E23" t="n">
        <v>-50</v>
      </c>
      <c r="F23" t="n">
        <v>-58</v>
      </c>
      <c r="G23" t="n">
        <v>-35</v>
      </c>
      <c r="H23" t="n">
        <v>-6</v>
      </c>
      <c r="I23" t="n">
        <v>-19</v>
      </c>
      <c r="J23" t="n">
        <v>-24</v>
      </c>
      <c r="K23" t="n">
        <v>-22</v>
      </c>
      <c r="L23" t="n">
        <v>-58</v>
      </c>
      <c r="M23" t="n">
        <v>-48</v>
      </c>
      <c r="N23" t="n">
        <v>-38</v>
      </c>
      <c r="O23" t="n">
        <v>97</v>
      </c>
      <c r="P23" t="n">
        <v>-51</v>
      </c>
      <c r="Q23" t="n">
        <v>76</v>
      </c>
      <c r="R23" t="n">
        <v>-99</v>
      </c>
      <c r="S23" t="n">
        <v>-7</v>
      </c>
      <c r="T23" t="n">
        <v>-88</v>
      </c>
      <c r="U23" t="n">
        <v>105.7</v>
      </c>
      <c r="V23" t="n">
        <v>259.6</v>
      </c>
      <c r="W23" t="n">
        <v>94.90000000000001</v>
      </c>
    </row>
    <row r="24">
      <c r="A24" s="5" t="inlineStr">
        <is>
          <t>Ergebnis vor Steuer (EBT)</t>
        </is>
      </c>
      <c r="B24" s="5" t="inlineStr">
        <is>
          <t>EBT Earning Before Tax</t>
        </is>
      </c>
      <c r="C24" t="n">
        <v>1083</v>
      </c>
      <c r="D24" t="n">
        <v>1411</v>
      </c>
      <c r="E24" t="n">
        <v>933</v>
      </c>
      <c r="F24" t="n">
        <v>705</v>
      </c>
      <c r="G24" t="n">
        <v>520</v>
      </c>
      <c r="H24" t="n">
        <v>519</v>
      </c>
      <c r="I24" t="n">
        <v>306</v>
      </c>
      <c r="J24" t="n">
        <v>431</v>
      </c>
      <c r="K24" t="n">
        <v>714</v>
      </c>
      <c r="L24" t="n">
        <v>290</v>
      </c>
      <c r="M24" t="n">
        <v>-268</v>
      </c>
      <c r="N24" t="n">
        <v>-88</v>
      </c>
      <c r="O24" t="n">
        <v>-273</v>
      </c>
      <c r="P24" t="n">
        <v>-107</v>
      </c>
      <c r="Q24" t="n">
        <v>-192</v>
      </c>
      <c r="R24" t="n">
        <v>215</v>
      </c>
      <c r="S24" t="n">
        <v>-351</v>
      </c>
      <c r="T24" t="n">
        <v>-1160</v>
      </c>
      <c r="U24" t="n">
        <v>-1019</v>
      </c>
      <c r="V24" t="n">
        <v>1738</v>
      </c>
      <c r="W24" t="n">
        <v>30.5</v>
      </c>
    </row>
    <row r="25">
      <c r="A25" s="5" t="inlineStr">
        <is>
          <t>Steuern auf Einkommen und Ertrag</t>
        </is>
      </c>
      <c r="B25" s="5" t="inlineStr">
        <is>
          <t>Taxes on income and earnings</t>
        </is>
      </c>
      <c r="C25" t="n">
        <v>194</v>
      </c>
      <c r="D25" t="n">
        <v>193</v>
      </c>
      <c r="E25" t="n">
        <v>142</v>
      </c>
      <c r="F25" t="n">
        <v>-36</v>
      </c>
      <c r="G25" t="n">
        <v>-102</v>
      </c>
      <c r="H25" t="n">
        <v>31</v>
      </c>
      <c r="I25" t="n">
        <v>23</v>
      </c>
      <c r="J25" t="n">
        <v>-1</v>
      </c>
      <c r="K25" t="n">
        <v>-30</v>
      </c>
      <c r="L25" t="n">
        <v>-22</v>
      </c>
      <c r="M25" t="n">
        <v>5</v>
      </c>
      <c r="N25" t="n">
        <v>61</v>
      </c>
      <c r="O25" t="n">
        <v>79</v>
      </c>
      <c r="P25" t="n">
        <v>161</v>
      </c>
      <c r="Q25" t="n">
        <v>120</v>
      </c>
      <c r="R25" t="n">
        <v>154</v>
      </c>
      <c r="S25" t="n">
        <v>84</v>
      </c>
      <c r="T25" t="n">
        <v>-139</v>
      </c>
      <c r="U25" t="n">
        <v>-428.7</v>
      </c>
      <c r="V25" t="n">
        <v>612.5</v>
      </c>
      <c r="W25" t="n">
        <v>-30.1</v>
      </c>
    </row>
    <row r="26">
      <c r="A26" s="5" t="inlineStr">
        <is>
          <t>Ergebnis nach Steuer</t>
        </is>
      </c>
      <c r="B26" s="5" t="inlineStr">
        <is>
          <t>Earnings after tax</t>
        </is>
      </c>
      <c r="C26" t="n">
        <v>889</v>
      </c>
      <c r="D26" t="n">
        <v>1218</v>
      </c>
      <c r="E26" t="n">
        <v>791</v>
      </c>
      <c r="F26" t="n">
        <v>741</v>
      </c>
      <c r="G26" t="n">
        <v>622</v>
      </c>
      <c r="H26" t="n">
        <v>488</v>
      </c>
      <c r="I26" t="n">
        <v>283</v>
      </c>
      <c r="J26" t="n">
        <v>432</v>
      </c>
      <c r="K26" t="n">
        <v>744</v>
      </c>
      <c r="L26" t="n">
        <v>312</v>
      </c>
      <c r="M26" t="n">
        <v>-273</v>
      </c>
      <c r="N26" t="n">
        <v>-149</v>
      </c>
      <c r="O26" t="n">
        <v>-352</v>
      </c>
      <c r="P26" t="n">
        <v>-268</v>
      </c>
      <c r="Q26" t="n">
        <v>-312</v>
      </c>
      <c r="R26" t="n">
        <v>61</v>
      </c>
      <c r="S26" t="n">
        <v>-435</v>
      </c>
      <c r="T26" t="n">
        <v>-1021</v>
      </c>
      <c r="U26" t="n">
        <v>-590.6</v>
      </c>
      <c r="V26" t="n">
        <v>1126</v>
      </c>
      <c r="W26" t="n">
        <v>60.6</v>
      </c>
    </row>
    <row r="27">
      <c r="A27" s="5" t="inlineStr">
        <is>
          <t>Minderheitenanteil</t>
        </is>
      </c>
      <c r="B27" s="5" t="inlineStr">
        <is>
          <t>Minority Share</t>
        </is>
      </c>
      <c r="C27" t="inlineStr">
        <is>
          <t>-</t>
        </is>
      </c>
      <c r="D27" t="inlineStr">
        <is>
          <t>-</t>
        </is>
      </c>
      <c r="E27" t="inlineStr">
        <is>
          <t>-</t>
        </is>
      </c>
      <c r="F27" t="n">
        <v>1</v>
      </c>
      <c r="G27" t="n">
        <v>-2</v>
      </c>
      <c r="H27" t="inlineStr">
        <is>
          <t>-</t>
        </is>
      </c>
      <c r="I27" t="inlineStr">
        <is>
          <t>-</t>
        </is>
      </c>
      <c r="J27" t="inlineStr">
        <is>
          <t>-</t>
        </is>
      </c>
      <c r="K27" t="inlineStr">
        <is>
          <t>-</t>
        </is>
      </c>
      <c r="L27" t="n">
        <v>-1</v>
      </c>
      <c r="M27" t="n">
        <v>48</v>
      </c>
      <c r="N27" t="n">
        <v>14</v>
      </c>
      <c r="O27" t="n">
        <v>19</v>
      </c>
      <c r="P27" t="inlineStr">
        <is>
          <t>-</t>
        </is>
      </c>
      <c r="Q27" t="inlineStr">
        <is>
          <t>-</t>
        </is>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870</v>
      </c>
      <c r="D28" t="n">
        <v>1075</v>
      </c>
      <c r="E28" t="n">
        <v>790</v>
      </c>
      <c r="F28" t="n">
        <v>744</v>
      </c>
      <c r="G28" t="n">
        <v>632</v>
      </c>
      <c r="H28" t="n">
        <v>535</v>
      </c>
      <c r="I28" t="n">
        <v>272</v>
      </c>
      <c r="J28" t="n">
        <v>427</v>
      </c>
      <c r="K28" t="n">
        <v>1119</v>
      </c>
      <c r="L28" t="n">
        <v>659</v>
      </c>
      <c r="M28" t="n">
        <v>-623</v>
      </c>
      <c r="N28" t="n">
        <v>-3122</v>
      </c>
      <c r="O28" t="n">
        <v>-368</v>
      </c>
      <c r="P28" t="n">
        <v>-268</v>
      </c>
      <c r="Q28" t="n">
        <v>-312</v>
      </c>
      <c r="R28" t="n">
        <v>61</v>
      </c>
      <c r="S28" t="n">
        <v>-435</v>
      </c>
      <c r="T28" t="n">
        <v>-1021</v>
      </c>
      <c r="U28" t="n">
        <v>-590.6</v>
      </c>
      <c r="V28" t="n">
        <v>1126</v>
      </c>
      <c r="W28" t="n">
        <v>60.6</v>
      </c>
    </row>
    <row r="29">
      <c r="A29" s="5" t="inlineStr">
        <is>
          <t>Summe Umlaufvermögen</t>
        </is>
      </c>
      <c r="B29" s="5" t="inlineStr">
        <is>
          <t>Current Assets</t>
        </is>
      </c>
      <c r="C29" t="n">
        <v>7324</v>
      </c>
      <c r="D29" t="n">
        <v>5423</v>
      </c>
      <c r="E29" t="n">
        <v>4871</v>
      </c>
      <c r="F29" t="n">
        <v>4492</v>
      </c>
      <c r="G29" t="n">
        <v>4115</v>
      </c>
      <c r="H29" t="n">
        <v>3934</v>
      </c>
      <c r="I29" t="n">
        <v>3623</v>
      </c>
      <c r="J29" t="n">
        <v>3510</v>
      </c>
      <c r="K29" t="n">
        <v>3971</v>
      </c>
      <c r="L29" t="n">
        <v>3590</v>
      </c>
      <c r="M29" t="n">
        <v>2744</v>
      </c>
      <c r="N29" t="n">
        <v>4773</v>
      </c>
      <c r="O29" t="n">
        <v>5278</v>
      </c>
      <c r="P29" t="n">
        <v>5681</v>
      </c>
      <c r="Q29" t="n">
        <v>4574</v>
      </c>
      <c r="R29" t="n">
        <v>5292</v>
      </c>
      <c r="S29" t="n">
        <v>5306</v>
      </c>
      <c r="T29" t="n">
        <v>4191</v>
      </c>
      <c r="U29" t="n">
        <v>2876</v>
      </c>
      <c r="V29" t="n">
        <v>3835</v>
      </c>
      <c r="W29" t="n">
        <v>2523</v>
      </c>
    </row>
    <row r="30">
      <c r="A30" s="5" t="inlineStr">
        <is>
          <t>Summe Anlagevermögen</t>
        </is>
      </c>
      <c r="B30" s="5" t="inlineStr">
        <is>
          <t>Fixed Assets</t>
        </is>
      </c>
      <c r="C30" t="n">
        <v>6088</v>
      </c>
      <c r="D30" t="n">
        <v>5456</v>
      </c>
      <c r="E30" t="n">
        <v>5074</v>
      </c>
      <c r="F30" t="n">
        <v>4595</v>
      </c>
      <c r="G30" t="n">
        <v>4626</v>
      </c>
      <c r="H30" t="n">
        <v>2504</v>
      </c>
      <c r="I30" t="n">
        <v>2282</v>
      </c>
      <c r="J30" t="n">
        <v>2388</v>
      </c>
      <c r="K30" t="n">
        <v>1902</v>
      </c>
      <c r="L30" t="n">
        <v>1403</v>
      </c>
      <c r="M30" t="n">
        <v>1862</v>
      </c>
      <c r="N30" t="n">
        <v>2310</v>
      </c>
      <c r="O30" t="n">
        <v>5401</v>
      </c>
      <c r="P30" t="n">
        <v>5504</v>
      </c>
      <c r="Q30" t="n">
        <v>5710</v>
      </c>
      <c r="R30" t="n">
        <v>5572</v>
      </c>
      <c r="S30" t="n">
        <v>5499</v>
      </c>
      <c r="T30" t="n">
        <v>6727</v>
      </c>
      <c r="U30" t="n">
        <v>6867</v>
      </c>
      <c r="V30" t="n">
        <v>5018</v>
      </c>
      <c r="W30" t="n">
        <v>3922</v>
      </c>
    </row>
    <row r="31">
      <c r="A31" s="5" t="inlineStr">
        <is>
          <t>Summe Aktiva</t>
        </is>
      </c>
      <c r="B31" s="5" t="inlineStr">
        <is>
          <t>Total Assets</t>
        </is>
      </c>
      <c r="C31" t="n">
        <v>13412</v>
      </c>
      <c r="D31" t="n">
        <v>10879</v>
      </c>
      <c r="E31" t="n">
        <v>9945</v>
      </c>
      <c r="F31" t="n">
        <v>9087</v>
      </c>
      <c r="G31" t="n">
        <v>8741</v>
      </c>
      <c r="H31" t="n">
        <v>6438</v>
      </c>
      <c r="I31" t="n">
        <v>5905</v>
      </c>
      <c r="J31" t="n">
        <v>5898</v>
      </c>
      <c r="K31" t="n">
        <v>5873</v>
      </c>
      <c r="L31" t="n">
        <v>4993</v>
      </c>
      <c r="M31" t="n">
        <v>4606</v>
      </c>
      <c r="N31" t="n">
        <v>7083</v>
      </c>
      <c r="O31" t="n">
        <v>10679</v>
      </c>
      <c r="P31" t="n">
        <v>11185</v>
      </c>
      <c r="Q31" t="n">
        <v>10284</v>
      </c>
      <c r="R31" t="n">
        <v>10864</v>
      </c>
      <c r="S31" t="n">
        <v>10805</v>
      </c>
      <c r="T31" t="n">
        <v>10918</v>
      </c>
      <c r="U31" t="n">
        <v>9743</v>
      </c>
      <c r="V31" t="n">
        <v>8853</v>
      </c>
      <c r="W31" t="n">
        <v>6445</v>
      </c>
    </row>
    <row r="32">
      <c r="A32" s="5" t="inlineStr">
        <is>
          <t>Summe kurzfristiges Fremdkapital</t>
        </is>
      </c>
      <c r="B32" s="5" t="inlineStr">
        <is>
          <t>Short-Term Debt</t>
        </is>
      </c>
      <c r="C32" t="n">
        <v>2044</v>
      </c>
      <c r="D32" t="n">
        <v>2182</v>
      </c>
      <c r="E32" t="n">
        <v>2098</v>
      </c>
      <c r="F32" t="n">
        <v>1530</v>
      </c>
      <c r="G32" t="n">
        <v>1585</v>
      </c>
      <c r="H32" t="n">
        <v>1603</v>
      </c>
      <c r="I32" t="n">
        <v>1594</v>
      </c>
      <c r="J32" t="n">
        <v>1678</v>
      </c>
      <c r="K32" t="n">
        <v>2005</v>
      </c>
      <c r="L32" t="n">
        <v>1808</v>
      </c>
      <c r="M32" t="n">
        <v>1658</v>
      </c>
      <c r="N32" t="n">
        <v>3643</v>
      </c>
      <c r="O32" t="n">
        <v>2847</v>
      </c>
      <c r="P32" t="n">
        <v>3305</v>
      </c>
      <c r="Q32" t="n">
        <v>2382</v>
      </c>
      <c r="R32" t="n">
        <v>2870</v>
      </c>
      <c r="S32" t="n">
        <v>2134</v>
      </c>
      <c r="T32" t="n">
        <v>2383</v>
      </c>
      <c r="U32" t="n">
        <v>2204</v>
      </c>
      <c r="V32" t="n">
        <v>2454</v>
      </c>
      <c r="W32" t="n">
        <v>2050</v>
      </c>
    </row>
    <row r="33">
      <c r="A33" s="5" t="inlineStr">
        <is>
          <t>Summe langfristiges Fremdkapital</t>
        </is>
      </c>
      <c r="B33" s="5" t="inlineStr">
        <is>
          <t>Long-Term Debt</t>
        </is>
      </c>
      <c r="C33" t="n">
        <v>2735</v>
      </c>
      <c r="D33" t="n">
        <v>2251</v>
      </c>
      <c r="E33" t="n">
        <v>2211</v>
      </c>
      <c r="F33" t="n">
        <v>2534</v>
      </c>
      <c r="G33" t="n">
        <v>2491</v>
      </c>
      <c r="H33" t="n">
        <v>677</v>
      </c>
      <c r="I33" t="n">
        <v>535</v>
      </c>
      <c r="J33" t="n">
        <v>645</v>
      </c>
      <c r="K33" t="n">
        <v>513</v>
      </c>
      <c r="L33" t="n">
        <v>560</v>
      </c>
      <c r="M33" t="n">
        <v>615</v>
      </c>
      <c r="N33" t="n">
        <v>1219</v>
      </c>
      <c r="O33" t="n">
        <v>1885</v>
      </c>
      <c r="P33" t="n">
        <v>2565</v>
      </c>
      <c r="Q33" t="n">
        <v>2273</v>
      </c>
      <c r="R33" t="n">
        <v>2016</v>
      </c>
      <c r="S33" t="n">
        <v>3005</v>
      </c>
      <c r="T33" t="n">
        <v>2377</v>
      </c>
      <c r="U33" t="n">
        <v>639.6</v>
      </c>
      <c r="V33" t="n">
        <v>592.2</v>
      </c>
      <c r="W33" t="n">
        <v>740.1</v>
      </c>
    </row>
    <row r="34">
      <c r="A34" s="5" t="inlineStr">
        <is>
          <t>Summe Fremdkapital</t>
        </is>
      </c>
      <c r="B34" s="5" t="inlineStr">
        <is>
          <t>Total Liabilities</t>
        </is>
      </c>
      <c r="C34" t="n">
        <v>4779</v>
      </c>
      <c r="D34" t="n">
        <v>4433</v>
      </c>
      <c r="E34" t="n">
        <v>4309</v>
      </c>
      <c r="F34" t="n">
        <v>4064</v>
      </c>
      <c r="G34" t="n">
        <v>4076</v>
      </c>
      <c r="H34" t="n">
        <v>2280</v>
      </c>
      <c r="I34" t="n">
        <v>2129</v>
      </c>
      <c r="J34" t="n">
        <v>2323</v>
      </c>
      <c r="K34" t="n">
        <v>2518</v>
      </c>
      <c r="L34" t="n">
        <v>2368</v>
      </c>
      <c r="M34" t="n">
        <v>2273</v>
      </c>
      <c r="N34" t="n">
        <v>4862</v>
      </c>
      <c r="O34" t="n">
        <v>4732</v>
      </c>
      <c r="P34" t="n">
        <v>5870</v>
      </c>
      <c r="Q34" t="n">
        <v>4655</v>
      </c>
      <c r="R34" t="n">
        <v>4886</v>
      </c>
      <c r="S34" t="n">
        <v>5139</v>
      </c>
      <c r="T34" t="n">
        <v>4760</v>
      </c>
      <c r="U34" t="n">
        <v>2843</v>
      </c>
      <c r="V34" t="n">
        <v>3047</v>
      </c>
      <c r="W34" t="n">
        <v>2790</v>
      </c>
    </row>
    <row r="35">
      <c r="A35" s="5" t="inlineStr">
        <is>
          <t>Minderheitenanteil</t>
        </is>
      </c>
      <c r="B35" s="5" t="inlineStr">
        <is>
          <t>Minority Share</t>
        </is>
      </c>
      <c r="C35" t="inlineStr">
        <is>
          <t>-</t>
        </is>
      </c>
      <c r="D35" t="inlineStr">
        <is>
          <t>-</t>
        </is>
      </c>
      <c r="E35" t="inlineStr">
        <is>
          <t>-</t>
        </is>
      </c>
      <c r="F35" t="inlineStr">
        <is>
          <t>-</t>
        </is>
      </c>
      <c r="G35" t="n">
        <v>1</v>
      </c>
      <c r="H35" t="n">
        <v>4</v>
      </c>
      <c r="I35" t="inlineStr">
        <is>
          <t>-</t>
        </is>
      </c>
      <c r="J35" t="inlineStr">
        <is>
          <t>-</t>
        </is>
      </c>
      <c r="K35" t="inlineStr">
        <is>
          <t>-</t>
        </is>
      </c>
      <c r="L35" t="inlineStr">
        <is>
          <t>-</t>
        </is>
      </c>
      <c r="M35" t="n">
        <v>60</v>
      </c>
      <c r="N35" t="n">
        <v>457</v>
      </c>
      <c r="O35" t="n">
        <v>1033</v>
      </c>
      <c r="P35" t="inlineStr">
        <is>
          <t>-</t>
        </is>
      </c>
      <c r="Q35" t="inlineStr">
        <is>
          <t>-</t>
        </is>
      </c>
      <c r="R35" t="inlineStr">
        <is>
          <t>-</t>
        </is>
      </c>
      <c r="S35" t="inlineStr">
        <is>
          <t>-</t>
        </is>
      </c>
      <c r="T35" t="inlineStr">
        <is>
          <t>-</t>
        </is>
      </c>
      <c r="U35" t="inlineStr">
        <is>
          <t>-</t>
        </is>
      </c>
      <c r="V35" t="inlineStr">
        <is>
          <t>-</t>
        </is>
      </c>
      <c r="W35" t="inlineStr">
        <is>
          <t>-</t>
        </is>
      </c>
    </row>
    <row r="36">
      <c r="A36" s="5" t="inlineStr">
        <is>
          <t>Summe Eigenkapital</t>
        </is>
      </c>
      <c r="B36" s="5" t="inlineStr">
        <is>
          <t>Equity</t>
        </is>
      </c>
      <c r="C36" t="n">
        <v>8633</v>
      </c>
      <c r="D36" t="n">
        <v>6446</v>
      </c>
      <c r="E36" t="n">
        <v>5636</v>
      </c>
      <c r="F36" t="n">
        <v>5023</v>
      </c>
      <c r="G36" t="n">
        <v>4664</v>
      </c>
      <c r="H36" t="n">
        <v>4154</v>
      </c>
      <c r="I36" t="n">
        <v>3776</v>
      </c>
      <c r="J36" t="n">
        <v>3575</v>
      </c>
      <c r="K36" t="n">
        <v>3355</v>
      </c>
      <c r="L36" t="n">
        <v>2625</v>
      </c>
      <c r="M36" t="n">
        <v>2273</v>
      </c>
      <c r="N36" t="n">
        <v>1764</v>
      </c>
      <c r="O36" t="n">
        <v>4914</v>
      </c>
      <c r="P36" t="n">
        <v>5315</v>
      </c>
      <c r="Q36" t="n">
        <v>5629</v>
      </c>
      <c r="R36" t="n">
        <v>5978</v>
      </c>
      <c r="S36" t="n">
        <v>5666</v>
      </c>
      <c r="T36" t="n">
        <v>6158</v>
      </c>
      <c r="U36" t="n">
        <v>6900</v>
      </c>
      <c r="V36" t="n">
        <v>5806</v>
      </c>
      <c r="W36" t="n">
        <v>3656</v>
      </c>
    </row>
    <row r="37">
      <c r="A37" s="5" t="inlineStr">
        <is>
          <t>Summe Passiva</t>
        </is>
      </c>
      <c r="B37" s="5" t="inlineStr">
        <is>
          <t>Liabilities &amp; Shareholder Equity</t>
        </is>
      </c>
      <c r="C37" t="n">
        <v>13412</v>
      </c>
      <c r="D37" t="n">
        <v>10879</v>
      </c>
      <c r="E37" t="n">
        <v>9945</v>
      </c>
      <c r="F37" t="n">
        <v>9087</v>
      </c>
      <c r="G37" t="n">
        <v>8741</v>
      </c>
      <c r="H37" t="n">
        <v>6438</v>
      </c>
      <c r="I37" t="n">
        <v>5905</v>
      </c>
      <c r="J37" t="n">
        <v>5898</v>
      </c>
      <c r="K37" t="n">
        <v>5873</v>
      </c>
      <c r="L37" t="n">
        <v>4993</v>
      </c>
      <c r="M37" t="n">
        <v>4606</v>
      </c>
      <c r="N37" t="n">
        <v>7083</v>
      </c>
      <c r="O37" t="n">
        <v>10679</v>
      </c>
      <c r="P37" t="n">
        <v>11185</v>
      </c>
      <c r="Q37" t="n">
        <v>10284</v>
      </c>
      <c r="R37" t="n">
        <v>10864</v>
      </c>
      <c r="S37" t="n">
        <v>10805</v>
      </c>
      <c r="T37" t="n">
        <v>10918</v>
      </c>
      <c r="U37" t="n">
        <v>9743</v>
      </c>
      <c r="V37" t="n">
        <v>8853</v>
      </c>
      <c r="W37" t="n">
        <v>6445</v>
      </c>
    </row>
    <row r="38">
      <c r="A38" s="5" t="inlineStr">
        <is>
          <t>Mio.Aktien im Umlauf</t>
        </is>
      </c>
      <c r="B38" s="5" t="inlineStr">
        <is>
          <t>Million shares outstanding</t>
        </is>
      </c>
      <c r="C38" t="n">
        <v>1251</v>
      </c>
      <c r="D38" t="n">
        <v>1137</v>
      </c>
      <c r="E38" t="n">
        <v>1136</v>
      </c>
      <c r="F38" t="n">
        <v>1134</v>
      </c>
      <c r="G38" t="n">
        <v>1131</v>
      </c>
      <c r="H38" t="n">
        <v>1128</v>
      </c>
      <c r="I38" t="n">
        <v>1081</v>
      </c>
      <c r="J38" t="n">
        <v>1080</v>
      </c>
      <c r="K38" t="n">
        <v>1087</v>
      </c>
      <c r="L38" t="n">
        <v>1087</v>
      </c>
      <c r="M38" t="n">
        <v>1087</v>
      </c>
      <c r="N38" t="n">
        <v>750</v>
      </c>
      <c r="O38" t="n">
        <v>750</v>
      </c>
      <c r="P38" t="n">
        <v>748</v>
      </c>
      <c r="Q38" t="n">
        <v>748</v>
      </c>
      <c r="R38" t="n">
        <v>747.6</v>
      </c>
      <c r="S38" t="n">
        <v>720.8</v>
      </c>
      <c r="T38" t="n">
        <v>720.8</v>
      </c>
      <c r="U38" t="n">
        <v>693</v>
      </c>
      <c r="V38" t="n">
        <v>625.5</v>
      </c>
      <c r="W38" t="inlineStr">
        <is>
          <t>-</t>
        </is>
      </c>
    </row>
    <row r="39">
      <c r="A39" s="5" t="inlineStr">
        <is>
          <t>Ergebnis je Aktie (brutto)</t>
        </is>
      </c>
      <c r="B39" s="5" t="inlineStr">
        <is>
          <t>Earnings per share</t>
        </is>
      </c>
      <c r="C39" t="n">
        <v>0.87</v>
      </c>
      <c r="D39" t="n">
        <v>1.24</v>
      </c>
      <c r="E39" t="n">
        <v>0.82</v>
      </c>
      <c r="F39" t="n">
        <v>0.62</v>
      </c>
      <c r="G39" t="n">
        <v>0.46</v>
      </c>
      <c r="H39" t="n">
        <v>0.46</v>
      </c>
      <c r="I39" t="n">
        <v>0.28</v>
      </c>
      <c r="J39" t="n">
        <v>0.4</v>
      </c>
      <c r="K39" t="n">
        <v>0.66</v>
      </c>
      <c r="L39" t="n">
        <v>0.27</v>
      </c>
      <c r="M39" t="n">
        <v>-0.25</v>
      </c>
      <c r="N39" t="n">
        <v>-0.12</v>
      </c>
      <c r="O39" t="n">
        <v>-0.36</v>
      </c>
      <c r="P39" t="n">
        <v>-0.14</v>
      </c>
      <c r="Q39" t="n">
        <v>-0.26</v>
      </c>
      <c r="R39" t="n">
        <v>0.29</v>
      </c>
      <c r="S39" t="n">
        <v>-0.49</v>
      </c>
      <c r="T39" t="n">
        <v>-1.61</v>
      </c>
      <c r="U39" t="n">
        <v>-1.47</v>
      </c>
      <c r="V39" t="n">
        <v>2.78</v>
      </c>
      <c r="W39" t="inlineStr">
        <is>
          <t>-</t>
        </is>
      </c>
    </row>
    <row r="40">
      <c r="A40" s="5" t="inlineStr">
        <is>
          <t>Ergebnis je Aktie (unverwässert)</t>
        </is>
      </c>
      <c r="B40" s="5" t="inlineStr">
        <is>
          <t>Basic Earnings per share</t>
        </is>
      </c>
      <c r="C40" t="n">
        <v>0.75</v>
      </c>
      <c r="D40" t="n">
        <v>0.95</v>
      </c>
      <c r="E40" t="n">
        <v>0.7</v>
      </c>
      <c r="F40" t="n">
        <v>0.66</v>
      </c>
      <c r="G40" t="n">
        <v>0.5600000000000001</v>
      </c>
      <c r="H40" t="n">
        <v>0.48</v>
      </c>
      <c r="I40" t="n">
        <v>0.25</v>
      </c>
      <c r="J40" t="n">
        <v>0.4</v>
      </c>
      <c r="K40" t="n">
        <v>1.03</v>
      </c>
      <c r="L40" t="n">
        <v>0.61</v>
      </c>
      <c r="M40" t="n">
        <v>-0.73</v>
      </c>
      <c r="N40" t="n">
        <v>-4.16</v>
      </c>
      <c r="O40" t="n">
        <v>-0.49</v>
      </c>
      <c r="P40" t="n">
        <v>-0.36</v>
      </c>
      <c r="Q40" t="n">
        <v>-0.42</v>
      </c>
      <c r="R40" t="n">
        <v>0.08</v>
      </c>
      <c r="S40" t="n">
        <v>-0.6</v>
      </c>
      <c r="T40" t="n">
        <v>-1.47</v>
      </c>
      <c r="U40" t="n">
        <v>-0.92</v>
      </c>
      <c r="V40" t="n">
        <v>1.83</v>
      </c>
      <c r="W40" t="n">
        <v>0.1</v>
      </c>
    </row>
    <row r="41">
      <c r="A41" s="5" t="inlineStr">
        <is>
          <t>Ergebnis je Aktie (verwässert)</t>
        </is>
      </c>
      <c r="B41" s="5" t="inlineStr">
        <is>
          <t>Diluted Earnings per share</t>
        </is>
      </c>
      <c r="C41" t="n">
        <v>0.75</v>
      </c>
      <c r="D41" t="n">
        <v>0.95</v>
      </c>
      <c r="E41" t="n">
        <v>0.7</v>
      </c>
      <c r="F41" t="n">
        <v>0.66</v>
      </c>
      <c r="G41" t="n">
        <v>0.5600000000000001</v>
      </c>
      <c r="H41" t="n">
        <v>0.48</v>
      </c>
      <c r="I41" t="n">
        <v>0.25</v>
      </c>
      <c r="J41" t="n">
        <v>0.39</v>
      </c>
      <c r="K41" t="n">
        <v>0.98</v>
      </c>
      <c r="L41" t="n">
        <v>0.58</v>
      </c>
      <c r="M41" t="n">
        <v>-0.73</v>
      </c>
      <c r="N41" t="n">
        <v>-4.16</v>
      </c>
      <c r="O41" t="n">
        <v>-0.49</v>
      </c>
      <c r="P41" t="n">
        <v>-0.36</v>
      </c>
      <c r="Q41" t="n">
        <v>-0.42</v>
      </c>
      <c r="R41" t="n">
        <v>0.08</v>
      </c>
      <c r="S41" t="n">
        <v>-0.6</v>
      </c>
      <c r="T41" t="n">
        <v>-1.47</v>
      </c>
      <c r="U41" t="n">
        <v>-0.92</v>
      </c>
      <c r="V41" t="n">
        <v>1.83</v>
      </c>
      <c r="W41" t="n">
        <v>0.1</v>
      </c>
    </row>
    <row r="42">
      <c r="A42" s="5" t="inlineStr">
        <is>
          <t>Dividende je Aktie</t>
        </is>
      </c>
      <c r="B42" s="5" t="inlineStr">
        <is>
          <t>Dividend per share</t>
        </is>
      </c>
      <c r="C42" t="n">
        <v>0.27</v>
      </c>
      <c r="D42" t="n">
        <v>0.27</v>
      </c>
      <c r="E42" t="n">
        <v>0.25</v>
      </c>
      <c r="F42" t="n">
        <v>0.22</v>
      </c>
      <c r="G42" t="n">
        <v>0.2</v>
      </c>
      <c r="H42" t="n">
        <v>0.18</v>
      </c>
      <c r="I42" t="n">
        <v>0.12</v>
      </c>
      <c r="J42" t="n">
        <v>0.12</v>
      </c>
      <c r="K42" t="n">
        <v>0.12</v>
      </c>
      <c r="L42" t="n">
        <v>0.1</v>
      </c>
      <c r="M42" t="inlineStr">
        <is>
          <t>-</t>
        </is>
      </c>
      <c r="N42" t="inlineStr">
        <is>
          <t>-</t>
        </is>
      </c>
      <c r="O42" t="inlineStr">
        <is>
          <t>-</t>
        </is>
      </c>
      <c r="P42" t="inlineStr">
        <is>
          <t>-</t>
        </is>
      </c>
      <c r="Q42" t="inlineStr">
        <is>
          <t>-</t>
        </is>
      </c>
      <c r="R42" t="inlineStr">
        <is>
          <t>-</t>
        </is>
      </c>
      <c r="S42" t="inlineStr">
        <is>
          <t>-</t>
        </is>
      </c>
      <c r="T42" t="inlineStr">
        <is>
          <t>-</t>
        </is>
      </c>
      <c r="U42" t="inlineStr">
        <is>
          <t>-</t>
        </is>
      </c>
      <c r="V42" t="n">
        <v>0.65</v>
      </c>
      <c r="W42" t="inlineStr">
        <is>
          <t>-</t>
        </is>
      </c>
    </row>
    <row r="43">
      <c r="A43" s="5" t="inlineStr">
        <is>
          <t>Dividendenausschüttung in Mio</t>
        </is>
      </c>
      <c r="B43" s="5" t="inlineStr">
        <is>
          <t>Dividend Payment in M</t>
        </is>
      </c>
      <c r="C43" t="n">
        <v>338</v>
      </c>
      <c r="D43" t="n">
        <v>305</v>
      </c>
      <c r="E43" t="n">
        <v>283</v>
      </c>
      <c r="F43" t="n">
        <v>248</v>
      </c>
      <c r="G43" t="n">
        <v>225</v>
      </c>
      <c r="H43" t="n">
        <v>202</v>
      </c>
      <c r="I43" t="n">
        <v>129</v>
      </c>
      <c r="J43" t="n">
        <v>129</v>
      </c>
      <c r="K43" t="n">
        <v>130</v>
      </c>
      <c r="L43" t="n">
        <v>109</v>
      </c>
      <c r="M43" t="inlineStr">
        <is>
          <t>-</t>
        </is>
      </c>
      <c r="N43" t="inlineStr">
        <is>
          <t>-</t>
        </is>
      </c>
      <c r="O43" t="inlineStr">
        <is>
          <t>-</t>
        </is>
      </c>
      <c r="P43" t="inlineStr">
        <is>
          <t>-</t>
        </is>
      </c>
      <c r="Q43" t="inlineStr">
        <is>
          <t>-</t>
        </is>
      </c>
      <c r="R43" t="inlineStr">
        <is>
          <t>-</t>
        </is>
      </c>
      <c r="S43" t="inlineStr">
        <is>
          <t>-</t>
        </is>
      </c>
      <c r="T43" t="inlineStr">
        <is>
          <t>-</t>
        </is>
      </c>
      <c r="U43" t="inlineStr">
        <is>
          <t>-</t>
        </is>
      </c>
      <c r="V43" t="n">
        <v>407</v>
      </c>
      <c r="W43" t="inlineStr">
        <is>
          <t>-</t>
        </is>
      </c>
    </row>
    <row r="44">
      <c r="A44" s="5" t="inlineStr">
        <is>
          <t>Umsatz je Aktie</t>
        </is>
      </c>
      <c r="B44" s="5" t="inlineStr">
        <is>
          <t>Revenue per share</t>
        </is>
      </c>
      <c r="C44" t="n">
        <v>6.42</v>
      </c>
      <c r="D44" t="n">
        <v>6.68</v>
      </c>
      <c r="E44" t="n">
        <v>6.22</v>
      </c>
      <c r="F44" t="n">
        <v>5.71</v>
      </c>
      <c r="G44" t="n">
        <v>5.12</v>
      </c>
      <c r="H44" t="n">
        <v>3.83</v>
      </c>
      <c r="I44" t="n">
        <v>3.55</v>
      </c>
      <c r="J44" t="n">
        <v>3.61</v>
      </c>
      <c r="K44" t="n">
        <v>3.68</v>
      </c>
      <c r="L44" t="n">
        <v>3.03</v>
      </c>
      <c r="M44" t="n">
        <v>2.79</v>
      </c>
      <c r="N44" t="n">
        <v>5.76</v>
      </c>
      <c r="O44" t="n">
        <v>10.24</v>
      </c>
      <c r="P44" t="n">
        <v>10.6</v>
      </c>
      <c r="Q44" t="n">
        <v>9.039999999999999</v>
      </c>
      <c r="R44" t="n">
        <v>9.619999999999999</v>
      </c>
      <c r="S44" t="n">
        <v>8.529999999999999</v>
      </c>
      <c r="T44" t="n">
        <v>7.22</v>
      </c>
      <c r="U44" t="n">
        <v>8.18</v>
      </c>
      <c r="V44" t="n">
        <v>11.64</v>
      </c>
      <c r="W44" t="inlineStr">
        <is>
          <t>-</t>
        </is>
      </c>
    </row>
    <row r="45">
      <c r="A45" s="5" t="inlineStr">
        <is>
          <t>Buchwert je Aktie</t>
        </is>
      </c>
      <c r="B45" s="5" t="inlineStr">
        <is>
          <t>Book value per share</t>
        </is>
      </c>
      <c r="C45" t="n">
        <v>6.9</v>
      </c>
      <c r="D45" t="n">
        <v>5.67</v>
      </c>
      <c r="E45" t="n">
        <v>4.96</v>
      </c>
      <c r="F45" t="n">
        <v>4.43</v>
      </c>
      <c r="G45" t="n">
        <v>4.12</v>
      </c>
      <c r="H45" t="n">
        <v>3.69</v>
      </c>
      <c r="I45" t="n">
        <v>3.49</v>
      </c>
      <c r="J45" t="n">
        <v>3.31</v>
      </c>
      <c r="K45" t="n">
        <v>3.09</v>
      </c>
      <c r="L45" t="n">
        <v>2.41</v>
      </c>
      <c r="M45" t="n">
        <v>2.09</v>
      </c>
      <c r="N45" t="n">
        <v>2.35</v>
      </c>
      <c r="O45" t="n">
        <v>6.55</v>
      </c>
      <c r="P45" t="n">
        <v>7.11</v>
      </c>
      <c r="Q45" t="n">
        <v>7.53</v>
      </c>
      <c r="R45" t="n">
        <v>8</v>
      </c>
      <c r="S45" t="n">
        <v>7.86</v>
      </c>
      <c r="T45" t="n">
        <v>8.539999999999999</v>
      </c>
      <c r="U45" t="n">
        <v>9.960000000000001</v>
      </c>
      <c r="V45" t="n">
        <v>9.279999999999999</v>
      </c>
      <c r="W45" t="inlineStr">
        <is>
          <t>-</t>
        </is>
      </c>
    </row>
    <row r="46">
      <c r="A46" s="5" t="inlineStr">
        <is>
          <t>Cashflow je Aktie</t>
        </is>
      </c>
      <c r="B46" s="5" t="inlineStr">
        <is>
          <t>Cashflow per share</t>
        </is>
      </c>
      <c r="C46" t="n">
        <v>1.28</v>
      </c>
      <c r="D46" t="n">
        <v>1.39</v>
      </c>
      <c r="E46" t="n">
        <v>1.52</v>
      </c>
      <c r="F46" t="n">
        <v>1.14</v>
      </c>
      <c r="G46" t="n">
        <v>0.72</v>
      </c>
      <c r="H46" t="n">
        <v>0.87</v>
      </c>
      <c r="I46" t="n">
        <v>0.5600000000000001</v>
      </c>
      <c r="J46" t="n">
        <v>0.59</v>
      </c>
      <c r="K46" t="n">
        <v>1.15</v>
      </c>
      <c r="L46" t="n">
        <v>0.87</v>
      </c>
      <c r="M46" t="n">
        <v>-0.1</v>
      </c>
      <c r="N46" t="n">
        <v>-0.17</v>
      </c>
      <c r="O46" t="n">
        <v>1.61</v>
      </c>
      <c r="P46" t="n">
        <v>1.3</v>
      </c>
      <c r="Q46" t="n">
        <v>1.39</v>
      </c>
      <c r="R46" t="n">
        <v>2.48</v>
      </c>
      <c r="S46" t="n">
        <v>1.01</v>
      </c>
      <c r="T46" t="n">
        <v>0.33</v>
      </c>
      <c r="U46" t="n">
        <v>0.31</v>
      </c>
      <c r="V46" t="n">
        <v>3.32</v>
      </c>
      <c r="W46" t="inlineStr">
        <is>
          <t>-</t>
        </is>
      </c>
    </row>
    <row r="47">
      <c r="A47" s="5" t="inlineStr">
        <is>
          <t>Bilanzsumme je Aktie</t>
        </is>
      </c>
      <c r="B47" s="5" t="inlineStr">
        <is>
          <t>Total assets per share</t>
        </is>
      </c>
      <c r="C47" t="n">
        <v>10.72</v>
      </c>
      <c r="D47" t="n">
        <v>9.57</v>
      </c>
      <c r="E47" t="n">
        <v>8.75</v>
      </c>
      <c r="F47" t="n">
        <v>8.01</v>
      </c>
      <c r="G47" t="n">
        <v>7.73</v>
      </c>
      <c r="H47" t="n">
        <v>5.71</v>
      </c>
      <c r="I47" t="n">
        <v>5.46</v>
      </c>
      <c r="J47" t="n">
        <v>5.46</v>
      </c>
      <c r="K47" t="n">
        <v>5.4</v>
      </c>
      <c r="L47" t="n">
        <v>4.59</v>
      </c>
      <c r="M47" t="n">
        <v>4.24</v>
      </c>
      <c r="N47" t="n">
        <v>9.44</v>
      </c>
      <c r="O47" t="n">
        <v>14.24</v>
      </c>
      <c r="P47" t="n">
        <v>14.95</v>
      </c>
      <c r="Q47" t="n">
        <v>13.75</v>
      </c>
      <c r="R47" t="n">
        <v>14.53</v>
      </c>
      <c r="S47" t="n">
        <v>14.99</v>
      </c>
      <c r="T47" t="n">
        <v>15.15</v>
      </c>
      <c r="U47" t="n">
        <v>14.06</v>
      </c>
      <c r="V47" t="n">
        <v>14.15</v>
      </c>
      <c r="W47" t="inlineStr">
        <is>
          <t>-</t>
        </is>
      </c>
    </row>
    <row r="48">
      <c r="A48" s="5" t="inlineStr">
        <is>
          <t>Personal am Ende des Jahres</t>
        </is>
      </c>
      <c r="B48" s="5" t="inlineStr">
        <is>
          <t>Staff at the end of year</t>
        </is>
      </c>
      <c r="C48" t="n">
        <v>41418</v>
      </c>
      <c r="D48" t="n">
        <v>40098</v>
      </c>
      <c r="E48" t="n">
        <v>37479</v>
      </c>
      <c r="F48" t="n">
        <v>36299</v>
      </c>
      <c r="G48" t="n">
        <v>35424</v>
      </c>
      <c r="H48" t="n">
        <v>29807</v>
      </c>
      <c r="I48" t="n">
        <v>26725</v>
      </c>
      <c r="J48" t="n">
        <v>26658</v>
      </c>
      <c r="K48" t="n">
        <v>25750</v>
      </c>
      <c r="L48" t="n">
        <v>26654</v>
      </c>
      <c r="M48" t="n">
        <v>26464</v>
      </c>
      <c r="N48" t="n">
        <v>41343</v>
      </c>
      <c r="O48" t="n">
        <v>43079</v>
      </c>
      <c r="P48" t="n">
        <v>41651</v>
      </c>
      <c r="Q48" t="n">
        <v>36440</v>
      </c>
      <c r="R48" t="n">
        <v>35570</v>
      </c>
      <c r="S48" t="n">
        <v>32308</v>
      </c>
      <c r="T48" t="n">
        <v>30423</v>
      </c>
      <c r="U48" t="n">
        <v>33813</v>
      </c>
      <c r="V48" t="n">
        <v>29166</v>
      </c>
      <c r="W48" t="n">
        <v>25779</v>
      </c>
    </row>
    <row r="49">
      <c r="A49" s="5" t="inlineStr">
        <is>
          <t>Personalaufwand in Mio. EUR</t>
        </is>
      </c>
      <c r="B49" s="5" t="inlineStr">
        <is>
          <t>Personnel expenses in M</t>
        </is>
      </c>
      <c r="C49" t="n">
        <v>2553</v>
      </c>
      <c r="D49" t="n">
        <v>2347</v>
      </c>
      <c r="E49" t="n">
        <v>2206</v>
      </c>
      <c r="F49" t="n">
        <v>2047</v>
      </c>
      <c r="G49" t="n">
        <v>1939</v>
      </c>
      <c r="H49" t="n">
        <v>1490</v>
      </c>
      <c r="I49" t="n">
        <v>1367</v>
      </c>
      <c r="J49" t="n">
        <v>1276</v>
      </c>
      <c r="K49" t="n">
        <v>1304</v>
      </c>
      <c r="L49" t="n">
        <v>1379</v>
      </c>
      <c r="M49" t="n">
        <v>1161</v>
      </c>
      <c r="N49" t="n">
        <v>1734</v>
      </c>
      <c r="O49" t="n">
        <v>2262</v>
      </c>
      <c r="P49" t="n">
        <v>2183</v>
      </c>
      <c r="Q49" t="n">
        <v>1977</v>
      </c>
      <c r="R49" t="n">
        <v>1840</v>
      </c>
      <c r="S49" t="n">
        <v>1769</v>
      </c>
      <c r="T49" t="n">
        <v>1716</v>
      </c>
      <c r="U49" t="n">
        <v>1763</v>
      </c>
      <c r="V49" t="n">
        <v>1476</v>
      </c>
      <c r="W49" t="inlineStr">
        <is>
          <t>-</t>
        </is>
      </c>
    </row>
    <row r="50">
      <c r="A50" s="5" t="inlineStr">
        <is>
          <t>Aufwand je Mitarbeiter in EUR</t>
        </is>
      </c>
      <c r="B50" s="5" t="inlineStr">
        <is>
          <t>Effort per employee</t>
        </is>
      </c>
      <c r="C50" t="n">
        <v>61640</v>
      </c>
      <c r="D50" t="n">
        <v>58532</v>
      </c>
      <c r="E50" t="n">
        <v>58860</v>
      </c>
      <c r="F50" t="n">
        <v>56393</v>
      </c>
      <c r="G50" t="n">
        <v>54737</v>
      </c>
      <c r="H50" t="n">
        <v>49988</v>
      </c>
      <c r="I50" t="n">
        <v>51151</v>
      </c>
      <c r="J50" t="n">
        <v>47866</v>
      </c>
      <c r="K50" t="n">
        <v>50641</v>
      </c>
      <c r="L50" t="n">
        <v>51737</v>
      </c>
      <c r="M50" t="n">
        <v>43871</v>
      </c>
      <c r="N50" t="n">
        <v>41942</v>
      </c>
      <c r="O50" t="n">
        <v>52508</v>
      </c>
      <c r="P50" t="n">
        <v>52412</v>
      </c>
      <c r="Q50" t="n">
        <v>54254</v>
      </c>
      <c r="R50" t="n">
        <v>51729</v>
      </c>
      <c r="S50" t="n">
        <v>54754</v>
      </c>
      <c r="T50" t="n">
        <v>56405</v>
      </c>
      <c r="U50" t="n">
        <v>52149</v>
      </c>
      <c r="V50" t="n">
        <v>50621</v>
      </c>
      <c r="W50" t="inlineStr">
        <is>
          <t>-</t>
        </is>
      </c>
    </row>
    <row r="51">
      <c r="A51" s="5" t="inlineStr">
        <is>
          <t>Umsatz je Mitarbeiter in EUR</t>
        </is>
      </c>
      <c r="B51" s="5" t="inlineStr">
        <is>
          <t>Turnover per employee</t>
        </is>
      </c>
      <c r="C51" t="n">
        <v>193853</v>
      </c>
      <c r="D51" t="n">
        <v>189511</v>
      </c>
      <c r="E51" t="n">
        <v>188452</v>
      </c>
      <c r="F51" t="n">
        <v>178324</v>
      </c>
      <c r="G51" t="n">
        <v>163590</v>
      </c>
      <c r="H51" t="n">
        <v>144932</v>
      </c>
      <c r="I51" t="n">
        <v>143798</v>
      </c>
      <c r="J51" t="n">
        <v>146448</v>
      </c>
      <c r="K51" t="n">
        <v>155223</v>
      </c>
      <c r="L51" t="n">
        <v>123621</v>
      </c>
      <c r="M51" t="n">
        <v>114381</v>
      </c>
      <c r="N51" t="n">
        <v>104515</v>
      </c>
      <c r="O51" t="n">
        <v>178323</v>
      </c>
      <c r="P51" t="n">
        <v>190367</v>
      </c>
      <c r="Q51" t="n">
        <v>185482</v>
      </c>
      <c r="R51" t="n">
        <v>202277</v>
      </c>
      <c r="S51" t="n">
        <v>190417</v>
      </c>
      <c r="T51" t="n">
        <v>171153</v>
      </c>
      <c r="U51" t="n">
        <v>167716</v>
      </c>
      <c r="V51" t="n">
        <v>249708</v>
      </c>
      <c r="W51" t="n">
        <v>164358</v>
      </c>
    </row>
    <row r="52">
      <c r="A52" s="5" t="inlineStr">
        <is>
          <t>Bruttoergebnis je Mitarbeiter in EUR</t>
        </is>
      </c>
      <c r="B52" s="5" t="inlineStr">
        <is>
          <t>Gross Profit per employee</t>
        </is>
      </c>
      <c r="C52" t="n">
        <v>72287</v>
      </c>
      <c r="D52" t="n">
        <v>71949</v>
      </c>
      <c r="E52" t="n">
        <v>69933</v>
      </c>
      <c r="F52" t="n">
        <v>64189</v>
      </c>
      <c r="G52" t="n">
        <v>58717</v>
      </c>
      <c r="H52" t="n">
        <v>55255</v>
      </c>
      <c r="I52" t="n">
        <v>49504</v>
      </c>
      <c r="J52" t="n">
        <v>53530</v>
      </c>
      <c r="K52" t="n">
        <v>64233</v>
      </c>
      <c r="L52" t="n">
        <v>46410</v>
      </c>
      <c r="M52" t="n">
        <v>24902</v>
      </c>
      <c r="N52" t="n">
        <v>36233</v>
      </c>
      <c r="O52" t="n">
        <v>36909</v>
      </c>
      <c r="P52" t="n">
        <v>49819</v>
      </c>
      <c r="Q52" t="n">
        <v>50768</v>
      </c>
      <c r="R52" t="n">
        <v>70987</v>
      </c>
      <c r="S52" t="n">
        <v>47604</v>
      </c>
      <c r="T52" t="n">
        <v>19755</v>
      </c>
      <c r="U52" t="n">
        <v>22690</v>
      </c>
      <c r="V52" t="n">
        <v>108764</v>
      </c>
      <c r="W52" t="n">
        <v>47585</v>
      </c>
    </row>
    <row r="53">
      <c r="A53" s="5" t="inlineStr">
        <is>
          <t>Gewinn je Mitarbeiter in EUR</t>
        </is>
      </c>
      <c r="B53" s="5" t="inlineStr">
        <is>
          <t>Earnings per employee</t>
        </is>
      </c>
      <c r="C53" t="n">
        <v>21005</v>
      </c>
      <c r="D53" t="n">
        <v>26809</v>
      </c>
      <c r="E53" t="n">
        <v>21078</v>
      </c>
      <c r="F53" t="n">
        <v>20496</v>
      </c>
      <c r="G53" t="n">
        <v>17841</v>
      </c>
      <c r="H53" t="n">
        <v>17949</v>
      </c>
      <c r="I53" t="n">
        <v>10178</v>
      </c>
      <c r="J53" t="n">
        <v>16018</v>
      </c>
      <c r="K53" t="n">
        <v>43456</v>
      </c>
      <c r="L53" t="n">
        <v>24724</v>
      </c>
      <c r="M53" t="n">
        <v>-23541</v>
      </c>
      <c r="N53" t="n">
        <v>-75515</v>
      </c>
      <c r="O53" t="n">
        <v>-8542</v>
      </c>
      <c r="P53" t="n">
        <v>-6434</v>
      </c>
      <c r="Q53" t="n">
        <v>-8562</v>
      </c>
      <c r="R53" t="n">
        <v>1715</v>
      </c>
      <c r="S53" t="n">
        <v>-13464</v>
      </c>
      <c r="T53" t="n">
        <v>-33560</v>
      </c>
      <c r="U53" t="n">
        <v>-17467</v>
      </c>
      <c r="V53" t="n">
        <v>38593</v>
      </c>
      <c r="W53" t="n">
        <v>2351</v>
      </c>
    </row>
    <row r="54">
      <c r="A54" s="5" t="inlineStr">
        <is>
          <t>KGV (Kurs/Gewinn)</t>
        </is>
      </c>
      <c r="B54" s="5" t="inlineStr">
        <is>
          <t>PE (price/earnings)</t>
        </is>
      </c>
      <c r="C54" t="n">
        <v>22</v>
      </c>
      <c r="D54" t="n">
        <v>20.6</v>
      </c>
      <c r="E54" t="n">
        <v>30.4</v>
      </c>
      <c r="F54" t="n">
        <v>24.1</v>
      </c>
      <c r="G54" t="n">
        <v>18</v>
      </c>
      <c r="H54" t="n">
        <v>16</v>
      </c>
      <c r="I54" t="n">
        <v>29.6</v>
      </c>
      <c r="J54" t="n">
        <v>12.4</v>
      </c>
      <c r="K54" t="n">
        <v>5.4</v>
      </c>
      <c r="L54" t="n">
        <v>8.300000000000001</v>
      </c>
      <c r="M54" t="inlineStr">
        <is>
          <t>-</t>
        </is>
      </c>
      <c r="N54" t="inlineStr">
        <is>
          <t>-</t>
        </is>
      </c>
      <c r="O54" t="inlineStr">
        <is>
          <t>-</t>
        </is>
      </c>
      <c r="P54" t="inlineStr">
        <is>
          <t>-</t>
        </is>
      </c>
      <c r="Q54" t="inlineStr">
        <is>
          <t>-</t>
        </is>
      </c>
      <c r="R54" t="n">
        <v>102.8</v>
      </c>
      <c r="S54" t="inlineStr">
        <is>
          <t>-</t>
        </is>
      </c>
      <c r="T54" t="inlineStr">
        <is>
          <t>-</t>
        </is>
      </c>
      <c r="U54" t="inlineStr">
        <is>
          <t>-</t>
        </is>
      </c>
      <c r="V54" t="n">
        <v>30</v>
      </c>
      <c r="W54" t="inlineStr">
        <is>
          <t>-</t>
        </is>
      </c>
    </row>
    <row r="55">
      <c r="A55" s="5" t="inlineStr">
        <is>
          <t>KUV (Kurs/Umsatz)</t>
        </is>
      </c>
      <c r="B55" s="5" t="inlineStr">
        <is>
          <t>PS (price/sales)</t>
        </is>
      </c>
      <c r="C55" t="n">
        <v>2.57</v>
      </c>
      <c r="D55" t="n">
        <v>2.93</v>
      </c>
      <c r="E55" t="n">
        <v>3.42</v>
      </c>
      <c r="F55" t="n">
        <v>2.78</v>
      </c>
      <c r="G55" t="n">
        <v>1.96</v>
      </c>
      <c r="H55" t="n">
        <v>2</v>
      </c>
      <c r="I55" t="n">
        <v>2.08</v>
      </c>
      <c r="J55" t="n">
        <v>1.37</v>
      </c>
      <c r="K55" t="n">
        <v>1.51</v>
      </c>
      <c r="L55" t="n">
        <v>1.68</v>
      </c>
      <c r="M55" t="n">
        <v>1.39</v>
      </c>
      <c r="N55" t="n">
        <v>0.68</v>
      </c>
      <c r="O55" t="n">
        <v>1.18</v>
      </c>
      <c r="P55" t="n">
        <v>0.88</v>
      </c>
      <c r="Q55" t="n">
        <v>0.91</v>
      </c>
      <c r="R55" t="n">
        <v>0.85</v>
      </c>
      <c r="S55" t="n">
        <v>1.31</v>
      </c>
      <c r="T55" t="n">
        <v>0.78</v>
      </c>
      <c r="U55" t="n">
        <v>1.65</v>
      </c>
      <c r="V55" t="n">
        <v>4.71</v>
      </c>
      <c r="W55" t="inlineStr">
        <is>
          <t>-</t>
        </is>
      </c>
    </row>
    <row r="56">
      <c r="A56" s="5" t="inlineStr">
        <is>
          <t>KBV (Kurs/Buchwert)</t>
        </is>
      </c>
      <c r="B56" s="5" t="inlineStr">
        <is>
          <t>PB (price/book value)</t>
        </is>
      </c>
      <c r="C56" t="n">
        <v>2.39</v>
      </c>
      <c r="D56" t="n">
        <v>3.45</v>
      </c>
      <c r="E56" t="n">
        <v>4.29</v>
      </c>
      <c r="F56" t="n">
        <v>3.58</v>
      </c>
      <c r="G56" t="n">
        <v>2.44</v>
      </c>
      <c r="H56" t="n">
        <v>2.08</v>
      </c>
      <c r="I56" t="n">
        <v>2.12</v>
      </c>
      <c r="J56" t="n">
        <v>1.49</v>
      </c>
      <c r="K56" t="n">
        <v>1.8</v>
      </c>
      <c r="L56" t="n">
        <v>2.1</v>
      </c>
      <c r="M56" t="n">
        <v>1.85</v>
      </c>
      <c r="N56" t="n">
        <v>1.66</v>
      </c>
      <c r="O56" t="n">
        <v>1.85</v>
      </c>
      <c r="P56" t="n">
        <v>1.32</v>
      </c>
      <c r="Q56" t="n">
        <v>1.09</v>
      </c>
      <c r="R56" t="n">
        <v>1.03</v>
      </c>
      <c r="S56" t="n">
        <v>1.43</v>
      </c>
      <c r="T56" t="n">
        <v>0.66</v>
      </c>
      <c r="U56" t="n">
        <v>1.36</v>
      </c>
      <c r="V56" t="n">
        <v>5.91</v>
      </c>
      <c r="W56" t="inlineStr">
        <is>
          <t>-</t>
        </is>
      </c>
    </row>
    <row r="57">
      <c r="A57" s="5" t="inlineStr">
        <is>
          <t>KCV (Kurs/Cashflow)</t>
        </is>
      </c>
      <c r="B57" s="5" t="inlineStr">
        <is>
          <t>PC (price/cashflow)</t>
        </is>
      </c>
      <c r="C57" t="n">
        <v>12.9</v>
      </c>
      <c r="D57" t="n">
        <v>14.13</v>
      </c>
      <c r="E57" t="n">
        <v>14.03</v>
      </c>
      <c r="F57" t="n">
        <v>13.95</v>
      </c>
      <c r="G57" t="n">
        <v>13.93</v>
      </c>
      <c r="H57" t="n">
        <v>8.81</v>
      </c>
      <c r="I57" t="n">
        <v>13.29</v>
      </c>
      <c r="J57" t="n">
        <v>8.35</v>
      </c>
      <c r="K57" t="n">
        <v>4.85</v>
      </c>
      <c r="L57" t="n">
        <v>5.83</v>
      </c>
      <c r="M57" t="n">
        <v>-37.45</v>
      </c>
      <c r="N57" t="n">
        <v>-23.65</v>
      </c>
      <c r="O57" t="n">
        <v>7.51</v>
      </c>
      <c r="P57" t="n">
        <v>7.18</v>
      </c>
      <c r="Q57" t="n">
        <v>5.89</v>
      </c>
      <c r="R57" t="n">
        <v>3.31</v>
      </c>
      <c r="S57" t="n">
        <v>11.06</v>
      </c>
      <c r="T57" t="n">
        <v>17.06</v>
      </c>
      <c r="U57" t="n">
        <v>44.25</v>
      </c>
      <c r="V57" t="n">
        <v>16.51</v>
      </c>
      <c r="W57" t="inlineStr">
        <is>
          <t>-</t>
        </is>
      </c>
    </row>
    <row r="58">
      <c r="A58" s="5" t="inlineStr">
        <is>
          <t>Dividendenrendite in %</t>
        </is>
      </c>
      <c r="B58" s="5" t="inlineStr">
        <is>
          <t>Dividend Yield in %</t>
        </is>
      </c>
      <c r="C58" t="n">
        <v>1.64</v>
      </c>
      <c r="D58" t="n">
        <v>1.38</v>
      </c>
      <c r="E58" t="n">
        <v>1.18</v>
      </c>
      <c r="F58" t="n">
        <v>1.39</v>
      </c>
      <c r="G58" t="n">
        <v>1.99</v>
      </c>
      <c r="H58" t="n">
        <v>2.35</v>
      </c>
      <c r="I58" t="n">
        <v>1.62</v>
      </c>
      <c r="J58" t="n">
        <v>2.43</v>
      </c>
      <c r="K58" t="n">
        <v>2.16</v>
      </c>
      <c r="L58" t="n">
        <v>1.97</v>
      </c>
      <c r="M58" t="inlineStr">
        <is>
          <t>-</t>
        </is>
      </c>
      <c r="N58" t="inlineStr">
        <is>
          <t>-</t>
        </is>
      </c>
      <c r="O58" t="inlineStr">
        <is>
          <t>-</t>
        </is>
      </c>
      <c r="P58" t="inlineStr">
        <is>
          <t>-</t>
        </is>
      </c>
      <c r="Q58" t="inlineStr">
        <is>
          <t>-</t>
        </is>
      </c>
      <c r="R58" t="inlineStr">
        <is>
          <t>-</t>
        </is>
      </c>
      <c r="S58" t="inlineStr">
        <is>
          <t>-</t>
        </is>
      </c>
      <c r="T58" t="inlineStr">
        <is>
          <t>-</t>
        </is>
      </c>
      <c r="U58" t="inlineStr">
        <is>
          <t>-</t>
        </is>
      </c>
      <c r="V58" t="n">
        <v>1.18</v>
      </c>
      <c r="W58" t="inlineStr">
        <is>
          <t>-</t>
        </is>
      </c>
    </row>
    <row r="59">
      <c r="A59" s="5" t="inlineStr">
        <is>
          <t>Gewinnrendite in %</t>
        </is>
      </c>
      <c r="B59" s="5" t="inlineStr">
        <is>
          <t>Return on profit in %</t>
        </is>
      </c>
      <c r="C59" t="n">
        <v>4.5</v>
      </c>
      <c r="D59" t="n">
        <v>4.9</v>
      </c>
      <c r="E59" t="n">
        <v>3.3</v>
      </c>
      <c r="F59" t="n">
        <v>4.2</v>
      </c>
      <c r="G59" t="n">
        <v>5.6</v>
      </c>
      <c r="H59" t="n">
        <v>6.3</v>
      </c>
      <c r="I59" t="n">
        <v>3.4</v>
      </c>
      <c r="J59" t="n">
        <v>8.1</v>
      </c>
      <c r="K59" t="n">
        <v>18.5</v>
      </c>
      <c r="L59" t="n">
        <v>12</v>
      </c>
      <c r="M59" t="n">
        <v>-18.9</v>
      </c>
      <c r="N59" t="n">
        <v>-106.4</v>
      </c>
      <c r="O59" t="n">
        <v>-4.1</v>
      </c>
      <c r="P59" t="n">
        <v>-3.9</v>
      </c>
      <c r="Q59" t="n">
        <v>-5.1</v>
      </c>
      <c r="R59" t="n">
        <v>1</v>
      </c>
      <c r="S59" t="n">
        <v>-5.3</v>
      </c>
      <c r="T59" t="n">
        <v>-26.2</v>
      </c>
      <c r="U59" t="n">
        <v>-6.8</v>
      </c>
      <c r="V59" t="n">
        <v>3.3</v>
      </c>
      <c r="W59" t="inlineStr">
        <is>
          <t>-</t>
        </is>
      </c>
    </row>
    <row r="60">
      <c r="A60" s="5" t="inlineStr">
        <is>
          <t>Eigenkapitalrendite in %</t>
        </is>
      </c>
      <c r="B60" s="5" t="inlineStr">
        <is>
          <t>Return on Equity in %</t>
        </is>
      </c>
      <c r="C60" t="n">
        <v>10.08</v>
      </c>
      <c r="D60" t="n">
        <v>16.68</v>
      </c>
      <c r="E60" t="n">
        <v>14.02</v>
      </c>
      <c r="F60" t="n">
        <v>14.81</v>
      </c>
      <c r="G60" t="n">
        <v>13.55</v>
      </c>
      <c r="H60" t="n">
        <v>12.87</v>
      </c>
      <c r="I60" t="n">
        <v>7.2</v>
      </c>
      <c r="J60" t="n">
        <v>11.94</v>
      </c>
      <c r="K60" t="n">
        <v>33.35</v>
      </c>
      <c r="L60" t="n">
        <v>25.1</v>
      </c>
      <c r="M60" t="n">
        <v>-27.41</v>
      </c>
      <c r="N60" t="n">
        <v>-176.98</v>
      </c>
      <c r="O60" t="n">
        <v>-7.49</v>
      </c>
      <c r="P60" t="n">
        <v>-5.04</v>
      </c>
      <c r="Q60" t="n">
        <v>-5.54</v>
      </c>
      <c r="R60" t="n">
        <v>1.02</v>
      </c>
      <c r="S60" t="n">
        <v>-7.68</v>
      </c>
      <c r="T60" t="n">
        <v>-16.58</v>
      </c>
      <c r="U60" t="n">
        <v>-8.56</v>
      </c>
      <c r="V60" t="n">
        <v>19.39</v>
      </c>
      <c r="W60" t="n">
        <v>1.66</v>
      </c>
    </row>
    <row r="61">
      <c r="A61" s="5" t="inlineStr">
        <is>
          <t>Umsatzrendite in %</t>
        </is>
      </c>
      <c r="B61" s="5" t="inlineStr">
        <is>
          <t>Return on sales in %</t>
        </is>
      </c>
      <c r="C61" t="n">
        <v>10.84</v>
      </c>
      <c r="D61" t="n">
        <v>14.15</v>
      </c>
      <c r="E61" t="n">
        <v>11.19</v>
      </c>
      <c r="F61" t="n">
        <v>11.49</v>
      </c>
      <c r="G61" t="n">
        <v>10.91</v>
      </c>
      <c r="H61" t="n">
        <v>12.38</v>
      </c>
      <c r="I61" t="n">
        <v>7.08</v>
      </c>
      <c r="J61" t="n">
        <v>10.94</v>
      </c>
      <c r="K61" t="n">
        <v>28</v>
      </c>
      <c r="L61" t="n">
        <v>20</v>
      </c>
      <c r="M61" t="n">
        <v>-20.58</v>
      </c>
      <c r="N61" t="n">
        <v>-72.25</v>
      </c>
      <c r="O61" t="n">
        <v>-4.79</v>
      </c>
      <c r="P61" t="n">
        <v>-3.38</v>
      </c>
      <c r="Q61" t="n">
        <v>-4.62</v>
      </c>
      <c r="R61" t="n">
        <v>0.85</v>
      </c>
      <c r="S61" t="n">
        <v>-7.07</v>
      </c>
      <c r="T61" t="n">
        <v>-19.61</v>
      </c>
      <c r="U61" t="n">
        <v>-10.41</v>
      </c>
      <c r="V61" t="n">
        <v>15.46</v>
      </c>
      <c r="W61" t="n">
        <v>1.43</v>
      </c>
    </row>
    <row r="62">
      <c r="A62" s="5" t="inlineStr">
        <is>
          <t>Gesamtkapitalrendite in %</t>
        </is>
      </c>
      <c r="B62" s="5" t="inlineStr">
        <is>
          <t>Total Return on Investment in %</t>
        </is>
      </c>
      <c r="C62" t="n">
        <v>7.22</v>
      </c>
      <c r="D62" t="n">
        <v>10.51</v>
      </c>
      <c r="E62" t="n">
        <v>8.58</v>
      </c>
      <c r="F62" t="n">
        <v>8.92</v>
      </c>
      <c r="G62" t="n">
        <v>7.79</v>
      </c>
      <c r="H62" t="n">
        <v>8.609999999999999</v>
      </c>
      <c r="I62" t="n">
        <v>5.47</v>
      </c>
      <c r="J62" t="n">
        <v>8.27</v>
      </c>
      <c r="K62" t="inlineStr">
        <is>
          <t>-</t>
        </is>
      </c>
      <c r="L62" t="inlineStr">
        <is>
          <t>-</t>
        </is>
      </c>
      <c r="M62" t="inlineStr">
        <is>
          <t>-</t>
        </is>
      </c>
      <c r="N62" t="inlineStr">
        <is>
          <t>-</t>
        </is>
      </c>
      <c r="O62" t="inlineStr">
        <is>
          <t>-</t>
        </is>
      </c>
      <c r="P62" t="inlineStr">
        <is>
          <t>-</t>
        </is>
      </c>
      <c r="Q62" t="inlineStr">
        <is>
          <t>-</t>
        </is>
      </c>
      <c r="R62" t="inlineStr">
        <is>
          <t>-</t>
        </is>
      </c>
      <c r="S62" t="inlineStr">
        <is>
          <t>-</t>
        </is>
      </c>
      <c r="T62" t="inlineStr">
        <is>
          <t>-</t>
        </is>
      </c>
      <c r="U62" t="inlineStr">
        <is>
          <t>-</t>
        </is>
      </c>
      <c r="V62" t="inlineStr">
        <is>
          <t>-</t>
        </is>
      </c>
      <c r="W62" t="inlineStr">
        <is>
          <t>-</t>
        </is>
      </c>
    </row>
    <row r="63">
      <c r="A63" s="5" t="inlineStr">
        <is>
          <t>Return on Investment in %</t>
        </is>
      </c>
      <c r="B63" s="5" t="inlineStr">
        <is>
          <t>Return on Investment in %</t>
        </is>
      </c>
      <c r="C63" t="n">
        <v>6.49</v>
      </c>
      <c r="D63" t="n">
        <v>9.880000000000001</v>
      </c>
      <c r="E63" t="n">
        <v>7.94</v>
      </c>
      <c r="F63" t="n">
        <v>8.19</v>
      </c>
      <c r="G63" t="n">
        <v>7.23</v>
      </c>
      <c r="H63" t="n">
        <v>8.31</v>
      </c>
      <c r="I63" t="n">
        <v>4.61</v>
      </c>
      <c r="J63" t="n">
        <v>7.24</v>
      </c>
      <c r="K63" t="n">
        <v>19.05</v>
      </c>
      <c r="L63" t="n">
        <v>13.2</v>
      </c>
      <c r="M63" t="n">
        <v>-13.53</v>
      </c>
      <c r="N63" t="n">
        <v>-44.08</v>
      </c>
      <c r="O63" t="n">
        <v>-3.45</v>
      </c>
      <c r="P63" t="n">
        <v>-2.4</v>
      </c>
      <c r="Q63" t="n">
        <v>-3.03</v>
      </c>
      <c r="R63" t="n">
        <v>0.5600000000000001</v>
      </c>
      <c r="S63" t="n">
        <v>-4.03</v>
      </c>
      <c r="T63" t="n">
        <v>-9.35</v>
      </c>
      <c r="U63" t="n">
        <v>-6.06</v>
      </c>
      <c r="V63" t="n">
        <v>12.71</v>
      </c>
      <c r="W63" t="n">
        <v>0.9399999999999999</v>
      </c>
    </row>
    <row r="64">
      <c r="A64" s="5" t="inlineStr">
        <is>
          <t>Arbeitsintensität in %</t>
        </is>
      </c>
      <c r="B64" s="5" t="inlineStr">
        <is>
          <t>Work Intensity in %</t>
        </is>
      </c>
      <c r="C64" t="n">
        <v>54.61</v>
      </c>
      <c r="D64" t="n">
        <v>49.85</v>
      </c>
      <c r="E64" t="n">
        <v>48.98</v>
      </c>
      <c r="F64" t="n">
        <v>49.43</v>
      </c>
      <c r="G64" t="n">
        <v>47.08</v>
      </c>
      <c r="H64" t="n">
        <v>61.11</v>
      </c>
      <c r="I64" t="n">
        <v>61.35</v>
      </c>
      <c r="J64" t="n">
        <v>59.51</v>
      </c>
      <c r="K64" t="n">
        <v>67.61</v>
      </c>
      <c r="L64" t="n">
        <v>71.90000000000001</v>
      </c>
      <c r="M64" t="n">
        <v>59.57</v>
      </c>
      <c r="N64" t="n">
        <v>67.39</v>
      </c>
      <c r="O64" t="n">
        <v>49.42</v>
      </c>
      <c r="P64" t="n">
        <v>50.79</v>
      </c>
      <c r="Q64" t="n">
        <v>44.48</v>
      </c>
      <c r="R64" t="n">
        <v>48.71</v>
      </c>
      <c r="S64" t="n">
        <v>49.11</v>
      </c>
      <c r="T64" t="n">
        <v>38.39</v>
      </c>
      <c r="U64" t="n">
        <v>29.52</v>
      </c>
      <c r="V64" t="n">
        <v>43.32</v>
      </c>
      <c r="W64" t="n">
        <v>39.15</v>
      </c>
    </row>
    <row r="65">
      <c r="A65" s="5" t="inlineStr">
        <is>
          <t>Eigenkapitalquote in %</t>
        </is>
      </c>
      <c r="B65" s="5" t="inlineStr">
        <is>
          <t>Equity Ratio in %</t>
        </is>
      </c>
      <c r="C65" t="n">
        <v>64.37</v>
      </c>
      <c r="D65" t="n">
        <v>59.25</v>
      </c>
      <c r="E65" t="n">
        <v>56.67</v>
      </c>
      <c r="F65" t="n">
        <v>55.28</v>
      </c>
      <c r="G65" t="n">
        <v>53.37</v>
      </c>
      <c r="H65" t="n">
        <v>64.59</v>
      </c>
      <c r="I65" t="n">
        <v>63.95</v>
      </c>
      <c r="J65" t="n">
        <v>60.61</v>
      </c>
      <c r="K65" t="n">
        <v>57.13</v>
      </c>
      <c r="L65" t="n">
        <v>52.57</v>
      </c>
      <c r="M65" t="n">
        <v>49.35</v>
      </c>
      <c r="N65" t="n">
        <v>24.9</v>
      </c>
      <c r="O65" t="n">
        <v>46.02</v>
      </c>
      <c r="P65" t="n">
        <v>47.52</v>
      </c>
      <c r="Q65" t="n">
        <v>54.74</v>
      </c>
      <c r="R65" t="n">
        <v>55.03</v>
      </c>
      <c r="S65" t="n">
        <v>52.44</v>
      </c>
      <c r="T65" t="n">
        <v>56.4</v>
      </c>
      <c r="U65" t="n">
        <v>70.81999999999999</v>
      </c>
      <c r="V65" t="n">
        <v>65.59</v>
      </c>
      <c r="W65" t="n">
        <v>56.72</v>
      </c>
    </row>
    <row r="66">
      <c r="A66" s="5" t="inlineStr">
        <is>
          <t>Fremdkapitalquote in %</t>
        </is>
      </c>
      <c r="B66" s="5" t="inlineStr">
        <is>
          <t>Debt Ratio in %</t>
        </is>
      </c>
      <c r="C66" t="n">
        <v>35.63</v>
      </c>
      <c r="D66" t="n">
        <v>40.75</v>
      </c>
      <c r="E66" t="n">
        <v>43.33</v>
      </c>
      <c r="F66" t="n">
        <v>44.72</v>
      </c>
      <c r="G66" t="n">
        <v>46.63</v>
      </c>
      <c r="H66" t="n">
        <v>35.41</v>
      </c>
      <c r="I66" t="n">
        <v>36.05</v>
      </c>
      <c r="J66" t="n">
        <v>39.39</v>
      </c>
      <c r="K66" t="n">
        <v>42.87</v>
      </c>
      <c r="L66" t="n">
        <v>47.43</v>
      </c>
      <c r="M66" t="n">
        <v>50.65</v>
      </c>
      <c r="N66" t="n">
        <v>75.09999999999999</v>
      </c>
      <c r="O66" t="n">
        <v>53.98</v>
      </c>
      <c r="P66" t="n">
        <v>52.48</v>
      </c>
      <c r="Q66" t="n">
        <v>45.26</v>
      </c>
      <c r="R66" t="n">
        <v>44.97</v>
      </c>
      <c r="S66" t="n">
        <v>47.56</v>
      </c>
      <c r="T66" t="n">
        <v>43.6</v>
      </c>
      <c r="U66" t="n">
        <v>29.18</v>
      </c>
      <c r="V66" t="n">
        <v>34.41</v>
      </c>
      <c r="W66" t="n">
        <v>43.28</v>
      </c>
    </row>
    <row r="67">
      <c r="A67" s="5" t="inlineStr">
        <is>
          <t>Verschuldungsgrad in %</t>
        </is>
      </c>
      <c r="B67" s="5" t="inlineStr">
        <is>
          <t>Finance Gearing in %</t>
        </is>
      </c>
      <c r="C67" t="n">
        <v>55.36</v>
      </c>
      <c r="D67" t="n">
        <v>68.77</v>
      </c>
      <c r="E67" t="n">
        <v>76.45</v>
      </c>
      <c r="F67" t="n">
        <v>80.91</v>
      </c>
      <c r="G67" t="n">
        <v>87.37</v>
      </c>
      <c r="H67" t="n">
        <v>54.83</v>
      </c>
      <c r="I67" t="n">
        <v>56.38</v>
      </c>
      <c r="J67" t="n">
        <v>64.98</v>
      </c>
      <c r="K67" t="n">
        <v>75.05</v>
      </c>
      <c r="L67" t="n">
        <v>90.20999999999999</v>
      </c>
      <c r="M67" t="n">
        <v>102.64</v>
      </c>
      <c r="N67" t="n">
        <v>301.53</v>
      </c>
      <c r="O67" t="n">
        <v>117.32</v>
      </c>
      <c r="P67" t="n">
        <v>110.44</v>
      </c>
      <c r="Q67" t="n">
        <v>82.7</v>
      </c>
      <c r="R67" t="n">
        <v>81.73</v>
      </c>
      <c r="S67" t="n">
        <v>90.7</v>
      </c>
      <c r="T67" t="n">
        <v>77.3</v>
      </c>
      <c r="U67" t="n">
        <v>41.21</v>
      </c>
      <c r="V67" t="n">
        <v>52.47</v>
      </c>
      <c r="W67" t="n">
        <v>76.31999999999999</v>
      </c>
    </row>
    <row r="68">
      <c r="A68" s="5" t="inlineStr">
        <is>
          <t>Bruttoergebnis Marge in %</t>
        </is>
      </c>
      <c r="B68" s="5" t="inlineStr">
        <is>
          <t>Gross Profit Marge in %</t>
        </is>
      </c>
      <c r="C68" t="n">
        <v>37.29</v>
      </c>
      <c r="D68" t="n">
        <v>37.97</v>
      </c>
      <c r="E68" t="n">
        <v>37.11</v>
      </c>
      <c r="F68" t="n">
        <v>36</v>
      </c>
      <c r="G68" t="n">
        <v>35.89</v>
      </c>
      <c r="H68" t="n">
        <v>38.12</v>
      </c>
      <c r="I68" t="n">
        <v>34.43</v>
      </c>
      <c r="J68" t="n">
        <v>36.55</v>
      </c>
      <c r="K68" t="n">
        <v>41.38</v>
      </c>
      <c r="L68" t="n">
        <v>37.54</v>
      </c>
      <c r="M68" t="n">
        <v>21.77</v>
      </c>
      <c r="N68" t="n">
        <v>34.67</v>
      </c>
      <c r="O68" t="n">
        <v>20.7</v>
      </c>
      <c r="P68" t="n">
        <v>26.17</v>
      </c>
      <c r="Q68" t="n">
        <v>27.37</v>
      </c>
      <c r="R68" t="n">
        <v>35.09</v>
      </c>
      <c r="S68" t="n">
        <v>25</v>
      </c>
      <c r="T68" t="n">
        <v>11.54</v>
      </c>
      <c r="U68" t="n">
        <v>13.53</v>
      </c>
      <c r="V68" t="n">
        <v>43.55</v>
      </c>
    </row>
    <row r="69">
      <c r="A69" s="5" t="inlineStr">
        <is>
          <t>Kurzfristige Vermögensquote in %</t>
        </is>
      </c>
      <c r="B69" s="5" t="inlineStr">
        <is>
          <t>Current Assets Ratio in %</t>
        </is>
      </c>
      <c r="C69" t="n">
        <v>54.61</v>
      </c>
      <c r="D69" t="n">
        <v>49.85</v>
      </c>
      <c r="E69" t="n">
        <v>48.98</v>
      </c>
      <c r="F69" t="n">
        <v>49.43</v>
      </c>
      <c r="G69" t="n">
        <v>47.08</v>
      </c>
      <c r="H69" t="n">
        <v>61.11</v>
      </c>
      <c r="I69" t="n">
        <v>61.35</v>
      </c>
      <c r="J69" t="n">
        <v>59.51</v>
      </c>
      <c r="K69" t="n">
        <v>67.61</v>
      </c>
      <c r="L69" t="n">
        <v>71.90000000000001</v>
      </c>
      <c r="M69" t="n">
        <v>59.57</v>
      </c>
      <c r="N69" t="n">
        <v>67.39</v>
      </c>
      <c r="O69" t="n">
        <v>49.42</v>
      </c>
      <c r="P69" t="n">
        <v>50.79</v>
      </c>
      <c r="Q69" t="n">
        <v>44.48</v>
      </c>
      <c r="R69" t="n">
        <v>48.71</v>
      </c>
      <c r="S69" t="n">
        <v>49.11</v>
      </c>
      <c r="T69" t="n">
        <v>38.39</v>
      </c>
      <c r="U69" t="n">
        <v>29.52</v>
      </c>
      <c r="V69" t="n">
        <v>43.32</v>
      </c>
    </row>
    <row r="70">
      <c r="A70" s="5" t="inlineStr">
        <is>
          <t>Nettogewinn Marge in %</t>
        </is>
      </c>
      <c r="B70" s="5" t="inlineStr">
        <is>
          <t>Net Profit Marge in %</t>
        </is>
      </c>
      <c r="C70" t="n">
        <v>10.84</v>
      </c>
      <c r="D70" t="n">
        <v>14.15</v>
      </c>
      <c r="E70" t="n">
        <v>11.19</v>
      </c>
      <c r="F70" t="n">
        <v>11.49</v>
      </c>
      <c r="G70" t="n">
        <v>10.91</v>
      </c>
      <c r="H70" t="n">
        <v>12.38</v>
      </c>
      <c r="I70" t="n">
        <v>7.08</v>
      </c>
      <c r="J70" t="n">
        <v>10.94</v>
      </c>
      <c r="K70" t="n">
        <v>28</v>
      </c>
      <c r="L70" t="n">
        <v>20</v>
      </c>
      <c r="M70" t="n">
        <v>-20.58</v>
      </c>
      <c r="N70" t="n">
        <v>-72.25</v>
      </c>
      <c r="O70" t="n">
        <v>-4.79</v>
      </c>
      <c r="P70" t="n">
        <v>-3.38</v>
      </c>
      <c r="Q70" t="n">
        <v>-4.62</v>
      </c>
      <c r="R70" t="n">
        <v>0.85</v>
      </c>
      <c r="S70" t="n">
        <v>-7.07</v>
      </c>
      <c r="T70" t="n">
        <v>-19.61</v>
      </c>
      <c r="U70" t="n">
        <v>-10.41</v>
      </c>
      <c r="V70" t="n">
        <v>15.46</v>
      </c>
    </row>
    <row r="71">
      <c r="A71" s="5" t="inlineStr">
        <is>
          <t>Operative Ergebnis Marge in %</t>
        </is>
      </c>
      <c r="B71" s="5" t="inlineStr">
        <is>
          <t>EBIT Marge in %</t>
        </is>
      </c>
      <c r="C71" t="n">
        <v>14.46</v>
      </c>
      <c r="D71" t="n">
        <v>19.33</v>
      </c>
      <c r="E71" t="n">
        <v>13.92</v>
      </c>
      <c r="F71" t="n">
        <v>11.79</v>
      </c>
      <c r="G71" t="n">
        <v>9.58</v>
      </c>
      <c r="H71" t="n">
        <v>12.15</v>
      </c>
      <c r="I71" t="n">
        <v>8.460000000000001</v>
      </c>
      <c r="J71" t="n">
        <v>11.65</v>
      </c>
      <c r="K71" t="n">
        <v>18.41</v>
      </c>
      <c r="L71" t="n">
        <v>10.56</v>
      </c>
      <c r="M71" t="n">
        <v>-7.27</v>
      </c>
      <c r="N71" t="n">
        <v>-1.16</v>
      </c>
      <c r="O71" t="n">
        <v>-4.82</v>
      </c>
      <c r="P71" t="n">
        <v>-0.71</v>
      </c>
      <c r="Q71" t="n">
        <v>-3.97</v>
      </c>
      <c r="R71" t="n">
        <v>4.36</v>
      </c>
      <c r="S71" t="n">
        <v>-5.59</v>
      </c>
      <c r="T71" t="n">
        <v>-20.59</v>
      </c>
      <c r="U71" t="n">
        <v>-19.84</v>
      </c>
      <c r="V71" t="n">
        <v>20.31</v>
      </c>
    </row>
    <row r="72">
      <c r="A72" s="5" t="inlineStr">
        <is>
          <t>Vermögensumsschlag in %</t>
        </is>
      </c>
      <c r="B72" s="5" t="inlineStr">
        <is>
          <t>Asset Turnover in %</t>
        </is>
      </c>
      <c r="C72" t="n">
        <v>59.86</v>
      </c>
      <c r="D72" t="n">
        <v>69.84999999999999</v>
      </c>
      <c r="E72" t="n">
        <v>71.02</v>
      </c>
      <c r="F72" t="n">
        <v>71.23</v>
      </c>
      <c r="G72" t="n">
        <v>66.3</v>
      </c>
      <c r="H72" t="n">
        <v>67.09999999999999</v>
      </c>
      <c r="I72" t="n">
        <v>65.08</v>
      </c>
      <c r="J72" t="n">
        <v>66.19</v>
      </c>
      <c r="K72" t="n">
        <v>68.06</v>
      </c>
      <c r="L72" t="n">
        <v>65.98999999999999</v>
      </c>
      <c r="M72" t="n">
        <v>65.72</v>
      </c>
      <c r="N72" t="n">
        <v>61.01</v>
      </c>
      <c r="O72" t="n">
        <v>71.94</v>
      </c>
      <c r="P72" t="n">
        <v>70.89</v>
      </c>
      <c r="Q72" t="n">
        <v>65.72</v>
      </c>
      <c r="R72" t="n">
        <v>66.23</v>
      </c>
      <c r="S72" t="n">
        <v>56.94</v>
      </c>
      <c r="T72" t="n">
        <v>47.69</v>
      </c>
      <c r="U72" t="n">
        <v>58.21</v>
      </c>
      <c r="V72" t="n">
        <v>82.27</v>
      </c>
    </row>
    <row r="73">
      <c r="A73" s="5" t="inlineStr">
        <is>
          <t>Langfristige Vermögensquote in %</t>
        </is>
      </c>
      <c r="B73" s="5" t="inlineStr">
        <is>
          <t>Non-Current Assets Ratio in %</t>
        </is>
      </c>
      <c r="C73" t="n">
        <v>45.39</v>
      </c>
      <c r="D73" t="n">
        <v>50.15</v>
      </c>
      <c r="E73" t="n">
        <v>51.02</v>
      </c>
      <c r="F73" t="n">
        <v>50.57</v>
      </c>
      <c r="G73" t="n">
        <v>52.92</v>
      </c>
      <c r="H73" t="n">
        <v>38.89</v>
      </c>
      <c r="I73" t="n">
        <v>38.65</v>
      </c>
      <c r="J73" t="n">
        <v>40.49</v>
      </c>
      <c r="K73" t="n">
        <v>32.39</v>
      </c>
      <c r="L73" t="n">
        <v>28.1</v>
      </c>
      <c r="M73" t="n">
        <v>40.43</v>
      </c>
      <c r="N73" t="n">
        <v>32.61</v>
      </c>
      <c r="O73" t="n">
        <v>50.58</v>
      </c>
      <c r="P73" t="n">
        <v>49.21</v>
      </c>
      <c r="Q73" t="n">
        <v>55.52</v>
      </c>
      <c r="R73" t="n">
        <v>51.29</v>
      </c>
      <c r="S73" t="n">
        <v>50.89</v>
      </c>
      <c r="T73" t="n">
        <v>61.61</v>
      </c>
      <c r="U73" t="n">
        <v>70.48</v>
      </c>
      <c r="V73" t="n">
        <v>56.68</v>
      </c>
    </row>
    <row r="74">
      <c r="A74" s="5" t="inlineStr">
        <is>
          <t>Gesamtkapitalrentabilität</t>
        </is>
      </c>
      <c r="B74" s="5" t="inlineStr">
        <is>
          <t>ROA Return on Assets in %</t>
        </is>
      </c>
      <c r="C74" t="n">
        <v>6.49</v>
      </c>
      <c r="D74" t="n">
        <v>9.880000000000001</v>
      </c>
      <c r="E74" t="n">
        <v>7.94</v>
      </c>
      <c r="F74" t="n">
        <v>8.19</v>
      </c>
      <c r="G74" t="n">
        <v>7.23</v>
      </c>
      <c r="H74" t="n">
        <v>8.31</v>
      </c>
      <c r="I74" t="n">
        <v>4.61</v>
      </c>
      <c r="J74" t="n">
        <v>7.24</v>
      </c>
      <c r="K74" t="n">
        <v>19.05</v>
      </c>
      <c r="L74" t="n">
        <v>13.2</v>
      </c>
      <c r="M74" t="n">
        <v>-13.53</v>
      </c>
      <c r="N74" t="n">
        <v>-44.08</v>
      </c>
      <c r="O74" t="n">
        <v>-3.45</v>
      </c>
      <c r="P74" t="n">
        <v>-2.4</v>
      </c>
      <c r="Q74" t="n">
        <v>-3.03</v>
      </c>
      <c r="R74" t="n">
        <v>0.5600000000000001</v>
      </c>
      <c r="S74" t="n">
        <v>-4.03</v>
      </c>
      <c r="T74" t="n">
        <v>-9.35</v>
      </c>
      <c r="U74" t="n">
        <v>-6.06</v>
      </c>
      <c r="V74" t="n">
        <v>12.72</v>
      </c>
    </row>
    <row r="75">
      <c r="A75" s="5" t="inlineStr">
        <is>
          <t>Ertrag des eingesetzten Kapitals</t>
        </is>
      </c>
      <c r="B75" s="5" t="inlineStr">
        <is>
          <t>ROCE Return on Cap. Empl. in %</t>
        </is>
      </c>
      <c r="C75" t="n">
        <v>10.21</v>
      </c>
      <c r="D75" t="n">
        <v>16.89</v>
      </c>
      <c r="E75" t="n">
        <v>12.53</v>
      </c>
      <c r="F75" t="n">
        <v>10.1</v>
      </c>
      <c r="G75" t="n">
        <v>7.76</v>
      </c>
      <c r="H75" t="n">
        <v>10.86</v>
      </c>
      <c r="I75" t="n">
        <v>7.54</v>
      </c>
      <c r="J75" t="n">
        <v>10.78</v>
      </c>
      <c r="K75" t="n">
        <v>19.03</v>
      </c>
      <c r="L75" t="n">
        <v>10.93</v>
      </c>
      <c r="M75" t="n">
        <v>-7.46</v>
      </c>
      <c r="N75" t="n">
        <v>-1.45</v>
      </c>
      <c r="O75" t="n">
        <v>-4.72</v>
      </c>
      <c r="P75" t="n">
        <v>-0.71</v>
      </c>
      <c r="Q75" t="n">
        <v>-3.39</v>
      </c>
      <c r="R75" t="n">
        <v>3.93</v>
      </c>
      <c r="S75" t="n">
        <v>-3.97</v>
      </c>
      <c r="T75" t="n">
        <v>-12.56</v>
      </c>
      <c r="U75" t="n">
        <v>-14.92</v>
      </c>
      <c r="V75" t="n">
        <v>23.11</v>
      </c>
    </row>
    <row r="76">
      <c r="A76" s="5" t="inlineStr">
        <is>
          <t>Eigenkapital zu Anlagevermögen</t>
        </is>
      </c>
      <c r="B76" s="5" t="inlineStr">
        <is>
          <t>Equity to Fixed Assets in %</t>
        </is>
      </c>
      <c r="C76" t="n">
        <v>141.8</v>
      </c>
      <c r="D76" t="n">
        <v>118.15</v>
      </c>
      <c r="E76" t="n">
        <v>111.08</v>
      </c>
      <c r="F76" t="n">
        <v>109.31</v>
      </c>
      <c r="G76" t="n">
        <v>100.82</v>
      </c>
      <c r="H76" t="n">
        <v>165.89</v>
      </c>
      <c r="I76" t="n">
        <v>165.47</v>
      </c>
      <c r="J76" t="n">
        <v>149.71</v>
      </c>
      <c r="K76" t="n">
        <v>176.39</v>
      </c>
      <c r="L76" t="n">
        <v>187.1</v>
      </c>
      <c r="M76" t="n">
        <v>122.07</v>
      </c>
      <c r="N76" t="n">
        <v>76.36</v>
      </c>
      <c r="O76" t="n">
        <v>90.98</v>
      </c>
      <c r="P76" t="n">
        <v>96.56999999999999</v>
      </c>
      <c r="Q76" t="n">
        <v>98.58</v>
      </c>
      <c r="R76" t="n">
        <v>107.29</v>
      </c>
      <c r="S76" t="n">
        <v>103.04</v>
      </c>
      <c r="T76" t="n">
        <v>91.54000000000001</v>
      </c>
      <c r="U76" t="n">
        <v>100.48</v>
      </c>
      <c r="V76" t="n">
        <v>115.7</v>
      </c>
    </row>
    <row r="77">
      <c r="A77" s="5" t="inlineStr">
        <is>
          <t>Liquidität Dritten Grades</t>
        </is>
      </c>
      <c r="B77" s="5" t="inlineStr">
        <is>
          <t>Current Ratio in %</t>
        </is>
      </c>
      <c r="C77" t="n">
        <v>358.32</v>
      </c>
      <c r="D77" t="n">
        <v>248.53</v>
      </c>
      <c r="E77" t="n">
        <v>232.17</v>
      </c>
      <c r="F77" t="n">
        <v>293.59</v>
      </c>
      <c r="G77" t="n">
        <v>259.62</v>
      </c>
      <c r="H77" t="n">
        <v>245.41</v>
      </c>
      <c r="I77" t="n">
        <v>227.29</v>
      </c>
      <c r="J77" t="n">
        <v>209.18</v>
      </c>
      <c r="K77" t="n">
        <v>198.05</v>
      </c>
      <c r="L77" t="n">
        <v>198.56</v>
      </c>
      <c r="M77" t="n">
        <v>165.5</v>
      </c>
      <c r="N77" t="n">
        <v>131.02</v>
      </c>
      <c r="O77" t="n">
        <v>185.39</v>
      </c>
      <c r="P77" t="n">
        <v>171.89</v>
      </c>
      <c r="Q77" t="n">
        <v>192.02</v>
      </c>
      <c r="R77" t="n">
        <v>184.39</v>
      </c>
      <c r="S77" t="n">
        <v>248.64</v>
      </c>
      <c r="T77" t="n">
        <v>175.87</v>
      </c>
      <c r="U77" t="n">
        <v>130.49</v>
      </c>
      <c r="V77" t="n">
        <v>156.28</v>
      </c>
    </row>
    <row r="78">
      <c r="A78" s="5" t="inlineStr">
        <is>
          <t>Operativer Cashflow</t>
        </is>
      </c>
      <c r="B78" s="5" t="inlineStr">
        <is>
          <t>Operating Cashflow in M</t>
        </is>
      </c>
      <c r="C78" t="n">
        <v>16137.9</v>
      </c>
      <c r="D78" t="n">
        <v>16065.81</v>
      </c>
      <c r="E78" t="n">
        <v>15938.08</v>
      </c>
      <c r="F78" t="n">
        <v>15819.3</v>
      </c>
      <c r="G78" t="n">
        <v>15754.83</v>
      </c>
      <c r="H78" t="n">
        <v>9937.68</v>
      </c>
      <c r="I78" t="n">
        <v>14366.49</v>
      </c>
      <c r="J78" t="n">
        <v>9018</v>
      </c>
      <c r="K78" t="n">
        <v>5271.95</v>
      </c>
      <c r="L78" t="n">
        <v>6337.21</v>
      </c>
      <c r="M78" t="n">
        <v>-40708.15</v>
      </c>
      <c r="N78" t="n">
        <v>-17737.5</v>
      </c>
      <c r="O78" t="n">
        <v>5632.5</v>
      </c>
      <c r="P78" t="n">
        <v>5370.639999999999</v>
      </c>
      <c r="Q78" t="n">
        <v>4405.719999999999</v>
      </c>
      <c r="R78" t="n">
        <v>2474.556</v>
      </c>
      <c r="S78" t="n">
        <v>7972.048</v>
      </c>
      <c r="T78" t="n">
        <v>12296.848</v>
      </c>
      <c r="U78" t="n">
        <v>30665.25</v>
      </c>
      <c r="V78" t="n">
        <v>10327.005</v>
      </c>
    </row>
    <row r="79">
      <c r="A79" s="5" t="inlineStr">
        <is>
          <t>Aktienrückkauf</t>
        </is>
      </c>
      <c r="B79" s="5" t="inlineStr">
        <is>
          <t>Share Buyback in M</t>
        </is>
      </c>
      <c r="C79" t="n">
        <v>-114</v>
      </c>
      <c r="D79" t="n">
        <v>-1</v>
      </c>
      <c r="E79" t="n">
        <v>-2</v>
      </c>
      <c r="F79" t="n">
        <v>-3</v>
      </c>
      <c r="G79" t="n">
        <v>-3</v>
      </c>
      <c r="H79" t="n">
        <v>-47</v>
      </c>
      <c r="I79" t="n">
        <v>-1</v>
      </c>
      <c r="J79" t="n">
        <v>7</v>
      </c>
      <c r="K79" t="n">
        <v>0</v>
      </c>
      <c r="L79" t="n">
        <v>0</v>
      </c>
      <c r="M79" t="n">
        <v>-337</v>
      </c>
      <c r="N79" t="n">
        <v>0</v>
      </c>
      <c r="O79" t="n">
        <v>-2</v>
      </c>
      <c r="P79" t="n">
        <v>0</v>
      </c>
      <c r="Q79" t="n">
        <v>-0.3999999999999773</v>
      </c>
      <c r="R79" t="n">
        <v>-26.80000000000007</v>
      </c>
      <c r="S79" t="n">
        <v>0</v>
      </c>
      <c r="T79" t="n">
        <v>-27.79999999999995</v>
      </c>
      <c r="U79" t="n">
        <v>-67.5</v>
      </c>
      <c r="V79" t="inlineStr">
        <is>
          <t>-</t>
        </is>
      </c>
    </row>
    <row r="80">
      <c r="A80" s="5" t="inlineStr">
        <is>
          <t>Umsatzwachstum 1J in %</t>
        </is>
      </c>
      <c r="B80" s="5" t="inlineStr">
        <is>
          <t>Revenue Growth 1Y in %</t>
        </is>
      </c>
      <c r="C80" t="n">
        <v>5.66</v>
      </c>
      <c r="D80" t="n">
        <v>7.59</v>
      </c>
      <c r="E80" t="n">
        <v>9.109999999999999</v>
      </c>
      <c r="F80" t="n">
        <v>11.7</v>
      </c>
      <c r="G80" t="n">
        <v>34.14</v>
      </c>
      <c r="H80" t="n">
        <v>12.41</v>
      </c>
      <c r="I80" t="n">
        <v>-1.56</v>
      </c>
      <c r="J80" t="n">
        <v>-2.33</v>
      </c>
      <c r="K80" t="n">
        <v>21.31</v>
      </c>
      <c r="L80" t="n">
        <v>8.85</v>
      </c>
      <c r="M80" t="n">
        <v>-29.95</v>
      </c>
      <c r="N80" t="n">
        <v>-43.75</v>
      </c>
      <c r="O80" t="n">
        <v>-3.12</v>
      </c>
      <c r="P80" t="n">
        <v>17.31</v>
      </c>
      <c r="Q80" t="n">
        <v>-6.06</v>
      </c>
      <c r="R80" t="n">
        <v>16.95</v>
      </c>
      <c r="S80" t="n">
        <v>18.15</v>
      </c>
      <c r="T80" t="n">
        <v>-8.18</v>
      </c>
      <c r="U80" t="n">
        <v>-22.13</v>
      </c>
      <c r="V80" t="n">
        <v>71.89</v>
      </c>
    </row>
    <row r="81">
      <c r="A81" s="5" t="inlineStr">
        <is>
          <t>Umsatzwachstum 3J in %</t>
        </is>
      </c>
      <c r="B81" s="5" t="inlineStr">
        <is>
          <t>Revenue Growth 3Y in %</t>
        </is>
      </c>
      <c r="C81" t="n">
        <v>7.45</v>
      </c>
      <c r="D81" t="n">
        <v>9.470000000000001</v>
      </c>
      <c r="E81" t="n">
        <v>18.32</v>
      </c>
      <c r="F81" t="n">
        <v>19.42</v>
      </c>
      <c r="G81" t="n">
        <v>15</v>
      </c>
      <c r="H81" t="n">
        <v>2.84</v>
      </c>
      <c r="I81" t="n">
        <v>5.81</v>
      </c>
      <c r="J81" t="n">
        <v>9.279999999999999</v>
      </c>
      <c r="K81" t="n">
        <v>0.07000000000000001</v>
      </c>
      <c r="L81" t="n">
        <v>-21.62</v>
      </c>
      <c r="M81" t="n">
        <v>-25.61</v>
      </c>
      <c r="N81" t="n">
        <v>-9.85</v>
      </c>
      <c r="O81" t="n">
        <v>2.71</v>
      </c>
      <c r="P81" t="n">
        <v>9.4</v>
      </c>
      <c r="Q81" t="n">
        <v>9.68</v>
      </c>
      <c r="R81" t="n">
        <v>8.970000000000001</v>
      </c>
      <c r="S81" t="n">
        <v>-4.05</v>
      </c>
      <c r="T81" t="n">
        <v>13.86</v>
      </c>
      <c r="U81" t="inlineStr">
        <is>
          <t>-</t>
        </is>
      </c>
      <c r="V81" t="inlineStr">
        <is>
          <t>-</t>
        </is>
      </c>
    </row>
    <row r="82">
      <c r="A82" s="5" t="inlineStr">
        <is>
          <t>Umsatzwachstum 5J in %</t>
        </is>
      </c>
      <c r="B82" s="5" t="inlineStr">
        <is>
          <t>Revenue Growth 5Y in %</t>
        </is>
      </c>
      <c r="C82" t="n">
        <v>13.64</v>
      </c>
      <c r="D82" t="n">
        <v>14.99</v>
      </c>
      <c r="E82" t="n">
        <v>13.16</v>
      </c>
      <c r="F82" t="n">
        <v>10.87</v>
      </c>
      <c r="G82" t="n">
        <v>12.79</v>
      </c>
      <c r="H82" t="n">
        <v>7.74</v>
      </c>
      <c r="I82" t="n">
        <v>-0.74</v>
      </c>
      <c r="J82" t="n">
        <v>-9.17</v>
      </c>
      <c r="K82" t="n">
        <v>-9.33</v>
      </c>
      <c r="L82" t="n">
        <v>-10.13</v>
      </c>
      <c r="M82" t="n">
        <v>-13.11</v>
      </c>
      <c r="N82" t="n">
        <v>-3.73</v>
      </c>
      <c r="O82" t="n">
        <v>8.65</v>
      </c>
      <c r="P82" t="n">
        <v>7.63</v>
      </c>
      <c r="Q82" t="n">
        <v>-0.25</v>
      </c>
      <c r="R82" t="n">
        <v>15.34</v>
      </c>
      <c r="S82" t="inlineStr">
        <is>
          <t>-</t>
        </is>
      </c>
      <c r="T82" t="inlineStr">
        <is>
          <t>-</t>
        </is>
      </c>
      <c r="U82" t="inlineStr">
        <is>
          <t>-</t>
        </is>
      </c>
      <c r="V82" t="inlineStr">
        <is>
          <t>-</t>
        </is>
      </c>
    </row>
    <row r="83">
      <c r="A83" s="5" t="inlineStr">
        <is>
          <t>Umsatzwachstum 10J in %</t>
        </is>
      </c>
      <c r="B83" s="5" t="inlineStr">
        <is>
          <t>Revenue Growth 10Y in %</t>
        </is>
      </c>
      <c r="C83" t="n">
        <v>10.69</v>
      </c>
      <c r="D83" t="n">
        <v>7.13</v>
      </c>
      <c r="E83" t="n">
        <v>1.99</v>
      </c>
      <c r="F83" t="n">
        <v>0.77</v>
      </c>
      <c r="G83" t="n">
        <v>1.33</v>
      </c>
      <c r="H83" t="n">
        <v>-2.69</v>
      </c>
      <c r="I83" t="n">
        <v>-2.24</v>
      </c>
      <c r="J83" t="n">
        <v>-0.26</v>
      </c>
      <c r="K83" t="n">
        <v>-0.85</v>
      </c>
      <c r="L83" t="n">
        <v>-5.19</v>
      </c>
      <c r="M83" t="n">
        <v>1.11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-19.07</v>
      </c>
      <c r="D84" t="n">
        <v>36.08</v>
      </c>
      <c r="E84" t="n">
        <v>6.18</v>
      </c>
      <c r="F84" t="n">
        <v>17.72</v>
      </c>
      <c r="G84" t="n">
        <v>18.13</v>
      </c>
      <c r="H84" t="n">
        <v>96.69</v>
      </c>
      <c r="I84" t="n">
        <v>-36.3</v>
      </c>
      <c r="J84" t="n">
        <v>-61.84</v>
      </c>
      <c r="K84" t="n">
        <v>69.8</v>
      </c>
      <c r="L84" t="n">
        <v>-205.78</v>
      </c>
      <c r="M84" t="n">
        <v>-80.04000000000001</v>
      </c>
      <c r="N84" t="n">
        <v>748.37</v>
      </c>
      <c r="O84" t="n">
        <v>37.31</v>
      </c>
      <c r="P84" t="n">
        <v>-14.1</v>
      </c>
      <c r="Q84" t="n">
        <v>-611.48</v>
      </c>
      <c r="R84" t="n">
        <v>-114.02</v>
      </c>
      <c r="S84" t="n">
        <v>-57.39</v>
      </c>
      <c r="T84" t="n">
        <v>72.88</v>
      </c>
      <c r="U84" t="n">
        <v>-152.45</v>
      </c>
      <c r="V84" t="n">
        <v>1758.09</v>
      </c>
    </row>
    <row r="85">
      <c r="A85" s="5" t="inlineStr">
        <is>
          <t>Gewinnwachstum 3J in %</t>
        </is>
      </c>
      <c r="B85" s="5" t="inlineStr">
        <is>
          <t>Earnings Growth 3Y in %</t>
        </is>
      </c>
      <c r="C85" t="n">
        <v>7.73</v>
      </c>
      <c r="D85" t="n">
        <v>19.99</v>
      </c>
      <c r="E85" t="n">
        <v>14.01</v>
      </c>
      <c r="F85" t="n">
        <v>44.18</v>
      </c>
      <c r="G85" t="n">
        <v>26.17</v>
      </c>
      <c r="H85" t="n">
        <v>-0.48</v>
      </c>
      <c r="I85" t="n">
        <v>-9.449999999999999</v>
      </c>
      <c r="J85" t="n">
        <v>-65.94</v>
      </c>
      <c r="K85" t="n">
        <v>-72.01000000000001</v>
      </c>
      <c r="L85" t="n">
        <v>154.18</v>
      </c>
      <c r="M85" t="n">
        <v>235.21</v>
      </c>
      <c r="N85" t="n">
        <v>257.19</v>
      </c>
      <c r="O85" t="n">
        <v>-196.09</v>
      </c>
      <c r="P85" t="n">
        <v>-246.53</v>
      </c>
      <c r="Q85" t="n">
        <v>-260.96</v>
      </c>
      <c r="R85" t="n">
        <v>-32.84</v>
      </c>
      <c r="S85" t="n">
        <v>-45.65</v>
      </c>
      <c r="T85" t="n">
        <v>559.51</v>
      </c>
      <c r="U85" t="inlineStr">
        <is>
          <t>-</t>
        </is>
      </c>
      <c r="V85" t="inlineStr">
        <is>
          <t>-</t>
        </is>
      </c>
    </row>
    <row r="86">
      <c r="A86" s="5" t="inlineStr">
        <is>
          <t>Gewinnwachstum 5J in %</t>
        </is>
      </c>
      <c r="B86" s="5" t="inlineStr">
        <is>
          <t>Earnings Growth 5Y in %</t>
        </is>
      </c>
      <c r="C86" t="n">
        <v>11.81</v>
      </c>
      <c r="D86" t="n">
        <v>34.96</v>
      </c>
      <c r="E86" t="n">
        <v>20.48</v>
      </c>
      <c r="F86" t="n">
        <v>6.88</v>
      </c>
      <c r="G86" t="n">
        <v>17.3</v>
      </c>
      <c r="H86" t="n">
        <v>-27.49</v>
      </c>
      <c r="I86" t="n">
        <v>-62.83</v>
      </c>
      <c r="J86" t="n">
        <v>94.09999999999999</v>
      </c>
      <c r="K86" t="n">
        <v>113.93</v>
      </c>
      <c r="L86" t="n">
        <v>97.15000000000001</v>
      </c>
      <c r="M86" t="n">
        <v>16.01</v>
      </c>
      <c r="N86" t="n">
        <v>9.220000000000001</v>
      </c>
      <c r="O86" t="n">
        <v>-151.94</v>
      </c>
      <c r="P86" t="n">
        <v>-144.82</v>
      </c>
      <c r="Q86" t="n">
        <v>-172.49</v>
      </c>
      <c r="R86" t="n">
        <v>301.42</v>
      </c>
      <c r="S86" t="inlineStr">
        <is>
          <t>-</t>
        </is>
      </c>
      <c r="T86" t="inlineStr">
        <is>
          <t>-</t>
        </is>
      </c>
      <c r="U86" t="inlineStr">
        <is>
          <t>-</t>
        </is>
      </c>
      <c r="V86" t="inlineStr">
        <is>
          <t>-</t>
        </is>
      </c>
    </row>
    <row r="87">
      <c r="A87" s="5" t="inlineStr">
        <is>
          <t>Gewinnwachstum 10J in %</t>
        </is>
      </c>
      <c r="B87" s="5" t="inlineStr">
        <is>
          <t>Earnings Growth 10Y in %</t>
        </is>
      </c>
      <c r="C87" t="n">
        <v>-7.84</v>
      </c>
      <c r="D87" t="n">
        <v>-13.94</v>
      </c>
      <c r="E87" t="n">
        <v>57.29</v>
      </c>
      <c r="F87" t="n">
        <v>60.41</v>
      </c>
      <c r="G87" t="n">
        <v>57.22</v>
      </c>
      <c r="H87" t="n">
        <v>-5.74</v>
      </c>
      <c r="I87" t="n">
        <v>-26.81</v>
      </c>
      <c r="J87" t="n">
        <v>-28.92</v>
      </c>
      <c r="K87" t="n">
        <v>-15.45</v>
      </c>
      <c r="L87" t="n">
        <v>-37.67</v>
      </c>
      <c r="M87" t="n">
        <v>158.72</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1.86</v>
      </c>
      <c r="D88" t="n">
        <v>0.59</v>
      </c>
      <c r="E88" t="n">
        <v>1.48</v>
      </c>
      <c r="F88" t="n">
        <v>3.5</v>
      </c>
      <c r="G88" t="n">
        <v>1.04</v>
      </c>
      <c r="H88" t="n">
        <v>-0.58</v>
      </c>
      <c r="I88" t="n">
        <v>-0.47</v>
      </c>
      <c r="J88" t="n">
        <v>0.13</v>
      </c>
      <c r="K88" t="n">
        <v>0.05</v>
      </c>
      <c r="L88" t="n">
        <v>0.09</v>
      </c>
      <c r="M88" t="inlineStr">
        <is>
          <t>-</t>
        </is>
      </c>
      <c r="N88" t="inlineStr">
        <is>
          <t>-</t>
        </is>
      </c>
      <c r="O88" t="inlineStr">
        <is>
          <t>-</t>
        </is>
      </c>
      <c r="P88" t="inlineStr">
        <is>
          <t>-</t>
        </is>
      </c>
      <c r="Q88" t="inlineStr">
        <is>
          <t>-</t>
        </is>
      </c>
      <c r="R88" t="n">
        <v>0.34</v>
      </c>
      <c r="S88" t="inlineStr">
        <is>
          <t>-</t>
        </is>
      </c>
      <c r="T88" t="inlineStr">
        <is>
          <t>-</t>
        </is>
      </c>
      <c r="U88" t="inlineStr">
        <is>
          <t>-</t>
        </is>
      </c>
      <c r="V88" t="inlineStr">
        <is>
          <t>-</t>
        </is>
      </c>
    </row>
    <row r="89">
      <c r="A89" s="5" t="inlineStr">
        <is>
          <t>EBIT-Wachstum 1J in %</t>
        </is>
      </c>
      <c r="B89" s="5" t="inlineStr">
        <is>
          <t>EBIT Growth 1Y in %</t>
        </is>
      </c>
      <c r="C89" t="n">
        <v>-20.97</v>
      </c>
      <c r="D89" t="n">
        <v>49.44</v>
      </c>
      <c r="E89" t="n">
        <v>28.83</v>
      </c>
      <c r="F89" t="n">
        <v>37.48</v>
      </c>
      <c r="G89" t="n">
        <v>5.71</v>
      </c>
      <c r="H89" t="n">
        <v>61.54</v>
      </c>
      <c r="I89" t="n">
        <v>-28.57</v>
      </c>
      <c r="J89" t="n">
        <v>-38.18</v>
      </c>
      <c r="K89" t="n">
        <v>111.49</v>
      </c>
      <c r="L89" t="n">
        <v>-258.18</v>
      </c>
      <c r="M89" t="n">
        <v>340</v>
      </c>
      <c r="N89" t="n">
        <v>-86.48999999999999</v>
      </c>
      <c r="O89" t="n">
        <v>560.71</v>
      </c>
      <c r="P89" t="n">
        <v>-79.09999999999999</v>
      </c>
      <c r="Q89" t="n">
        <v>-185.35</v>
      </c>
      <c r="R89" t="n">
        <v>-191.28</v>
      </c>
      <c r="S89" t="n">
        <v>-67.91</v>
      </c>
      <c r="T89" t="n">
        <v>-4.71</v>
      </c>
      <c r="U89" t="n">
        <v>-176.06</v>
      </c>
      <c r="V89" t="n">
        <v>-2396.58</v>
      </c>
    </row>
    <row r="90">
      <c r="A90" s="5" t="inlineStr">
        <is>
          <t>EBIT-Wachstum 3J in %</t>
        </is>
      </c>
      <c r="B90" s="5" t="inlineStr">
        <is>
          <t>EBIT Growth 3Y in %</t>
        </is>
      </c>
      <c r="C90" t="n">
        <v>19.1</v>
      </c>
      <c r="D90" t="n">
        <v>38.58</v>
      </c>
      <c r="E90" t="n">
        <v>24.01</v>
      </c>
      <c r="F90" t="n">
        <v>34.91</v>
      </c>
      <c r="G90" t="n">
        <v>12.89</v>
      </c>
      <c r="H90" t="n">
        <v>-1.74</v>
      </c>
      <c r="I90" t="n">
        <v>14.91</v>
      </c>
      <c r="J90" t="n">
        <v>-61.62</v>
      </c>
      <c r="K90" t="n">
        <v>64.44</v>
      </c>
      <c r="L90" t="n">
        <v>-1.56</v>
      </c>
      <c r="M90" t="n">
        <v>271.41</v>
      </c>
      <c r="N90" t="n">
        <v>131.71</v>
      </c>
      <c r="O90" t="n">
        <v>98.75</v>
      </c>
      <c r="P90" t="n">
        <v>-151.91</v>
      </c>
      <c r="Q90" t="n">
        <v>-148.18</v>
      </c>
      <c r="R90" t="n">
        <v>-87.97</v>
      </c>
      <c r="S90" t="n">
        <v>-82.89</v>
      </c>
      <c r="T90" t="n">
        <v>-859.12</v>
      </c>
      <c r="U90" t="inlineStr">
        <is>
          <t>-</t>
        </is>
      </c>
      <c r="V90" t="inlineStr">
        <is>
          <t>-</t>
        </is>
      </c>
    </row>
    <row r="91">
      <c r="A91" s="5" t="inlineStr">
        <is>
          <t>EBIT-Wachstum 5J in %</t>
        </is>
      </c>
      <c r="B91" s="5" t="inlineStr">
        <is>
          <t>EBIT Growth 5Y in %</t>
        </is>
      </c>
      <c r="C91" t="n">
        <v>20.1</v>
      </c>
      <c r="D91" t="n">
        <v>36.6</v>
      </c>
      <c r="E91" t="n">
        <v>21</v>
      </c>
      <c r="F91" t="n">
        <v>7.6</v>
      </c>
      <c r="G91" t="n">
        <v>22.4</v>
      </c>
      <c r="H91" t="n">
        <v>-30.38</v>
      </c>
      <c r="I91" t="n">
        <v>25.31</v>
      </c>
      <c r="J91" t="n">
        <v>13.73</v>
      </c>
      <c r="K91" t="n">
        <v>133.51</v>
      </c>
      <c r="L91" t="n">
        <v>95.39</v>
      </c>
      <c r="M91" t="n">
        <v>109.95</v>
      </c>
      <c r="N91" t="n">
        <v>3.7</v>
      </c>
      <c r="O91" t="n">
        <v>7.41</v>
      </c>
      <c r="P91" t="n">
        <v>-105.67</v>
      </c>
      <c r="Q91" t="n">
        <v>-125.06</v>
      </c>
      <c r="R91" t="n">
        <v>-567.3099999999999</v>
      </c>
      <c r="S91" t="inlineStr">
        <is>
          <t>-</t>
        </is>
      </c>
      <c r="T91" t="inlineStr">
        <is>
          <t>-</t>
        </is>
      </c>
      <c r="U91" t="inlineStr">
        <is>
          <t>-</t>
        </is>
      </c>
      <c r="V91" t="inlineStr">
        <is>
          <t>-</t>
        </is>
      </c>
    </row>
    <row r="92">
      <c r="A92" s="5" t="inlineStr">
        <is>
          <t>EBIT-Wachstum 10J in %</t>
        </is>
      </c>
      <c r="B92" s="5" t="inlineStr">
        <is>
          <t>EBIT Growth 10Y in %</t>
        </is>
      </c>
      <c r="C92" t="n">
        <v>-5.14</v>
      </c>
      <c r="D92" t="n">
        <v>30.96</v>
      </c>
      <c r="E92" t="n">
        <v>17.36</v>
      </c>
      <c r="F92" t="n">
        <v>70.55</v>
      </c>
      <c r="G92" t="n">
        <v>58.89</v>
      </c>
      <c r="H92" t="n">
        <v>39.79</v>
      </c>
      <c r="I92" t="n">
        <v>14.51</v>
      </c>
      <c r="J92" t="n">
        <v>10.57</v>
      </c>
      <c r="K92" t="n">
        <v>13.92</v>
      </c>
      <c r="L92" t="n">
        <v>-14.84</v>
      </c>
      <c r="M92" t="n">
        <v>-228.68</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-8.699999999999999</v>
      </c>
      <c r="D93" t="n">
        <v>0.71</v>
      </c>
      <c r="E93" t="n">
        <v>0.57</v>
      </c>
      <c r="F93" t="n">
        <v>0.14</v>
      </c>
      <c r="G93" t="n">
        <v>58.12</v>
      </c>
      <c r="H93" t="n">
        <v>-33.71</v>
      </c>
      <c r="I93" t="n">
        <v>59.16</v>
      </c>
      <c r="J93" t="n">
        <v>72.16</v>
      </c>
      <c r="K93" t="n">
        <v>-16.81</v>
      </c>
      <c r="L93" t="n">
        <v>-115.57</v>
      </c>
      <c r="M93" t="n">
        <v>58.35</v>
      </c>
      <c r="N93" t="n">
        <v>-414.91</v>
      </c>
      <c r="O93" t="n">
        <v>4.6</v>
      </c>
      <c r="P93" t="n">
        <v>21.9</v>
      </c>
      <c r="Q93" t="n">
        <v>77.95</v>
      </c>
      <c r="R93" t="n">
        <v>-70.06999999999999</v>
      </c>
      <c r="S93" t="n">
        <v>-35.17</v>
      </c>
      <c r="T93" t="n">
        <v>-61.45</v>
      </c>
      <c r="U93" t="n">
        <v>168.02</v>
      </c>
      <c r="V93" t="inlineStr">
        <is>
          <t>-</t>
        </is>
      </c>
    </row>
    <row r="94">
      <c r="A94" s="5" t="inlineStr">
        <is>
          <t>Op.Cashflow Wachstum 3J in %</t>
        </is>
      </c>
      <c r="B94" s="5" t="inlineStr">
        <is>
          <t>Op.Cashflow Wachstum 3Y in %</t>
        </is>
      </c>
      <c r="C94" t="n">
        <v>-2.47</v>
      </c>
      <c r="D94" t="n">
        <v>0.47</v>
      </c>
      <c r="E94" t="n">
        <v>19.61</v>
      </c>
      <c r="F94" t="n">
        <v>8.18</v>
      </c>
      <c r="G94" t="n">
        <v>27.86</v>
      </c>
      <c r="H94" t="n">
        <v>32.54</v>
      </c>
      <c r="I94" t="n">
        <v>38.17</v>
      </c>
      <c r="J94" t="n">
        <v>-20.07</v>
      </c>
      <c r="K94" t="n">
        <v>-24.68</v>
      </c>
      <c r="L94" t="n">
        <v>-157.38</v>
      </c>
      <c r="M94" t="n">
        <v>-117.32</v>
      </c>
      <c r="N94" t="n">
        <v>-129.47</v>
      </c>
      <c r="O94" t="n">
        <v>34.82</v>
      </c>
      <c r="P94" t="n">
        <v>9.93</v>
      </c>
      <c r="Q94" t="n">
        <v>-9.1</v>
      </c>
      <c r="R94" t="n">
        <v>-55.56</v>
      </c>
      <c r="S94" t="n">
        <v>23.8</v>
      </c>
      <c r="T94" t="inlineStr">
        <is>
          <t>-</t>
        </is>
      </c>
      <c r="U94" t="inlineStr">
        <is>
          <t>-</t>
        </is>
      </c>
      <c r="V94" t="inlineStr">
        <is>
          <t>-</t>
        </is>
      </c>
    </row>
    <row r="95">
      <c r="A95" s="5" t="inlineStr">
        <is>
          <t>Op.Cashflow Wachstum 5J in %</t>
        </is>
      </c>
      <c r="B95" s="5" t="inlineStr">
        <is>
          <t>Op.Cashflow Wachstum 5Y in %</t>
        </is>
      </c>
      <c r="C95" t="n">
        <v>10.17</v>
      </c>
      <c r="D95" t="n">
        <v>5.17</v>
      </c>
      <c r="E95" t="n">
        <v>16.86</v>
      </c>
      <c r="F95" t="n">
        <v>31.17</v>
      </c>
      <c r="G95" t="n">
        <v>27.78</v>
      </c>
      <c r="H95" t="n">
        <v>-6.95</v>
      </c>
      <c r="I95" t="n">
        <v>11.46</v>
      </c>
      <c r="J95" t="n">
        <v>-83.36</v>
      </c>
      <c r="K95" t="n">
        <v>-96.87</v>
      </c>
      <c r="L95" t="n">
        <v>-89.13</v>
      </c>
      <c r="M95" t="n">
        <v>-50.42</v>
      </c>
      <c r="N95" t="n">
        <v>-76.11</v>
      </c>
      <c r="O95" t="n">
        <v>-0.16</v>
      </c>
      <c r="P95" t="n">
        <v>-13.37</v>
      </c>
      <c r="Q95" t="n">
        <v>15.86</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1.61</v>
      </c>
      <c r="D96" t="n">
        <v>8.31</v>
      </c>
      <c r="E96" t="n">
        <v>-33.25</v>
      </c>
      <c r="F96" t="n">
        <v>-32.85</v>
      </c>
      <c r="G96" t="n">
        <v>-30.67</v>
      </c>
      <c r="H96" t="n">
        <v>-28.69</v>
      </c>
      <c r="I96" t="n">
        <v>-32.32</v>
      </c>
      <c r="J96" t="n">
        <v>-41.76</v>
      </c>
      <c r="K96" t="n">
        <v>-55.12</v>
      </c>
      <c r="L96" t="n">
        <v>-36.64</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5280</v>
      </c>
      <c r="D97" t="n">
        <v>3241</v>
      </c>
      <c r="E97" t="n">
        <v>2773</v>
      </c>
      <c r="F97" t="n">
        <v>2962</v>
      </c>
      <c r="G97" t="n">
        <v>2530</v>
      </c>
      <c r="H97" t="n">
        <v>2331</v>
      </c>
      <c r="I97" t="n">
        <v>2029</v>
      </c>
      <c r="J97" t="n">
        <v>1832</v>
      </c>
      <c r="K97" t="n">
        <v>1966</v>
      </c>
      <c r="L97" t="n">
        <v>1782</v>
      </c>
      <c r="M97" t="n">
        <v>1086</v>
      </c>
      <c r="N97" t="n">
        <v>1130</v>
      </c>
      <c r="O97" t="n">
        <v>2431</v>
      </c>
      <c r="P97" t="n">
        <v>2376</v>
      </c>
      <c r="Q97" t="n">
        <v>2192</v>
      </c>
      <c r="R97" t="n">
        <v>2422</v>
      </c>
      <c r="S97" t="n">
        <v>3172</v>
      </c>
      <c r="T97" t="n">
        <v>1808</v>
      </c>
      <c r="U97" t="n">
        <v>672.6</v>
      </c>
      <c r="V97" t="n">
        <v>1381</v>
      </c>
      <c r="W97" t="n">
        <v>473.4</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10"/>
    <col customWidth="1" max="18" min="18" width="20"/>
    <col customWidth="1" max="19" min="19" width="20"/>
    <col customWidth="1" max="20" min="20" width="10"/>
    <col customWidth="1" max="21" min="21" width="20"/>
    <col customWidth="1" max="22" min="22" width="10"/>
    <col customWidth="1" max="23" min="23" width="10"/>
  </cols>
  <sheetData>
    <row r="1">
      <c r="A1" s="1" t="inlineStr">
        <is>
          <t xml:space="preserve">JENOPTIK </t>
        </is>
      </c>
      <c r="B1" s="2" t="inlineStr">
        <is>
          <t>WKN: A2NB60  ISIN: DE000A2NB601  Symbol:JEN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1991</t>
        </is>
      </c>
      <c r="C4" s="5" t="inlineStr">
        <is>
          <t>Telefon / Phone</t>
        </is>
      </c>
      <c r="D4" s="5" t="inlineStr"/>
      <c r="E4" t="inlineStr">
        <is>
          <t>+49-3641-65-0</t>
        </is>
      </c>
      <c r="G4" t="inlineStr">
        <is>
          <t>12.02.2020</t>
        </is>
      </c>
      <c r="H4" t="inlineStr">
        <is>
          <t>Preliminary Results</t>
        </is>
      </c>
      <c r="J4" t="inlineStr">
        <is>
          <t>Thüringer Industriebeteiligungs GmbH &amp; Co. KG (TIP)</t>
        </is>
      </c>
      <c r="L4" t="inlineStr">
        <is>
          <t>11,00%</t>
        </is>
      </c>
    </row>
    <row r="5">
      <c r="A5" s="5" t="inlineStr">
        <is>
          <t>Ticker</t>
        </is>
      </c>
      <c r="B5" t="inlineStr">
        <is>
          <t>JEN</t>
        </is>
      </c>
      <c r="C5" s="5" t="inlineStr">
        <is>
          <t>Fax</t>
        </is>
      </c>
      <c r="D5" s="5" t="inlineStr"/>
      <c r="E5" t="inlineStr">
        <is>
          <t>+49-3641-424514</t>
        </is>
      </c>
      <c r="G5" t="inlineStr">
        <is>
          <t>25.03.2020</t>
        </is>
      </c>
      <c r="H5" t="inlineStr">
        <is>
          <t>Publication Of Annual Report</t>
        </is>
      </c>
      <c r="J5" t="inlineStr">
        <is>
          <t>DWS Investment GmbH</t>
        </is>
      </c>
      <c r="L5" t="inlineStr">
        <is>
          <t>9,82%</t>
        </is>
      </c>
    </row>
    <row r="6">
      <c r="A6" s="5" t="inlineStr">
        <is>
          <t>Gelistet Seit / Listed Since</t>
        </is>
      </c>
      <c r="B6" t="inlineStr">
        <is>
          <t>16.06.1998</t>
        </is>
      </c>
      <c r="C6" s="5" t="inlineStr">
        <is>
          <t>Internet</t>
        </is>
      </c>
      <c r="D6" s="5" t="inlineStr"/>
      <c r="E6" t="inlineStr">
        <is>
          <t>http://www.jenoptik.de/</t>
        </is>
      </c>
      <c r="G6" t="inlineStr">
        <is>
          <t>30.03.2020</t>
        </is>
      </c>
      <c r="H6" t="inlineStr">
        <is>
          <t>Analyst Conference</t>
        </is>
      </c>
      <c r="J6" t="inlineStr">
        <is>
          <t>Norges Bank</t>
        </is>
      </c>
      <c r="L6" t="inlineStr">
        <is>
          <t>3,08%</t>
        </is>
      </c>
    </row>
    <row r="7">
      <c r="A7" s="5" t="inlineStr">
        <is>
          <t>Nominalwert / Nominal Value</t>
        </is>
      </c>
      <c r="B7" t="inlineStr">
        <is>
          <t>2,60</t>
        </is>
      </c>
      <c r="C7" s="5" t="inlineStr">
        <is>
          <t>E-Mail</t>
        </is>
      </c>
      <c r="D7" s="5" t="inlineStr"/>
      <c r="E7" t="inlineStr">
        <is>
          <t>pr@jenoptik.com</t>
        </is>
      </c>
      <c r="G7" t="inlineStr">
        <is>
          <t>13.05.2020</t>
        </is>
      </c>
      <c r="H7" t="inlineStr">
        <is>
          <t>Result Q1</t>
        </is>
      </c>
      <c r="J7" t="inlineStr">
        <is>
          <t>Source Holdings Limited</t>
        </is>
      </c>
      <c r="L7" t="inlineStr">
        <is>
          <t>3,15%</t>
        </is>
      </c>
    </row>
    <row r="8">
      <c r="A8" s="5" t="inlineStr">
        <is>
          <t>Land / Country</t>
        </is>
      </c>
      <c r="B8" t="inlineStr">
        <is>
          <t>Deutschland</t>
        </is>
      </c>
      <c r="C8" s="5" t="inlineStr">
        <is>
          <t>Inv. Relations Telefon / Phone</t>
        </is>
      </c>
      <c r="D8" s="5" t="inlineStr"/>
      <c r="E8" t="inlineStr">
        <is>
          <t>+49-3641-65-2120</t>
        </is>
      </c>
      <c r="G8" t="inlineStr">
        <is>
          <t>09.06.2020</t>
        </is>
      </c>
      <c r="H8" t="inlineStr">
        <is>
          <t>Annual General Meeting</t>
        </is>
      </c>
      <c r="J8" t="inlineStr">
        <is>
          <t>Financière IDAT</t>
        </is>
      </c>
      <c r="L8" t="inlineStr">
        <is>
          <t>3,03%</t>
        </is>
      </c>
    </row>
    <row r="9">
      <c r="A9" s="5" t="inlineStr">
        <is>
          <t>Währung / Currency</t>
        </is>
      </c>
      <c r="B9" t="inlineStr">
        <is>
          <t>EUR</t>
        </is>
      </c>
      <c r="C9" s="5" t="inlineStr">
        <is>
          <t>Inv. Relations E-Mail</t>
        </is>
      </c>
      <c r="D9" s="5" t="inlineStr"/>
      <c r="E9" t="inlineStr">
        <is>
          <t>Thomas.Fritsche@jenoptik.com</t>
        </is>
      </c>
      <c r="G9" t="inlineStr">
        <is>
          <t>06.08.2020</t>
        </is>
      </c>
      <c r="H9" t="inlineStr">
        <is>
          <t>Score Half Year</t>
        </is>
      </c>
      <c r="J9" t="inlineStr">
        <is>
          <t>Dimensional Fund Advisors LP</t>
        </is>
      </c>
      <c r="L9" t="inlineStr">
        <is>
          <t>2,99%</t>
        </is>
      </c>
    </row>
    <row r="10">
      <c r="A10" s="5" t="inlineStr">
        <is>
          <t>Branche / Industry</t>
        </is>
      </c>
      <c r="B10" t="inlineStr">
        <is>
          <t>Electrotechnology</t>
        </is>
      </c>
      <c r="C10" s="5" t="inlineStr">
        <is>
          <t>Kontaktperson / Contact Person</t>
        </is>
      </c>
      <c r="D10" s="5" t="inlineStr"/>
      <c r="E10" t="inlineStr">
        <is>
          <t>Thomas Fritsche</t>
        </is>
      </c>
      <c r="G10" t="inlineStr">
        <is>
          <t>10.11.2020</t>
        </is>
      </c>
      <c r="H10" t="inlineStr">
        <is>
          <t>Q3 Earnings</t>
        </is>
      </c>
      <c r="J10" t="inlineStr">
        <is>
          <t>Templeton Investment Counsel, LLC</t>
        </is>
      </c>
      <c r="L10" t="inlineStr">
        <is>
          <t>2,97%</t>
        </is>
      </c>
    </row>
    <row r="11">
      <c r="A11" s="5" t="inlineStr">
        <is>
          <t>Sektor / Sector</t>
        </is>
      </c>
      <c r="B11" t="inlineStr">
        <is>
          <t>Technology</t>
        </is>
      </c>
      <c r="J11" t="inlineStr">
        <is>
          <t>JPMorgan Chase Bank</t>
        </is>
      </c>
      <c r="L11" t="inlineStr">
        <is>
          <t>2,97%</t>
        </is>
      </c>
    </row>
    <row r="12">
      <c r="A12" s="5" t="inlineStr">
        <is>
          <t>Typ / Genre</t>
        </is>
      </c>
      <c r="B12" t="inlineStr">
        <is>
          <t>Namensaktie</t>
        </is>
      </c>
      <c r="J12" t="inlineStr">
        <is>
          <t>OppenheimerFunds, Inc.</t>
        </is>
      </c>
      <c r="L12" t="inlineStr">
        <is>
          <t>3,16%</t>
        </is>
      </c>
    </row>
    <row r="13">
      <c r="A13" s="5" t="inlineStr">
        <is>
          <t>Adresse / Address</t>
        </is>
      </c>
      <c r="B13" t="inlineStr">
        <is>
          <t>Jenoptik AGCarl-Zeiß-Straße 1  D-07739 Jena</t>
        </is>
      </c>
    </row>
    <row r="14">
      <c r="A14" s="5" t="inlineStr">
        <is>
          <t>Management</t>
        </is>
      </c>
      <c r="B14" t="inlineStr">
        <is>
          <t>Dr. Stefan Traeger, Hans-Dieter Schumacher</t>
        </is>
      </c>
    </row>
    <row r="15">
      <c r="A15" s="5" t="inlineStr">
        <is>
          <t>Aufsichtsrat / Board</t>
        </is>
      </c>
      <c r="B15" t="inlineStr">
        <is>
          <t>Matthias Wierlacher, Michael Ebenau, Astrid Biesterfeldt, Evert Dudok, Elke Eckstein, Thomas Klippstein, Dörthe Knips, Dieter Kröhn, Doreen Nowotne, Heinrich Reimitz, Stefan Schaumburg, Prof. Dr. Andreas Tünnermann</t>
        </is>
      </c>
    </row>
    <row r="16">
      <c r="A16" s="5" t="inlineStr">
        <is>
          <t>Beschreibung</t>
        </is>
      </c>
      <c r="B16" t="inlineStr">
        <is>
          <t>Die Jenoptik AG ist ein integrierter Optoelektronik-Konzern. Zu den Kunden weltweit gehören vor allem Unternehmen der Halbleiter- und Halbleiterausrüstungsindustrie, der Automobil- und Automobilzulieferindustrie, der Medizintechnik, der Sicherheits- und Wehrtechnik sowie der Luft- und Raumfahrtindustrie. Das Unternehmen ist in den fünf Sparten Optische Systeme, Laser und Materialbearbeitung, Industrielle Messtechnik, Verkehrssicherheit sowie Verteidigung und zivile Systeme tätig. Zu den Produkten aus den Gebieten der Laser- und optischen Technologie kommen Komponenten und Systeme für die Verkehrssicherheitstechnik wie Geschwindigkeits-, Ampel- und Mautüberwachungsanlagen sowie für die Fahrzeug- und Flugzeugausrüstung, darunter Antriebs- und Stabilisierungstechnik, optoelektronische Instrumente und Systeme sowie Software, Mess- und Regeltechnik für die Sicherheits- und Raumfahrtindustrie. Copyright 2014 FINANCE BASE AG</t>
        </is>
      </c>
    </row>
    <row r="17">
      <c r="A17" s="5" t="inlineStr">
        <is>
          <t>Profile</t>
        </is>
      </c>
      <c r="B17" t="inlineStr">
        <is>
          <t>Jenoptik AG is an integrated optoelectronics group. Its global customers mainly include companies in the semiconductor and semiconductor equipment manufacturing industry, automotive and automotive supplier industry, medical technology, security and defense technology as well as the aerospace industry. The company operates in five divisions: Optical Systems, Lasers and Material Processing, Industrial Metrology, Traffic Solutions and Defense &amp; Civil Systems. About the products in the fields of laser and optical technology components and systems are used for road safety technology such as speed, traffic lights and toll monitoring systems as well as for vehicle and aircraft equipment, including drive and stabilization technology, optoelectronic instruments and systems as well as software, measurement and control technology for security and space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855.2</v>
      </c>
      <c r="D20" t="n">
        <v>834.6</v>
      </c>
      <c r="E20" t="n">
        <v>748</v>
      </c>
      <c r="F20" t="n">
        <v>685</v>
      </c>
      <c r="G20" t="n">
        <v>668.6</v>
      </c>
      <c r="H20" t="n">
        <v>590.2</v>
      </c>
      <c r="I20" t="n">
        <v>600</v>
      </c>
      <c r="J20" t="n">
        <v>585</v>
      </c>
      <c r="K20" t="n">
        <v>543.3</v>
      </c>
      <c r="L20" t="n">
        <v>510.6</v>
      </c>
      <c r="M20" t="n">
        <v>473.6</v>
      </c>
      <c r="N20" t="n">
        <v>548.3</v>
      </c>
      <c r="O20" t="n">
        <v>521.7</v>
      </c>
      <c r="P20" t="n">
        <v>1002</v>
      </c>
      <c r="Q20" t="n">
        <v>1914</v>
      </c>
      <c r="R20" t="n">
        <v>2523</v>
      </c>
      <c r="S20" t="n">
        <v>1982</v>
      </c>
      <c r="T20" t="n">
        <v>1585</v>
      </c>
      <c r="U20" t="n">
        <v>2002</v>
      </c>
      <c r="V20" t="n">
        <v>1572</v>
      </c>
      <c r="W20" t="n">
        <v>1396</v>
      </c>
    </row>
    <row r="21">
      <c r="A21" s="5" t="inlineStr">
        <is>
          <t>Bruttoergebnis vom Umsatz</t>
        </is>
      </c>
      <c r="B21" s="5" t="inlineStr">
        <is>
          <t>Gross Profit</t>
        </is>
      </c>
      <c r="C21" t="n">
        <v>291.8</v>
      </c>
      <c r="D21" t="n">
        <v>293.1</v>
      </c>
      <c r="E21" t="n">
        <v>263.9</v>
      </c>
      <c r="F21" t="n">
        <v>237.9</v>
      </c>
      <c r="G21" t="n">
        <v>226.2</v>
      </c>
      <c r="H21" t="n">
        <v>205.5</v>
      </c>
      <c r="I21" t="n">
        <v>205.7</v>
      </c>
      <c r="J21" t="n">
        <v>203.4</v>
      </c>
      <c r="K21" t="n">
        <v>184</v>
      </c>
      <c r="L21" t="n">
        <v>157.2</v>
      </c>
      <c r="M21" t="n">
        <v>128.7</v>
      </c>
      <c r="N21" t="n">
        <v>161.9</v>
      </c>
      <c r="O21" t="n">
        <v>159.9</v>
      </c>
      <c r="P21" t="n">
        <v>200.2</v>
      </c>
      <c r="Q21" t="n">
        <v>191.7</v>
      </c>
      <c r="R21" t="n">
        <v>293</v>
      </c>
      <c r="S21" t="n">
        <v>197.8</v>
      </c>
      <c r="T21" t="n">
        <v>194.7</v>
      </c>
      <c r="U21" t="n">
        <v>246.5</v>
      </c>
      <c r="V21" t="n">
        <v>231.4</v>
      </c>
      <c r="W21" t="n">
        <v>191.3</v>
      </c>
    </row>
    <row r="22">
      <c r="A22" s="5" t="inlineStr">
        <is>
          <t>Operatives Ergebnis (EBIT)</t>
        </is>
      </c>
      <c r="B22" s="5" t="inlineStr">
        <is>
          <t>EBIT Earning Before Interest &amp; Tax</t>
        </is>
      </c>
      <c r="C22" t="n">
        <v>88.90000000000001</v>
      </c>
      <c r="D22" t="n">
        <v>94.90000000000001</v>
      </c>
      <c r="E22" t="n">
        <v>77.8</v>
      </c>
      <c r="F22" t="n">
        <v>68.5</v>
      </c>
      <c r="G22" t="n">
        <v>61</v>
      </c>
      <c r="H22" t="n">
        <v>51.6</v>
      </c>
      <c r="I22" t="n">
        <v>50</v>
      </c>
      <c r="J22" t="n">
        <v>50.2</v>
      </c>
      <c r="K22" t="n">
        <v>49.2</v>
      </c>
      <c r="L22" t="n">
        <v>56.4</v>
      </c>
      <c r="M22" t="n">
        <v>-19.7</v>
      </c>
      <c r="N22" t="n">
        <v>37.1</v>
      </c>
      <c r="O22" t="n">
        <v>35.3</v>
      </c>
      <c r="P22" t="n">
        <v>49.1</v>
      </c>
      <c r="Q22" t="n">
        <v>-9.800000000000001</v>
      </c>
      <c r="R22" t="n">
        <v>81.09999999999999</v>
      </c>
      <c r="S22" t="n">
        <v>-11.1</v>
      </c>
      <c r="T22" t="n">
        <v>49.1</v>
      </c>
      <c r="U22" t="n">
        <v>108.8</v>
      </c>
      <c r="V22" t="n">
        <v>63.3</v>
      </c>
      <c r="W22" t="n">
        <v>48.3</v>
      </c>
    </row>
    <row r="23">
      <c r="A23" s="5" t="inlineStr">
        <is>
          <t>Finanzergebnis</t>
        </is>
      </c>
      <c r="B23" s="5" t="inlineStr">
        <is>
          <t>Financial Result</t>
        </is>
      </c>
      <c r="C23" t="n">
        <v>-3.7</v>
      </c>
      <c r="D23" t="n">
        <v>-3.5</v>
      </c>
      <c r="E23" t="n">
        <v>2.1</v>
      </c>
      <c r="F23" t="n">
        <v>-3.9</v>
      </c>
      <c r="G23" t="n">
        <v>-3.6</v>
      </c>
      <c r="H23" t="n">
        <v>-5.5</v>
      </c>
      <c r="I23" t="n">
        <v>-6</v>
      </c>
      <c r="J23" t="n">
        <v>-8.699999999999999</v>
      </c>
      <c r="K23" t="n">
        <v>-14.3</v>
      </c>
      <c r="L23" t="n">
        <v>-13.9</v>
      </c>
      <c r="M23" t="n">
        <v>-14.6</v>
      </c>
      <c r="N23" t="n">
        <v>-16.9</v>
      </c>
      <c r="O23" t="n">
        <v>-34.6</v>
      </c>
      <c r="P23" t="n">
        <v>-25.5</v>
      </c>
      <c r="Q23" t="n">
        <v>-42.7</v>
      </c>
      <c r="R23" t="n">
        <v>-43.7</v>
      </c>
      <c r="S23" t="n">
        <v>-5.9</v>
      </c>
      <c r="T23" t="n">
        <v>-2.9</v>
      </c>
      <c r="U23" t="n">
        <v>-1.3</v>
      </c>
      <c r="V23" t="n">
        <v>33.2</v>
      </c>
      <c r="W23" t="n">
        <v>-8.300000000000001</v>
      </c>
    </row>
    <row r="24">
      <c r="A24" s="5" t="inlineStr">
        <is>
          <t>Ergebnis vor Steuer (EBT)</t>
        </is>
      </c>
      <c r="B24" s="5" t="inlineStr">
        <is>
          <t>EBT Earning Before Tax</t>
        </is>
      </c>
      <c r="C24" t="n">
        <v>85.2</v>
      </c>
      <c r="D24" t="n">
        <v>91.40000000000001</v>
      </c>
      <c r="E24" t="n">
        <v>79.90000000000001</v>
      </c>
      <c r="F24" t="n">
        <v>64.59999999999999</v>
      </c>
      <c r="G24" t="n">
        <v>57.4</v>
      </c>
      <c r="H24" t="n">
        <v>46.1</v>
      </c>
      <c r="I24" t="n">
        <v>44</v>
      </c>
      <c r="J24" t="n">
        <v>41.5</v>
      </c>
      <c r="K24" t="n">
        <v>34.9</v>
      </c>
      <c r="L24" t="n">
        <v>42.5</v>
      </c>
      <c r="M24" t="n">
        <v>-34.3</v>
      </c>
      <c r="N24" t="n">
        <v>20.2</v>
      </c>
      <c r="O24" t="n">
        <v>0.7</v>
      </c>
      <c r="P24" t="n">
        <v>23.6</v>
      </c>
      <c r="Q24" t="n">
        <v>-52.5</v>
      </c>
      <c r="R24" t="n">
        <v>37.4</v>
      </c>
      <c r="S24" t="n">
        <v>-17</v>
      </c>
      <c r="T24" t="n">
        <v>46.2</v>
      </c>
      <c r="U24" t="n">
        <v>107.5</v>
      </c>
      <c r="V24" t="n">
        <v>96.5</v>
      </c>
      <c r="W24" t="n">
        <v>40</v>
      </c>
    </row>
    <row r="25">
      <c r="A25" s="5" t="inlineStr">
        <is>
          <t>Steuern auf Einkommen und Ertrag</t>
        </is>
      </c>
      <c r="B25" s="5" t="inlineStr">
        <is>
          <t>Taxes on income and earnings</t>
        </is>
      </c>
      <c r="C25" t="n">
        <v>17.6</v>
      </c>
      <c r="D25" t="n">
        <v>4</v>
      </c>
      <c r="E25" t="n">
        <v>7.4</v>
      </c>
      <c r="F25" t="n">
        <v>7.1</v>
      </c>
      <c r="G25" t="n">
        <v>7.5</v>
      </c>
      <c r="H25" t="n">
        <v>4.5</v>
      </c>
      <c r="I25" t="n">
        <v>4.6</v>
      </c>
      <c r="J25" t="n">
        <v>5.5</v>
      </c>
      <c r="K25" t="n">
        <v>4.4</v>
      </c>
      <c r="L25" t="n">
        <v>1.3</v>
      </c>
      <c r="M25" t="n">
        <v>0.2</v>
      </c>
      <c r="N25" t="n">
        <v>2.6</v>
      </c>
      <c r="O25" t="n">
        <v>1</v>
      </c>
      <c r="P25" t="n">
        <v>5.4</v>
      </c>
      <c r="Q25" t="n">
        <v>12.7</v>
      </c>
      <c r="R25" t="n">
        <v>11.2</v>
      </c>
      <c r="S25" t="n">
        <v>4.9</v>
      </c>
      <c r="T25" t="n">
        <v>5.1</v>
      </c>
      <c r="U25" t="n">
        <v>18.4</v>
      </c>
      <c r="V25" t="n">
        <v>9.1</v>
      </c>
      <c r="W25" t="n">
        <v>5.7</v>
      </c>
    </row>
    <row r="26">
      <c r="A26" s="5" t="inlineStr">
        <is>
          <t>Ergebnis nach Steuer</t>
        </is>
      </c>
      <c r="B26" s="5" t="inlineStr">
        <is>
          <t>Earnings after tax</t>
        </is>
      </c>
      <c r="C26" t="n">
        <v>67.59999999999999</v>
      </c>
      <c r="D26" t="n">
        <v>87.40000000000001</v>
      </c>
      <c r="E26" t="n">
        <v>72.5</v>
      </c>
      <c r="F26" t="n">
        <v>57.5</v>
      </c>
      <c r="G26" t="n">
        <v>49.9</v>
      </c>
      <c r="H26" t="n">
        <v>41.6</v>
      </c>
      <c r="I26" t="n">
        <v>44.3</v>
      </c>
      <c r="J26" t="n">
        <v>45.5</v>
      </c>
      <c r="K26" t="n">
        <v>34.1</v>
      </c>
      <c r="L26" t="n">
        <v>36.4</v>
      </c>
      <c r="M26" t="n">
        <v>-33.9</v>
      </c>
      <c r="N26" t="n">
        <v>16.6</v>
      </c>
      <c r="O26" t="n">
        <v>-4.6</v>
      </c>
      <c r="P26" t="n">
        <v>16.5</v>
      </c>
      <c r="Q26" t="n">
        <v>-69.40000000000001</v>
      </c>
      <c r="R26" t="n">
        <v>19</v>
      </c>
      <c r="S26" t="n">
        <v>-23.3</v>
      </c>
      <c r="T26" t="n">
        <v>40.3</v>
      </c>
      <c r="U26" t="n">
        <v>88.3</v>
      </c>
      <c r="V26" t="n">
        <v>86.59999999999999</v>
      </c>
      <c r="W26" t="n">
        <v>33.3</v>
      </c>
    </row>
    <row r="27">
      <c r="A27" s="5" t="inlineStr">
        <is>
          <t>Minderheitenanteil</t>
        </is>
      </c>
      <c r="B27" s="5" t="inlineStr">
        <is>
          <t>Minority Share</t>
        </is>
      </c>
      <c r="C27" t="n">
        <v>0.01</v>
      </c>
      <c r="D27" t="n">
        <v>0.1</v>
      </c>
      <c r="E27" t="n">
        <v>0.1</v>
      </c>
      <c r="F27" t="n">
        <v>0.05</v>
      </c>
      <c r="G27" t="n">
        <v>0.3</v>
      </c>
      <c r="H27" t="n">
        <v>0.05</v>
      </c>
      <c r="I27" t="n">
        <v>0.02</v>
      </c>
      <c r="J27" t="inlineStr">
        <is>
          <t>-</t>
        </is>
      </c>
      <c r="K27" t="inlineStr">
        <is>
          <t>-</t>
        </is>
      </c>
      <c r="L27" t="n">
        <v>0.1</v>
      </c>
      <c r="M27" t="n">
        <v>-4.1</v>
      </c>
      <c r="N27" t="n">
        <v>-4.8</v>
      </c>
      <c r="O27" t="n">
        <v>-3.6</v>
      </c>
      <c r="P27" t="n">
        <v>-4.8</v>
      </c>
      <c r="Q27" t="n">
        <v>-5.5</v>
      </c>
      <c r="R27" t="n">
        <v>-6.2</v>
      </c>
      <c r="S27" t="inlineStr">
        <is>
          <t>-</t>
        </is>
      </c>
      <c r="T27" t="inlineStr">
        <is>
          <t>-</t>
        </is>
      </c>
      <c r="U27" t="inlineStr">
        <is>
          <t>-</t>
        </is>
      </c>
      <c r="V27" t="inlineStr">
        <is>
          <t>-</t>
        </is>
      </c>
      <c r="W27" t="inlineStr">
        <is>
          <t>-</t>
        </is>
      </c>
    </row>
    <row r="28">
      <c r="A28" s="5" t="inlineStr">
        <is>
          <t>Jahresüberschuss/-fehlbetrag</t>
        </is>
      </c>
      <c r="B28" s="5" t="inlineStr">
        <is>
          <t>Net Profit</t>
        </is>
      </c>
      <c r="C28" t="n">
        <v>67.7</v>
      </c>
      <c r="D28" t="n">
        <v>87.59999999999999</v>
      </c>
      <c r="E28" t="n">
        <v>72.5</v>
      </c>
      <c r="F28" t="n">
        <v>57.4</v>
      </c>
      <c r="G28" t="n">
        <v>49.6</v>
      </c>
      <c r="H28" t="n">
        <v>41.7</v>
      </c>
      <c r="I28" t="n">
        <v>47.2</v>
      </c>
      <c r="J28" t="n">
        <v>50.2</v>
      </c>
      <c r="K28" t="n">
        <v>34.1</v>
      </c>
      <c r="L28" t="n">
        <v>36.6</v>
      </c>
      <c r="M28" t="n">
        <v>-37.9</v>
      </c>
      <c r="N28" t="n">
        <v>11.8</v>
      </c>
      <c r="O28" t="n">
        <v>-8.199999999999999</v>
      </c>
      <c r="P28" t="n">
        <v>11.7</v>
      </c>
      <c r="Q28" t="n">
        <v>-74.90000000000001</v>
      </c>
      <c r="R28" t="n">
        <v>12.8</v>
      </c>
      <c r="S28" t="n">
        <v>-25.8</v>
      </c>
      <c r="T28" t="n">
        <v>40.3</v>
      </c>
      <c r="U28" t="n">
        <v>88.3</v>
      </c>
      <c r="V28" t="n">
        <v>86.59999999999999</v>
      </c>
      <c r="W28" t="n">
        <v>33.3</v>
      </c>
    </row>
    <row r="29">
      <c r="A29" s="5" t="inlineStr">
        <is>
          <t>Summe Umlaufvermögen</t>
        </is>
      </c>
      <c r="B29" s="5" t="inlineStr">
        <is>
          <t>Current Assets</t>
        </is>
      </c>
      <c r="C29" t="n">
        <v>528.1</v>
      </c>
      <c r="D29" t="n">
        <v>494.1</v>
      </c>
      <c r="E29" t="n">
        <v>512.9</v>
      </c>
      <c r="F29" t="n">
        <v>441.2</v>
      </c>
      <c r="G29" t="n">
        <v>386.3</v>
      </c>
      <c r="H29" t="n">
        <v>382.2</v>
      </c>
      <c r="I29" t="n">
        <v>362.6</v>
      </c>
      <c r="J29" t="n">
        <v>335.8</v>
      </c>
      <c r="K29" t="n">
        <v>331.1</v>
      </c>
      <c r="L29" t="n">
        <v>318.2</v>
      </c>
      <c r="M29" t="n">
        <v>270.2</v>
      </c>
      <c r="N29" t="n">
        <v>312.8</v>
      </c>
      <c r="O29" t="n">
        <v>309.6</v>
      </c>
      <c r="P29" t="n">
        <v>456.7</v>
      </c>
      <c r="Q29" t="n">
        <v>279.6</v>
      </c>
      <c r="R29" t="n">
        <v>918.9</v>
      </c>
      <c r="S29" t="n">
        <v>946.7</v>
      </c>
      <c r="T29" t="n">
        <v>893.5</v>
      </c>
      <c r="U29" t="n">
        <v>832.8</v>
      </c>
      <c r="V29" t="n">
        <v>772.4</v>
      </c>
      <c r="W29" t="n">
        <v>686.3</v>
      </c>
    </row>
    <row r="30">
      <c r="A30" s="5" t="inlineStr">
        <is>
          <t>Summe Anlagevermögen</t>
        </is>
      </c>
      <c r="B30" s="5" t="inlineStr">
        <is>
          <t>Fixed Assets</t>
        </is>
      </c>
      <c r="C30" t="n">
        <v>555.2</v>
      </c>
      <c r="D30" t="n">
        <v>491.8</v>
      </c>
      <c r="E30" t="n">
        <v>376.2</v>
      </c>
      <c r="F30" t="n">
        <v>371.9</v>
      </c>
      <c r="G30" t="n">
        <v>382.9</v>
      </c>
      <c r="H30" t="n">
        <v>389.5</v>
      </c>
      <c r="I30" t="n">
        <v>329.8</v>
      </c>
      <c r="J30" t="n">
        <v>333.8</v>
      </c>
      <c r="K30" t="n">
        <v>312.9</v>
      </c>
      <c r="L30" t="n">
        <v>310.7</v>
      </c>
      <c r="M30" t="n">
        <v>336.9</v>
      </c>
      <c r="N30" t="n">
        <v>376.3</v>
      </c>
      <c r="O30" t="n">
        <v>387.7</v>
      </c>
      <c r="P30" t="n">
        <v>417</v>
      </c>
      <c r="Q30" t="n">
        <v>1229</v>
      </c>
      <c r="R30" t="n">
        <v>636.1</v>
      </c>
      <c r="S30" t="n">
        <v>487.8</v>
      </c>
      <c r="T30" t="n">
        <v>361.3</v>
      </c>
      <c r="U30" t="n">
        <v>344</v>
      </c>
      <c r="V30" t="n">
        <v>269.2</v>
      </c>
      <c r="W30" t="n">
        <v>284.5</v>
      </c>
    </row>
    <row r="31">
      <c r="A31" s="5" t="inlineStr">
        <is>
          <t>Summe Aktiva</t>
        </is>
      </c>
      <c r="B31" s="5" t="inlineStr">
        <is>
          <t>Total Assets</t>
        </is>
      </c>
      <c r="C31" t="n">
        <v>1083</v>
      </c>
      <c r="D31" t="n">
        <v>985.9</v>
      </c>
      <c r="E31" t="n">
        <v>889.1</v>
      </c>
      <c r="F31" t="n">
        <v>813.1</v>
      </c>
      <c r="G31" t="n">
        <v>769.2</v>
      </c>
      <c r="H31" t="n">
        <v>771.7</v>
      </c>
      <c r="I31" t="n">
        <v>692.4</v>
      </c>
      <c r="J31" t="n">
        <v>669.6</v>
      </c>
      <c r="K31" t="n">
        <v>644</v>
      </c>
      <c r="L31" t="n">
        <v>628.9</v>
      </c>
      <c r="M31" t="n">
        <v>607.1</v>
      </c>
      <c r="N31" t="n">
        <v>689.1</v>
      </c>
      <c r="O31" t="n">
        <v>697.3</v>
      </c>
      <c r="P31" t="n">
        <v>873.7</v>
      </c>
      <c r="Q31" t="n">
        <v>1508</v>
      </c>
      <c r="R31" t="n">
        <v>1555</v>
      </c>
      <c r="S31" t="n">
        <v>1445</v>
      </c>
      <c r="T31" t="n">
        <v>1257</v>
      </c>
      <c r="U31" t="n">
        <v>1182</v>
      </c>
      <c r="V31" t="n">
        <v>1049</v>
      </c>
      <c r="W31" t="n">
        <v>973</v>
      </c>
    </row>
    <row r="32">
      <c r="A32" s="5" t="inlineStr">
        <is>
          <t>Summe kurzfristiges Fremdkapital</t>
        </is>
      </c>
      <c r="B32" s="5" t="inlineStr">
        <is>
          <t>Short-Term Debt</t>
        </is>
      </c>
      <c r="C32" t="n">
        <v>251.9</v>
      </c>
      <c r="D32" t="n">
        <v>217.7</v>
      </c>
      <c r="E32" t="n">
        <v>197.1</v>
      </c>
      <c r="F32" t="n">
        <v>161.3</v>
      </c>
      <c r="G32" t="n">
        <v>164.5</v>
      </c>
      <c r="H32" t="n">
        <v>168.5</v>
      </c>
      <c r="I32" t="n">
        <v>152.3</v>
      </c>
      <c r="J32" t="n">
        <v>161.7</v>
      </c>
      <c r="K32" t="n">
        <v>171.3</v>
      </c>
      <c r="L32" t="n">
        <v>181.1</v>
      </c>
      <c r="M32" t="n">
        <v>161.3</v>
      </c>
      <c r="N32" t="n">
        <v>263.1</v>
      </c>
      <c r="O32" t="n">
        <v>207.6</v>
      </c>
      <c r="P32" t="n">
        <v>241.1</v>
      </c>
      <c r="Q32" t="n">
        <v>192.9</v>
      </c>
      <c r="R32" t="n">
        <v>733.5</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176</v>
      </c>
      <c r="D33" t="n">
        <v>170.3</v>
      </c>
      <c r="E33" t="n">
        <v>162.1</v>
      </c>
      <c r="F33" t="n">
        <v>175.4</v>
      </c>
      <c r="G33" t="n">
        <v>169.5</v>
      </c>
      <c r="H33" t="n">
        <v>216.6</v>
      </c>
      <c r="I33" t="n">
        <v>173.1</v>
      </c>
      <c r="J33" t="n">
        <v>177.6</v>
      </c>
      <c r="K33" t="n">
        <v>161.9</v>
      </c>
      <c r="L33" t="n">
        <v>165.3</v>
      </c>
      <c r="M33" t="n">
        <v>205.8</v>
      </c>
      <c r="N33" t="n">
        <v>133.1</v>
      </c>
      <c r="O33" t="n">
        <v>208.8</v>
      </c>
      <c r="P33" t="n">
        <v>333.2</v>
      </c>
      <c r="Q33" t="n">
        <v>369.2</v>
      </c>
      <c r="R33" t="n">
        <v>452.6</v>
      </c>
      <c r="S33" t="inlineStr">
        <is>
          <t>-</t>
        </is>
      </c>
      <c r="T33" t="inlineStr">
        <is>
          <t>-</t>
        </is>
      </c>
      <c r="U33" t="inlineStr">
        <is>
          <t>-</t>
        </is>
      </c>
      <c r="V33" t="inlineStr">
        <is>
          <t>-</t>
        </is>
      </c>
      <c r="W33" t="inlineStr">
        <is>
          <t>-</t>
        </is>
      </c>
    </row>
    <row r="34">
      <c r="A34" s="5" t="inlineStr">
        <is>
          <t>Summe Fremdkapital</t>
        </is>
      </c>
      <c r="B34" s="5" t="inlineStr">
        <is>
          <t>Total Liabilities</t>
        </is>
      </c>
      <c r="C34" t="n">
        <v>427.9</v>
      </c>
      <c r="D34" t="n">
        <v>388</v>
      </c>
      <c r="E34" t="n">
        <v>359.2</v>
      </c>
      <c r="F34" t="n">
        <v>336.7</v>
      </c>
      <c r="G34" t="n">
        <v>334</v>
      </c>
      <c r="H34" t="n">
        <v>385.1</v>
      </c>
      <c r="I34" t="n">
        <v>325.4</v>
      </c>
      <c r="J34" t="n">
        <v>339.3</v>
      </c>
      <c r="K34" t="n">
        <v>333.2</v>
      </c>
      <c r="L34" t="n">
        <v>346.4</v>
      </c>
      <c r="M34" t="n">
        <v>367.1</v>
      </c>
      <c r="N34" t="n">
        <v>396.3</v>
      </c>
      <c r="O34" t="n">
        <v>416.4</v>
      </c>
      <c r="P34" t="n">
        <v>574.3</v>
      </c>
      <c r="Q34" t="n">
        <v>1194</v>
      </c>
      <c r="R34" t="n">
        <v>1186</v>
      </c>
      <c r="S34" t="n">
        <v>1048</v>
      </c>
      <c r="T34" t="n">
        <v>826.6</v>
      </c>
      <c r="U34" t="n">
        <v>694.3</v>
      </c>
      <c r="V34" t="n">
        <v>585.4</v>
      </c>
      <c r="W34" t="n">
        <v>571.1</v>
      </c>
    </row>
    <row r="35">
      <c r="A35" s="5" t="inlineStr">
        <is>
          <t>Minderheitenanteil</t>
        </is>
      </c>
      <c r="B35" s="5" t="inlineStr">
        <is>
          <t>Minority Share</t>
        </is>
      </c>
      <c r="C35" t="n">
        <v>0.7</v>
      </c>
      <c r="D35" t="n">
        <v>0.7</v>
      </c>
      <c r="E35" t="n">
        <v>0.1</v>
      </c>
      <c r="F35" t="n">
        <v>-0.3</v>
      </c>
      <c r="G35" t="n">
        <v>-1.1</v>
      </c>
      <c r="H35" t="n">
        <v>-1.3</v>
      </c>
      <c r="I35" t="n">
        <v>0.2</v>
      </c>
      <c r="J35" t="n">
        <v>0.3</v>
      </c>
      <c r="K35" t="n">
        <v>0.3</v>
      </c>
      <c r="L35" t="n">
        <v>0.3</v>
      </c>
      <c r="M35" t="n">
        <v>0.5</v>
      </c>
      <c r="N35" t="n">
        <v>21.9</v>
      </c>
      <c r="O35" t="n">
        <v>21.6</v>
      </c>
      <c r="P35" t="n">
        <v>22.6</v>
      </c>
      <c r="Q35" t="n">
        <v>42.9</v>
      </c>
      <c r="R35" t="n">
        <v>33</v>
      </c>
      <c r="S35" t="n">
        <v>4</v>
      </c>
      <c r="T35" t="n">
        <v>-3.2</v>
      </c>
      <c r="U35" t="n">
        <v>7.6</v>
      </c>
      <c r="V35" t="n">
        <v>9.699999999999999</v>
      </c>
      <c r="W35" t="n">
        <v>11.3</v>
      </c>
    </row>
    <row r="36">
      <c r="A36" s="5" t="inlineStr">
        <is>
          <t>Summe Eigenkapital</t>
        </is>
      </c>
      <c r="B36" s="5" t="inlineStr">
        <is>
          <t>Equity</t>
        </is>
      </c>
      <c r="C36" t="n">
        <v>654.7</v>
      </c>
      <c r="D36" t="n">
        <v>597.3</v>
      </c>
      <c r="E36" t="n">
        <v>529.8</v>
      </c>
      <c r="F36" t="n">
        <v>476.7</v>
      </c>
      <c r="G36" t="n">
        <v>436.2</v>
      </c>
      <c r="H36" t="n">
        <v>387.9</v>
      </c>
      <c r="I36" t="n">
        <v>366.9</v>
      </c>
      <c r="J36" t="n">
        <v>330</v>
      </c>
      <c r="K36" t="n">
        <v>310.5</v>
      </c>
      <c r="L36" t="n">
        <v>282.2</v>
      </c>
      <c r="M36" t="n">
        <v>239.5</v>
      </c>
      <c r="N36" t="n">
        <v>270.9</v>
      </c>
      <c r="O36" t="n">
        <v>259.3</v>
      </c>
      <c r="P36" t="n">
        <v>276.8</v>
      </c>
      <c r="Q36" t="n">
        <v>271.4</v>
      </c>
      <c r="R36" t="n">
        <v>336</v>
      </c>
      <c r="S36" t="n">
        <v>392.9</v>
      </c>
      <c r="T36" t="n">
        <v>433.8</v>
      </c>
      <c r="U36" t="n">
        <v>480.2</v>
      </c>
      <c r="V36" t="n">
        <v>453.4</v>
      </c>
      <c r="W36" t="n">
        <v>390.6</v>
      </c>
    </row>
    <row r="37">
      <c r="A37" s="5" t="inlineStr">
        <is>
          <t>Summe Passiva</t>
        </is>
      </c>
      <c r="B37" s="5" t="inlineStr">
        <is>
          <t>Liabilities &amp; Shareholder Equity</t>
        </is>
      </c>
      <c r="C37" t="n">
        <v>1083</v>
      </c>
      <c r="D37" t="n">
        <v>985.9</v>
      </c>
      <c r="E37" t="n">
        <v>889.1</v>
      </c>
      <c r="F37" t="n">
        <v>813.1</v>
      </c>
      <c r="G37" t="n">
        <v>769.2</v>
      </c>
      <c r="H37" t="n">
        <v>771.7</v>
      </c>
      <c r="I37" t="n">
        <v>692.4</v>
      </c>
      <c r="J37" t="n">
        <v>669.6</v>
      </c>
      <c r="K37" t="n">
        <v>644</v>
      </c>
      <c r="L37" t="n">
        <v>628.9</v>
      </c>
      <c r="M37" t="n">
        <v>607.1</v>
      </c>
      <c r="N37" t="n">
        <v>689.1</v>
      </c>
      <c r="O37" t="n">
        <v>697.3</v>
      </c>
      <c r="P37" t="n">
        <v>873.7</v>
      </c>
      <c r="Q37" t="n">
        <v>1508</v>
      </c>
      <c r="R37" t="n">
        <v>1555</v>
      </c>
      <c r="S37" t="n">
        <v>1445</v>
      </c>
      <c r="T37" t="n">
        <v>1257</v>
      </c>
      <c r="U37" t="n">
        <v>1182</v>
      </c>
      <c r="V37" t="n">
        <v>1049</v>
      </c>
      <c r="W37" t="n">
        <v>973</v>
      </c>
    </row>
    <row r="38">
      <c r="A38" s="5" t="inlineStr">
        <is>
          <t>Mio.Aktien im Umlauf</t>
        </is>
      </c>
      <c r="B38" s="5" t="inlineStr">
        <is>
          <t>Million shares outstanding</t>
        </is>
      </c>
      <c r="C38" t="n">
        <v>57.24</v>
      </c>
      <c r="D38" t="n">
        <v>57.24</v>
      </c>
      <c r="E38" t="n">
        <v>57.24</v>
      </c>
      <c r="F38" t="n">
        <v>57.24</v>
      </c>
      <c r="G38" t="n">
        <v>57.24</v>
      </c>
      <c r="H38" t="n">
        <v>57.24</v>
      </c>
      <c r="I38" t="n">
        <v>57.24</v>
      </c>
      <c r="J38" t="n">
        <v>57.24</v>
      </c>
      <c r="K38" t="n">
        <v>57.24</v>
      </c>
      <c r="L38" t="n">
        <v>57.2</v>
      </c>
      <c r="M38" t="n">
        <v>52</v>
      </c>
      <c r="N38" t="n">
        <v>52</v>
      </c>
      <c r="O38" t="n">
        <v>52</v>
      </c>
      <c r="P38" t="n">
        <v>52</v>
      </c>
      <c r="Q38" t="n">
        <v>52</v>
      </c>
      <c r="R38" t="n">
        <v>52</v>
      </c>
      <c r="S38" t="n">
        <v>48.8</v>
      </c>
      <c r="T38" t="n">
        <v>40.7</v>
      </c>
      <c r="U38" t="n">
        <v>40.7</v>
      </c>
      <c r="V38" t="n">
        <v>37</v>
      </c>
      <c r="W38" t="n">
        <v>37</v>
      </c>
    </row>
    <row r="39">
      <c r="A39" s="5" t="inlineStr">
        <is>
          <t>Gezeichnetes Kapital (in Mio.)</t>
        </is>
      </c>
      <c r="B39" s="5" t="inlineStr">
        <is>
          <t>Subscribed Capital in M</t>
        </is>
      </c>
      <c r="C39" t="n">
        <v>148.82</v>
      </c>
      <c r="D39" t="n">
        <v>148.82</v>
      </c>
      <c r="E39" t="n">
        <v>148.82</v>
      </c>
      <c r="F39" t="n">
        <v>148.82</v>
      </c>
      <c r="G39" t="n">
        <v>148.82</v>
      </c>
      <c r="H39" t="n">
        <v>148.82</v>
      </c>
      <c r="I39" t="n">
        <v>148.82</v>
      </c>
      <c r="J39" t="n">
        <v>148.82</v>
      </c>
      <c r="K39" t="n">
        <v>148.82</v>
      </c>
      <c r="L39" t="n">
        <v>148.8</v>
      </c>
      <c r="M39" t="n">
        <v>135.3</v>
      </c>
      <c r="N39" t="n">
        <v>135.3</v>
      </c>
      <c r="O39" t="n">
        <v>135.3</v>
      </c>
      <c r="P39" t="n">
        <v>135.3</v>
      </c>
      <c r="Q39" t="n">
        <v>135.3</v>
      </c>
      <c r="R39" t="n">
        <v>135.3</v>
      </c>
      <c r="S39" t="n">
        <v>127</v>
      </c>
      <c r="T39" t="n">
        <v>105.8</v>
      </c>
      <c r="U39" t="n">
        <v>105.8</v>
      </c>
      <c r="V39" t="n">
        <v>96.2</v>
      </c>
      <c r="W39" t="n">
        <v>96.2</v>
      </c>
    </row>
    <row r="40">
      <c r="A40" s="5" t="inlineStr">
        <is>
          <t>Ergebnis je Aktie (brutto)</t>
        </is>
      </c>
      <c r="B40" s="5" t="inlineStr">
        <is>
          <t>Earnings per share</t>
        </is>
      </c>
      <c r="C40" t="n">
        <v>1.49</v>
      </c>
      <c r="D40" t="n">
        <v>1.6</v>
      </c>
      <c r="E40" t="n">
        <v>1.4</v>
      </c>
      <c r="F40" t="n">
        <v>1.13</v>
      </c>
      <c r="G40" t="n">
        <v>1</v>
      </c>
      <c r="H40" t="n">
        <v>0.8100000000000001</v>
      </c>
      <c r="I40" t="n">
        <v>0.77</v>
      </c>
      <c r="J40" t="n">
        <v>0.73</v>
      </c>
      <c r="K40" t="n">
        <v>0.61</v>
      </c>
      <c r="L40" t="n">
        <v>0.74</v>
      </c>
      <c r="M40" t="n">
        <v>-0.66</v>
      </c>
      <c r="N40" t="n">
        <v>0.39</v>
      </c>
      <c r="O40" t="n">
        <v>0.01</v>
      </c>
      <c r="P40" t="n">
        <v>0.45</v>
      </c>
      <c r="Q40" t="n">
        <v>-1.01</v>
      </c>
      <c r="R40" t="n">
        <v>0.72</v>
      </c>
      <c r="S40" t="n">
        <v>-0.35</v>
      </c>
      <c r="T40" t="n">
        <v>1.14</v>
      </c>
      <c r="U40" t="n">
        <v>2.64</v>
      </c>
      <c r="V40" t="n">
        <v>2.61</v>
      </c>
      <c r="W40" t="n">
        <v>1.08</v>
      </c>
    </row>
    <row r="41">
      <c r="A41" s="5" t="inlineStr">
        <is>
          <t>Ergebnis je Aktie (unverwässert)</t>
        </is>
      </c>
      <c r="B41" s="5" t="inlineStr">
        <is>
          <t>Basic Earnings per share</t>
        </is>
      </c>
      <c r="C41" t="n">
        <v>1.18</v>
      </c>
      <c r="D41" t="n">
        <v>1.53</v>
      </c>
      <c r="E41" t="n">
        <v>1.27</v>
      </c>
      <c r="F41" t="n">
        <v>1</v>
      </c>
      <c r="G41" t="n">
        <v>0.87</v>
      </c>
      <c r="H41" t="n">
        <v>0.73</v>
      </c>
      <c r="I41" t="n">
        <v>0.82</v>
      </c>
      <c r="J41" t="n">
        <v>0.88</v>
      </c>
      <c r="K41" t="n">
        <v>0.6</v>
      </c>
      <c r="L41" t="n">
        <v>0.65</v>
      </c>
      <c r="M41" t="n">
        <v>-0.73</v>
      </c>
      <c r="N41" t="n">
        <v>0.23</v>
      </c>
      <c r="O41" t="n">
        <v>-0.16</v>
      </c>
      <c r="P41" t="n">
        <v>0.22</v>
      </c>
      <c r="Q41" t="n">
        <v>-1.44</v>
      </c>
      <c r="R41" t="n">
        <v>0.26</v>
      </c>
      <c r="S41" t="n">
        <v>-0.53</v>
      </c>
      <c r="T41" t="n">
        <v>0.99</v>
      </c>
      <c r="U41" t="n">
        <v>2.17</v>
      </c>
      <c r="V41" t="n">
        <v>2.13</v>
      </c>
      <c r="W41" t="inlineStr">
        <is>
          <t>-</t>
        </is>
      </c>
    </row>
    <row r="42">
      <c r="A42" s="5" t="inlineStr">
        <is>
          <t>Ergebnis je Aktie (verwässert)</t>
        </is>
      </c>
      <c r="B42" s="5" t="inlineStr">
        <is>
          <t>Diluted Earnings per share</t>
        </is>
      </c>
      <c r="C42" t="n">
        <v>1.18</v>
      </c>
      <c r="D42" t="n">
        <v>1.53</v>
      </c>
      <c r="E42" t="n">
        <v>1.27</v>
      </c>
      <c r="F42" t="n">
        <v>1</v>
      </c>
      <c r="G42" t="n">
        <v>0.87</v>
      </c>
      <c r="H42" t="n">
        <v>0.73</v>
      </c>
      <c r="I42" t="n">
        <v>0.82</v>
      </c>
      <c r="J42" t="n">
        <v>0.88</v>
      </c>
      <c r="K42" t="n">
        <v>0.6</v>
      </c>
      <c r="L42" t="n">
        <v>0.65</v>
      </c>
      <c r="M42" t="n">
        <v>-0.73</v>
      </c>
      <c r="N42" t="n">
        <v>0.23</v>
      </c>
      <c r="O42" t="n">
        <v>-0.16</v>
      </c>
      <c r="P42" t="n">
        <v>0.22</v>
      </c>
      <c r="Q42" t="n">
        <v>-1.44</v>
      </c>
      <c r="R42" t="n">
        <v>0.26</v>
      </c>
      <c r="S42" t="n">
        <v>-0.53</v>
      </c>
      <c r="T42" t="n">
        <v>0.99</v>
      </c>
      <c r="U42" t="n">
        <v>2.17</v>
      </c>
      <c r="V42" t="n">
        <v>2.13</v>
      </c>
      <c r="W42" t="inlineStr">
        <is>
          <t>-</t>
        </is>
      </c>
    </row>
    <row r="43">
      <c r="A43" s="5" t="inlineStr">
        <is>
          <t>Dividende je Aktie</t>
        </is>
      </c>
      <c r="B43" s="5" t="inlineStr">
        <is>
          <t>Dividend per share</t>
        </is>
      </c>
      <c r="C43" t="n">
        <v>0.35</v>
      </c>
      <c r="D43" t="n">
        <v>0.35</v>
      </c>
      <c r="E43" t="n">
        <v>0.3</v>
      </c>
      <c r="F43" t="n">
        <v>0.25</v>
      </c>
      <c r="G43" t="n">
        <v>0.22</v>
      </c>
      <c r="H43" t="n">
        <v>0.2</v>
      </c>
      <c r="I43" t="n">
        <v>0.2</v>
      </c>
      <c r="J43" t="n">
        <v>0.18</v>
      </c>
      <c r="K43" t="n">
        <v>0.15</v>
      </c>
      <c r="L43" t="inlineStr">
        <is>
          <t>-</t>
        </is>
      </c>
      <c r="M43" t="inlineStr">
        <is>
          <t>-</t>
        </is>
      </c>
      <c r="N43" t="inlineStr">
        <is>
          <t>-</t>
        </is>
      </c>
      <c r="O43" t="inlineStr">
        <is>
          <t>-</t>
        </is>
      </c>
      <c r="P43" t="inlineStr">
        <is>
          <t>-</t>
        </is>
      </c>
      <c r="Q43" t="inlineStr">
        <is>
          <t>-</t>
        </is>
      </c>
      <c r="R43" t="inlineStr">
        <is>
          <t>-</t>
        </is>
      </c>
      <c r="S43" t="inlineStr">
        <is>
          <t>-</t>
        </is>
      </c>
      <c r="T43" t="n">
        <v>0.35</v>
      </c>
      <c r="U43" t="n">
        <v>0.7</v>
      </c>
      <c r="V43" t="n">
        <v>0.7</v>
      </c>
      <c r="W43" t="n">
        <v>0.5</v>
      </c>
    </row>
    <row r="44">
      <c r="A44" s="5" t="inlineStr">
        <is>
          <t>Dividendenausschüttung in Mio</t>
        </is>
      </c>
      <c r="B44" s="5" t="inlineStr">
        <is>
          <t>Dividend Payment in M</t>
        </is>
      </c>
      <c r="C44" t="n">
        <v>20.03</v>
      </c>
      <c r="D44" t="n">
        <v>20</v>
      </c>
      <c r="E44" t="n">
        <v>17.2</v>
      </c>
      <c r="F44" t="n">
        <v>14.3</v>
      </c>
      <c r="G44" t="n">
        <v>12.6</v>
      </c>
      <c r="H44" t="n">
        <v>11.4</v>
      </c>
      <c r="I44" t="n">
        <v>11.4</v>
      </c>
      <c r="J44" t="n">
        <v>10.3</v>
      </c>
      <c r="K44" t="n">
        <v>8.6</v>
      </c>
      <c r="L44" t="inlineStr">
        <is>
          <t>-</t>
        </is>
      </c>
      <c r="M44" t="inlineStr">
        <is>
          <t>-</t>
        </is>
      </c>
      <c r="N44" t="inlineStr">
        <is>
          <t>-</t>
        </is>
      </c>
      <c r="O44" t="inlineStr">
        <is>
          <t>-</t>
        </is>
      </c>
      <c r="P44" t="inlineStr">
        <is>
          <t>-</t>
        </is>
      </c>
      <c r="Q44" t="inlineStr">
        <is>
          <t>-</t>
        </is>
      </c>
      <c r="R44" t="inlineStr">
        <is>
          <t>-</t>
        </is>
      </c>
      <c r="S44" t="inlineStr">
        <is>
          <t>-</t>
        </is>
      </c>
      <c r="T44" t="n">
        <v>14.2</v>
      </c>
      <c r="U44" t="n">
        <v>28.1</v>
      </c>
      <c r="V44" t="n">
        <v>25.3</v>
      </c>
      <c r="W44" t="n">
        <v>18.4</v>
      </c>
    </row>
    <row r="45">
      <c r="A45" s="5" t="inlineStr">
        <is>
          <t>Umsatz je Aktie</t>
        </is>
      </c>
      <c r="B45" s="5" t="inlineStr">
        <is>
          <t>Revenue per share</t>
        </is>
      </c>
      <c r="C45" t="n">
        <v>14.94</v>
      </c>
      <c r="D45" t="n">
        <v>14.58</v>
      </c>
      <c r="E45" t="n">
        <v>13.07</v>
      </c>
      <c r="F45" t="n">
        <v>11.97</v>
      </c>
      <c r="G45" t="n">
        <v>11.68</v>
      </c>
      <c r="H45" t="n">
        <v>10.31</v>
      </c>
      <c r="I45" t="n">
        <v>10.48</v>
      </c>
      <c r="J45" t="n">
        <v>10.22</v>
      </c>
      <c r="K45" t="n">
        <v>9.49</v>
      </c>
      <c r="L45" t="n">
        <v>8.93</v>
      </c>
      <c r="M45" t="n">
        <v>9.109999999999999</v>
      </c>
      <c r="N45" t="n">
        <v>10.54</v>
      </c>
      <c r="O45" t="n">
        <v>10.03</v>
      </c>
      <c r="P45" t="n">
        <v>19.27</v>
      </c>
      <c r="Q45" t="n">
        <v>36.82</v>
      </c>
      <c r="R45" t="n">
        <v>48.52</v>
      </c>
      <c r="S45" t="n">
        <v>40.62</v>
      </c>
      <c r="T45" t="n">
        <v>38.93</v>
      </c>
      <c r="U45" t="n">
        <v>49.18</v>
      </c>
      <c r="V45" t="n">
        <v>42.49</v>
      </c>
      <c r="W45" t="n">
        <v>37.73</v>
      </c>
    </row>
    <row r="46">
      <c r="A46" s="5" t="inlineStr">
        <is>
          <t>Buchwert je Aktie</t>
        </is>
      </c>
      <c r="B46" s="5" t="inlineStr">
        <is>
          <t>Book value per share</t>
        </is>
      </c>
      <c r="C46" t="n">
        <v>11.45</v>
      </c>
      <c r="D46" t="n">
        <v>10.45</v>
      </c>
      <c r="E46" t="n">
        <v>9.26</v>
      </c>
      <c r="F46" t="n">
        <v>8.32</v>
      </c>
      <c r="G46" t="n">
        <v>7.6</v>
      </c>
      <c r="H46" t="n">
        <v>6.75</v>
      </c>
      <c r="I46" t="n">
        <v>6.41</v>
      </c>
      <c r="J46" t="n">
        <v>5.77</v>
      </c>
      <c r="K46" t="n">
        <v>5.43</v>
      </c>
      <c r="L46" t="n">
        <v>4.94</v>
      </c>
      <c r="M46" t="n">
        <v>4.62</v>
      </c>
      <c r="N46" t="n">
        <v>5.63</v>
      </c>
      <c r="O46" t="n">
        <v>5.4</v>
      </c>
      <c r="P46" t="n">
        <v>5.76</v>
      </c>
      <c r="Q46" t="n">
        <v>6.04</v>
      </c>
      <c r="R46" t="n">
        <v>7.1</v>
      </c>
      <c r="S46" t="n">
        <v>8.130000000000001</v>
      </c>
      <c r="T46" t="n">
        <v>10.58</v>
      </c>
      <c r="U46" t="n">
        <v>11.99</v>
      </c>
      <c r="V46" t="n">
        <v>12.52</v>
      </c>
      <c r="W46" t="n">
        <v>10.86</v>
      </c>
    </row>
    <row r="47">
      <c r="A47" s="5" t="inlineStr">
        <is>
          <t>Cashflow je Aktie</t>
        </is>
      </c>
      <c r="B47" s="5" t="inlineStr">
        <is>
          <t>Cashflow per share</t>
        </is>
      </c>
      <c r="C47" t="n">
        <v>1.9</v>
      </c>
      <c r="D47" t="n">
        <v>2.37</v>
      </c>
      <c r="E47" t="n">
        <v>1.68</v>
      </c>
      <c r="F47" t="n">
        <v>1.75</v>
      </c>
      <c r="G47" t="n">
        <v>1.49</v>
      </c>
      <c r="H47" t="n">
        <v>0.8100000000000001</v>
      </c>
      <c r="I47" t="n">
        <v>1.06</v>
      </c>
      <c r="J47" t="n">
        <v>1.16</v>
      </c>
      <c r="K47" t="n">
        <v>1.15</v>
      </c>
      <c r="L47" t="n">
        <v>0.76</v>
      </c>
      <c r="M47" t="n">
        <v>1.03</v>
      </c>
      <c r="N47" t="n">
        <v>0.89</v>
      </c>
      <c r="O47" t="n">
        <v>1.42</v>
      </c>
      <c r="P47" t="n">
        <v>1.13</v>
      </c>
      <c r="Q47" t="n">
        <v>0.61</v>
      </c>
      <c r="R47" t="n">
        <v>1.94</v>
      </c>
      <c r="S47" t="n">
        <v>1.06</v>
      </c>
      <c r="T47" t="n">
        <v>-0.71</v>
      </c>
      <c r="U47" t="n">
        <v>0.77</v>
      </c>
      <c r="V47" t="n">
        <v>3.51</v>
      </c>
      <c r="W47" t="n">
        <v>2.86</v>
      </c>
    </row>
    <row r="48">
      <c r="A48" s="5" t="inlineStr">
        <is>
          <t>Bilanzsumme je Aktie</t>
        </is>
      </c>
      <c r="B48" s="5" t="inlineStr">
        <is>
          <t>Total assets per share</t>
        </is>
      </c>
      <c r="C48" t="n">
        <v>18.93</v>
      </c>
      <c r="D48" t="n">
        <v>17.22</v>
      </c>
      <c r="E48" t="n">
        <v>15.53</v>
      </c>
      <c r="F48" t="n">
        <v>14.21</v>
      </c>
      <c r="G48" t="n">
        <v>13.44</v>
      </c>
      <c r="H48" t="n">
        <v>13.48</v>
      </c>
      <c r="I48" t="n">
        <v>12.1</v>
      </c>
      <c r="J48" t="n">
        <v>11.7</v>
      </c>
      <c r="K48" t="n">
        <v>11.25</v>
      </c>
      <c r="L48" t="n">
        <v>10.99</v>
      </c>
      <c r="M48" t="n">
        <v>11.68</v>
      </c>
      <c r="N48" t="n">
        <v>13.25</v>
      </c>
      <c r="O48" t="n">
        <v>13.41</v>
      </c>
      <c r="P48" t="n">
        <v>16.8</v>
      </c>
      <c r="Q48" t="n">
        <v>29.01</v>
      </c>
      <c r="R48" t="n">
        <v>29.9</v>
      </c>
      <c r="S48" t="n">
        <v>29.6</v>
      </c>
      <c r="T48" t="n">
        <v>30.89</v>
      </c>
      <c r="U48" t="n">
        <v>29.04</v>
      </c>
      <c r="V48" t="n">
        <v>28.34</v>
      </c>
      <c r="W48" t="inlineStr">
        <is>
          <t>-</t>
        </is>
      </c>
    </row>
    <row r="49">
      <c r="A49" s="5" t="inlineStr">
        <is>
          <t>Personal am Ende des Jahres</t>
        </is>
      </c>
      <c r="B49" s="5" t="inlineStr">
        <is>
          <t>Staff at the end of year</t>
        </is>
      </c>
      <c r="C49" t="n">
        <v>4122</v>
      </c>
      <c r="D49" t="n">
        <v>4043</v>
      </c>
      <c r="E49" t="n">
        <v>3680</v>
      </c>
      <c r="F49" t="n">
        <v>3539</v>
      </c>
      <c r="G49" t="n">
        <v>3512</v>
      </c>
      <c r="H49" t="n">
        <v>3553</v>
      </c>
      <c r="I49" t="n">
        <v>3233</v>
      </c>
      <c r="J49" t="n">
        <v>3066</v>
      </c>
      <c r="K49" t="n">
        <v>2894</v>
      </c>
      <c r="L49" t="n">
        <v>2951</v>
      </c>
      <c r="M49" t="n">
        <v>3268</v>
      </c>
      <c r="N49" t="n">
        <v>3400</v>
      </c>
      <c r="O49" t="n">
        <v>3436</v>
      </c>
      <c r="P49" t="n">
        <v>2960</v>
      </c>
      <c r="Q49" t="n">
        <v>10039</v>
      </c>
      <c r="R49" t="n">
        <v>9267</v>
      </c>
      <c r="S49" t="n">
        <v>10065</v>
      </c>
      <c r="T49" t="n">
        <v>8786</v>
      </c>
      <c r="U49" t="n">
        <v>6683</v>
      </c>
      <c r="V49" t="n">
        <v>6146</v>
      </c>
      <c r="W49" t="n">
        <v>6668</v>
      </c>
    </row>
    <row r="50">
      <c r="A50" s="5" t="inlineStr">
        <is>
          <t>Personalaufwand in Mio. EUR</t>
        </is>
      </c>
      <c r="B50" s="5" t="inlineStr">
        <is>
          <t>Personnel expenses in M</t>
        </is>
      </c>
      <c r="C50" t="n">
        <v>301.1</v>
      </c>
      <c r="D50" t="n">
        <v>278.3</v>
      </c>
      <c r="E50" t="n">
        <v>258.3</v>
      </c>
      <c r="F50" t="n">
        <v>246.1</v>
      </c>
      <c r="G50" t="n">
        <v>239.6</v>
      </c>
      <c r="H50" t="n">
        <v>219.7</v>
      </c>
      <c r="I50" t="n">
        <v>210.9</v>
      </c>
      <c r="J50" t="n">
        <v>201.2</v>
      </c>
      <c r="K50" t="n">
        <v>183.8</v>
      </c>
      <c r="L50" t="n">
        <v>186.2</v>
      </c>
      <c r="M50" t="n">
        <v>187.3</v>
      </c>
      <c r="N50" t="n">
        <v>194.7</v>
      </c>
      <c r="O50" t="n">
        <v>192.3</v>
      </c>
      <c r="P50" t="n">
        <v>180.1</v>
      </c>
      <c r="Q50" t="n">
        <v>472.6</v>
      </c>
      <c r="R50" t="n">
        <v>500</v>
      </c>
      <c r="S50" t="n">
        <v>494.7</v>
      </c>
      <c r="T50" t="n">
        <v>427</v>
      </c>
      <c r="U50" t="n">
        <v>351.9</v>
      </c>
      <c r="V50" t="n">
        <v>303.2</v>
      </c>
      <c r="W50" t="n">
        <v>301.2</v>
      </c>
    </row>
    <row r="51">
      <c r="A51" s="5" t="inlineStr">
        <is>
          <t>Aufwand je Mitarbeiter in EUR</t>
        </is>
      </c>
      <c r="B51" s="5" t="inlineStr">
        <is>
          <t>Effort per employee</t>
        </is>
      </c>
      <c r="C51" t="n">
        <v>73047</v>
      </c>
      <c r="D51" t="n">
        <v>68835</v>
      </c>
      <c r="E51" t="n">
        <v>70190</v>
      </c>
      <c r="F51" t="n">
        <v>69539</v>
      </c>
      <c r="G51" t="n">
        <v>68223</v>
      </c>
      <c r="H51" t="n">
        <v>61835</v>
      </c>
      <c r="I51" t="n">
        <v>65234</v>
      </c>
      <c r="J51" t="n">
        <v>65623</v>
      </c>
      <c r="K51" t="n">
        <v>63511</v>
      </c>
      <c r="L51" t="n">
        <v>63097</v>
      </c>
      <c r="M51" t="n">
        <v>57313</v>
      </c>
      <c r="N51" t="n">
        <v>57265</v>
      </c>
      <c r="O51" t="n">
        <v>55966</v>
      </c>
      <c r="P51" t="n">
        <v>60845</v>
      </c>
      <c r="Q51" t="n">
        <v>47076</v>
      </c>
      <c r="R51" t="n">
        <v>53955</v>
      </c>
      <c r="S51" t="n">
        <v>49151</v>
      </c>
      <c r="T51" t="n">
        <v>48600</v>
      </c>
      <c r="U51" t="n">
        <v>52656</v>
      </c>
      <c r="V51" t="n">
        <v>49333</v>
      </c>
      <c r="W51" t="inlineStr">
        <is>
          <t>-</t>
        </is>
      </c>
    </row>
    <row r="52">
      <c r="A52" s="5" t="inlineStr">
        <is>
          <t>Umsatz je Mitarbeiter in EUR</t>
        </is>
      </c>
      <c r="B52" s="5" t="inlineStr">
        <is>
          <t>Turnover per employee</t>
        </is>
      </c>
      <c r="C52" t="n">
        <v>207481</v>
      </c>
      <c r="D52" t="n">
        <v>206424</v>
      </c>
      <c r="E52" t="n">
        <v>203242</v>
      </c>
      <c r="F52" t="n">
        <v>193492</v>
      </c>
      <c r="G52" t="n">
        <v>190386</v>
      </c>
      <c r="H52" t="n">
        <v>166117</v>
      </c>
      <c r="I52" t="n">
        <v>185679</v>
      </c>
      <c r="J52" t="n">
        <v>190811</v>
      </c>
      <c r="K52" t="n">
        <v>187733</v>
      </c>
      <c r="L52" t="n">
        <v>173042</v>
      </c>
      <c r="M52" t="n">
        <v>144923</v>
      </c>
      <c r="N52" t="n">
        <v>161264</v>
      </c>
      <c r="O52" t="n">
        <v>151833</v>
      </c>
      <c r="P52" t="n">
        <v>338581</v>
      </c>
      <c r="Q52" t="n">
        <v>190696</v>
      </c>
      <c r="R52" t="n">
        <v>272256</v>
      </c>
      <c r="S52" t="n">
        <v>196939</v>
      </c>
      <c r="T52" t="n">
        <v>180343</v>
      </c>
      <c r="U52" t="n">
        <v>299486</v>
      </c>
      <c r="V52" t="n">
        <v>277600</v>
      </c>
      <c r="W52" t="n">
        <v>209300</v>
      </c>
    </row>
    <row r="53">
      <c r="A53" s="5" t="inlineStr">
        <is>
          <t>Bruttoergebnis je Mitarbeiter in EUR</t>
        </is>
      </c>
      <c r="B53" s="5" t="inlineStr">
        <is>
          <t>Gross Profit per employee</t>
        </is>
      </c>
      <c r="C53" t="n">
        <v>70791</v>
      </c>
      <c r="D53" t="n">
        <v>72496</v>
      </c>
      <c r="E53" t="n">
        <v>71712</v>
      </c>
      <c r="F53" t="n">
        <v>67222</v>
      </c>
      <c r="G53" t="n">
        <v>64408</v>
      </c>
      <c r="H53" t="n">
        <v>57838</v>
      </c>
      <c r="I53" t="n">
        <v>63625</v>
      </c>
      <c r="J53" t="n">
        <v>66341</v>
      </c>
      <c r="K53" t="n">
        <v>63580</v>
      </c>
      <c r="L53" t="n">
        <v>53270</v>
      </c>
      <c r="M53" t="n">
        <v>39382</v>
      </c>
      <c r="N53" t="n">
        <v>47618</v>
      </c>
      <c r="O53" t="n">
        <v>46537</v>
      </c>
      <c r="P53" t="n">
        <v>67635</v>
      </c>
      <c r="Q53" t="n">
        <v>19096</v>
      </c>
      <c r="R53" t="n">
        <v>31618</v>
      </c>
      <c r="S53" t="n">
        <v>19652</v>
      </c>
      <c r="T53" t="n">
        <v>22160</v>
      </c>
      <c r="U53" t="n">
        <v>36885</v>
      </c>
      <c r="V53" t="n">
        <v>37651</v>
      </c>
      <c r="W53" t="n">
        <v>28689</v>
      </c>
    </row>
    <row r="54">
      <c r="A54" s="5" t="inlineStr">
        <is>
          <t>Gewinn je Mitarbeiter in EUR</t>
        </is>
      </c>
      <c r="B54" s="5" t="inlineStr">
        <is>
          <t>Earnings per employee</t>
        </is>
      </c>
      <c r="C54" t="n">
        <v>16424</v>
      </c>
      <c r="D54" t="n">
        <v>21667</v>
      </c>
      <c r="E54" t="n">
        <v>19701</v>
      </c>
      <c r="F54" t="n">
        <v>16219</v>
      </c>
      <c r="G54" t="n">
        <v>14123</v>
      </c>
      <c r="H54" t="n">
        <v>11737</v>
      </c>
      <c r="I54" t="n">
        <v>14599</v>
      </c>
      <c r="J54" t="n">
        <v>16373</v>
      </c>
      <c r="K54" t="n">
        <v>11783</v>
      </c>
      <c r="L54" t="n">
        <v>12403</v>
      </c>
      <c r="M54" t="n">
        <v>-11597</v>
      </c>
      <c r="N54" t="n">
        <v>3471</v>
      </c>
      <c r="O54" t="n">
        <v>-2387</v>
      </c>
      <c r="P54" t="n">
        <v>3953</v>
      </c>
      <c r="Q54" t="n">
        <v>-7461</v>
      </c>
      <c r="R54" t="n">
        <v>1381</v>
      </c>
      <c r="S54" t="n">
        <v>-2563</v>
      </c>
      <c r="T54" t="n">
        <v>4587</v>
      </c>
      <c r="U54" t="n">
        <v>13213</v>
      </c>
      <c r="V54" t="n">
        <v>14090</v>
      </c>
      <c r="W54" t="n">
        <v>4994</v>
      </c>
    </row>
    <row r="55">
      <c r="A55" s="5" t="inlineStr">
        <is>
          <t>KGV (Kurs/Gewinn)</t>
        </is>
      </c>
      <c r="B55" s="5" t="inlineStr">
        <is>
          <t>PE (price/earnings)</t>
        </is>
      </c>
      <c r="C55" t="n">
        <v>21.6</v>
      </c>
      <c r="D55" t="n">
        <v>14.9</v>
      </c>
      <c r="E55" t="n">
        <v>21.7</v>
      </c>
      <c r="F55" t="n">
        <v>16.4</v>
      </c>
      <c r="G55" t="n">
        <v>16.5</v>
      </c>
      <c r="H55" t="n">
        <v>14.2</v>
      </c>
      <c r="I55" t="n">
        <v>15.1</v>
      </c>
      <c r="J55" t="n">
        <v>8.4</v>
      </c>
      <c r="K55" t="n">
        <v>7.6</v>
      </c>
      <c r="L55" t="n">
        <v>8.199999999999999</v>
      </c>
      <c r="M55" t="inlineStr">
        <is>
          <t>-</t>
        </is>
      </c>
      <c r="N55" t="n">
        <v>21.7</v>
      </c>
      <c r="O55" t="inlineStr">
        <is>
          <t>-</t>
        </is>
      </c>
      <c r="P55" t="n">
        <v>34.1</v>
      </c>
      <c r="Q55" t="inlineStr">
        <is>
          <t>-</t>
        </is>
      </c>
      <c r="R55" t="n">
        <v>29.8</v>
      </c>
      <c r="S55" t="inlineStr">
        <is>
          <t>-</t>
        </is>
      </c>
      <c r="T55" t="n">
        <v>9.300000000000001</v>
      </c>
      <c r="U55" t="n">
        <v>10.1</v>
      </c>
      <c r="V55" t="n">
        <v>14.6</v>
      </c>
      <c r="W55" t="inlineStr">
        <is>
          <t>-</t>
        </is>
      </c>
    </row>
    <row r="56">
      <c r="A56" s="5" t="inlineStr">
        <is>
          <t>KUV (Kurs/Umsatz)</t>
        </is>
      </c>
      <c r="B56" s="5" t="inlineStr">
        <is>
          <t>PS (price/sales)</t>
        </is>
      </c>
      <c r="C56" t="n">
        <v>1.71</v>
      </c>
      <c r="D56" t="n">
        <v>1.56</v>
      </c>
      <c r="E56" t="n">
        <v>2.11</v>
      </c>
      <c r="F56" t="n">
        <v>1.37</v>
      </c>
      <c r="G56" t="n">
        <v>1.23</v>
      </c>
      <c r="H56" t="n">
        <v>1</v>
      </c>
      <c r="I56" t="n">
        <v>1.18</v>
      </c>
      <c r="J56" t="n">
        <v>0.72</v>
      </c>
      <c r="K56" t="n">
        <v>0.48</v>
      </c>
      <c r="L56" t="n">
        <v>0.6</v>
      </c>
      <c r="M56" t="n">
        <v>0.42</v>
      </c>
      <c r="N56" t="n">
        <v>0.47</v>
      </c>
      <c r="O56" t="n">
        <v>0.62</v>
      </c>
      <c r="P56" t="n">
        <v>0.39</v>
      </c>
      <c r="Q56" t="n">
        <v>0.21</v>
      </c>
      <c r="R56" t="n">
        <v>0.16</v>
      </c>
      <c r="S56" t="n">
        <v>0.21</v>
      </c>
      <c r="T56" t="n">
        <v>0.24</v>
      </c>
      <c r="U56" t="n">
        <v>0.45</v>
      </c>
      <c r="V56" t="n">
        <v>0.73</v>
      </c>
      <c r="W56" t="n">
        <v>0.4</v>
      </c>
    </row>
    <row r="57">
      <c r="A57" s="5" t="inlineStr">
        <is>
          <t>KBV (Kurs/Buchwert)</t>
        </is>
      </c>
      <c r="B57" s="5" t="inlineStr">
        <is>
          <t>PB (price/book value)</t>
        </is>
      </c>
      <c r="C57" t="n">
        <v>2.23</v>
      </c>
      <c r="D57" t="n">
        <v>2.18</v>
      </c>
      <c r="E57" t="n">
        <v>2.98</v>
      </c>
      <c r="F57" t="n">
        <v>1.97</v>
      </c>
      <c r="G57" t="n">
        <v>1.89</v>
      </c>
      <c r="H57" t="n">
        <v>1.53</v>
      </c>
      <c r="I57" t="n">
        <v>1.93</v>
      </c>
      <c r="J57" t="n">
        <v>1.28</v>
      </c>
      <c r="K57" t="n">
        <v>0.84</v>
      </c>
      <c r="L57" t="n">
        <v>1.09</v>
      </c>
      <c r="M57" t="n">
        <v>0.83</v>
      </c>
      <c r="N57" t="n">
        <v>0.96</v>
      </c>
      <c r="O57" t="n">
        <v>1.25</v>
      </c>
      <c r="P57" t="n">
        <v>1.41</v>
      </c>
      <c r="Q57" t="n">
        <v>1.46</v>
      </c>
      <c r="R57" t="n">
        <v>1.2</v>
      </c>
      <c r="S57" t="n">
        <v>1.08</v>
      </c>
      <c r="T57" t="n">
        <v>0.87</v>
      </c>
      <c r="U57" t="n">
        <v>1.86</v>
      </c>
      <c r="V57" t="n">
        <v>2.55</v>
      </c>
      <c r="W57" t="n">
        <v>1.44</v>
      </c>
    </row>
    <row r="58">
      <c r="A58" s="5" t="inlineStr">
        <is>
          <t>KCV (Kurs/Cashflow)</t>
        </is>
      </c>
      <c r="B58" s="5" t="inlineStr">
        <is>
          <t>PC (price/cashflow)</t>
        </is>
      </c>
      <c r="C58" t="n">
        <v>13.39</v>
      </c>
      <c r="D58" t="n">
        <v>9.619999999999999</v>
      </c>
      <c r="E58" t="n">
        <v>16.37</v>
      </c>
      <c r="F58" t="n">
        <v>9.390000000000001</v>
      </c>
      <c r="G58" t="n">
        <v>9.68</v>
      </c>
      <c r="H58" t="n">
        <v>12.81</v>
      </c>
      <c r="I58" t="n">
        <v>11.66</v>
      </c>
      <c r="J58" t="n">
        <v>6.34</v>
      </c>
      <c r="K58" t="n">
        <v>3.98</v>
      </c>
      <c r="L58" t="n">
        <v>7.02</v>
      </c>
      <c r="M58" t="n">
        <v>3.71</v>
      </c>
      <c r="N58" t="n">
        <v>5.59</v>
      </c>
      <c r="O58" t="n">
        <v>4.4</v>
      </c>
      <c r="P58" t="n">
        <v>6.66</v>
      </c>
      <c r="Q58" t="n">
        <v>12.47</v>
      </c>
      <c r="R58" t="n">
        <v>4</v>
      </c>
      <c r="S58" t="n">
        <v>8.210000000000001</v>
      </c>
      <c r="T58" t="n">
        <v>-12.94</v>
      </c>
      <c r="U58" t="n">
        <v>28.41</v>
      </c>
      <c r="V58" t="n">
        <v>8.890000000000001</v>
      </c>
      <c r="W58" t="n">
        <v>5.31</v>
      </c>
    </row>
    <row r="59">
      <c r="A59" s="5" t="inlineStr">
        <is>
          <t>Dividendenrendite in %</t>
        </is>
      </c>
      <c r="B59" s="5" t="inlineStr">
        <is>
          <t>Dividend Yield in %</t>
        </is>
      </c>
      <c r="C59" t="n">
        <v>1.37</v>
      </c>
      <c r="D59" t="n">
        <v>1.54</v>
      </c>
      <c r="E59" t="n">
        <v>1.09</v>
      </c>
      <c r="F59" t="n">
        <v>1.52</v>
      </c>
      <c r="G59" t="n">
        <v>1.53</v>
      </c>
      <c r="H59" t="n">
        <v>1.93</v>
      </c>
      <c r="I59" t="n">
        <v>1.62</v>
      </c>
      <c r="J59" t="n">
        <v>2.44</v>
      </c>
      <c r="K59" t="n">
        <v>3.29</v>
      </c>
      <c r="L59" t="inlineStr">
        <is>
          <t>-</t>
        </is>
      </c>
      <c r="M59" t="inlineStr">
        <is>
          <t>-</t>
        </is>
      </c>
      <c r="N59" t="inlineStr">
        <is>
          <t>-</t>
        </is>
      </c>
      <c r="O59" t="inlineStr">
        <is>
          <t>-</t>
        </is>
      </c>
      <c r="P59" t="inlineStr">
        <is>
          <t>-</t>
        </is>
      </c>
      <c r="Q59" t="inlineStr">
        <is>
          <t>-</t>
        </is>
      </c>
      <c r="R59" t="inlineStr">
        <is>
          <t>-</t>
        </is>
      </c>
      <c r="S59" t="inlineStr">
        <is>
          <t>-</t>
        </is>
      </c>
      <c r="T59" t="n">
        <v>3.8</v>
      </c>
      <c r="U59" t="n">
        <v>3.18</v>
      </c>
      <c r="V59" t="n">
        <v>2.24</v>
      </c>
      <c r="W59" t="n">
        <v>3.29</v>
      </c>
    </row>
    <row r="60">
      <c r="A60" s="5" t="inlineStr">
        <is>
          <t>Gewinnrendite in %</t>
        </is>
      </c>
      <c r="B60" s="5" t="inlineStr">
        <is>
          <t>Return on profit in %</t>
        </is>
      </c>
      <c r="C60" t="n">
        <v>4.6</v>
      </c>
      <c r="D60" t="n">
        <v>6.7</v>
      </c>
      <c r="E60" t="n">
        <v>4.6</v>
      </c>
      <c r="F60" t="n">
        <v>6.1</v>
      </c>
      <c r="G60" t="n">
        <v>6</v>
      </c>
      <c r="H60" t="n">
        <v>7</v>
      </c>
      <c r="I60" t="n">
        <v>6.6</v>
      </c>
      <c r="J60" t="n">
        <v>11.9</v>
      </c>
      <c r="K60" t="n">
        <v>13.2</v>
      </c>
      <c r="L60" t="n">
        <v>12.1</v>
      </c>
      <c r="M60" t="n">
        <v>-19.2</v>
      </c>
      <c r="N60" t="n">
        <v>4.6</v>
      </c>
      <c r="O60" t="n">
        <v>-2.6</v>
      </c>
      <c r="P60" t="n">
        <v>2.9</v>
      </c>
      <c r="Q60" t="n">
        <v>-18.9</v>
      </c>
      <c r="R60" t="n">
        <v>3.4</v>
      </c>
      <c r="S60" t="n">
        <v>-6.1</v>
      </c>
      <c r="T60" t="n">
        <v>10.7</v>
      </c>
      <c r="U60" t="n">
        <v>9.9</v>
      </c>
      <c r="V60" t="n">
        <v>6.8</v>
      </c>
      <c r="W60" t="inlineStr">
        <is>
          <t>-</t>
        </is>
      </c>
    </row>
    <row r="61">
      <c r="A61" s="5" t="inlineStr">
        <is>
          <t>Eigenkapitalrendite in %</t>
        </is>
      </c>
      <c r="B61" s="5" t="inlineStr">
        <is>
          <t>Return on Equity in %</t>
        </is>
      </c>
      <c r="C61" t="n">
        <v>10.33</v>
      </c>
      <c r="D61" t="n">
        <v>14.65</v>
      </c>
      <c r="E61" t="n">
        <v>13.68</v>
      </c>
      <c r="F61" t="n">
        <v>12.05</v>
      </c>
      <c r="G61" t="n">
        <v>11.4</v>
      </c>
      <c r="H61" t="n">
        <v>10.79</v>
      </c>
      <c r="I61" t="n">
        <v>12.86</v>
      </c>
      <c r="J61" t="n">
        <v>15.2</v>
      </c>
      <c r="K61" t="n">
        <v>10.97</v>
      </c>
      <c r="L61" t="n">
        <v>12.96</v>
      </c>
      <c r="M61" t="n">
        <v>-15.79</v>
      </c>
      <c r="N61" t="n">
        <v>4.03</v>
      </c>
      <c r="O61" t="n">
        <v>-2.92</v>
      </c>
      <c r="P61" t="n">
        <v>3.91</v>
      </c>
      <c r="Q61" t="n">
        <v>-23.83</v>
      </c>
      <c r="R61" t="n">
        <v>3.47</v>
      </c>
      <c r="S61" t="n">
        <v>-6.5</v>
      </c>
      <c r="T61" t="n">
        <v>9.359999999999999</v>
      </c>
      <c r="U61" t="n">
        <v>18.1</v>
      </c>
      <c r="V61" t="n">
        <v>18.7</v>
      </c>
      <c r="W61" t="n">
        <v>8.289999999999999</v>
      </c>
    </row>
    <row r="62">
      <c r="A62" s="5" t="inlineStr">
        <is>
          <t>Umsatzrendite in %</t>
        </is>
      </c>
      <c r="B62" s="5" t="inlineStr">
        <is>
          <t>Return on sales in %</t>
        </is>
      </c>
      <c r="C62" t="n">
        <v>7.92</v>
      </c>
      <c r="D62" t="n">
        <v>10.5</v>
      </c>
      <c r="E62" t="n">
        <v>9.69</v>
      </c>
      <c r="F62" t="n">
        <v>8.380000000000001</v>
      </c>
      <c r="G62" t="n">
        <v>7.42</v>
      </c>
      <c r="H62" t="n">
        <v>7.07</v>
      </c>
      <c r="I62" t="n">
        <v>7.87</v>
      </c>
      <c r="J62" t="n">
        <v>8.58</v>
      </c>
      <c r="K62" t="n">
        <v>6.28</v>
      </c>
      <c r="L62" t="n">
        <v>7.17</v>
      </c>
      <c r="M62" t="n">
        <v>-8</v>
      </c>
      <c r="N62" t="n">
        <v>2.15</v>
      </c>
      <c r="O62" t="n">
        <v>-1.57</v>
      </c>
      <c r="P62" t="n">
        <v>1.17</v>
      </c>
      <c r="Q62" t="n">
        <v>-3.91</v>
      </c>
      <c r="R62" t="n">
        <v>0.51</v>
      </c>
      <c r="S62" t="n">
        <v>-1.3</v>
      </c>
      <c r="T62" t="n">
        <v>2.54</v>
      </c>
      <c r="U62" t="n">
        <v>4.41</v>
      </c>
      <c r="V62" t="n">
        <v>5.51</v>
      </c>
      <c r="W62" t="n">
        <v>2.39</v>
      </c>
    </row>
    <row r="63">
      <c r="A63" s="5" t="inlineStr">
        <is>
          <t>Gesamtkapitalrendite in %</t>
        </is>
      </c>
      <c r="B63" s="5" t="inlineStr">
        <is>
          <t>Total Return on Investment in %</t>
        </is>
      </c>
      <c r="C63" t="n">
        <v>7.09</v>
      </c>
      <c r="D63" t="n">
        <v>9.609999999999999</v>
      </c>
      <c r="E63" t="n">
        <v>8.85</v>
      </c>
      <c r="F63" t="n">
        <v>8.279999999999999</v>
      </c>
      <c r="G63" t="n">
        <v>7.85</v>
      </c>
      <c r="H63" t="n">
        <v>6.4</v>
      </c>
      <c r="I63" t="n">
        <v>7.8</v>
      </c>
      <c r="J63" t="n">
        <v>8.69</v>
      </c>
      <c r="K63" t="n">
        <v>7.42</v>
      </c>
      <c r="L63" t="n">
        <v>5.82</v>
      </c>
      <c r="M63" t="n">
        <v>-6.24</v>
      </c>
      <c r="N63" t="n">
        <v>1.71</v>
      </c>
      <c r="O63" t="n">
        <v>-1.18</v>
      </c>
      <c r="P63" t="n">
        <v>1.34</v>
      </c>
      <c r="Q63" t="n">
        <v>-4.97</v>
      </c>
      <c r="R63" t="n">
        <v>0.82</v>
      </c>
      <c r="S63" t="n">
        <v>-1.79</v>
      </c>
      <c r="T63" t="n">
        <v>3.21</v>
      </c>
      <c r="U63" t="n">
        <v>7.47</v>
      </c>
      <c r="V63" t="n">
        <v>8.26</v>
      </c>
      <c r="W63" t="n">
        <v>3.42</v>
      </c>
    </row>
    <row r="64">
      <c r="A64" s="5" t="inlineStr">
        <is>
          <t>Return on Investment in %</t>
        </is>
      </c>
      <c r="B64" s="5" t="inlineStr">
        <is>
          <t>Return on Investment in %</t>
        </is>
      </c>
      <c r="C64" t="n">
        <v>6.25</v>
      </c>
      <c r="D64" t="n">
        <v>8.890000000000001</v>
      </c>
      <c r="E64" t="n">
        <v>8.15</v>
      </c>
      <c r="F64" t="n">
        <v>7.06</v>
      </c>
      <c r="G64" t="n">
        <v>6.45</v>
      </c>
      <c r="H64" t="n">
        <v>5.4</v>
      </c>
      <c r="I64" t="n">
        <v>6.82</v>
      </c>
      <c r="J64" t="n">
        <v>7.5</v>
      </c>
      <c r="K64" t="n">
        <v>5.3</v>
      </c>
      <c r="L64" t="n">
        <v>5.82</v>
      </c>
      <c r="M64" t="n">
        <v>-6.24</v>
      </c>
      <c r="N64" t="n">
        <v>1.71</v>
      </c>
      <c r="O64" t="n">
        <v>-1.18</v>
      </c>
      <c r="P64" t="n">
        <v>1.34</v>
      </c>
      <c r="Q64" t="n">
        <v>-4.97</v>
      </c>
      <c r="R64" t="n">
        <v>0.82</v>
      </c>
      <c r="S64" t="n">
        <v>-1.79</v>
      </c>
      <c r="T64" t="n">
        <v>3.21</v>
      </c>
      <c r="U64" t="n">
        <v>7.47</v>
      </c>
      <c r="V64" t="n">
        <v>8.26</v>
      </c>
      <c r="W64" t="n">
        <v>3.42</v>
      </c>
    </row>
    <row r="65">
      <c r="A65" s="5" t="inlineStr">
        <is>
          <t>Arbeitsintensität in %</t>
        </is>
      </c>
      <c r="B65" s="5" t="inlineStr">
        <is>
          <t>Work Intensity in %</t>
        </is>
      </c>
      <c r="C65" t="n">
        <v>48.75</v>
      </c>
      <c r="D65" t="n">
        <v>50.12</v>
      </c>
      <c r="E65" t="n">
        <v>57.69</v>
      </c>
      <c r="F65" t="n">
        <v>54.26</v>
      </c>
      <c r="G65" t="n">
        <v>50.22</v>
      </c>
      <c r="H65" t="n">
        <v>49.53</v>
      </c>
      <c r="I65" t="n">
        <v>52.37</v>
      </c>
      <c r="J65" t="n">
        <v>50.15</v>
      </c>
      <c r="K65" t="n">
        <v>51.41</v>
      </c>
      <c r="L65" t="n">
        <v>50.6</v>
      </c>
      <c r="M65" t="n">
        <v>44.51</v>
      </c>
      <c r="N65" t="n">
        <v>45.39</v>
      </c>
      <c r="O65" t="n">
        <v>44.4</v>
      </c>
      <c r="P65" t="n">
        <v>52.27</v>
      </c>
      <c r="Q65" t="n">
        <v>18.54</v>
      </c>
      <c r="R65" t="n">
        <v>59.09</v>
      </c>
      <c r="S65" t="n">
        <v>65.54000000000001</v>
      </c>
      <c r="T65" t="n">
        <v>71.06999999999999</v>
      </c>
      <c r="U65" t="n">
        <v>70.45</v>
      </c>
      <c r="V65" t="n">
        <v>73.67</v>
      </c>
      <c r="W65" t="n">
        <v>70.53</v>
      </c>
    </row>
    <row r="66">
      <c r="A66" s="5" t="inlineStr">
        <is>
          <t>Eigenkapitalquote in %</t>
        </is>
      </c>
      <c r="B66" s="5" t="inlineStr">
        <is>
          <t>Equity Ratio in %</t>
        </is>
      </c>
      <c r="C66" t="n">
        <v>60.5</v>
      </c>
      <c r="D66" t="n">
        <v>60.66</v>
      </c>
      <c r="E66" t="n">
        <v>59.6</v>
      </c>
      <c r="F66" t="n">
        <v>58.59</v>
      </c>
      <c r="G66" t="n">
        <v>56.57</v>
      </c>
      <c r="H66" t="n">
        <v>50.1</v>
      </c>
      <c r="I66" t="n">
        <v>53.02</v>
      </c>
      <c r="J66" t="n">
        <v>49.33</v>
      </c>
      <c r="K66" t="n">
        <v>48.26</v>
      </c>
      <c r="L66" t="n">
        <v>44.92</v>
      </c>
      <c r="M66" t="n">
        <v>39.53</v>
      </c>
      <c r="N66" t="n">
        <v>42.49</v>
      </c>
      <c r="O66" t="n">
        <v>40.28</v>
      </c>
      <c r="P66" t="n">
        <v>34.27</v>
      </c>
      <c r="Q66" t="n">
        <v>20.84</v>
      </c>
      <c r="R66" t="n">
        <v>23.73</v>
      </c>
      <c r="S66" t="n">
        <v>27.48</v>
      </c>
      <c r="T66" t="n">
        <v>34.25</v>
      </c>
      <c r="U66" t="n">
        <v>41.27</v>
      </c>
      <c r="V66" t="n">
        <v>44.17</v>
      </c>
      <c r="W66" t="n">
        <v>41.31</v>
      </c>
    </row>
    <row r="67">
      <c r="A67" s="5" t="inlineStr">
        <is>
          <t>Fremdkapitalquote in %</t>
        </is>
      </c>
      <c r="B67" s="5" t="inlineStr">
        <is>
          <t>Debt Ratio in %</t>
        </is>
      </c>
      <c r="C67" t="n">
        <v>39.5</v>
      </c>
      <c r="D67" t="n">
        <v>39.34</v>
      </c>
      <c r="E67" t="n">
        <v>40.4</v>
      </c>
      <c r="F67" t="n">
        <v>41.41</v>
      </c>
      <c r="G67" t="n">
        <v>43.43</v>
      </c>
      <c r="H67" t="n">
        <v>49.9</v>
      </c>
      <c r="I67" t="n">
        <v>46.98</v>
      </c>
      <c r="J67" t="n">
        <v>50.67</v>
      </c>
      <c r="K67" t="n">
        <v>51.74</v>
      </c>
      <c r="L67" t="n">
        <v>55.08</v>
      </c>
      <c r="M67" t="n">
        <v>60.47</v>
      </c>
      <c r="N67" t="n">
        <v>57.51</v>
      </c>
      <c r="O67" t="n">
        <v>59.72</v>
      </c>
      <c r="P67" t="n">
        <v>65.73</v>
      </c>
      <c r="Q67" t="n">
        <v>79.16</v>
      </c>
      <c r="R67" t="n">
        <v>76.27</v>
      </c>
      <c r="S67" t="n">
        <v>72.52</v>
      </c>
      <c r="T67" t="n">
        <v>65.75</v>
      </c>
      <c r="U67" t="n">
        <v>58.73</v>
      </c>
      <c r="V67" t="n">
        <v>55.83</v>
      </c>
      <c r="W67" t="n">
        <v>58.69</v>
      </c>
    </row>
    <row r="68">
      <c r="A68" s="5" t="inlineStr">
        <is>
          <t>Verschuldungsgrad in %</t>
        </is>
      </c>
      <c r="B68" s="5" t="inlineStr">
        <is>
          <t>Finance Gearing in %</t>
        </is>
      </c>
      <c r="C68" t="n">
        <v>65.29000000000001</v>
      </c>
      <c r="D68" t="n">
        <v>64.87</v>
      </c>
      <c r="E68" t="n">
        <v>67.79000000000001</v>
      </c>
      <c r="F68" t="n">
        <v>70.68000000000001</v>
      </c>
      <c r="G68" t="n">
        <v>76.79000000000001</v>
      </c>
      <c r="H68" t="n">
        <v>99.61</v>
      </c>
      <c r="I68" t="n">
        <v>88.61</v>
      </c>
      <c r="J68" t="n">
        <v>102.72</v>
      </c>
      <c r="K68" t="n">
        <v>107.21</v>
      </c>
      <c r="L68" t="n">
        <v>122.62</v>
      </c>
      <c r="M68" t="n">
        <v>152.96</v>
      </c>
      <c r="N68" t="n">
        <v>135.35</v>
      </c>
      <c r="O68" t="n">
        <v>148.24</v>
      </c>
      <c r="P68" t="n">
        <v>191.82</v>
      </c>
      <c r="Q68" t="n">
        <v>379.89</v>
      </c>
      <c r="R68" t="n">
        <v>321.41</v>
      </c>
      <c r="S68" t="n">
        <v>263.95</v>
      </c>
      <c r="T68" t="n">
        <v>191.96</v>
      </c>
      <c r="U68" t="n">
        <v>142.33</v>
      </c>
      <c r="V68" t="n">
        <v>126.41</v>
      </c>
      <c r="W68" t="n">
        <v>142.1</v>
      </c>
    </row>
    <row r="69">
      <c r="A69" s="5" t="inlineStr">
        <is>
          <t>Bruttoergebnis Marge in %</t>
        </is>
      </c>
      <c r="B69" s="5" t="inlineStr">
        <is>
          <t>Gross Profit Marge in %</t>
        </is>
      </c>
      <c r="C69" t="n">
        <v>34.12</v>
      </c>
      <c r="D69" t="n">
        <v>35.12</v>
      </c>
      <c r="E69" t="n">
        <v>35.28</v>
      </c>
      <c r="F69" t="n">
        <v>34.73</v>
      </c>
      <c r="G69" t="n">
        <v>33.83</v>
      </c>
      <c r="H69" t="n">
        <v>34.82</v>
      </c>
      <c r="I69" t="n">
        <v>34.28</v>
      </c>
      <c r="J69" t="n">
        <v>34.77</v>
      </c>
      <c r="K69" t="n">
        <v>33.87</v>
      </c>
      <c r="L69" t="n">
        <v>30.79</v>
      </c>
      <c r="M69" t="n">
        <v>27.17</v>
      </c>
      <c r="N69" t="n">
        <v>29.53</v>
      </c>
      <c r="O69" t="n">
        <v>30.65</v>
      </c>
      <c r="P69" t="n">
        <v>19.98</v>
      </c>
      <c r="Q69" t="n">
        <v>10.02</v>
      </c>
      <c r="R69" t="n">
        <v>11.61</v>
      </c>
      <c r="S69" t="n">
        <v>9.98</v>
      </c>
      <c r="T69" t="n">
        <v>12.28</v>
      </c>
      <c r="U69" t="n">
        <v>12.31</v>
      </c>
      <c r="V69" t="n">
        <v>14.72</v>
      </c>
    </row>
    <row r="70">
      <c r="A70" s="5" t="inlineStr">
        <is>
          <t>Kurzfristige Vermögensquote in %</t>
        </is>
      </c>
      <c r="B70" s="5" t="inlineStr">
        <is>
          <t>Current Assets Ratio in %</t>
        </is>
      </c>
      <c r="C70" t="n">
        <v>48.76</v>
      </c>
      <c r="D70" t="n">
        <v>50.12</v>
      </c>
      <c r="E70" t="n">
        <v>57.69</v>
      </c>
      <c r="F70" t="n">
        <v>54.26</v>
      </c>
      <c r="G70" t="n">
        <v>50.22</v>
      </c>
      <c r="H70" t="n">
        <v>49.53</v>
      </c>
      <c r="I70" t="n">
        <v>52.37</v>
      </c>
      <c r="J70" t="n">
        <v>50.15</v>
      </c>
      <c r="K70" t="n">
        <v>51.41</v>
      </c>
      <c r="L70" t="n">
        <v>50.6</v>
      </c>
      <c r="M70" t="n">
        <v>44.51</v>
      </c>
      <c r="N70" t="n">
        <v>45.39</v>
      </c>
      <c r="O70" t="n">
        <v>44.4</v>
      </c>
      <c r="P70" t="n">
        <v>52.27</v>
      </c>
      <c r="Q70" t="n">
        <v>18.54</v>
      </c>
      <c r="R70" t="n">
        <v>59.09</v>
      </c>
      <c r="S70" t="n">
        <v>65.52</v>
      </c>
      <c r="T70" t="n">
        <v>71.08</v>
      </c>
      <c r="U70" t="n">
        <v>70.45999999999999</v>
      </c>
      <c r="V70" t="n">
        <v>73.63</v>
      </c>
    </row>
    <row r="71">
      <c r="A71" s="5" t="inlineStr">
        <is>
          <t>Nettogewinn Marge in %</t>
        </is>
      </c>
      <c r="B71" s="5" t="inlineStr">
        <is>
          <t>Net Profit Marge in %</t>
        </is>
      </c>
      <c r="C71" t="n">
        <v>7.92</v>
      </c>
      <c r="D71" t="n">
        <v>10.5</v>
      </c>
      <c r="E71" t="n">
        <v>9.69</v>
      </c>
      <c r="F71" t="n">
        <v>8.380000000000001</v>
      </c>
      <c r="G71" t="n">
        <v>7.42</v>
      </c>
      <c r="H71" t="n">
        <v>7.07</v>
      </c>
      <c r="I71" t="n">
        <v>7.87</v>
      </c>
      <c r="J71" t="n">
        <v>8.58</v>
      </c>
      <c r="K71" t="n">
        <v>6.28</v>
      </c>
      <c r="L71" t="n">
        <v>7.17</v>
      </c>
      <c r="M71" t="n">
        <v>-8</v>
      </c>
      <c r="N71" t="n">
        <v>2.15</v>
      </c>
      <c r="O71" t="n">
        <v>-1.57</v>
      </c>
      <c r="P71" t="n">
        <v>1.17</v>
      </c>
      <c r="Q71" t="n">
        <v>-3.91</v>
      </c>
      <c r="R71" t="n">
        <v>0.51</v>
      </c>
      <c r="S71" t="n">
        <v>-1.3</v>
      </c>
      <c r="T71" t="n">
        <v>2.54</v>
      </c>
      <c r="U71" t="n">
        <v>4.41</v>
      </c>
      <c r="V71" t="n">
        <v>5.51</v>
      </c>
    </row>
    <row r="72">
      <c r="A72" s="5" t="inlineStr">
        <is>
          <t>Operative Ergebnis Marge in %</t>
        </is>
      </c>
      <c r="B72" s="5" t="inlineStr">
        <is>
          <t>EBIT Marge in %</t>
        </is>
      </c>
      <c r="C72" t="n">
        <v>10.4</v>
      </c>
      <c r="D72" t="n">
        <v>11.37</v>
      </c>
      <c r="E72" t="n">
        <v>10.4</v>
      </c>
      <c r="F72" t="n">
        <v>10</v>
      </c>
      <c r="G72" t="n">
        <v>9.119999999999999</v>
      </c>
      <c r="H72" t="n">
        <v>8.74</v>
      </c>
      <c r="I72" t="n">
        <v>8.33</v>
      </c>
      <c r="J72" t="n">
        <v>8.58</v>
      </c>
      <c r="K72" t="n">
        <v>9.06</v>
      </c>
      <c r="L72" t="n">
        <v>11.05</v>
      </c>
      <c r="M72" t="n">
        <v>-4.16</v>
      </c>
      <c r="N72" t="n">
        <v>6.77</v>
      </c>
      <c r="O72" t="n">
        <v>6.77</v>
      </c>
      <c r="P72" t="n">
        <v>4.9</v>
      </c>
      <c r="Q72" t="n">
        <v>-0.51</v>
      </c>
      <c r="R72" t="n">
        <v>3.21</v>
      </c>
      <c r="S72" t="n">
        <v>-0.5600000000000001</v>
      </c>
      <c r="T72" t="n">
        <v>3.1</v>
      </c>
      <c r="U72" t="n">
        <v>5.43</v>
      </c>
      <c r="V72" t="n">
        <v>4.03</v>
      </c>
    </row>
    <row r="73">
      <c r="A73" s="5" t="inlineStr">
        <is>
          <t>Vermögensumsschlag in %</t>
        </is>
      </c>
      <c r="B73" s="5" t="inlineStr">
        <is>
          <t>Asset Turnover in %</t>
        </is>
      </c>
      <c r="C73" t="n">
        <v>78.97</v>
      </c>
      <c r="D73" t="n">
        <v>84.65000000000001</v>
      </c>
      <c r="E73" t="n">
        <v>84.13</v>
      </c>
      <c r="F73" t="n">
        <v>84.25</v>
      </c>
      <c r="G73" t="n">
        <v>86.92</v>
      </c>
      <c r="H73" t="n">
        <v>76.48</v>
      </c>
      <c r="I73" t="n">
        <v>86.66</v>
      </c>
      <c r="J73" t="n">
        <v>87.37</v>
      </c>
      <c r="K73" t="n">
        <v>84.36</v>
      </c>
      <c r="L73" t="n">
        <v>81.19</v>
      </c>
      <c r="M73" t="n">
        <v>78.01000000000001</v>
      </c>
      <c r="N73" t="n">
        <v>79.56999999999999</v>
      </c>
      <c r="O73" t="n">
        <v>74.81999999999999</v>
      </c>
      <c r="P73" t="n">
        <v>114.68</v>
      </c>
      <c r="Q73" t="n">
        <v>126.92</v>
      </c>
      <c r="R73" t="n">
        <v>162.25</v>
      </c>
      <c r="S73" t="n">
        <v>137.16</v>
      </c>
      <c r="T73" t="n">
        <v>126.09</v>
      </c>
      <c r="U73" t="n">
        <v>169.37</v>
      </c>
      <c r="V73" t="n">
        <v>149.86</v>
      </c>
    </row>
    <row r="74">
      <c r="A74" s="5" t="inlineStr">
        <is>
          <t>Langfristige Vermögensquote in %</t>
        </is>
      </c>
      <c r="B74" s="5" t="inlineStr">
        <is>
          <t>Non-Current Assets Ratio in %</t>
        </is>
      </c>
      <c r="C74" t="n">
        <v>51.27</v>
      </c>
      <c r="D74" t="n">
        <v>49.88</v>
      </c>
      <c r="E74" t="n">
        <v>42.31</v>
      </c>
      <c r="F74" t="n">
        <v>45.74</v>
      </c>
      <c r="G74" t="n">
        <v>49.78</v>
      </c>
      <c r="H74" t="n">
        <v>50.47</v>
      </c>
      <c r="I74" t="n">
        <v>47.63</v>
      </c>
      <c r="J74" t="n">
        <v>49.85</v>
      </c>
      <c r="K74" t="n">
        <v>48.59</v>
      </c>
      <c r="L74" t="n">
        <v>49.4</v>
      </c>
      <c r="M74" t="n">
        <v>55.49</v>
      </c>
      <c r="N74" t="n">
        <v>54.61</v>
      </c>
      <c r="O74" t="n">
        <v>55.6</v>
      </c>
      <c r="P74" t="n">
        <v>47.73</v>
      </c>
      <c r="Q74" t="n">
        <v>81.5</v>
      </c>
      <c r="R74" t="n">
        <v>40.91</v>
      </c>
      <c r="S74" t="n">
        <v>33.76</v>
      </c>
      <c r="T74" t="n">
        <v>28.74</v>
      </c>
      <c r="U74" t="n">
        <v>29.1</v>
      </c>
      <c r="V74" t="n">
        <v>25.66</v>
      </c>
    </row>
    <row r="75">
      <c r="A75" s="5" t="inlineStr">
        <is>
          <t>Gesamtkapitalrentabilität</t>
        </is>
      </c>
      <c r="B75" s="5" t="inlineStr">
        <is>
          <t>ROA Return on Assets in %</t>
        </is>
      </c>
      <c r="C75" t="n">
        <v>6.25</v>
      </c>
      <c r="D75" t="n">
        <v>8.890000000000001</v>
      </c>
      <c r="E75" t="n">
        <v>8.15</v>
      </c>
      <c r="F75" t="n">
        <v>7.06</v>
      </c>
      <c r="G75" t="n">
        <v>6.45</v>
      </c>
      <c r="H75" t="n">
        <v>5.4</v>
      </c>
      <c r="I75" t="n">
        <v>6.82</v>
      </c>
      <c r="J75" t="n">
        <v>7.5</v>
      </c>
      <c r="K75" t="n">
        <v>5.3</v>
      </c>
      <c r="L75" t="n">
        <v>5.82</v>
      </c>
      <c r="M75" t="n">
        <v>-6.24</v>
      </c>
      <c r="N75" t="n">
        <v>1.71</v>
      </c>
      <c r="O75" t="n">
        <v>-1.18</v>
      </c>
      <c r="P75" t="n">
        <v>1.34</v>
      </c>
      <c r="Q75" t="n">
        <v>-4.97</v>
      </c>
      <c r="R75" t="n">
        <v>0.82</v>
      </c>
      <c r="S75" t="n">
        <v>-1.79</v>
      </c>
      <c r="T75" t="n">
        <v>3.21</v>
      </c>
      <c r="U75" t="n">
        <v>7.47</v>
      </c>
      <c r="V75" t="n">
        <v>8.26</v>
      </c>
    </row>
    <row r="76">
      <c r="A76" s="5" t="inlineStr">
        <is>
          <t>Ertrag des eingesetzten Kapitals</t>
        </is>
      </c>
      <c r="B76" s="5" t="inlineStr">
        <is>
          <t>ROCE Return on Cap. Empl. in %</t>
        </is>
      </c>
      <c r="C76" t="n">
        <v>10.7</v>
      </c>
      <c r="D76" t="n">
        <v>12.35</v>
      </c>
      <c r="E76" t="n">
        <v>11.24</v>
      </c>
      <c r="F76" t="n">
        <v>10.51</v>
      </c>
      <c r="G76" t="n">
        <v>10.09</v>
      </c>
      <c r="H76" t="n">
        <v>8.550000000000001</v>
      </c>
      <c r="I76" t="n">
        <v>9.26</v>
      </c>
      <c r="J76" t="n">
        <v>9.880000000000001</v>
      </c>
      <c r="K76" t="n">
        <v>10.41</v>
      </c>
      <c r="L76" t="n">
        <v>12.59</v>
      </c>
      <c r="M76" t="n">
        <v>-4.42</v>
      </c>
      <c r="N76" t="n">
        <v>8.710000000000001</v>
      </c>
      <c r="O76" t="n">
        <v>7.21</v>
      </c>
      <c r="P76" t="n">
        <v>7.76</v>
      </c>
      <c r="Q76" t="n">
        <v>-0.75</v>
      </c>
      <c r="R76" t="n">
        <v>9.869999999999999</v>
      </c>
      <c r="S76" t="inlineStr">
        <is>
          <t>-</t>
        </is>
      </c>
      <c r="T76" t="inlineStr">
        <is>
          <t>-</t>
        </is>
      </c>
      <c r="U76" t="inlineStr">
        <is>
          <t>-</t>
        </is>
      </c>
      <c r="V76" t="inlineStr">
        <is>
          <t>-</t>
        </is>
      </c>
    </row>
    <row r="77">
      <c r="A77" s="5" t="inlineStr">
        <is>
          <t>Eigenkapital zu Anlagevermögen</t>
        </is>
      </c>
      <c r="B77" s="5" t="inlineStr">
        <is>
          <t>Equity to Fixed Assets in %</t>
        </is>
      </c>
      <c r="C77" t="n">
        <v>117.92</v>
      </c>
      <c r="D77" t="n">
        <v>121.45</v>
      </c>
      <c r="E77" t="n">
        <v>140.83</v>
      </c>
      <c r="F77" t="n">
        <v>128.18</v>
      </c>
      <c r="G77" t="n">
        <v>113.92</v>
      </c>
      <c r="H77" t="n">
        <v>99.59</v>
      </c>
      <c r="I77" t="n">
        <v>111.25</v>
      </c>
      <c r="J77" t="n">
        <v>98.86</v>
      </c>
      <c r="K77" t="n">
        <v>99.23</v>
      </c>
      <c r="L77" t="n">
        <v>90.83</v>
      </c>
      <c r="M77" t="n">
        <v>71.09</v>
      </c>
      <c r="N77" t="n">
        <v>71.98999999999999</v>
      </c>
      <c r="O77" t="n">
        <v>66.88</v>
      </c>
      <c r="P77" t="n">
        <v>66.38</v>
      </c>
      <c r="Q77" t="n">
        <v>22.08</v>
      </c>
      <c r="R77" t="n">
        <v>52.82</v>
      </c>
      <c r="S77" t="n">
        <v>80.55</v>
      </c>
      <c r="T77" t="n">
        <v>120.07</v>
      </c>
      <c r="U77" t="n">
        <v>139.59</v>
      </c>
      <c r="V77" t="n">
        <v>168.42</v>
      </c>
    </row>
    <row r="78">
      <c r="A78" s="5" t="inlineStr">
        <is>
          <t>Liquidität Dritten Grades</t>
        </is>
      </c>
      <c r="B78" s="5" t="inlineStr">
        <is>
          <t>Current Ratio in %</t>
        </is>
      </c>
      <c r="C78" t="n">
        <v>209.65</v>
      </c>
      <c r="D78" t="n">
        <v>226.96</v>
      </c>
      <c r="E78" t="n">
        <v>260.22</v>
      </c>
      <c r="F78" t="n">
        <v>273.53</v>
      </c>
      <c r="G78" t="n">
        <v>234.83</v>
      </c>
      <c r="H78" t="n">
        <v>226.82</v>
      </c>
      <c r="I78" t="n">
        <v>238.08</v>
      </c>
      <c r="J78" t="n">
        <v>207.67</v>
      </c>
      <c r="K78" t="n">
        <v>193.29</v>
      </c>
      <c r="L78" t="n">
        <v>175.7</v>
      </c>
      <c r="M78" t="n">
        <v>167.51</v>
      </c>
      <c r="N78" t="n">
        <v>118.89</v>
      </c>
      <c r="O78" t="n">
        <v>149.13</v>
      </c>
      <c r="P78" t="n">
        <v>189.42</v>
      </c>
      <c r="Q78" t="n">
        <v>144.95</v>
      </c>
      <c r="R78" t="n">
        <v>125.28</v>
      </c>
      <c r="S78" t="inlineStr">
        <is>
          <t>-</t>
        </is>
      </c>
      <c r="T78" t="inlineStr">
        <is>
          <t>-</t>
        </is>
      </c>
      <c r="U78" t="inlineStr">
        <is>
          <t>-</t>
        </is>
      </c>
      <c r="V78" t="inlineStr">
        <is>
          <t>-</t>
        </is>
      </c>
    </row>
    <row r="79">
      <c r="A79" s="5" t="inlineStr">
        <is>
          <t>Operativer Cashflow</t>
        </is>
      </c>
      <c r="B79" s="5" t="inlineStr">
        <is>
          <t>Operating Cashflow in M</t>
        </is>
      </c>
      <c r="C79" t="n">
        <v>766.4436000000001</v>
      </c>
      <c r="D79" t="n">
        <v>550.6487999999999</v>
      </c>
      <c r="E79" t="n">
        <v>937.0188000000001</v>
      </c>
      <c r="F79" t="n">
        <v>537.4836</v>
      </c>
      <c r="G79" t="n">
        <v>554.0832</v>
      </c>
      <c r="H79" t="n">
        <v>733.2444</v>
      </c>
      <c r="I79" t="n">
        <v>667.4184</v>
      </c>
      <c r="J79" t="n">
        <v>362.9016</v>
      </c>
      <c r="K79" t="n">
        <v>227.8152</v>
      </c>
      <c r="L79" t="n">
        <v>401.544</v>
      </c>
      <c r="M79" t="n">
        <v>192.92</v>
      </c>
      <c r="N79" t="n">
        <v>290.68</v>
      </c>
      <c r="O79" t="n">
        <v>228.8</v>
      </c>
      <c r="P79" t="n">
        <v>346.32</v>
      </c>
      <c r="Q79" t="n">
        <v>648.4400000000001</v>
      </c>
      <c r="R79" t="n">
        <v>208</v>
      </c>
      <c r="S79" t="n">
        <v>400.648</v>
      </c>
      <c r="T79" t="n">
        <v>-526.658</v>
      </c>
      <c r="U79" t="n">
        <v>1156.287</v>
      </c>
      <c r="V79" t="n">
        <v>328.93</v>
      </c>
    </row>
    <row r="80">
      <c r="A80" s="5" t="inlineStr">
        <is>
          <t>Aktienrückkauf</t>
        </is>
      </c>
      <c r="B80" s="5" t="inlineStr">
        <is>
          <t>Share Buyback in M</t>
        </is>
      </c>
      <c r="C80" t="n">
        <v>0</v>
      </c>
      <c r="D80" t="n">
        <v>0</v>
      </c>
      <c r="E80" t="n">
        <v>0</v>
      </c>
      <c r="F80" t="n">
        <v>0</v>
      </c>
      <c r="G80" t="n">
        <v>0</v>
      </c>
      <c r="H80" t="n">
        <v>0</v>
      </c>
      <c r="I80" t="n">
        <v>0</v>
      </c>
      <c r="J80" t="n">
        <v>0</v>
      </c>
      <c r="K80" t="n">
        <v>-0.03999999999999915</v>
      </c>
      <c r="L80" t="n">
        <v>-5.200000000000003</v>
      </c>
      <c r="M80" t="n">
        <v>0</v>
      </c>
      <c r="N80" t="n">
        <v>0</v>
      </c>
      <c r="O80" t="n">
        <v>0</v>
      </c>
      <c r="P80" t="n">
        <v>0</v>
      </c>
      <c r="Q80" t="n">
        <v>0</v>
      </c>
      <c r="R80" t="n">
        <v>-3.200000000000003</v>
      </c>
      <c r="S80" t="n">
        <v>-8.099999999999994</v>
      </c>
      <c r="T80" t="n">
        <v>0</v>
      </c>
      <c r="U80" t="n">
        <v>-3.700000000000003</v>
      </c>
      <c r="V80" t="n">
        <v>0</v>
      </c>
    </row>
    <row r="81">
      <c r="A81" s="5" t="inlineStr">
        <is>
          <t>Umsatzwachstum 1J in %</t>
        </is>
      </c>
      <c r="B81" s="5" t="inlineStr">
        <is>
          <t>Revenue Growth 1Y in %</t>
        </is>
      </c>
      <c r="C81" t="n">
        <v>2.47</v>
      </c>
      <c r="D81" t="n">
        <v>11.58</v>
      </c>
      <c r="E81" t="n">
        <v>9.199999999999999</v>
      </c>
      <c r="F81" t="n">
        <v>2.45</v>
      </c>
      <c r="G81" t="n">
        <v>13.28</v>
      </c>
      <c r="H81" t="n">
        <v>-1.63</v>
      </c>
      <c r="I81" t="n">
        <v>2.56</v>
      </c>
      <c r="J81" t="n">
        <v>7.68</v>
      </c>
      <c r="K81" t="n">
        <v>6.4</v>
      </c>
      <c r="L81" t="n">
        <v>7.81</v>
      </c>
      <c r="M81" t="n">
        <v>-13.62</v>
      </c>
      <c r="N81" t="n">
        <v>5.1</v>
      </c>
      <c r="O81" t="n">
        <v>-47.93</v>
      </c>
      <c r="P81" t="n">
        <v>-47.65</v>
      </c>
      <c r="Q81" t="n">
        <v>-24.14</v>
      </c>
      <c r="R81" t="n">
        <v>27.3</v>
      </c>
      <c r="S81" t="n">
        <v>25.05</v>
      </c>
      <c r="T81" t="n">
        <v>-20.83</v>
      </c>
      <c r="U81" t="n">
        <v>27.35</v>
      </c>
      <c r="V81" t="n">
        <v>12.61</v>
      </c>
    </row>
    <row r="82">
      <c r="A82" s="5" t="inlineStr">
        <is>
          <t>Umsatzwachstum 3J in %</t>
        </is>
      </c>
      <c r="B82" s="5" t="inlineStr">
        <is>
          <t>Revenue Growth 3Y in %</t>
        </is>
      </c>
      <c r="C82" t="n">
        <v>7.75</v>
      </c>
      <c r="D82" t="n">
        <v>7.74</v>
      </c>
      <c r="E82" t="n">
        <v>8.31</v>
      </c>
      <c r="F82" t="n">
        <v>4.7</v>
      </c>
      <c r="G82" t="n">
        <v>4.74</v>
      </c>
      <c r="H82" t="n">
        <v>2.87</v>
      </c>
      <c r="I82" t="n">
        <v>5.55</v>
      </c>
      <c r="J82" t="n">
        <v>7.3</v>
      </c>
      <c r="K82" t="n">
        <v>0.2</v>
      </c>
      <c r="L82" t="n">
        <v>-0.24</v>
      </c>
      <c r="M82" t="n">
        <v>-18.82</v>
      </c>
      <c r="N82" t="n">
        <v>-30.16</v>
      </c>
      <c r="O82" t="n">
        <v>-39.91</v>
      </c>
      <c r="P82" t="n">
        <v>-14.83</v>
      </c>
      <c r="Q82" t="n">
        <v>9.4</v>
      </c>
      <c r="R82" t="n">
        <v>10.51</v>
      </c>
      <c r="S82" t="n">
        <v>10.52</v>
      </c>
      <c r="T82" t="n">
        <v>6.38</v>
      </c>
      <c r="U82" t="inlineStr">
        <is>
          <t>-</t>
        </is>
      </c>
      <c r="V82" t="inlineStr">
        <is>
          <t>-</t>
        </is>
      </c>
    </row>
    <row r="83">
      <c r="A83" s="5" t="inlineStr">
        <is>
          <t>Umsatzwachstum 5J in %</t>
        </is>
      </c>
      <c r="B83" s="5" t="inlineStr">
        <is>
          <t>Revenue Growth 5Y in %</t>
        </is>
      </c>
      <c r="C83" t="n">
        <v>7.8</v>
      </c>
      <c r="D83" t="n">
        <v>6.98</v>
      </c>
      <c r="E83" t="n">
        <v>5.17</v>
      </c>
      <c r="F83" t="n">
        <v>4.87</v>
      </c>
      <c r="G83" t="n">
        <v>5.66</v>
      </c>
      <c r="H83" t="n">
        <v>4.56</v>
      </c>
      <c r="I83" t="n">
        <v>2.17</v>
      </c>
      <c r="J83" t="n">
        <v>2.67</v>
      </c>
      <c r="K83" t="n">
        <v>-8.449999999999999</v>
      </c>
      <c r="L83" t="n">
        <v>-19.26</v>
      </c>
      <c r="M83" t="n">
        <v>-25.65</v>
      </c>
      <c r="N83" t="n">
        <v>-17.46</v>
      </c>
      <c r="O83" t="n">
        <v>-13.47</v>
      </c>
      <c r="P83" t="n">
        <v>-8.050000000000001</v>
      </c>
      <c r="Q83" t="n">
        <v>6.95</v>
      </c>
      <c r="R83" t="n">
        <v>14.3</v>
      </c>
      <c r="S83" t="inlineStr">
        <is>
          <t>-</t>
        </is>
      </c>
      <c r="T83" t="inlineStr">
        <is>
          <t>-</t>
        </is>
      </c>
      <c r="U83" t="inlineStr">
        <is>
          <t>-</t>
        </is>
      </c>
      <c r="V83" t="inlineStr">
        <is>
          <t>-</t>
        </is>
      </c>
    </row>
    <row r="84">
      <c r="A84" s="5" t="inlineStr">
        <is>
          <t>Umsatzwachstum 10J in %</t>
        </is>
      </c>
      <c r="B84" s="5" t="inlineStr">
        <is>
          <t>Revenue Growth 10Y in %</t>
        </is>
      </c>
      <c r="C84" t="n">
        <v>6.18</v>
      </c>
      <c r="D84" t="n">
        <v>4.57</v>
      </c>
      <c r="E84" t="n">
        <v>3.92</v>
      </c>
      <c r="F84" t="n">
        <v>-1.79</v>
      </c>
      <c r="G84" t="n">
        <v>-6.8</v>
      </c>
      <c r="H84" t="n">
        <v>-10.54</v>
      </c>
      <c r="I84" t="n">
        <v>-7.65</v>
      </c>
      <c r="J84" t="n">
        <v>-5.4</v>
      </c>
      <c r="K84" t="n">
        <v>-8.25</v>
      </c>
      <c r="L84" t="n">
        <v>-6.16</v>
      </c>
      <c r="M84" t="n">
        <v>-5.68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-22.72</v>
      </c>
      <c r="D85" t="n">
        <v>20.83</v>
      </c>
      <c r="E85" t="n">
        <v>26.31</v>
      </c>
      <c r="F85" t="n">
        <v>15.73</v>
      </c>
      <c r="G85" t="n">
        <v>18.94</v>
      </c>
      <c r="H85" t="n">
        <v>-11.65</v>
      </c>
      <c r="I85" t="n">
        <v>-5.98</v>
      </c>
      <c r="J85" t="n">
        <v>47.21</v>
      </c>
      <c r="K85" t="n">
        <v>-6.83</v>
      </c>
      <c r="L85" t="n">
        <v>-196.57</v>
      </c>
      <c r="M85" t="n">
        <v>-421.19</v>
      </c>
      <c r="N85" t="n">
        <v>-243.9</v>
      </c>
      <c r="O85" t="n">
        <v>-170.09</v>
      </c>
      <c r="P85" t="n">
        <v>-115.62</v>
      </c>
      <c r="Q85" t="n">
        <v>-685.16</v>
      </c>
      <c r="R85" t="n">
        <v>-149.61</v>
      </c>
      <c r="S85" t="n">
        <v>-164.02</v>
      </c>
      <c r="T85" t="n">
        <v>-54.36</v>
      </c>
      <c r="U85" t="n">
        <v>1.96</v>
      </c>
      <c r="V85" t="n">
        <v>160.06</v>
      </c>
    </row>
    <row r="86">
      <c r="A86" s="5" t="inlineStr">
        <is>
          <t>Gewinnwachstum 3J in %</t>
        </is>
      </c>
      <c r="B86" s="5" t="inlineStr">
        <is>
          <t>Earnings Growth 3Y in %</t>
        </is>
      </c>
      <c r="C86" t="n">
        <v>8.140000000000001</v>
      </c>
      <c r="D86" t="n">
        <v>20.96</v>
      </c>
      <c r="E86" t="n">
        <v>20.33</v>
      </c>
      <c r="F86" t="n">
        <v>7.67</v>
      </c>
      <c r="G86" t="n">
        <v>0.44</v>
      </c>
      <c r="H86" t="n">
        <v>9.859999999999999</v>
      </c>
      <c r="I86" t="n">
        <v>11.47</v>
      </c>
      <c r="J86" t="n">
        <v>-52.06</v>
      </c>
      <c r="K86" t="n">
        <v>-208.2</v>
      </c>
      <c r="L86" t="n">
        <v>-287.22</v>
      </c>
      <c r="M86" t="n">
        <v>-278.39</v>
      </c>
      <c r="N86" t="n">
        <v>-176.54</v>
      </c>
      <c r="O86" t="n">
        <v>-323.62</v>
      </c>
      <c r="P86" t="n">
        <v>-316.8</v>
      </c>
      <c r="Q86" t="n">
        <v>-332.93</v>
      </c>
      <c r="R86" t="n">
        <v>-122.66</v>
      </c>
      <c r="S86" t="n">
        <v>-72.14</v>
      </c>
      <c r="T86" t="n">
        <v>35.89</v>
      </c>
      <c r="U86" t="inlineStr">
        <is>
          <t>-</t>
        </is>
      </c>
      <c r="V86" t="inlineStr">
        <is>
          <t>-</t>
        </is>
      </c>
    </row>
    <row r="87">
      <c r="A87" s="5" t="inlineStr">
        <is>
          <t>Gewinnwachstum 5J in %</t>
        </is>
      </c>
      <c r="B87" s="5" t="inlineStr">
        <is>
          <t>Earnings Growth 5Y in %</t>
        </is>
      </c>
      <c r="C87" t="n">
        <v>11.82</v>
      </c>
      <c r="D87" t="n">
        <v>14.03</v>
      </c>
      <c r="E87" t="n">
        <v>8.67</v>
      </c>
      <c r="F87" t="n">
        <v>12.85</v>
      </c>
      <c r="G87" t="n">
        <v>8.34</v>
      </c>
      <c r="H87" t="n">
        <v>-34.76</v>
      </c>
      <c r="I87" t="n">
        <v>-116.67</v>
      </c>
      <c r="J87" t="n">
        <v>-164.26</v>
      </c>
      <c r="K87" t="n">
        <v>-207.72</v>
      </c>
      <c r="L87" t="n">
        <v>-229.47</v>
      </c>
      <c r="M87" t="n">
        <v>-327.19</v>
      </c>
      <c r="N87" t="n">
        <v>-272.88</v>
      </c>
      <c r="O87" t="n">
        <v>-256.9</v>
      </c>
      <c r="P87" t="n">
        <v>-233.75</v>
      </c>
      <c r="Q87" t="n">
        <v>-210.24</v>
      </c>
      <c r="R87" t="n">
        <v>-41.19</v>
      </c>
      <c r="S87" t="inlineStr">
        <is>
          <t>-</t>
        </is>
      </c>
      <c r="T87" t="inlineStr">
        <is>
          <t>-</t>
        </is>
      </c>
      <c r="U87" t="inlineStr">
        <is>
          <t>-</t>
        </is>
      </c>
      <c r="V87" t="inlineStr">
        <is>
          <t>-</t>
        </is>
      </c>
    </row>
    <row r="88">
      <c r="A88" s="5" t="inlineStr">
        <is>
          <t>Gewinnwachstum 10J in %</t>
        </is>
      </c>
      <c r="B88" s="5" t="inlineStr">
        <is>
          <t>Earnings Growth 10Y in %</t>
        </is>
      </c>
      <c r="C88" t="n">
        <v>-11.47</v>
      </c>
      <c r="D88" t="n">
        <v>-51.32</v>
      </c>
      <c r="E88" t="n">
        <v>-77.79000000000001</v>
      </c>
      <c r="F88" t="n">
        <v>-97.43000000000001</v>
      </c>
      <c r="G88" t="n">
        <v>-110.57</v>
      </c>
      <c r="H88" t="n">
        <v>-180.98</v>
      </c>
      <c r="I88" t="n">
        <v>-194.77</v>
      </c>
      <c r="J88" t="n">
        <v>-210.58</v>
      </c>
      <c r="K88" t="n">
        <v>-220.73</v>
      </c>
      <c r="L88" t="n">
        <v>-219.86</v>
      </c>
      <c r="M88" t="n">
        <v>-184.19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1.83</v>
      </c>
      <c r="D89" t="n">
        <v>1.06</v>
      </c>
      <c r="E89" t="n">
        <v>2.5</v>
      </c>
      <c r="F89" t="n">
        <v>1.28</v>
      </c>
      <c r="G89" t="n">
        <v>1.98</v>
      </c>
      <c r="H89" t="n">
        <v>-0.41</v>
      </c>
      <c r="I89" t="n">
        <v>-0.13</v>
      </c>
      <c r="J89" t="n">
        <v>-0.05</v>
      </c>
      <c r="K89" t="n">
        <v>-0.04</v>
      </c>
      <c r="L89" t="n">
        <v>-0.04</v>
      </c>
      <c r="M89" t="inlineStr">
        <is>
          <t>-</t>
        </is>
      </c>
      <c r="N89" t="n">
        <v>-0.08</v>
      </c>
      <c r="O89" t="inlineStr">
        <is>
          <t>-</t>
        </is>
      </c>
      <c r="P89" t="n">
        <v>-0.15</v>
      </c>
      <c r="Q89" t="inlineStr">
        <is>
          <t>-</t>
        </is>
      </c>
      <c r="R89" t="n">
        <v>-0.72</v>
      </c>
      <c r="S89" t="inlineStr">
        <is>
          <t>-</t>
        </is>
      </c>
      <c r="T89" t="inlineStr">
        <is>
          <t>-</t>
        </is>
      </c>
      <c r="U89" t="inlineStr">
        <is>
          <t>-</t>
        </is>
      </c>
      <c r="V89" t="inlineStr">
        <is>
          <t>-</t>
        </is>
      </c>
    </row>
    <row r="90">
      <c r="A90" s="5" t="inlineStr">
        <is>
          <t>EBIT-Wachstum 1J in %</t>
        </is>
      </c>
      <c r="B90" s="5" t="inlineStr">
        <is>
          <t>EBIT Growth 1Y in %</t>
        </is>
      </c>
      <c r="C90" t="n">
        <v>-6.32</v>
      </c>
      <c r="D90" t="n">
        <v>21.98</v>
      </c>
      <c r="E90" t="n">
        <v>13.58</v>
      </c>
      <c r="F90" t="n">
        <v>12.3</v>
      </c>
      <c r="G90" t="n">
        <v>18.22</v>
      </c>
      <c r="H90" t="n">
        <v>3.2</v>
      </c>
      <c r="I90" t="n">
        <v>-0.4</v>
      </c>
      <c r="J90" t="n">
        <v>2.03</v>
      </c>
      <c r="K90" t="n">
        <v>-12.77</v>
      </c>
      <c r="L90" t="n">
        <v>-386.29</v>
      </c>
      <c r="M90" t="n">
        <v>-153.1</v>
      </c>
      <c r="N90" t="n">
        <v>5.1</v>
      </c>
      <c r="O90" t="n">
        <v>-28.11</v>
      </c>
      <c r="P90" t="n">
        <v>-601.02</v>
      </c>
      <c r="Q90" t="n">
        <v>-112.08</v>
      </c>
      <c r="R90" t="n">
        <v>-830.63</v>
      </c>
      <c r="S90" t="n">
        <v>-122.61</v>
      </c>
      <c r="T90" t="n">
        <v>-54.87</v>
      </c>
      <c r="U90" t="n">
        <v>71.88</v>
      </c>
      <c r="V90" t="n">
        <v>31.06</v>
      </c>
    </row>
    <row r="91">
      <c r="A91" s="5" t="inlineStr">
        <is>
          <t>EBIT-Wachstum 3J in %</t>
        </is>
      </c>
      <c r="B91" s="5" t="inlineStr">
        <is>
          <t>EBIT Growth 3Y in %</t>
        </is>
      </c>
      <c r="C91" t="n">
        <v>9.75</v>
      </c>
      <c r="D91" t="n">
        <v>15.95</v>
      </c>
      <c r="E91" t="n">
        <v>14.7</v>
      </c>
      <c r="F91" t="n">
        <v>11.24</v>
      </c>
      <c r="G91" t="n">
        <v>7.01</v>
      </c>
      <c r="H91" t="n">
        <v>1.61</v>
      </c>
      <c r="I91" t="n">
        <v>-3.71</v>
      </c>
      <c r="J91" t="n">
        <v>-132.34</v>
      </c>
      <c r="K91" t="n">
        <v>-184.05</v>
      </c>
      <c r="L91" t="n">
        <v>-178.1</v>
      </c>
      <c r="M91" t="n">
        <v>-58.7</v>
      </c>
      <c r="N91" t="n">
        <v>-208.01</v>
      </c>
      <c r="O91" t="n">
        <v>-247.07</v>
      </c>
      <c r="P91" t="n">
        <v>-514.58</v>
      </c>
      <c r="Q91" t="n">
        <v>-355.11</v>
      </c>
      <c r="R91" t="n">
        <v>-336.04</v>
      </c>
      <c r="S91" t="n">
        <v>-35.2</v>
      </c>
      <c r="T91" t="n">
        <v>16.02</v>
      </c>
      <c r="U91" t="inlineStr">
        <is>
          <t>-</t>
        </is>
      </c>
      <c r="V91" t="inlineStr">
        <is>
          <t>-</t>
        </is>
      </c>
    </row>
    <row r="92">
      <c r="A92" s="5" t="inlineStr">
        <is>
          <t>EBIT-Wachstum 5J in %</t>
        </is>
      </c>
      <c r="B92" s="5" t="inlineStr">
        <is>
          <t>EBIT Growth 5Y in %</t>
        </is>
      </c>
      <c r="C92" t="n">
        <v>11.95</v>
      </c>
      <c r="D92" t="n">
        <v>13.86</v>
      </c>
      <c r="E92" t="n">
        <v>9.380000000000001</v>
      </c>
      <c r="F92" t="n">
        <v>7.07</v>
      </c>
      <c r="G92" t="n">
        <v>2.06</v>
      </c>
      <c r="H92" t="n">
        <v>-78.84999999999999</v>
      </c>
      <c r="I92" t="n">
        <v>-110.11</v>
      </c>
      <c r="J92" t="n">
        <v>-109.01</v>
      </c>
      <c r="K92" t="n">
        <v>-115.03</v>
      </c>
      <c r="L92" t="n">
        <v>-232.68</v>
      </c>
      <c r="M92" t="n">
        <v>-177.84</v>
      </c>
      <c r="N92" t="n">
        <v>-313.35</v>
      </c>
      <c r="O92" t="n">
        <v>-338.89</v>
      </c>
      <c r="P92" t="n">
        <v>-344.24</v>
      </c>
      <c r="Q92" t="n">
        <v>-209.66</v>
      </c>
      <c r="R92" t="n">
        <v>-181.03</v>
      </c>
      <c r="S92" t="inlineStr">
        <is>
          <t>-</t>
        </is>
      </c>
      <c r="T92" t="inlineStr">
        <is>
          <t>-</t>
        </is>
      </c>
      <c r="U92" t="inlineStr">
        <is>
          <t>-</t>
        </is>
      </c>
      <c r="V92" t="inlineStr">
        <is>
          <t>-</t>
        </is>
      </c>
    </row>
    <row r="93">
      <c r="A93" s="5" t="inlineStr">
        <is>
          <t>EBIT-Wachstum 10J in %</t>
        </is>
      </c>
      <c r="B93" s="5" t="inlineStr">
        <is>
          <t>EBIT Growth 10Y in %</t>
        </is>
      </c>
      <c r="C93" t="n">
        <v>-33.45</v>
      </c>
      <c r="D93" t="n">
        <v>-48.12</v>
      </c>
      <c r="E93" t="n">
        <v>-49.81</v>
      </c>
      <c r="F93" t="n">
        <v>-53.98</v>
      </c>
      <c r="G93" t="n">
        <v>-115.31</v>
      </c>
      <c r="H93" t="n">
        <v>-128.34</v>
      </c>
      <c r="I93" t="n">
        <v>-211.73</v>
      </c>
      <c r="J93" t="n">
        <v>-223.95</v>
      </c>
      <c r="K93" t="n">
        <v>-229.64</v>
      </c>
      <c r="L93" t="n">
        <v>-221.17</v>
      </c>
      <c r="M93" t="n">
        <v>-179.44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39.19</v>
      </c>
      <c r="D94" t="n">
        <v>-41.23</v>
      </c>
      <c r="E94" t="n">
        <v>74.33</v>
      </c>
      <c r="F94" t="n">
        <v>-3</v>
      </c>
      <c r="G94" t="n">
        <v>-24.43</v>
      </c>
      <c r="H94" t="n">
        <v>9.859999999999999</v>
      </c>
      <c r="I94" t="n">
        <v>83.91</v>
      </c>
      <c r="J94" t="n">
        <v>59.3</v>
      </c>
      <c r="K94" t="n">
        <v>-43.3</v>
      </c>
      <c r="L94" t="n">
        <v>89.22</v>
      </c>
      <c r="M94" t="n">
        <v>-33.63</v>
      </c>
      <c r="N94" t="n">
        <v>27.05</v>
      </c>
      <c r="O94" t="n">
        <v>-33.93</v>
      </c>
      <c r="P94" t="n">
        <v>-46.59</v>
      </c>
      <c r="Q94" t="n">
        <v>211.75</v>
      </c>
      <c r="R94" t="n">
        <v>-51.28</v>
      </c>
      <c r="S94" t="n">
        <v>-163.45</v>
      </c>
      <c r="T94" t="n">
        <v>-145.55</v>
      </c>
      <c r="U94" t="n">
        <v>219.57</v>
      </c>
      <c r="V94" t="n">
        <v>67.42</v>
      </c>
    </row>
    <row r="95">
      <c r="A95" s="5" t="inlineStr">
        <is>
          <t>Op.Cashflow Wachstum 3J in %</t>
        </is>
      </c>
      <c r="B95" s="5" t="inlineStr">
        <is>
          <t>Op.Cashflow Wachstum 3Y in %</t>
        </is>
      </c>
      <c r="C95" t="n">
        <v>24.1</v>
      </c>
      <c r="D95" t="n">
        <v>10.03</v>
      </c>
      <c r="E95" t="n">
        <v>15.63</v>
      </c>
      <c r="F95" t="n">
        <v>-5.86</v>
      </c>
      <c r="G95" t="n">
        <v>23.11</v>
      </c>
      <c r="H95" t="n">
        <v>51.02</v>
      </c>
      <c r="I95" t="n">
        <v>33.3</v>
      </c>
      <c r="J95" t="n">
        <v>35.07</v>
      </c>
      <c r="K95" t="n">
        <v>4.1</v>
      </c>
      <c r="L95" t="n">
        <v>27.55</v>
      </c>
      <c r="M95" t="n">
        <v>-13.5</v>
      </c>
      <c r="N95" t="n">
        <v>-17.82</v>
      </c>
      <c r="O95" t="n">
        <v>43.74</v>
      </c>
      <c r="P95" t="n">
        <v>37.96</v>
      </c>
      <c r="Q95" t="n">
        <v>-0.99</v>
      </c>
      <c r="R95" t="n">
        <v>-120.09</v>
      </c>
      <c r="S95" t="n">
        <v>-29.81</v>
      </c>
      <c r="T95" t="n">
        <v>47.15</v>
      </c>
      <c r="U95" t="inlineStr">
        <is>
          <t>-</t>
        </is>
      </c>
      <c r="V95" t="inlineStr">
        <is>
          <t>-</t>
        </is>
      </c>
    </row>
    <row r="96">
      <c r="A96" s="5" t="inlineStr">
        <is>
          <t>Op.Cashflow Wachstum 5J in %</t>
        </is>
      </c>
      <c r="B96" s="5" t="inlineStr">
        <is>
          <t>Op.Cashflow Wachstum 5Y in %</t>
        </is>
      </c>
      <c r="C96" t="n">
        <v>8.970000000000001</v>
      </c>
      <c r="D96" t="n">
        <v>3.11</v>
      </c>
      <c r="E96" t="n">
        <v>28.13</v>
      </c>
      <c r="F96" t="n">
        <v>25.13</v>
      </c>
      <c r="G96" t="n">
        <v>17.07</v>
      </c>
      <c r="H96" t="n">
        <v>39.8</v>
      </c>
      <c r="I96" t="n">
        <v>31.1</v>
      </c>
      <c r="J96" t="n">
        <v>19.73</v>
      </c>
      <c r="K96" t="n">
        <v>1.08</v>
      </c>
      <c r="L96" t="n">
        <v>0.42</v>
      </c>
      <c r="M96" t="n">
        <v>24.93</v>
      </c>
      <c r="N96" t="n">
        <v>21.4</v>
      </c>
      <c r="O96" t="n">
        <v>-16.7</v>
      </c>
      <c r="P96" t="n">
        <v>-39.02</v>
      </c>
      <c r="Q96" t="n">
        <v>14.21</v>
      </c>
      <c r="R96" t="n">
        <v>-14.66</v>
      </c>
      <c r="S96" t="inlineStr">
        <is>
          <t>-</t>
        </is>
      </c>
      <c r="T96" t="inlineStr">
        <is>
          <t>-</t>
        </is>
      </c>
      <c r="U96" t="inlineStr">
        <is>
          <t>-</t>
        </is>
      </c>
      <c r="V96" t="inlineStr">
        <is>
          <t>-</t>
        </is>
      </c>
    </row>
    <row r="97">
      <c r="A97" s="5" t="inlineStr">
        <is>
          <t>Op.Cashflow Wachstum 10J in %</t>
        </is>
      </c>
      <c r="B97" s="5" t="inlineStr">
        <is>
          <t>Op.Cashflow Wachstum 10Y in %</t>
        </is>
      </c>
      <c r="C97" t="n">
        <v>24.38</v>
      </c>
      <c r="D97" t="n">
        <v>17.1</v>
      </c>
      <c r="E97" t="n">
        <v>23.93</v>
      </c>
      <c r="F97" t="n">
        <v>13.11</v>
      </c>
      <c r="G97" t="n">
        <v>8.75</v>
      </c>
      <c r="H97" t="n">
        <v>32.36</v>
      </c>
      <c r="I97" t="n">
        <v>26.25</v>
      </c>
      <c r="J97" t="n">
        <v>1.51</v>
      </c>
      <c r="K97" t="n">
        <v>-18.97</v>
      </c>
      <c r="L97" t="n">
        <v>7.32</v>
      </c>
      <c r="M97" t="n">
        <v>5.14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276.2</v>
      </c>
      <c r="D98" t="n">
        <v>276.4</v>
      </c>
      <c r="E98" t="n">
        <v>315.8</v>
      </c>
      <c r="F98" t="n">
        <v>279.9</v>
      </c>
      <c r="G98" t="n">
        <v>221.8</v>
      </c>
      <c r="H98" t="n">
        <v>213.7</v>
      </c>
      <c r="I98" t="n">
        <v>210.3</v>
      </c>
      <c r="J98" t="n">
        <v>174.1</v>
      </c>
      <c r="K98" t="n">
        <v>159.8</v>
      </c>
      <c r="L98" t="n">
        <v>137.1</v>
      </c>
      <c r="M98" t="n">
        <v>108.9</v>
      </c>
      <c r="N98" t="n">
        <v>49.7</v>
      </c>
      <c r="O98" t="n">
        <v>102</v>
      </c>
      <c r="P98" t="n">
        <v>215.6</v>
      </c>
      <c r="Q98" t="n">
        <v>86.7</v>
      </c>
      <c r="R98" t="n">
        <v>185.4</v>
      </c>
      <c r="S98" t="n">
        <v>946.7</v>
      </c>
      <c r="T98" t="n">
        <v>893.5</v>
      </c>
      <c r="U98" t="n">
        <v>832.8</v>
      </c>
      <c r="V98" t="n">
        <v>772.4</v>
      </c>
      <c r="W98" t="n">
        <v>686.3</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W95"/>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21"/>
    <col customWidth="1" max="15" min="15" width="10"/>
    <col customWidth="1" max="16" min="16" width="20"/>
    <col customWidth="1" max="17" min="17" width="21"/>
    <col customWidth="1" max="18" min="18" width="21"/>
    <col customWidth="1" max="19" min="19" width="20"/>
    <col customWidth="1" max="20" min="20" width="10"/>
    <col customWidth="1" max="21" min="21" width="21"/>
    <col customWidth="1" max="22" min="22" width="10"/>
    <col customWidth="1" max="23" min="23" width="10"/>
  </cols>
  <sheetData>
    <row r="1">
      <c r="A1" s="1" t="inlineStr">
        <is>
          <t xml:space="preserve">MORPHOSYS </t>
        </is>
      </c>
      <c r="B1" s="2" t="inlineStr">
        <is>
          <t>WKN: 663200  ISIN: DE0006632003  Symbol:MOR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1992</t>
        </is>
      </c>
      <c r="C4" s="5" t="inlineStr">
        <is>
          <t>Telefon / Phone</t>
        </is>
      </c>
      <c r="D4" s="5" t="inlineStr"/>
      <c r="E4" t="inlineStr">
        <is>
          <t>+49-89-89927-0</t>
        </is>
      </c>
      <c r="G4" t="inlineStr">
        <is>
          <t>18.03.2020</t>
        </is>
      </c>
      <c r="H4" t="inlineStr">
        <is>
          <t>Publication Of Annual Report</t>
        </is>
      </c>
      <c r="J4" t="inlineStr">
        <is>
          <t>Vorstand und Aufsichtsrat</t>
        </is>
      </c>
      <c r="L4" t="inlineStr">
        <is>
          <t>2,00%</t>
        </is>
      </c>
    </row>
    <row r="5">
      <c r="A5" s="5" t="inlineStr">
        <is>
          <t>Ticker</t>
        </is>
      </c>
      <c r="B5" t="inlineStr">
        <is>
          <t>MOR</t>
        </is>
      </c>
      <c r="C5" s="5" t="inlineStr">
        <is>
          <t>Fax</t>
        </is>
      </c>
      <c r="D5" s="5" t="inlineStr"/>
      <c r="E5" t="inlineStr">
        <is>
          <t>+49-89-89927-222</t>
        </is>
      </c>
      <c r="G5" t="inlineStr">
        <is>
          <t>06.05.2020</t>
        </is>
      </c>
      <c r="H5" t="inlineStr">
        <is>
          <t>Result Q1</t>
        </is>
      </c>
      <c r="J5" t="inlineStr">
        <is>
          <t>BlackRock, Inc.</t>
        </is>
      </c>
      <c r="L5" t="inlineStr">
        <is>
          <t>6,93%</t>
        </is>
      </c>
    </row>
    <row r="6">
      <c r="A6" s="5" t="inlineStr">
        <is>
          <t>Gelistet Seit / Listed Since</t>
        </is>
      </c>
      <c r="B6" t="inlineStr">
        <is>
          <t>09.03.1999</t>
        </is>
      </c>
      <c r="C6" s="5" t="inlineStr">
        <is>
          <t>Internet</t>
        </is>
      </c>
      <c r="D6" s="5" t="inlineStr"/>
      <c r="E6" t="inlineStr">
        <is>
          <t>http://www.morphosys.de</t>
        </is>
      </c>
      <c r="G6" t="inlineStr">
        <is>
          <t>27.05.2020</t>
        </is>
      </c>
      <c r="H6" t="inlineStr">
        <is>
          <t>Annual General Meeting</t>
        </is>
      </c>
      <c r="J6" t="inlineStr">
        <is>
          <t>Templeton Funds Trust</t>
        </is>
      </c>
      <c r="L6" t="inlineStr">
        <is>
          <t>2,85%</t>
        </is>
      </c>
    </row>
    <row r="7">
      <c r="A7" s="5" t="inlineStr">
        <is>
          <t>Nominalwert / Nominal Value</t>
        </is>
      </c>
      <c r="B7" t="inlineStr">
        <is>
          <t>-</t>
        </is>
      </c>
      <c r="C7" s="5" t="inlineStr">
        <is>
          <t>E-Mail</t>
        </is>
      </c>
      <c r="D7" s="5" t="inlineStr"/>
      <c r="E7" t="inlineStr">
        <is>
          <t>info@morphosys.de</t>
        </is>
      </c>
      <c r="G7" t="inlineStr">
        <is>
          <t>05.08.2020</t>
        </is>
      </c>
      <c r="H7" t="inlineStr">
        <is>
          <t>Score Half Year</t>
        </is>
      </c>
      <c r="J7" t="inlineStr">
        <is>
          <t>Mark N. Lampert</t>
        </is>
      </c>
      <c r="L7" t="inlineStr">
        <is>
          <t>2,33%</t>
        </is>
      </c>
    </row>
    <row r="8">
      <c r="A8" s="5" t="inlineStr">
        <is>
          <t>Land / Country</t>
        </is>
      </c>
      <c r="B8" t="inlineStr">
        <is>
          <t>Deutschland</t>
        </is>
      </c>
      <c r="C8" s="5" t="inlineStr">
        <is>
          <t>Inv. Relations Telefon / Phone</t>
        </is>
      </c>
      <c r="D8" s="5" t="inlineStr"/>
      <c r="E8" t="inlineStr">
        <is>
          <t>+49-89-89927-365</t>
        </is>
      </c>
      <c r="G8" t="inlineStr">
        <is>
          <t>11.11.2020</t>
        </is>
      </c>
      <c r="H8" t="inlineStr">
        <is>
          <t>Q3 Earnings</t>
        </is>
      </c>
      <c r="J8" t="inlineStr">
        <is>
          <t>OppenheimerFunds, Inc.</t>
        </is>
      </c>
      <c r="L8" t="inlineStr">
        <is>
          <t>2,86%</t>
        </is>
      </c>
    </row>
    <row r="9">
      <c r="A9" s="5" t="inlineStr">
        <is>
          <t>Währung / Currency</t>
        </is>
      </c>
      <c r="B9" t="inlineStr">
        <is>
          <t>EUR</t>
        </is>
      </c>
      <c r="C9" s="5" t="inlineStr">
        <is>
          <t>Inv. Relations E-Mail</t>
        </is>
      </c>
      <c r="D9" s="5" t="inlineStr"/>
      <c r="E9" t="inlineStr">
        <is>
          <t>investors@morphosys.com</t>
        </is>
      </c>
      <c r="J9" t="inlineStr">
        <is>
          <t>Baillie Gifford &amp; Co</t>
        </is>
      </c>
      <c r="L9" t="inlineStr">
        <is>
          <t>6,23%</t>
        </is>
      </c>
    </row>
    <row r="10">
      <c r="A10" s="5" t="inlineStr">
        <is>
          <t>Branche / Industry</t>
        </is>
      </c>
      <c r="B10" t="inlineStr">
        <is>
          <t>Biotechnology</t>
        </is>
      </c>
      <c r="C10" s="5" t="inlineStr">
        <is>
          <t>Kontaktperson / Contact Person</t>
        </is>
      </c>
      <c r="D10" s="5" t="inlineStr"/>
      <c r="E10" t="inlineStr">
        <is>
          <t>Isabelle Degbegni</t>
        </is>
      </c>
      <c r="J10" t="inlineStr">
        <is>
          <t>Consonance Capital Management LP</t>
        </is>
      </c>
      <c r="L10" t="inlineStr">
        <is>
          <t>2,94%</t>
        </is>
      </c>
    </row>
    <row r="11">
      <c r="A11" s="5" t="inlineStr">
        <is>
          <t>Sektor / Sector</t>
        </is>
      </c>
      <c r="B11" t="inlineStr">
        <is>
          <t>Chemicals / Pharmaceuticals</t>
        </is>
      </c>
      <c r="J11" t="inlineStr">
        <is>
          <t>FMR LLC</t>
        </is>
      </c>
      <c r="L11" t="inlineStr">
        <is>
          <t>2,82%</t>
        </is>
      </c>
    </row>
    <row r="12">
      <c r="A12" s="5" t="inlineStr">
        <is>
          <t>Typ / Genre</t>
        </is>
      </c>
      <c r="B12" t="inlineStr">
        <is>
          <t>Inhaber-Stammaktie</t>
        </is>
      </c>
      <c r="J12" t="inlineStr">
        <is>
          <t>Schroders plc</t>
        </is>
      </c>
      <c r="L12" t="inlineStr">
        <is>
          <t>3,03%</t>
        </is>
      </c>
    </row>
    <row r="13">
      <c r="A13" s="5" t="inlineStr">
        <is>
          <t>Adresse / Address</t>
        </is>
      </c>
      <c r="B13" t="inlineStr">
        <is>
          <t>MorphoSys AGSemmelweisstr. 7  D-82152 Martinsried/Planegg</t>
        </is>
      </c>
    </row>
    <row r="14">
      <c r="A14" s="5" t="inlineStr">
        <is>
          <t>Management</t>
        </is>
      </c>
      <c r="B14" t="inlineStr">
        <is>
          <t>Dr. Jean-Paul Kress, Jens Holstein, Dr. Roland Wandeler, Dr. Malte Peters</t>
        </is>
      </c>
    </row>
    <row r="15">
      <c r="A15" s="5" t="inlineStr">
        <is>
          <t>Aufsichtsrat / Board</t>
        </is>
      </c>
      <c r="B15" t="inlineStr">
        <is>
          <t>Dr. Marc Cluzel, Dr. Frank Morich, Wendy Johnson, Krisja Vermeylen, Dr. George Golumbeski, Michael Brosnan, Sharon Curran</t>
        </is>
      </c>
    </row>
    <row r="16">
      <c r="A16" s="5" t="inlineStr">
        <is>
          <t>Beschreibung</t>
        </is>
      </c>
      <c r="B16" t="inlineStr">
        <is>
          <t>Die MorphoSys AG ist ein Biotech-Unternehmen, das auf die Entwicklung von Antikörper-basierten Produkten für die pharmazeutische Industrie spezialisiert ist. Die firmeneigene HuCAL® Technologie (Human Combinatorial Antibody Library) wird eingesetzt, um neue Arzneimittel für die Behandlung von Krankheiten wie Krebs, Autoimmunkrankheiten, Infektionen, verschiedene Entzündungen und anderen Erkrankungen herzustellen. Die Technologie-Plattform ist eine rein humane kombinatorische Antikörperbibliothek, die für Partner auf Lizenzbasis erhältlich ist und in deren Forschungsstätten eingesetzt werden kann. Die Technologie gilt bereits jetzt als Gold Standard für die Produktion von menschlichen Antikörpern. HuCAL® ermöglicht es exakt maßgeschneiderte Antikörper für bestimmte Therapien zu generieren. Sie stellt eine reiche Quelle für viele potenzieller Antikörper-Medikamente dar. Mit Ylanthia hat das Unternehmen zudem die nächste Generation der Antikörpertechnologie entwickelt, die über 100 Milliarden unterschiedliche, vollständig humane Antikörper enthält. Copyright 2014 FINANCE BASE AG</t>
        </is>
      </c>
    </row>
    <row r="17">
      <c r="A17" s="5" t="inlineStr">
        <is>
          <t>Profile</t>
        </is>
      </c>
      <c r="B17" t="inlineStr">
        <is>
          <t>MorphoSys is a biotechnology company that specializes in the development of antibody-based products for the pharmaceutical industry. The company's proprietary HuCAL® (Human Combinatorial Antibody Library) is used to create new medicines for the treatment of diseases such as cancer, autoimmune diseases, infections, various infections and other diseases to produce. The technology platform is a fully human combinatorial antibody library, which is available to partners on a license basis and can be used in their research institutions. The technology is already considered to be the gold standard for the production of human antibodies. HuCAL® allows precisely tailored antibodies for certain therapies to generate. It provides a rich source of many potential antibody drugs. With Ylanthia the company has also developed the next generation of antibody technology, which contains over 100 billion different fully human antibodies.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71.8</v>
      </c>
      <c r="E20" t="n">
        <v>76.40000000000001</v>
      </c>
      <c r="F20" t="n">
        <v>66.8</v>
      </c>
      <c r="G20" t="n">
        <v>49.7</v>
      </c>
      <c r="H20" t="n">
        <v>106.2</v>
      </c>
      <c r="I20" t="n">
        <v>64</v>
      </c>
      <c r="J20" t="n">
        <v>78</v>
      </c>
      <c r="K20" t="n">
        <v>51.9</v>
      </c>
      <c r="L20" t="n">
        <v>100.8</v>
      </c>
      <c r="M20" t="n">
        <v>87</v>
      </c>
      <c r="N20" t="n">
        <v>81</v>
      </c>
      <c r="O20" t="n">
        <v>71.59999999999999</v>
      </c>
      <c r="P20" t="n">
        <v>62</v>
      </c>
      <c r="Q20" t="n">
        <v>53</v>
      </c>
      <c r="R20" t="n">
        <v>33.5</v>
      </c>
      <c r="S20" t="n">
        <v>22</v>
      </c>
      <c r="T20" t="n">
        <v>15.3</v>
      </c>
      <c r="U20" t="n">
        <v>16.8</v>
      </c>
      <c r="V20" t="n">
        <v>16.1</v>
      </c>
      <c r="W20" t="n">
        <v>8.5</v>
      </c>
    </row>
    <row r="21">
      <c r="A21" s="5" t="inlineStr">
        <is>
          <t>Operatives Ergebnis (EBIT)</t>
        </is>
      </c>
      <c r="B21" s="5" t="inlineStr">
        <is>
          <t>EBIT Earning Before Interest &amp; Tax</t>
        </is>
      </c>
      <c r="C21" t="inlineStr">
        <is>
          <t>-</t>
        </is>
      </c>
      <c r="D21" t="n">
        <v>-107.9</v>
      </c>
      <c r="E21" t="n">
        <v>-59.1</v>
      </c>
      <c r="F21" t="n">
        <v>-67.59999999999999</v>
      </c>
      <c r="G21" t="n">
        <v>-59.9</v>
      </c>
      <c r="H21" t="n">
        <v>17.2</v>
      </c>
      <c r="I21" t="n">
        <v>-5.9</v>
      </c>
      <c r="J21" t="n">
        <v>9.9</v>
      </c>
      <c r="K21" t="n">
        <v>2.5</v>
      </c>
      <c r="L21" t="n">
        <v>12.2</v>
      </c>
      <c r="M21" t="n">
        <v>9.800000000000001</v>
      </c>
      <c r="N21" t="n">
        <v>11.4</v>
      </c>
      <c r="O21" t="n">
        <v>16.4</v>
      </c>
      <c r="P21" t="n">
        <v>7</v>
      </c>
      <c r="Q21" t="n">
        <v>6.2</v>
      </c>
      <c r="R21" t="n">
        <v>6.2</v>
      </c>
      <c r="S21" t="n">
        <v>0.6</v>
      </c>
      <c r="T21" t="n">
        <v>-3.5</v>
      </c>
      <c r="U21" t="n">
        <v>-25.5</v>
      </c>
      <c r="V21" t="n">
        <v>-7.2</v>
      </c>
      <c r="W21" t="n">
        <v>-6.8</v>
      </c>
    </row>
    <row r="22">
      <c r="A22" s="5" t="inlineStr">
        <is>
          <t>Finanzergebnis</t>
        </is>
      </c>
      <c r="B22" s="5" t="inlineStr">
        <is>
          <t>Financial Result</t>
        </is>
      </c>
      <c r="C22" t="inlineStr">
        <is>
          <t>-</t>
        </is>
      </c>
      <c r="D22" t="n">
        <v>1.4</v>
      </c>
      <c r="E22" t="n">
        <v>-1.4</v>
      </c>
      <c r="F22" t="n">
        <v>-1.2</v>
      </c>
      <c r="G22" t="inlineStr">
        <is>
          <t>-</t>
        </is>
      </c>
      <c r="H22" t="n">
        <v>3.4</v>
      </c>
      <c r="I22" t="n">
        <v>1.6</v>
      </c>
      <c r="J22" t="n">
        <v>0.9</v>
      </c>
      <c r="K22" t="n">
        <v>0.6</v>
      </c>
      <c r="L22" t="n">
        <v>-0.8</v>
      </c>
      <c r="M22" t="n">
        <v>3.4</v>
      </c>
      <c r="N22" t="n">
        <v>1.6</v>
      </c>
      <c r="O22" t="n">
        <v>1.6</v>
      </c>
      <c r="P22" t="n">
        <v>2.2</v>
      </c>
      <c r="Q22" t="n">
        <v>-0.9</v>
      </c>
      <c r="R22" t="n">
        <v>-1.1</v>
      </c>
      <c r="S22" t="n">
        <v>-0.3</v>
      </c>
      <c r="T22" t="n">
        <v>-0.6</v>
      </c>
      <c r="U22" t="n">
        <v>1.2</v>
      </c>
      <c r="V22" t="n">
        <v>0.8</v>
      </c>
      <c r="W22" t="n">
        <v>0.8</v>
      </c>
    </row>
    <row r="23">
      <c r="A23" s="5" t="inlineStr">
        <is>
          <t>Ergebnis vor Steuer (EBT)</t>
        </is>
      </c>
      <c r="B23" s="5" t="inlineStr">
        <is>
          <t>EBT Earning Before Tax</t>
        </is>
      </c>
      <c r="C23" t="inlineStr">
        <is>
          <t>-</t>
        </is>
      </c>
      <c r="D23" t="n">
        <v>-106.5</v>
      </c>
      <c r="E23" t="n">
        <v>-60.5</v>
      </c>
      <c r="F23" t="n">
        <v>-68.8</v>
      </c>
      <c r="G23" t="n">
        <v>-59.9</v>
      </c>
      <c r="H23" t="n">
        <v>20.6</v>
      </c>
      <c r="I23" t="n">
        <v>-4.3</v>
      </c>
      <c r="J23" t="n">
        <v>10.8</v>
      </c>
      <c r="K23" t="n">
        <v>3.1</v>
      </c>
      <c r="L23" t="n">
        <v>11.4</v>
      </c>
      <c r="M23" t="n">
        <v>13.2</v>
      </c>
      <c r="N23" t="n">
        <v>13</v>
      </c>
      <c r="O23" t="n">
        <v>18</v>
      </c>
      <c r="P23" t="n">
        <v>9.199999999999999</v>
      </c>
      <c r="Q23" t="n">
        <v>5.3</v>
      </c>
      <c r="R23" t="n">
        <v>5.1</v>
      </c>
      <c r="S23" t="n">
        <v>0.3</v>
      </c>
      <c r="T23" t="n">
        <v>-4.1</v>
      </c>
      <c r="U23" t="n">
        <v>-24.3</v>
      </c>
      <c r="V23" t="n">
        <v>-6.4</v>
      </c>
      <c r="W23" t="n">
        <v>-6</v>
      </c>
    </row>
    <row r="24">
      <c r="A24" s="5" t="inlineStr">
        <is>
          <t>Steuern auf Einkommen und Ertrag</t>
        </is>
      </c>
      <c r="B24" s="5" t="inlineStr">
        <is>
          <t>Taxes on income and earnings</t>
        </is>
      </c>
      <c r="C24" t="inlineStr">
        <is>
          <t>-</t>
        </is>
      </c>
      <c r="D24" t="n">
        <v>-3.5</v>
      </c>
      <c r="E24" t="n">
        <v>-4.3</v>
      </c>
      <c r="F24" t="n">
        <v>1</v>
      </c>
      <c r="G24" t="n">
        <v>0.5</v>
      </c>
      <c r="H24" t="n">
        <v>5.7</v>
      </c>
      <c r="I24" t="n">
        <v>-1.3</v>
      </c>
      <c r="J24" t="n">
        <v>3.3</v>
      </c>
      <c r="K24" t="n">
        <v>0.7</v>
      </c>
      <c r="L24" t="n">
        <v>3.2</v>
      </c>
      <c r="M24" t="n">
        <v>4</v>
      </c>
      <c r="N24" t="n">
        <v>4.1</v>
      </c>
      <c r="O24" t="n">
        <v>4.8</v>
      </c>
      <c r="P24" t="n">
        <v>-2.3</v>
      </c>
      <c r="Q24" t="n">
        <v>-0.7</v>
      </c>
      <c r="R24" t="n">
        <v>0.4</v>
      </c>
      <c r="S24" t="inlineStr">
        <is>
          <t>-</t>
        </is>
      </c>
      <c r="T24" t="inlineStr">
        <is>
          <t>-</t>
        </is>
      </c>
      <c r="U24" t="inlineStr">
        <is>
          <t>-</t>
        </is>
      </c>
      <c r="V24" t="n">
        <v>0.1</v>
      </c>
      <c r="W24" t="inlineStr">
        <is>
          <t>-</t>
        </is>
      </c>
    </row>
    <row r="25">
      <c r="A25" s="5" t="inlineStr">
        <is>
          <t>Ergebnis nach Steuer</t>
        </is>
      </c>
      <c r="B25" s="5" t="inlineStr">
        <is>
          <t>Earnings after tax</t>
        </is>
      </c>
      <c r="C25" t="inlineStr">
        <is>
          <t>-</t>
        </is>
      </c>
      <c r="D25" t="n">
        <v>-103</v>
      </c>
      <c r="E25" t="n">
        <v>-56.2</v>
      </c>
      <c r="F25" t="n">
        <v>-69.8</v>
      </c>
      <c r="G25" t="n">
        <v>-60.4</v>
      </c>
      <c r="H25" t="n">
        <v>14.9</v>
      </c>
      <c r="I25" t="n">
        <v>-3</v>
      </c>
      <c r="J25" t="n">
        <v>7.4</v>
      </c>
      <c r="K25" t="n">
        <v>2.4</v>
      </c>
      <c r="L25" t="n">
        <v>8.199999999999999</v>
      </c>
      <c r="M25" t="n">
        <v>9.199999999999999</v>
      </c>
      <c r="N25" t="n">
        <v>9</v>
      </c>
      <c r="O25" t="n">
        <v>13.2</v>
      </c>
      <c r="P25" t="n">
        <v>11.5</v>
      </c>
      <c r="Q25" t="n">
        <v>6</v>
      </c>
      <c r="R25" t="n">
        <v>4.7</v>
      </c>
      <c r="S25" t="n">
        <v>0.3</v>
      </c>
      <c r="T25" t="n">
        <v>-4.1</v>
      </c>
      <c r="U25" t="n">
        <v>-24.4</v>
      </c>
      <c r="V25" t="n">
        <v>-6.5</v>
      </c>
      <c r="W25" t="n">
        <v>-6</v>
      </c>
    </row>
    <row r="26">
      <c r="A26" s="5" t="inlineStr">
        <is>
          <t>Jahresüberschuss/-fehlbetrag</t>
        </is>
      </c>
      <c r="B26" s="5" t="inlineStr">
        <is>
          <t>Net Profit</t>
        </is>
      </c>
      <c r="C26" t="inlineStr">
        <is>
          <t>-</t>
        </is>
      </c>
      <c r="D26" t="n">
        <v>-103</v>
      </c>
      <c r="E26" t="n">
        <v>-56.2</v>
      </c>
      <c r="F26" t="n">
        <v>-69.8</v>
      </c>
      <c r="G26" t="n">
        <v>-60.4</v>
      </c>
      <c r="H26" t="n">
        <v>14.9</v>
      </c>
      <c r="I26" t="n">
        <v>-3</v>
      </c>
      <c r="J26" t="n">
        <v>13.2</v>
      </c>
      <c r="K26" t="n">
        <v>1.9</v>
      </c>
      <c r="L26" t="n">
        <v>8.199999999999999</v>
      </c>
      <c r="M26" t="n">
        <v>9.199999999999999</v>
      </c>
      <c r="N26" t="n">
        <v>9</v>
      </c>
      <c r="O26" t="n">
        <v>13.2</v>
      </c>
      <c r="P26" t="n">
        <v>11.5</v>
      </c>
      <c r="Q26" t="n">
        <v>6</v>
      </c>
      <c r="R26" t="n">
        <v>4.7</v>
      </c>
      <c r="S26" t="n">
        <v>0.3</v>
      </c>
      <c r="T26" t="n">
        <v>-4.1</v>
      </c>
      <c r="U26" t="n">
        <v>-24.4</v>
      </c>
      <c r="V26" t="n">
        <v>-6.5</v>
      </c>
      <c r="W26" t="n">
        <v>-9.199999999999999</v>
      </c>
    </row>
    <row r="27">
      <c r="A27" s="5" t="inlineStr">
        <is>
          <t>Summe Umlaufvermögen</t>
        </is>
      </c>
      <c r="B27" s="5" t="inlineStr">
        <is>
          <t>Current Assets</t>
        </is>
      </c>
      <c r="C27" t="inlineStr">
        <is>
          <t>-</t>
        </is>
      </c>
      <c r="D27" t="n">
        <v>303.7</v>
      </c>
      <c r="E27" t="n">
        <v>388.9</v>
      </c>
      <c r="F27" t="n">
        <v>340.7</v>
      </c>
      <c r="G27" t="n">
        <v>308.1</v>
      </c>
      <c r="H27" t="n">
        <v>300.1</v>
      </c>
      <c r="I27" t="n">
        <v>322.4</v>
      </c>
      <c r="J27" t="n">
        <v>406.6</v>
      </c>
      <c r="K27" t="n">
        <v>142.9</v>
      </c>
      <c r="L27" t="n">
        <v>154.7</v>
      </c>
      <c r="M27" t="n">
        <v>132.5</v>
      </c>
      <c r="N27" t="n">
        <v>155.6</v>
      </c>
      <c r="O27" t="n">
        <v>150.1</v>
      </c>
      <c r="P27" t="n">
        <v>122.9</v>
      </c>
      <c r="Q27" t="n">
        <v>76.09999999999999</v>
      </c>
      <c r="R27" t="n">
        <v>58.5</v>
      </c>
      <c r="S27" t="n">
        <v>40.4</v>
      </c>
      <c r="T27" t="n">
        <v>26.2</v>
      </c>
      <c r="U27" t="n">
        <v>29.5</v>
      </c>
      <c r="V27" t="n">
        <v>18</v>
      </c>
      <c r="W27" t="n">
        <v>24.8</v>
      </c>
    </row>
    <row r="28">
      <c r="A28" s="5" t="inlineStr">
        <is>
          <t>Summe Anlagevermögen</t>
        </is>
      </c>
      <c r="B28" s="5" t="inlineStr">
        <is>
          <t>Fixed Assets</t>
        </is>
      </c>
      <c r="C28" t="inlineStr">
        <is>
          <t>-</t>
        </is>
      </c>
      <c r="D28" t="n">
        <v>192.7</v>
      </c>
      <c r="E28" t="n">
        <v>149.9</v>
      </c>
      <c r="F28" t="n">
        <v>74.7</v>
      </c>
      <c r="G28" t="n">
        <v>155.5</v>
      </c>
      <c r="H28" t="n">
        <v>100</v>
      </c>
      <c r="I28" t="n">
        <v>104.1</v>
      </c>
      <c r="J28" t="n">
        <v>41.1</v>
      </c>
      <c r="K28" t="n">
        <v>81.40000000000001</v>
      </c>
      <c r="L28" t="n">
        <v>73.7</v>
      </c>
      <c r="M28" t="n">
        <v>80.09999999999999</v>
      </c>
      <c r="N28" t="n">
        <v>50.5</v>
      </c>
      <c r="O28" t="n">
        <v>53.2</v>
      </c>
      <c r="P28" t="n">
        <v>61.8</v>
      </c>
      <c r="Q28" t="n">
        <v>51.7</v>
      </c>
      <c r="R28" t="n">
        <v>21.6</v>
      </c>
      <c r="S28" t="n">
        <v>15.4</v>
      </c>
      <c r="T28" t="n">
        <v>19.6</v>
      </c>
      <c r="U28" t="n">
        <v>12.9</v>
      </c>
      <c r="V28" t="n">
        <v>10.1</v>
      </c>
      <c r="W28" t="n">
        <v>8.6</v>
      </c>
    </row>
    <row r="29">
      <c r="A29" s="5" t="inlineStr">
        <is>
          <t>Summe Aktiva</t>
        </is>
      </c>
      <c r="B29" s="5" t="inlineStr">
        <is>
          <t>Total Assets</t>
        </is>
      </c>
      <c r="C29" t="inlineStr">
        <is>
          <t>-</t>
        </is>
      </c>
      <c r="D29" t="n">
        <v>496.4</v>
      </c>
      <c r="E29" t="n">
        <v>538.8</v>
      </c>
      <c r="F29" t="n">
        <v>415.4</v>
      </c>
      <c r="G29" t="n">
        <v>463.6</v>
      </c>
      <c r="H29" t="n">
        <v>400.1</v>
      </c>
      <c r="I29" t="n">
        <v>426.5</v>
      </c>
      <c r="J29" t="n">
        <v>447.7</v>
      </c>
      <c r="K29" t="n">
        <v>224.3</v>
      </c>
      <c r="L29" t="n">
        <v>228.4</v>
      </c>
      <c r="M29" t="n">
        <v>212.6</v>
      </c>
      <c r="N29" t="n">
        <v>206.1</v>
      </c>
      <c r="O29" t="n">
        <v>203.3</v>
      </c>
      <c r="P29" t="n">
        <v>184.7</v>
      </c>
      <c r="Q29" t="n">
        <v>127.8</v>
      </c>
      <c r="R29" t="n">
        <v>80.09999999999999</v>
      </c>
      <c r="S29" t="n">
        <v>55.8</v>
      </c>
      <c r="T29" t="n">
        <v>45.8</v>
      </c>
      <c r="U29" t="n">
        <v>42.4</v>
      </c>
      <c r="V29" t="n">
        <v>28.1</v>
      </c>
      <c r="W29" t="n">
        <v>33.4</v>
      </c>
    </row>
    <row r="30">
      <c r="A30" s="5" t="inlineStr">
        <is>
          <t>Summe kurzfristiges Fremdkapital</t>
        </is>
      </c>
      <c r="B30" s="5" t="inlineStr">
        <is>
          <t>Short-Term Debt</t>
        </is>
      </c>
      <c r="C30" t="inlineStr">
        <is>
          <t>-</t>
        </is>
      </c>
      <c r="D30" t="n">
        <v>61.6</v>
      </c>
      <c r="E30" t="n">
        <v>45.9</v>
      </c>
      <c r="F30" t="n">
        <v>47.7</v>
      </c>
      <c r="G30" t="n">
        <v>38.3</v>
      </c>
      <c r="H30" t="n">
        <v>27.5</v>
      </c>
      <c r="I30" t="n">
        <v>32.7</v>
      </c>
      <c r="J30" t="n">
        <v>35.4</v>
      </c>
      <c r="K30" t="n">
        <v>11.9</v>
      </c>
      <c r="L30" t="n">
        <v>23.8</v>
      </c>
      <c r="M30" t="n">
        <v>21.4</v>
      </c>
      <c r="N30" t="n">
        <v>24.3</v>
      </c>
      <c r="O30" t="n">
        <v>27.4</v>
      </c>
      <c r="P30" t="n">
        <v>29.4</v>
      </c>
      <c r="Q30" t="n">
        <v>18.3</v>
      </c>
      <c r="R30" t="n">
        <v>11</v>
      </c>
      <c r="S30" t="n">
        <v>10.1</v>
      </c>
      <c r="T30" t="n">
        <v>7.7</v>
      </c>
      <c r="U30" t="n">
        <v>19.4</v>
      </c>
      <c r="V30" t="n">
        <v>10.4</v>
      </c>
      <c r="W30" t="n">
        <v>12.6</v>
      </c>
    </row>
    <row r="31">
      <c r="A31" s="5" t="inlineStr">
        <is>
          <t>Summe langfristiges Fremdkapital</t>
        </is>
      </c>
      <c r="B31" s="5" t="inlineStr">
        <is>
          <t>Long-Term Debt</t>
        </is>
      </c>
      <c r="C31" t="inlineStr">
        <is>
          <t>-</t>
        </is>
      </c>
      <c r="D31" t="n">
        <v>40.2</v>
      </c>
      <c r="E31" t="n">
        <v>4.5</v>
      </c>
      <c r="F31" t="n">
        <v>9</v>
      </c>
      <c r="G31" t="n">
        <v>9.800000000000001</v>
      </c>
      <c r="H31" t="n">
        <v>9.9</v>
      </c>
      <c r="I31" t="n">
        <v>45</v>
      </c>
      <c r="J31" t="n">
        <v>60.1</v>
      </c>
      <c r="K31" t="n">
        <v>10.4</v>
      </c>
      <c r="L31" t="n">
        <v>7.5</v>
      </c>
      <c r="M31" t="n">
        <v>5.3</v>
      </c>
      <c r="N31" t="n">
        <v>7.9</v>
      </c>
      <c r="O31" t="n">
        <v>13.9</v>
      </c>
      <c r="P31" t="n">
        <v>9.800000000000001</v>
      </c>
      <c r="Q31" t="n">
        <v>9.5</v>
      </c>
      <c r="R31" t="n">
        <v>5.1</v>
      </c>
      <c r="S31" t="n">
        <v>6.3</v>
      </c>
      <c r="T31" t="n">
        <v>7.9</v>
      </c>
      <c r="U31" t="n">
        <v>2.4</v>
      </c>
      <c r="V31" t="inlineStr">
        <is>
          <t>-</t>
        </is>
      </c>
      <c r="W31" t="inlineStr">
        <is>
          <t>-</t>
        </is>
      </c>
    </row>
    <row r="32">
      <c r="A32" s="5" t="inlineStr">
        <is>
          <t>Summe Fremdkapital</t>
        </is>
      </c>
      <c r="B32" s="5" t="inlineStr">
        <is>
          <t>Total Liabilities</t>
        </is>
      </c>
      <c r="C32" t="inlineStr">
        <is>
          <t>-</t>
        </is>
      </c>
      <c r="D32" t="n">
        <v>101.7</v>
      </c>
      <c r="E32" t="n">
        <v>50.4</v>
      </c>
      <c r="F32" t="n">
        <v>56.7</v>
      </c>
      <c r="G32" t="n">
        <v>48.1</v>
      </c>
      <c r="H32" t="n">
        <v>37.3</v>
      </c>
      <c r="I32" t="n">
        <v>77.7</v>
      </c>
      <c r="J32" t="n">
        <v>95.5</v>
      </c>
      <c r="K32" t="n">
        <v>22.3</v>
      </c>
      <c r="L32" t="n">
        <v>31.3</v>
      </c>
      <c r="M32" t="n">
        <v>26.7</v>
      </c>
      <c r="N32" t="n">
        <v>32.2</v>
      </c>
      <c r="O32" t="n">
        <v>41.3</v>
      </c>
      <c r="P32" t="n">
        <v>39.2</v>
      </c>
      <c r="Q32" t="n">
        <v>27.8</v>
      </c>
      <c r="R32" t="n">
        <v>16.1</v>
      </c>
      <c r="S32" t="n">
        <v>16.4</v>
      </c>
      <c r="T32" t="n">
        <v>15.6</v>
      </c>
      <c r="U32" t="n">
        <v>21.8</v>
      </c>
      <c r="V32" t="n">
        <v>10.4</v>
      </c>
      <c r="W32" t="n">
        <v>12.6</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inlineStr">
        <is>
          <t>-</t>
        </is>
      </c>
      <c r="D34" t="n">
        <v>394.7</v>
      </c>
      <c r="E34" t="n">
        <v>488.4</v>
      </c>
      <c r="F34" t="n">
        <v>358.7</v>
      </c>
      <c r="G34" t="n">
        <v>415.5</v>
      </c>
      <c r="H34" t="n">
        <v>362.7</v>
      </c>
      <c r="I34" t="n">
        <v>348.8</v>
      </c>
      <c r="J34" t="n">
        <v>352.1</v>
      </c>
      <c r="K34" t="n">
        <v>202</v>
      </c>
      <c r="L34" t="n">
        <v>197.1</v>
      </c>
      <c r="M34" t="n">
        <v>185.9</v>
      </c>
      <c r="N34" t="n">
        <v>173.9</v>
      </c>
      <c r="O34" t="n">
        <v>162</v>
      </c>
      <c r="P34" t="n">
        <v>145.5</v>
      </c>
      <c r="Q34" t="n">
        <v>100.1</v>
      </c>
      <c r="R34" t="n">
        <v>64</v>
      </c>
      <c r="S34" t="n">
        <v>39.4</v>
      </c>
      <c r="T34" t="n">
        <v>30.2</v>
      </c>
      <c r="U34" t="n">
        <v>20.6</v>
      </c>
      <c r="V34" t="n">
        <v>17.7</v>
      </c>
      <c r="W34" t="n">
        <v>20.7</v>
      </c>
    </row>
    <row r="35">
      <c r="A35" s="5" t="inlineStr">
        <is>
          <t>Summe Passiva</t>
        </is>
      </c>
      <c r="B35" s="5" t="inlineStr">
        <is>
          <t>Liabilities &amp; Shareholder Equity</t>
        </is>
      </c>
      <c r="C35" t="inlineStr">
        <is>
          <t>-</t>
        </is>
      </c>
      <c r="D35" t="n">
        <v>496.4</v>
      </c>
      <c r="E35" t="n">
        <v>538.8</v>
      </c>
      <c r="F35" t="n">
        <v>415.4</v>
      </c>
      <c r="G35" t="n">
        <v>463.6</v>
      </c>
      <c r="H35" t="n">
        <v>400.1</v>
      </c>
      <c r="I35" t="n">
        <v>426.5</v>
      </c>
      <c r="J35" t="n">
        <v>447.7</v>
      </c>
      <c r="K35" t="n">
        <v>224.3</v>
      </c>
      <c r="L35" t="n">
        <v>228.4</v>
      </c>
      <c r="M35" t="n">
        <v>212.6</v>
      </c>
      <c r="N35" t="n">
        <v>206.1</v>
      </c>
      <c r="O35" t="n">
        <v>203.3</v>
      </c>
      <c r="P35" t="n">
        <v>184.7</v>
      </c>
      <c r="Q35" t="n">
        <v>127.8</v>
      </c>
      <c r="R35" t="n">
        <v>80.09999999999999</v>
      </c>
      <c r="S35" t="n">
        <v>55.8</v>
      </c>
      <c r="T35" t="n">
        <v>45.8</v>
      </c>
      <c r="U35" t="n">
        <v>42.4</v>
      </c>
      <c r="V35" t="n">
        <v>28.1</v>
      </c>
      <c r="W35" t="n">
        <v>33.4</v>
      </c>
    </row>
    <row r="36">
      <c r="A36" s="5" t="inlineStr">
        <is>
          <t>Mio.Aktien im Umlauf</t>
        </is>
      </c>
      <c r="B36" s="5" t="inlineStr">
        <is>
          <t>Million shares outstanding</t>
        </is>
      </c>
      <c r="C36" t="n">
        <v>32.89</v>
      </c>
      <c r="D36" t="n">
        <v>31.96</v>
      </c>
      <c r="E36" t="n">
        <v>31.84</v>
      </c>
      <c r="F36" t="n">
        <v>29.42</v>
      </c>
      <c r="G36" t="n">
        <v>29.16</v>
      </c>
      <c r="H36" t="n">
        <v>26.54</v>
      </c>
      <c r="I36" t="n">
        <v>26.46</v>
      </c>
      <c r="J36" t="n">
        <v>26.22</v>
      </c>
      <c r="K36" t="n">
        <v>23.36</v>
      </c>
      <c r="L36" t="n">
        <v>23.11</v>
      </c>
      <c r="M36" t="n">
        <v>22.8</v>
      </c>
      <c r="N36" t="n">
        <v>22.5</v>
      </c>
      <c r="O36" t="n">
        <v>22.2</v>
      </c>
      <c r="P36" t="n">
        <v>22.2</v>
      </c>
      <c r="Q36" t="n">
        <v>20.1</v>
      </c>
      <c r="R36" t="n">
        <v>18</v>
      </c>
      <c r="S36" t="n">
        <v>16.2</v>
      </c>
      <c r="T36" t="n">
        <v>12.9</v>
      </c>
      <c r="U36" t="n">
        <v>11.4</v>
      </c>
      <c r="V36" t="n">
        <v>10.5</v>
      </c>
      <c r="W36" t="n">
        <v>10.5</v>
      </c>
    </row>
    <row r="37">
      <c r="A37" s="5" t="inlineStr">
        <is>
          <t>Ergebnis je Aktie (brutto)</t>
        </is>
      </c>
      <c r="B37" s="5" t="inlineStr">
        <is>
          <t>Earnings per share</t>
        </is>
      </c>
      <c r="C37" t="inlineStr">
        <is>
          <t>-</t>
        </is>
      </c>
      <c r="D37" t="n">
        <v>-3.33</v>
      </c>
      <c r="E37" t="n">
        <v>-1.9</v>
      </c>
      <c r="F37" t="n">
        <v>-2.34</v>
      </c>
      <c r="G37" t="n">
        <v>-2.05</v>
      </c>
      <c r="H37" t="n">
        <v>0.78</v>
      </c>
      <c r="I37" t="n">
        <v>-0.16</v>
      </c>
      <c r="J37" t="n">
        <v>0.41</v>
      </c>
      <c r="K37" t="n">
        <v>0.13</v>
      </c>
      <c r="L37" t="n">
        <v>0.49</v>
      </c>
      <c r="M37" t="n">
        <v>0.58</v>
      </c>
      <c r="N37" t="n">
        <v>0.58</v>
      </c>
      <c r="O37" t="n">
        <v>0.8100000000000001</v>
      </c>
      <c r="P37" t="n">
        <v>0.41</v>
      </c>
      <c r="Q37" t="n">
        <v>0.26</v>
      </c>
      <c r="R37" t="n">
        <v>0.28</v>
      </c>
      <c r="S37" t="n">
        <v>0.02</v>
      </c>
      <c r="T37" t="n">
        <v>-0.32</v>
      </c>
      <c r="U37" t="n">
        <v>-2.13</v>
      </c>
      <c r="V37" t="n">
        <v>-0.61</v>
      </c>
      <c r="W37" t="n">
        <v>-0.57</v>
      </c>
    </row>
    <row r="38">
      <c r="A38" s="5" t="inlineStr">
        <is>
          <t>Ergebnis je Aktie (unverwässert)</t>
        </is>
      </c>
      <c r="B38" s="5" t="inlineStr">
        <is>
          <t>Basic Earnings per share</t>
        </is>
      </c>
      <c r="C38" t="inlineStr">
        <is>
          <t>-</t>
        </is>
      </c>
      <c r="D38" t="n">
        <v>-3.26</v>
      </c>
      <c r="E38" t="n">
        <v>-1.79</v>
      </c>
      <c r="F38" t="n">
        <v>-2.41</v>
      </c>
      <c r="G38" t="n">
        <v>-2.28</v>
      </c>
      <c r="H38" t="n">
        <v>0.57</v>
      </c>
      <c r="I38" t="n">
        <v>-0.12</v>
      </c>
      <c r="J38" t="n">
        <v>0.54</v>
      </c>
      <c r="K38" t="n">
        <v>0.08</v>
      </c>
      <c r="L38" t="n">
        <v>0.36</v>
      </c>
      <c r="M38" t="n">
        <v>0.41</v>
      </c>
      <c r="N38" t="n">
        <v>0.4</v>
      </c>
      <c r="O38" t="n">
        <v>0.59</v>
      </c>
      <c r="P38" t="n">
        <v>0.54</v>
      </c>
      <c r="Q38" t="n">
        <v>0.31</v>
      </c>
      <c r="R38" t="n">
        <v>0.28</v>
      </c>
      <c r="S38" t="n">
        <v>0.02</v>
      </c>
      <c r="T38" t="n">
        <v>-0.32</v>
      </c>
      <c r="U38" t="n">
        <v>-2.12</v>
      </c>
      <c r="V38" t="n">
        <v>-0.62</v>
      </c>
      <c r="W38" t="n">
        <v>-0.87</v>
      </c>
    </row>
    <row r="39">
      <c r="A39" s="5" t="inlineStr">
        <is>
          <t>Ergebnis je Aktie (verwässert)</t>
        </is>
      </c>
      <c r="B39" s="5" t="inlineStr">
        <is>
          <t>Diluted Earnings per share</t>
        </is>
      </c>
      <c r="C39" t="inlineStr">
        <is>
          <t>-</t>
        </is>
      </c>
      <c r="D39" t="n">
        <v>-3.26</v>
      </c>
      <c r="E39" t="n">
        <v>-1.79</v>
      </c>
      <c r="F39" t="n">
        <v>-2.41</v>
      </c>
      <c r="G39" t="n">
        <v>-2.27</v>
      </c>
      <c r="H39" t="n">
        <v>0.57</v>
      </c>
      <c r="I39" t="n">
        <v>-0.12</v>
      </c>
      <c r="J39" t="n">
        <v>0.54</v>
      </c>
      <c r="K39" t="n">
        <v>0.08</v>
      </c>
      <c r="L39" t="n">
        <v>0.36</v>
      </c>
      <c r="M39" t="n">
        <v>0.4</v>
      </c>
      <c r="N39" t="n">
        <v>0.4</v>
      </c>
      <c r="O39" t="n">
        <v>0.59</v>
      </c>
      <c r="P39" t="n">
        <v>0.53</v>
      </c>
      <c r="Q39" t="n">
        <v>0.31</v>
      </c>
      <c r="R39" t="n">
        <v>0.28</v>
      </c>
      <c r="S39" t="n">
        <v>0.02</v>
      </c>
      <c r="T39" t="n">
        <v>-0.32</v>
      </c>
      <c r="U39" t="n">
        <v>-2.12</v>
      </c>
      <c r="V39" t="n">
        <v>-0.62</v>
      </c>
      <c r="W39" t="n">
        <v>-0.87</v>
      </c>
    </row>
    <row r="40">
      <c r="A40" s="5" t="inlineStr">
        <is>
          <t>Dividende je Aktie</t>
        </is>
      </c>
      <c r="B40" s="5" t="inlineStr">
        <is>
          <t>Dividend per share</t>
        </is>
      </c>
      <c r="C40" t="inlineStr">
        <is>
          <t>-</t>
        </is>
      </c>
      <c r="D40" t="inlineStr">
        <is>
          <t>-</t>
        </is>
      </c>
      <c r="E40" t="inlineStr">
        <is>
          <t>-</t>
        </is>
      </c>
      <c r="F40" t="inlineStr">
        <is>
          <t>-</t>
        </is>
      </c>
      <c r="G40" t="inlineStr">
        <is>
          <t>-</t>
        </is>
      </c>
      <c r="H40" t="inlineStr">
        <is>
          <t>-</t>
        </is>
      </c>
      <c r="I40" t="inlineStr">
        <is>
          <t>-</t>
        </is>
      </c>
      <c r="J40" t="inlineStr">
        <is>
          <t>-</t>
        </is>
      </c>
      <c r="K40" t="inlineStr">
        <is>
          <t>-</t>
        </is>
      </c>
      <c r="L40" t="inlineStr">
        <is>
          <t>-</t>
        </is>
      </c>
      <c r="M40" t="inlineStr">
        <is>
          <t>-</t>
        </is>
      </c>
      <c r="N40" t="inlineStr">
        <is>
          <t>-</t>
        </is>
      </c>
      <c r="O40" t="inlineStr">
        <is>
          <t>-</t>
        </is>
      </c>
      <c r="P40" t="inlineStr">
        <is>
          <t>-</t>
        </is>
      </c>
      <c r="Q40" t="inlineStr">
        <is>
          <t>-</t>
        </is>
      </c>
      <c r="R40" t="inlineStr">
        <is>
          <t>-</t>
        </is>
      </c>
      <c r="S40" t="inlineStr">
        <is>
          <t>-</t>
        </is>
      </c>
      <c r="T40" t="inlineStr">
        <is>
          <t>-</t>
        </is>
      </c>
      <c r="U40" t="inlineStr">
        <is>
          <t>-</t>
        </is>
      </c>
      <c r="V40" t="inlineStr">
        <is>
          <t>-</t>
        </is>
      </c>
      <c r="W40" t="inlineStr">
        <is>
          <t>-</t>
        </is>
      </c>
    </row>
    <row r="41">
      <c r="A41" s="5" t="inlineStr">
        <is>
          <t>Dividendenausschüttung in Mio</t>
        </is>
      </c>
      <c r="B41" s="5" t="inlineStr">
        <is>
          <t>Dividend Payment in M</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Umsatz</t>
        </is>
      </c>
      <c r="B42" s="5" t="inlineStr">
        <is>
          <t>Revenue</t>
        </is>
      </c>
      <c r="C42" t="inlineStr">
        <is>
          <t>-</t>
        </is>
      </c>
      <c r="D42" t="n">
        <v>2.25</v>
      </c>
      <c r="E42" t="n">
        <v>2.4</v>
      </c>
      <c r="F42" t="n">
        <v>2.27</v>
      </c>
      <c r="G42" t="n">
        <v>1.7</v>
      </c>
      <c r="H42" t="n">
        <v>4</v>
      </c>
      <c r="I42" t="n">
        <v>2.42</v>
      </c>
      <c r="J42" t="n">
        <v>2.97</v>
      </c>
      <c r="K42" t="n">
        <v>2.22</v>
      </c>
      <c r="L42" t="n">
        <v>4.36</v>
      </c>
      <c r="M42" t="n">
        <v>3.82</v>
      </c>
      <c r="N42" t="n">
        <v>3.6</v>
      </c>
      <c r="O42" t="n">
        <v>3.23</v>
      </c>
      <c r="P42" t="n">
        <v>2.79</v>
      </c>
      <c r="Q42" t="n">
        <v>2.64</v>
      </c>
      <c r="R42" t="n">
        <v>1.86</v>
      </c>
      <c r="S42" t="n">
        <v>1.36</v>
      </c>
      <c r="T42" t="n">
        <v>1.19</v>
      </c>
      <c r="U42" t="n">
        <v>1.47</v>
      </c>
      <c r="V42" t="n">
        <v>1.53</v>
      </c>
      <c r="W42" t="n">
        <v>0.8100000000000001</v>
      </c>
    </row>
    <row r="43">
      <c r="A43" s="5" t="inlineStr">
        <is>
          <t>Buchwert je Aktie</t>
        </is>
      </c>
      <c r="B43" s="5" t="inlineStr">
        <is>
          <t>Book value per share</t>
        </is>
      </c>
      <c r="C43" t="inlineStr">
        <is>
          <t>-</t>
        </is>
      </c>
      <c r="D43" t="n">
        <v>12.35</v>
      </c>
      <c r="E43" t="n">
        <v>15.34</v>
      </c>
      <c r="F43" t="n">
        <v>12.19</v>
      </c>
      <c r="G43" t="n">
        <v>14.25</v>
      </c>
      <c r="H43" t="n">
        <v>13.67</v>
      </c>
      <c r="I43" t="n">
        <v>13.18</v>
      </c>
      <c r="J43" t="n">
        <v>13.43</v>
      </c>
      <c r="K43" t="n">
        <v>8.65</v>
      </c>
      <c r="L43" t="n">
        <v>8.529999999999999</v>
      </c>
      <c r="M43" t="n">
        <v>8.15</v>
      </c>
      <c r="N43" t="n">
        <v>7.73</v>
      </c>
      <c r="O43" t="n">
        <v>7.3</v>
      </c>
      <c r="P43" t="n">
        <v>6.55</v>
      </c>
      <c r="Q43" t="n">
        <v>4.98</v>
      </c>
      <c r="R43" t="n">
        <v>3.56</v>
      </c>
      <c r="S43" t="n">
        <v>2.43</v>
      </c>
      <c r="T43" t="n">
        <v>2.34</v>
      </c>
      <c r="U43" t="n">
        <v>1.81</v>
      </c>
      <c r="V43" t="n">
        <v>1.69</v>
      </c>
      <c r="W43" t="n">
        <v>1.97</v>
      </c>
    </row>
    <row r="44">
      <c r="A44" s="5" t="inlineStr">
        <is>
          <t>Cashflow je Aktie</t>
        </is>
      </c>
      <c r="B44" s="5" t="inlineStr">
        <is>
          <t>Cashflow per share</t>
        </is>
      </c>
      <c r="C44" t="inlineStr">
        <is>
          <t>-</t>
        </is>
      </c>
      <c r="D44" t="n">
        <v>-2.51</v>
      </c>
      <c r="E44" t="n">
        <v>-1.05</v>
      </c>
      <c r="F44" t="n">
        <v>-1.31</v>
      </c>
      <c r="G44" t="n">
        <v>-1.6</v>
      </c>
      <c r="H44" t="n">
        <v>-0.89</v>
      </c>
      <c r="I44" t="n">
        <v>-0.54</v>
      </c>
      <c r="J44" t="n">
        <v>3.4</v>
      </c>
      <c r="K44" t="n">
        <v>0.08</v>
      </c>
      <c r="L44" t="n">
        <v>1.17</v>
      </c>
      <c r="M44" t="n">
        <v>0.11</v>
      </c>
      <c r="N44" t="n">
        <v>-0.04</v>
      </c>
      <c r="O44" t="n">
        <v>1.29</v>
      </c>
      <c r="P44" t="n">
        <v>0.77</v>
      </c>
      <c r="Q44" t="n">
        <v>0.8100000000000001</v>
      </c>
      <c r="R44" t="n">
        <v>0.24</v>
      </c>
      <c r="S44" t="n">
        <v>0.29</v>
      </c>
      <c r="T44" t="n">
        <v>0.45</v>
      </c>
      <c r="U44" t="n">
        <v>-1.33</v>
      </c>
      <c r="V44" t="n">
        <v>-0.34</v>
      </c>
      <c r="W44" t="inlineStr">
        <is>
          <t>-</t>
        </is>
      </c>
    </row>
    <row r="45">
      <c r="A45" s="5" t="inlineStr">
        <is>
          <t>Bilanzsumme je Aktie</t>
        </is>
      </c>
      <c r="B45" s="5" t="inlineStr">
        <is>
          <t>Total assets per share</t>
        </is>
      </c>
      <c r="C45" t="inlineStr">
        <is>
          <t>-</t>
        </is>
      </c>
      <c r="D45" t="n">
        <v>15.53</v>
      </c>
      <c r="E45" t="n">
        <v>16.92</v>
      </c>
      <c r="F45" t="n">
        <v>14.12</v>
      </c>
      <c r="G45" t="n">
        <v>15.9</v>
      </c>
      <c r="H45" t="n">
        <v>15.08</v>
      </c>
      <c r="I45" t="n">
        <v>16.12</v>
      </c>
      <c r="J45" t="n">
        <v>17.07</v>
      </c>
      <c r="K45" t="n">
        <v>9.6</v>
      </c>
      <c r="L45" t="n">
        <v>9.880000000000001</v>
      </c>
      <c r="M45" t="n">
        <v>9.32</v>
      </c>
      <c r="N45" t="n">
        <v>9.16</v>
      </c>
      <c r="O45" t="n">
        <v>9.16</v>
      </c>
      <c r="P45" t="n">
        <v>8.32</v>
      </c>
      <c r="Q45" t="n">
        <v>6.36</v>
      </c>
      <c r="R45" t="n">
        <v>4.45</v>
      </c>
      <c r="S45" t="n">
        <v>3.44</v>
      </c>
      <c r="T45" t="n">
        <v>3.55</v>
      </c>
      <c r="U45" t="n">
        <v>3.72</v>
      </c>
      <c r="V45" t="n">
        <v>2.68</v>
      </c>
      <c r="W45" t="n">
        <v>3.18</v>
      </c>
    </row>
    <row r="46">
      <c r="A46" s="5" t="inlineStr">
        <is>
          <t>Personal am Ende des Jahres</t>
        </is>
      </c>
      <c r="B46" s="5" t="inlineStr">
        <is>
          <t>Staff at the end of year</t>
        </is>
      </c>
      <c r="C46" t="inlineStr">
        <is>
          <t>-</t>
        </is>
      </c>
      <c r="D46" t="n">
        <v>426</v>
      </c>
      <c r="E46" t="n">
        <v>329</v>
      </c>
      <c r="F46" t="n">
        <v>326</v>
      </c>
      <c r="G46" t="n">
        <v>345</v>
      </c>
      <c r="H46" t="n">
        <v>365</v>
      </c>
      <c r="I46" t="n">
        <v>329</v>
      </c>
      <c r="J46" t="n">
        <v>299</v>
      </c>
      <c r="K46" t="n">
        <v>421</v>
      </c>
      <c r="L46" t="n">
        <v>446</v>
      </c>
      <c r="M46" t="n">
        <v>464</v>
      </c>
      <c r="N46" t="n">
        <v>413</v>
      </c>
      <c r="O46" t="n">
        <v>334</v>
      </c>
      <c r="P46" t="n">
        <v>295</v>
      </c>
      <c r="Q46" t="n">
        <v>279</v>
      </c>
      <c r="R46" t="n">
        <v>172</v>
      </c>
      <c r="S46" t="n">
        <v>132</v>
      </c>
      <c r="T46" t="n">
        <v>95</v>
      </c>
      <c r="U46" t="n">
        <v>110</v>
      </c>
      <c r="V46" t="n">
        <v>105</v>
      </c>
      <c r="W46" t="n">
        <v>95</v>
      </c>
    </row>
    <row r="47">
      <c r="A47" s="5" t="inlineStr">
        <is>
          <t>Personalaufwand in Mio. EUR</t>
        </is>
      </c>
      <c r="B47" s="5" t="inlineStr">
        <is>
          <t>Personnel expenses in M</t>
        </is>
      </c>
      <c r="C47" t="inlineStr">
        <is>
          <t>-</t>
        </is>
      </c>
      <c r="D47" t="n">
        <v>63.7</v>
      </c>
      <c r="E47" t="n">
        <v>44.6</v>
      </c>
      <c r="F47" t="n">
        <v>42.1</v>
      </c>
      <c r="G47" t="n">
        <v>36</v>
      </c>
      <c r="H47" t="n">
        <v>35.9</v>
      </c>
      <c r="I47" t="n">
        <v>30.7</v>
      </c>
      <c r="J47" t="n">
        <v>33</v>
      </c>
      <c r="K47" t="n">
        <v>33.3</v>
      </c>
      <c r="L47" t="n">
        <v>36.8</v>
      </c>
      <c r="M47" t="n">
        <v>31.7</v>
      </c>
      <c r="N47" t="n">
        <v>27.8</v>
      </c>
      <c r="O47" t="n">
        <v>22.5</v>
      </c>
      <c r="P47" t="n">
        <v>20.2</v>
      </c>
      <c r="Q47" t="n">
        <v>19.4</v>
      </c>
      <c r="R47" t="n">
        <v>12</v>
      </c>
      <c r="S47" t="inlineStr">
        <is>
          <t>-</t>
        </is>
      </c>
      <c r="T47" t="inlineStr">
        <is>
          <t>-</t>
        </is>
      </c>
      <c r="U47" t="inlineStr">
        <is>
          <t>-</t>
        </is>
      </c>
      <c r="V47" t="inlineStr">
        <is>
          <t>-</t>
        </is>
      </c>
      <c r="W47" t="inlineStr">
        <is>
          <t>-</t>
        </is>
      </c>
    </row>
    <row r="48">
      <c r="A48" s="5" t="inlineStr">
        <is>
          <t>Aufwand je Mitarbeiter in EUR</t>
        </is>
      </c>
      <c r="B48" s="5" t="inlineStr">
        <is>
          <t>Effort per employee</t>
        </is>
      </c>
      <c r="C48" t="inlineStr">
        <is>
          <t>-</t>
        </is>
      </c>
      <c r="D48" t="n">
        <v>149531</v>
      </c>
      <c r="E48" t="n">
        <v>135562</v>
      </c>
      <c r="F48" t="n">
        <v>129141</v>
      </c>
      <c r="G48" t="n">
        <v>104348</v>
      </c>
      <c r="H48" t="n">
        <v>98356</v>
      </c>
      <c r="I48" t="n">
        <v>93313</v>
      </c>
      <c r="J48" t="n">
        <v>110368</v>
      </c>
      <c r="K48" t="n">
        <v>79097</v>
      </c>
      <c r="L48" t="n">
        <v>82511</v>
      </c>
      <c r="M48" t="n">
        <v>68319</v>
      </c>
      <c r="N48" t="n">
        <v>67312</v>
      </c>
      <c r="O48" t="n">
        <v>67365</v>
      </c>
      <c r="P48" t="n">
        <v>68475</v>
      </c>
      <c r="Q48" t="n">
        <v>69534</v>
      </c>
      <c r="R48" t="n">
        <v>69767</v>
      </c>
      <c r="S48" t="inlineStr">
        <is>
          <t>-</t>
        </is>
      </c>
      <c r="T48" t="inlineStr">
        <is>
          <t>-</t>
        </is>
      </c>
      <c r="U48" t="inlineStr">
        <is>
          <t>-</t>
        </is>
      </c>
      <c r="V48" t="inlineStr">
        <is>
          <t>-</t>
        </is>
      </c>
      <c r="W48" t="inlineStr">
        <is>
          <t>-</t>
        </is>
      </c>
    </row>
    <row r="49">
      <c r="A49" s="5" t="inlineStr">
        <is>
          <t>Umsatz je Aktie</t>
        </is>
      </c>
      <c r="B49" s="5" t="inlineStr">
        <is>
          <t>Revenue per share</t>
        </is>
      </c>
      <c r="C49" t="inlineStr">
        <is>
          <t>-</t>
        </is>
      </c>
      <c r="D49" t="n">
        <v>168440</v>
      </c>
      <c r="E49" t="n">
        <v>232347</v>
      </c>
      <c r="F49" t="n">
        <v>204880</v>
      </c>
      <c r="G49" t="n">
        <v>144184</v>
      </c>
      <c r="H49" t="n">
        <v>291022</v>
      </c>
      <c r="I49" t="n">
        <v>194462</v>
      </c>
      <c r="J49" t="n">
        <v>260736</v>
      </c>
      <c r="K49" t="n">
        <v>123318</v>
      </c>
      <c r="L49" t="n">
        <v>225958</v>
      </c>
      <c r="M49" t="n">
        <v>187578</v>
      </c>
      <c r="N49" t="n">
        <v>196125</v>
      </c>
      <c r="O49" t="n">
        <v>214371</v>
      </c>
      <c r="P49" t="n">
        <v>210169</v>
      </c>
      <c r="Q49" t="n">
        <v>189964</v>
      </c>
      <c r="R49" t="n">
        <v>194767</v>
      </c>
      <c r="S49" t="n">
        <v>166666</v>
      </c>
      <c r="T49" t="n">
        <v>161052</v>
      </c>
      <c r="U49" t="n">
        <v>152727</v>
      </c>
      <c r="V49" t="n">
        <v>153333</v>
      </c>
      <c r="W49" t="n">
        <v>89473</v>
      </c>
    </row>
    <row r="50">
      <c r="A50" s="5" t="inlineStr">
        <is>
          <t>Bruttoergebnis je Mitarbeiter in EUR</t>
        </is>
      </c>
      <c r="B50" s="5" t="inlineStr">
        <is>
          <t>Gross Profit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Gewinn je Mitarbeiter in EUR</t>
        </is>
      </c>
      <c r="B51" s="5" t="inlineStr">
        <is>
          <t>Earnings per employee</t>
        </is>
      </c>
      <c r="C51" t="inlineStr">
        <is>
          <t>-</t>
        </is>
      </c>
      <c r="D51" t="n">
        <v>-241784</v>
      </c>
      <c r="E51" t="n">
        <v>-170821</v>
      </c>
      <c r="F51" t="n">
        <v>-214110</v>
      </c>
      <c r="G51" t="n">
        <v>-175072</v>
      </c>
      <c r="H51" t="n">
        <v>40822</v>
      </c>
      <c r="I51" t="n">
        <v>-9119</v>
      </c>
      <c r="J51" t="n">
        <v>44147</v>
      </c>
      <c r="K51" t="n">
        <v>4513</v>
      </c>
      <c r="L51" t="n">
        <v>18386</v>
      </c>
      <c r="M51" t="n">
        <v>19828</v>
      </c>
      <c r="N51" t="n">
        <v>21792</v>
      </c>
      <c r="O51" t="n">
        <v>39521</v>
      </c>
      <c r="P51" t="n">
        <v>38983</v>
      </c>
      <c r="Q51" t="n">
        <v>21505</v>
      </c>
      <c r="R51" t="n">
        <v>27326</v>
      </c>
      <c r="S51" t="n">
        <v>2273</v>
      </c>
      <c r="T51" t="n">
        <v>-43158</v>
      </c>
      <c r="U51" t="n">
        <v>-221818</v>
      </c>
      <c r="V51" t="n">
        <v>-61905</v>
      </c>
      <c r="W51" t="n">
        <v>-96842</v>
      </c>
    </row>
    <row r="52">
      <c r="A52" s="5" t="inlineStr">
        <is>
          <t>KGV (Kurs/Gewinn)</t>
        </is>
      </c>
      <c r="B52" s="5" t="inlineStr">
        <is>
          <t>PE (price/earnings)</t>
        </is>
      </c>
      <c r="C52" t="inlineStr">
        <is>
          <t>-</t>
        </is>
      </c>
      <c r="D52" t="inlineStr">
        <is>
          <t>-</t>
        </is>
      </c>
      <c r="E52" t="inlineStr">
        <is>
          <t>-</t>
        </is>
      </c>
      <c r="F52" t="inlineStr">
        <is>
          <t>-</t>
        </is>
      </c>
      <c r="G52" t="inlineStr">
        <is>
          <t>-</t>
        </is>
      </c>
      <c r="H52" t="n">
        <v>101.1</v>
      </c>
      <c r="I52" t="inlineStr">
        <is>
          <t>-</t>
        </is>
      </c>
      <c r="J52" t="n">
        <v>103.4</v>
      </c>
      <c r="K52" t="n">
        <v>366.3</v>
      </c>
      <c r="L52" t="n">
        <v>48.7</v>
      </c>
      <c r="M52" t="n">
        <v>45.2</v>
      </c>
      <c r="N52" t="n">
        <v>42.4</v>
      </c>
      <c r="O52" t="n">
        <v>31.8</v>
      </c>
      <c r="P52" t="n">
        <v>29.8</v>
      </c>
      <c r="Q52" t="n">
        <v>58.5</v>
      </c>
      <c r="R52" t="n">
        <v>49.2</v>
      </c>
      <c r="S52" t="n">
        <v>635</v>
      </c>
      <c r="T52" t="inlineStr">
        <is>
          <t>-</t>
        </is>
      </c>
      <c r="U52" t="inlineStr">
        <is>
          <t>-</t>
        </is>
      </c>
      <c r="V52" t="inlineStr">
        <is>
          <t>-</t>
        </is>
      </c>
      <c r="W52" t="inlineStr">
        <is>
          <t>-</t>
        </is>
      </c>
    </row>
    <row r="53">
      <c r="A53" s="5" t="inlineStr">
        <is>
          <t>KUV (Kurs/Umsatz)</t>
        </is>
      </c>
      <c r="B53" s="5" t="inlineStr">
        <is>
          <t>PS (price/sales)</t>
        </is>
      </c>
      <c r="C53" t="inlineStr">
        <is>
          <t>-</t>
        </is>
      </c>
      <c r="D53" t="n">
        <v>56.44</v>
      </c>
      <c r="E53" t="n">
        <v>37.07</v>
      </c>
      <c r="F53" t="n">
        <v>33.73</v>
      </c>
      <c r="G53" t="n">
        <v>28.6</v>
      </c>
      <c r="H53" t="n">
        <v>14.41</v>
      </c>
      <c r="I53" t="n">
        <v>31.68</v>
      </c>
      <c r="J53" t="n">
        <v>18.77</v>
      </c>
      <c r="K53" t="n">
        <v>13.19</v>
      </c>
      <c r="L53" t="n">
        <v>4.02</v>
      </c>
      <c r="M53" t="n">
        <v>4.86</v>
      </c>
      <c r="N53" t="n">
        <v>4.71</v>
      </c>
      <c r="O53" t="n">
        <v>5.81</v>
      </c>
      <c r="P53" t="n">
        <v>5.76</v>
      </c>
      <c r="Q53" t="n">
        <v>6.87</v>
      </c>
      <c r="R53" t="n">
        <v>7.4</v>
      </c>
      <c r="S53" t="n">
        <v>9.35</v>
      </c>
      <c r="T53" t="n">
        <v>3.13</v>
      </c>
      <c r="U53" t="n">
        <v>3.61</v>
      </c>
      <c r="V53" t="n">
        <v>13.35</v>
      </c>
      <c r="W53" t="n">
        <v>51.88</v>
      </c>
    </row>
    <row r="54">
      <c r="A54" s="5" t="inlineStr">
        <is>
          <t>KBV (Kurs/Buchwert)</t>
        </is>
      </c>
      <c r="B54" s="5" t="inlineStr">
        <is>
          <t>PB (price/book value)</t>
        </is>
      </c>
      <c r="C54" t="inlineStr">
        <is>
          <t>-</t>
        </is>
      </c>
      <c r="D54" t="n">
        <v>10.27</v>
      </c>
      <c r="E54" t="n">
        <v>5.8</v>
      </c>
      <c r="F54" t="n">
        <v>6.28</v>
      </c>
      <c r="G54" t="n">
        <v>3.42</v>
      </c>
      <c r="H54" t="n">
        <v>4.22</v>
      </c>
      <c r="I54" t="n">
        <v>5.81</v>
      </c>
      <c r="J54" t="n">
        <v>4.16</v>
      </c>
      <c r="K54" t="n">
        <v>3.39</v>
      </c>
      <c r="L54" t="n">
        <v>2.06</v>
      </c>
      <c r="M54" t="n">
        <v>2.27</v>
      </c>
      <c r="N54" t="n">
        <v>2.19</v>
      </c>
      <c r="O54" t="n">
        <v>2.57</v>
      </c>
      <c r="P54" t="n">
        <v>2.46</v>
      </c>
      <c r="Q54" t="n">
        <v>3.64</v>
      </c>
      <c r="R54" t="n">
        <v>3.87</v>
      </c>
      <c r="S54" t="n">
        <v>5.22</v>
      </c>
      <c r="T54" t="n">
        <v>1.58</v>
      </c>
      <c r="U54" t="n">
        <v>2.94</v>
      </c>
      <c r="V54" t="n">
        <v>12.14</v>
      </c>
      <c r="W54" t="n">
        <v>21.3</v>
      </c>
    </row>
    <row r="55">
      <c r="A55" s="5" t="inlineStr">
        <is>
          <t>KCV (Kurs/Cashflow)</t>
        </is>
      </c>
      <c r="B55" s="5" t="inlineStr">
        <is>
          <t>PC (price/cashflow)</t>
        </is>
      </c>
      <c r="C55" t="inlineStr">
        <is>
          <t>-</t>
        </is>
      </c>
      <c r="D55" t="n">
        <v>-50.59</v>
      </c>
      <c r="E55" t="n">
        <v>-85.05</v>
      </c>
      <c r="F55" t="n">
        <v>-58.67</v>
      </c>
      <c r="G55" t="n">
        <v>-30.51</v>
      </c>
      <c r="H55" t="n">
        <v>-65.09999999999999</v>
      </c>
      <c r="I55" t="n">
        <v>-142.77</v>
      </c>
      <c r="J55" t="n">
        <v>16.44</v>
      </c>
      <c r="K55" t="n">
        <v>380.22</v>
      </c>
      <c r="L55" t="n">
        <v>14.95</v>
      </c>
      <c r="M55" t="n">
        <v>168.99</v>
      </c>
      <c r="N55" t="n">
        <v>-381.38</v>
      </c>
      <c r="O55" t="n">
        <v>14.55</v>
      </c>
      <c r="P55" t="n">
        <v>20.9</v>
      </c>
      <c r="Q55" t="n">
        <v>22.34</v>
      </c>
      <c r="R55" t="n">
        <v>56.33</v>
      </c>
      <c r="S55" t="n">
        <v>43.77</v>
      </c>
      <c r="T55" t="n">
        <v>8.25</v>
      </c>
      <c r="U55" t="n">
        <v>-3.99</v>
      </c>
      <c r="V55" t="n">
        <v>-59.7</v>
      </c>
      <c r="W55" t="inlineStr">
        <is>
          <t>-</t>
        </is>
      </c>
    </row>
    <row r="56">
      <c r="A56" s="5" t="inlineStr">
        <is>
          <t>Dividendenrendite in %</t>
        </is>
      </c>
      <c r="B56" s="5" t="inlineStr">
        <is>
          <t>Dividend Yield in %</t>
        </is>
      </c>
      <c r="C56" t="inlineStr">
        <is>
          <t>-</t>
        </is>
      </c>
      <c r="D56" t="inlineStr">
        <is>
          <t>-</t>
        </is>
      </c>
      <c r="E56" t="inlineStr">
        <is>
          <t>-</t>
        </is>
      </c>
      <c r="F56" t="inlineStr">
        <is>
          <t>-</t>
        </is>
      </c>
      <c r="G56" t="inlineStr">
        <is>
          <t>-</t>
        </is>
      </c>
      <c r="H56" t="inlineStr">
        <is>
          <t>-</t>
        </is>
      </c>
      <c r="I56" t="inlineStr">
        <is>
          <t>-</t>
        </is>
      </c>
      <c r="J56" t="inlineStr">
        <is>
          <t>-</t>
        </is>
      </c>
      <c r="K56" t="inlineStr">
        <is>
          <t>-</t>
        </is>
      </c>
      <c r="L56" t="inlineStr">
        <is>
          <t>-</t>
        </is>
      </c>
      <c r="M56" t="inlineStr">
        <is>
          <t>-</t>
        </is>
      </c>
      <c r="N56" t="inlineStr">
        <is>
          <t>-</t>
        </is>
      </c>
      <c r="O56" t="inlineStr">
        <is>
          <t>-</t>
        </is>
      </c>
      <c r="P56" t="inlineStr">
        <is>
          <t>-</t>
        </is>
      </c>
      <c r="Q56" t="inlineStr">
        <is>
          <t>-</t>
        </is>
      </c>
      <c r="R56" t="inlineStr">
        <is>
          <t>-</t>
        </is>
      </c>
      <c r="S56" t="inlineStr">
        <is>
          <t>-</t>
        </is>
      </c>
      <c r="T56" t="inlineStr">
        <is>
          <t>-</t>
        </is>
      </c>
      <c r="U56" t="inlineStr">
        <is>
          <t>-</t>
        </is>
      </c>
      <c r="V56" t="inlineStr">
        <is>
          <t>-</t>
        </is>
      </c>
      <c r="W56" t="inlineStr">
        <is>
          <t>-</t>
        </is>
      </c>
    </row>
    <row r="57">
      <c r="A57" s="5" t="inlineStr">
        <is>
          <t>Gewinnrendite in %</t>
        </is>
      </c>
      <c r="B57" s="5" t="inlineStr">
        <is>
          <t>Return on profit in %</t>
        </is>
      </c>
      <c r="C57" t="inlineStr">
        <is>
          <t>-</t>
        </is>
      </c>
      <c r="D57" t="n">
        <v>-2.6</v>
      </c>
      <c r="E57" t="n">
        <v>-2</v>
      </c>
      <c r="F57" t="n">
        <v>-3.1</v>
      </c>
      <c r="G57" t="n">
        <v>-4.7</v>
      </c>
      <c r="H57" t="n">
        <v>1</v>
      </c>
      <c r="I57" t="n">
        <v>-0.2</v>
      </c>
      <c r="J57" t="n">
        <v>1</v>
      </c>
      <c r="K57" t="n">
        <v>0.3</v>
      </c>
      <c r="L57" t="n">
        <v>2.1</v>
      </c>
      <c r="M57" t="n">
        <v>2.2</v>
      </c>
      <c r="N57" t="n">
        <v>2.4</v>
      </c>
      <c r="O57" t="n">
        <v>3.1</v>
      </c>
      <c r="P57" t="n">
        <v>3.4</v>
      </c>
      <c r="Q57" t="n">
        <v>1.7</v>
      </c>
      <c r="R57" t="n">
        <v>2</v>
      </c>
      <c r="S57" t="n">
        <v>0.2</v>
      </c>
      <c r="T57" t="n">
        <v>-8.6</v>
      </c>
      <c r="U57" t="n">
        <v>-39.8</v>
      </c>
      <c r="V57" t="n">
        <v>-3</v>
      </c>
      <c r="W57" t="n">
        <v>-2.1</v>
      </c>
    </row>
    <row r="58">
      <c r="A58" s="5" t="inlineStr">
        <is>
          <t>Eigenkapitalrendite in %</t>
        </is>
      </c>
      <c r="B58" s="5" t="inlineStr">
        <is>
          <t>Return on Equity in %</t>
        </is>
      </c>
      <c r="C58" t="inlineStr">
        <is>
          <t>-</t>
        </is>
      </c>
      <c r="D58" t="n">
        <v>-26.1</v>
      </c>
      <c r="E58" t="n">
        <v>-11.51</v>
      </c>
      <c r="F58" t="n">
        <v>-19.46</v>
      </c>
      <c r="G58" t="n">
        <v>-14.54</v>
      </c>
      <c r="H58" t="n">
        <v>4.11</v>
      </c>
      <c r="I58" t="n">
        <v>-0.86</v>
      </c>
      <c r="J58" t="n">
        <v>3.75</v>
      </c>
      <c r="K58" t="n">
        <v>0.9399999999999999</v>
      </c>
      <c r="L58" t="n">
        <v>4.16</v>
      </c>
      <c r="M58" t="n">
        <v>4.95</v>
      </c>
      <c r="N58" t="n">
        <v>5.18</v>
      </c>
      <c r="O58" t="n">
        <v>8.15</v>
      </c>
      <c r="P58" t="n">
        <v>7.9</v>
      </c>
      <c r="Q58" t="n">
        <v>5.99</v>
      </c>
      <c r="R58" t="n">
        <v>7.34</v>
      </c>
      <c r="S58" t="n">
        <v>0.76</v>
      </c>
      <c r="T58" t="n">
        <v>-13.58</v>
      </c>
      <c r="U58" t="n">
        <v>-118.45</v>
      </c>
      <c r="V58" t="n">
        <v>-36.72</v>
      </c>
      <c r="W58" t="n">
        <v>-44.44</v>
      </c>
    </row>
    <row r="59">
      <c r="A59" s="5" t="inlineStr">
        <is>
          <t>Umsatzrendite in %</t>
        </is>
      </c>
      <c r="B59" s="5" t="inlineStr">
        <is>
          <t>Return on sales in %</t>
        </is>
      </c>
      <c r="C59" t="inlineStr">
        <is>
          <t>-</t>
        </is>
      </c>
      <c r="D59" t="n">
        <v>-143.45</v>
      </c>
      <c r="E59" t="n">
        <v>-73.56</v>
      </c>
      <c r="F59" t="n">
        <v>-104.49</v>
      </c>
      <c r="G59" t="n">
        <v>-121.53</v>
      </c>
      <c r="H59" t="n">
        <v>14.03</v>
      </c>
      <c r="I59" t="n">
        <v>-4.69</v>
      </c>
      <c r="J59" t="n">
        <v>16.92</v>
      </c>
      <c r="K59" t="n">
        <v>3.66</v>
      </c>
      <c r="L59" t="n">
        <v>8.130000000000001</v>
      </c>
      <c r="M59" t="n">
        <v>10.57</v>
      </c>
      <c r="N59" t="n">
        <v>11.11</v>
      </c>
      <c r="O59" t="n">
        <v>18.44</v>
      </c>
      <c r="P59" t="n">
        <v>18.55</v>
      </c>
      <c r="Q59" t="n">
        <v>11.32</v>
      </c>
      <c r="R59" t="n">
        <v>14.03</v>
      </c>
      <c r="S59" t="n">
        <v>1.36</v>
      </c>
      <c r="T59" t="n">
        <v>-26.8</v>
      </c>
      <c r="U59" t="n">
        <v>-145.24</v>
      </c>
      <c r="V59" t="n">
        <v>-40.37</v>
      </c>
      <c r="W59" t="n">
        <v>-108.24</v>
      </c>
    </row>
    <row r="60">
      <c r="A60" s="5" t="inlineStr">
        <is>
          <t>Gesamtkapitalrendite in %</t>
        </is>
      </c>
      <c r="B60" s="5" t="inlineStr">
        <is>
          <t>Total Return on Investment in %</t>
        </is>
      </c>
      <c r="C60" t="inlineStr">
        <is>
          <t>-</t>
        </is>
      </c>
      <c r="D60" t="n">
        <v>-20.29</v>
      </c>
      <c r="E60" t="n">
        <v>-10.28</v>
      </c>
      <c r="F60" t="n">
        <v>-16.35</v>
      </c>
      <c r="G60" t="n">
        <v>-12.75</v>
      </c>
      <c r="H60" t="n">
        <v>3.82</v>
      </c>
      <c r="I60" t="n">
        <v>-0.66</v>
      </c>
      <c r="J60" t="n">
        <v>2.97</v>
      </c>
      <c r="K60" t="n">
        <v>0.89</v>
      </c>
      <c r="L60" t="n">
        <v>3.59</v>
      </c>
      <c r="M60" t="n">
        <v>4.33</v>
      </c>
      <c r="N60" t="n">
        <v>4.37</v>
      </c>
      <c r="O60" t="n">
        <v>6.49</v>
      </c>
      <c r="P60" t="n">
        <v>6.23</v>
      </c>
      <c r="Q60" t="n">
        <v>4.77</v>
      </c>
      <c r="R60" t="n">
        <v>6.24</v>
      </c>
      <c r="S60" t="n">
        <v>1.08</v>
      </c>
      <c r="T60" t="n">
        <v>-6.99</v>
      </c>
      <c r="U60" t="n">
        <v>-57.55</v>
      </c>
      <c r="V60" t="n">
        <v>-23.13</v>
      </c>
      <c r="W60" t="n">
        <v>-27.54</v>
      </c>
    </row>
    <row r="61">
      <c r="A61" s="5" t="inlineStr">
        <is>
          <t>Return on Investment in %</t>
        </is>
      </c>
      <c r="B61" s="5" t="inlineStr">
        <is>
          <t>Return on Investment in %</t>
        </is>
      </c>
      <c r="C61" t="inlineStr">
        <is>
          <t>-</t>
        </is>
      </c>
      <c r="D61" t="n">
        <v>-20.75</v>
      </c>
      <c r="E61" t="n">
        <v>-10.43</v>
      </c>
      <c r="F61" t="n">
        <v>-16.8</v>
      </c>
      <c r="G61" t="n">
        <v>-13.03</v>
      </c>
      <c r="H61" t="n">
        <v>3.72</v>
      </c>
      <c r="I61" t="n">
        <v>-0.7</v>
      </c>
      <c r="J61" t="n">
        <v>2.95</v>
      </c>
      <c r="K61" t="n">
        <v>0.85</v>
      </c>
      <c r="L61" t="n">
        <v>3.59</v>
      </c>
      <c r="M61" t="n">
        <v>4.33</v>
      </c>
      <c r="N61" t="n">
        <v>4.37</v>
      </c>
      <c r="O61" t="n">
        <v>6.49</v>
      </c>
      <c r="P61" t="n">
        <v>6.23</v>
      </c>
      <c r="Q61" t="n">
        <v>4.69</v>
      </c>
      <c r="R61" t="n">
        <v>5.87</v>
      </c>
      <c r="S61" t="n">
        <v>0.54</v>
      </c>
      <c r="T61" t="n">
        <v>-8.949999999999999</v>
      </c>
      <c r="U61" t="n">
        <v>-57.55</v>
      </c>
      <c r="V61" t="n">
        <v>-23.13</v>
      </c>
      <c r="W61" t="n">
        <v>-27.54</v>
      </c>
    </row>
    <row r="62">
      <c r="A62" s="5" t="inlineStr">
        <is>
          <t>Arbeitsintensität in %</t>
        </is>
      </c>
      <c r="B62" s="5" t="inlineStr">
        <is>
          <t>Work Intensity in %</t>
        </is>
      </c>
      <c r="C62" t="inlineStr">
        <is>
          <t>-</t>
        </is>
      </c>
      <c r="D62" t="n">
        <v>61.18</v>
      </c>
      <c r="E62" t="n">
        <v>72.18000000000001</v>
      </c>
      <c r="F62" t="n">
        <v>82.02</v>
      </c>
      <c r="G62" t="n">
        <v>66.45999999999999</v>
      </c>
      <c r="H62" t="n">
        <v>75.01000000000001</v>
      </c>
      <c r="I62" t="n">
        <v>75.59</v>
      </c>
      <c r="J62" t="n">
        <v>90.81999999999999</v>
      </c>
      <c r="K62" t="n">
        <v>63.71</v>
      </c>
      <c r="L62" t="n">
        <v>67.73</v>
      </c>
      <c r="M62" t="n">
        <v>62.32</v>
      </c>
      <c r="N62" t="n">
        <v>75.5</v>
      </c>
      <c r="O62" t="n">
        <v>73.83</v>
      </c>
      <c r="P62" t="n">
        <v>66.54000000000001</v>
      </c>
      <c r="Q62" t="n">
        <v>59.55</v>
      </c>
      <c r="R62" t="n">
        <v>73.03</v>
      </c>
      <c r="S62" t="n">
        <v>72.40000000000001</v>
      </c>
      <c r="T62" t="n">
        <v>57.21</v>
      </c>
      <c r="U62" t="n">
        <v>69.58</v>
      </c>
      <c r="V62" t="n">
        <v>64.06</v>
      </c>
      <c r="W62" t="n">
        <v>74.25</v>
      </c>
    </row>
    <row r="63">
      <c r="A63" s="5" t="inlineStr">
        <is>
          <t>Eigenkapitalquote in %</t>
        </is>
      </c>
      <c r="B63" s="5" t="inlineStr">
        <is>
          <t>Equity Ratio in %</t>
        </is>
      </c>
      <c r="C63" t="inlineStr">
        <is>
          <t>-</t>
        </is>
      </c>
      <c r="D63" t="n">
        <v>79.51000000000001</v>
      </c>
      <c r="E63" t="n">
        <v>90.65000000000001</v>
      </c>
      <c r="F63" t="n">
        <v>86.34999999999999</v>
      </c>
      <c r="G63" t="n">
        <v>89.62</v>
      </c>
      <c r="H63" t="n">
        <v>90.65000000000001</v>
      </c>
      <c r="I63" t="n">
        <v>81.78</v>
      </c>
      <c r="J63" t="n">
        <v>78.65000000000001</v>
      </c>
      <c r="K63" t="n">
        <v>90.06</v>
      </c>
      <c r="L63" t="n">
        <v>86.3</v>
      </c>
      <c r="M63" t="n">
        <v>87.44</v>
      </c>
      <c r="N63" t="n">
        <v>84.38</v>
      </c>
      <c r="O63" t="n">
        <v>79.69</v>
      </c>
      <c r="P63" t="n">
        <v>78.78</v>
      </c>
      <c r="Q63" t="n">
        <v>78.33</v>
      </c>
      <c r="R63" t="n">
        <v>79.90000000000001</v>
      </c>
      <c r="S63" t="n">
        <v>70.61</v>
      </c>
      <c r="T63" t="n">
        <v>65.94</v>
      </c>
      <c r="U63" t="n">
        <v>48.58</v>
      </c>
      <c r="V63" t="n">
        <v>62.99</v>
      </c>
      <c r="W63" t="n">
        <v>61.98</v>
      </c>
    </row>
    <row r="64">
      <c r="A64" s="5" t="inlineStr">
        <is>
          <t>Fremdkapitalquote in %</t>
        </is>
      </c>
      <c r="B64" s="5" t="inlineStr">
        <is>
          <t>Debt Ratio in %</t>
        </is>
      </c>
      <c r="C64" t="inlineStr">
        <is>
          <t>-</t>
        </is>
      </c>
      <c r="D64" t="n">
        <v>20.49</v>
      </c>
      <c r="E64" t="n">
        <v>9.35</v>
      </c>
      <c r="F64" t="n">
        <v>13.65</v>
      </c>
      <c r="G64" t="n">
        <v>10.38</v>
      </c>
      <c r="H64" t="n">
        <v>9.35</v>
      </c>
      <c r="I64" t="n">
        <v>18.22</v>
      </c>
      <c r="J64" t="n">
        <v>21.35</v>
      </c>
      <c r="K64" t="n">
        <v>9.94</v>
      </c>
      <c r="L64" t="n">
        <v>13.7</v>
      </c>
      <c r="M64" t="n">
        <v>12.56</v>
      </c>
      <c r="N64" t="n">
        <v>15.62</v>
      </c>
      <c r="O64" t="n">
        <v>20.31</v>
      </c>
      <c r="P64" t="n">
        <v>21.22</v>
      </c>
      <c r="Q64" t="n">
        <v>21.67</v>
      </c>
      <c r="R64" t="n">
        <v>20.1</v>
      </c>
      <c r="S64" t="n">
        <v>29.39</v>
      </c>
      <c r="T64" t="n">
        <v>34.06</v>
      </c>
      <c r="U64" t="n">
        <v>51.42</v>
      </c>
      <c r="V64" t="n">
        <v>37.01</v>
      </c>
      <c r="W64" t="n">
        <v>38.02</v>
      </c>
    </row>
    <row r="65">
      <c r="A65" s="5" t="inlineStr">
        <is>
          <t>Verschuldungsgrad in %</t>
        </is>
      </c>
      <c r="B65" s="5" t="inlineStr">
        <is>
          <t>Finance Gearing in %</t>
        </is>
      </c>
      <c r="C65" t="inlineStr">
        <is>
          <t>-</t>
        </is>
      </c>
      <c r="D65" t="n">
        <v>25.77</v>
      </c>
      <c r="E65" t="n">
        <v>10.32</v>
      </c>
      <c r="F65" t="n">
        <v>15.81</v>
      </c>
      <c r="G65" t="n">
        <v>11.58</v>
      </c>
      <c r="H65" t="n">
        <v>10.31</v>
      </c>
      <c r="I65" t="n">
        <v>22.28</v>
      </c>
      <c r="J65" t="n">
        <v>27.15</v>
      </c>
      <c r="K65" t="n">
        <v>11.04</v>
      </c>
      <c r="L65" t="n">
        <v>15.88</v>
      </c>
      <c r="M65" t="n">
        <v>14.36</v>
      </c>
      <c r="N65" t="n">
        <v>18.52</v>
      </c>
      <c r="O65" t="n">
        <v>25.49</v>
      </c>
      <c r="P65" t="n">
        <v>26.94</v>
      </c>
      <c r="Q65" t="n">
        <v>27.67</v>
      </c>
      <c r="R65" t="n">
        <v>25.16</v>
      </c>
      <c r="S65" t="n">
        <v>41.62</v>
      </c>
      <c r="T65" t="n">
        <v>51.66</v>
      </c>
      <c r="U65" t="n">
        <v>105.83</v>
      </c>
      <c r="V65" t="n">
        <v>58.76</v>
      </c>
      <c r="W65" t="n">
        <v>61.35</v>
      </c>
    </row>
    <row r="66">
      <c r="A66" s="5" t="inlineStr"/>
      <c r="B66" s="5" t="inlineStr"/>
    </row>
    <row r="67">
      <c r="A67" s="5" t="inlineStr">
        <is>
          <t>Kurzfristige Vermögensquote in %</t>
        </is>
      </c>
      <c r="B67" s="5" t="inlineStr">
        <is>
          <t>Current Assets Ratio in %</t>
        </is>
      </c>
      <c r="C67" t="inlineStr">
        <is>
          <t>-</t>
        </is>
      </c>
      <c r="D67" t="n">
        <v>61.18</v>
      </c>
      <c r="E67" t="n">
        <v>72.18000000000001</v>
      </c>
      <c r="F67" t="n">
        <v>82.02</v>
      </c>
      <c r="G67" t="n">
        <v>66.45999999999999</v>
      </c>
      <c r="H67" t="n">
        <v>75.01000000000001</v>
      </c>
      <c r="I67" t="n">
        <v>75.59</v>
      </c>
      <c r="J67" t="n">
        <v>90.81999999999999</v>
      </c>
      <c r="K67" t="n">
        <v>63.71</v>
      </c>
      <c r="L67" t="n">
        <v>67.73</v>
      </c>
      <c r="M67" t="n">
        <v>62.32</v>
      </c>
      <c r="N67" t="n">
        <v>75.5</v>
      </c>
      <c r="O67" t="n">
        <v>73.83</v>
      </c>
      <c r="P67" t="n">
        <v>66.54000000000001</v>
      </c>
      <c r="Q67" t="n">
        <v>59.55</v>
      </c>
      <c r="R67" t="n">
        <v>73.03</v>
      </c>
      <c r="S67" t="n">
        <v>72.40000000000001</v>
      </c>
      <c r="T67" t="n">
        <v>57.21</v>
      </c>
      <c r="U67" t="n">
        <v>69.58</v>
      </c>
      <c r="V67" t="n">
        <v>64.06</v>
      </c>
    </row>
    <row r="68">
      <c r="A68" s="5" t="inlineStr">
        <is>
          <t>Nettogewinn Marge in %</t>
        </is>
      </c>
      <c r="B68" s="5" t="inlineStr">
        <is>
          <t>Net Profit Marge in %</t>
        </is>
      </c>
      <c r="C68" t="inlineStr">
        <is>
          <t>-</t>
        </is>
      </c>
      <c r="D68" t="n">
        <v>-4577.78</v>
      </c>
      <c r="E68" t="n">
        <v>-2341.67</v>
      </c>
      <c r="F68" t="n">
        <v>-3074.89</v>
      </c>
      <c r="G68" t="n">
        <v>-3552.94</v>
      </c>
      <c r="H68" t="n">
        <v>372.5</v>
      </c>
      <c r="I68" t="n">
        <v>-123.97</v>
      </c>
      <c r="J68" t="n">
        <v>444.44</v>
      </c>
      <c r="K68" t="n">
        <v>85.59</v>
      </c>
      <c r="L68" t="n">
        <v>188.07</v>
      </c>
      <c r="M68" t="n">
        <v>240.84</v>
      </c>
      <c r="N68" t="n">
        <v>250</v>
      </c>
      <c r="O68" t="n">
        <v>408.67</v>
      </c>
      <c r="P68" t="n">
        <v>412.19</v>
      </c>
      <c r="Q68" t="n">
        <v>227.27</v>
      </c>
      <c r="R68" t="n">
        <v>252.69</v>
      </c>
      <c r="S68" t="n">
        <v>22.06</v>
      </c>
      <c r="T68" t="n">
        <v>-344.54</v>
      </c>
      <c r="U68" t="n">
        <v>-1659.86</v>
      </c>
      <c r="V68" t="n">
        <v>-424.84</v>
      </c>
    </row>
    <row r="69">
      <c r="A69" s="5" t="inlineStr">
        <is>
          <t>Operative Ergebnis Marge in %</t>
        </is>
      </c>
      <c r="B69" s="5" t="inlineStr">
        <is>
          <t>EBIT Marge in %</t>
        </is>
      </c>
      <c r="C69" t="inlineStr">
        <is>
          <t>-</t>
        </is>
      </c>
      <c r="D69" t="n">
        <v>-4795.56</v>
      </c>
      <c r="E69" t="n">
        <v>-2462.5</v>
      </c>
      <c r="F69" t="n">
        <v>-2977.97</v>
      </c>
      <c r="G69" t="n">
        <v>-3523.53</v>
      </c>
      <c r="H69" t="n">
        <v>430</v>
      </c>
      <c r="I69" t="n">
        <v>-243.8</v>
      </c>
      <c r="J69" t="n">
        <v>333.33</v>
      </c>
      <c r="K69" t="n">
        <v>112.61</v>
      </c>
      <c r="L69" t="n">
        <v>279.82</v>
      </c>
      <c r="M69" t="n">
        <v>256.54</v>
      </c>
      <c r="N69" t="n">
        <v>316.67</v>
      </c>
      <c r="O69" t="n">
        <v>507.74</v>
      </c>
      <c r="P69" t="n">
        <v>250.9</v>
      </c>
      <c r="Q69" t="n">
        <v>234.85</v>
      </c>
      <c r="R69" t="n">
        <v>333.33</v>
      </c>
      <c r="S69" t="n">
        <v>44.12</v>
      </c>
      <c r="T69" t="n">
        <v>-294.12</v>
      </c>
      <c r="U69" t="n">
        <v>-1734.69</v>
      </c>
      <c r="V69" t="n">
        <v>-470.59</v>
      </c>
    </row>
    <row r="70">
      <c r="A70" s="5" t="inlineStr">
        <is>
          <t>Vermögensumsschlag in %</t>
        </is>
      </c>
      <c r="B70" s="5" t="inlineStr">
        <is>
          <t>Asset Turnover in %</t>
        </is>
      </c>
      <c r="C70" t="inlineStr">
        <is>
          <t>-</t>
        </is>
      </c>
      <c r="D70" t="n">
        <v>0.45</v>
      </c>
      <c r="E70" t="n">
        <v>0.45</v>
      </c>
      <c r="F70" t="n">
        <v>0.55</v>
      </c>
      <c r="G70" t="n">
        <v>0.37</v>
      </c>
      <c r="H70" t="n">
        <v>1</v>
      </c>
      <c r="I70" t="n">
        <v>0.57</v>
      </c>
      <c r="J70" t="n">
        <v>0.66</v>
      </c>
      <c r="K70" t="n">
        <v>0.99</v>
      </c>
      <c r="L70" t="n">
        <v>1.91</v>
      </c>
      <c r="M70" t="n">
        <v>1.8</v>
      </c>
      <c r="N70" t="n">
        <v>1.75</v>
      </c>
      <c r="O70" t="n">
        <v>1.59</v>
      </c>
      <c r="P70" t="n">
        <v>1.51</v>
      </c>
      <c r="Q70" t="n">
        <v>2.07</v>
      </c>
      <c r="R70" t="n">
        <v>2.32</v>
      </c>
      <c r="S70" t="n">
        <v>2.44</v>
      </c>
      <c r="T70" t="n">
        <v>2.6</v>
      </c>
      <c r="U70" t="n">
        <v>3.47</v>
      </c>
      <c r="V70" t="n">
        <v>5.44</v>
      </c>
    </row>
    <row r="71">
      <c r="A71" s="5" t="inlineStr">
        <is>
          <t>Langfristige Vermögensquote in %</t>
        </is>
      </c>
      <c r="B71" s="5" t="inlineStr">
        <is>
          <t>Non-Current Assets Ratio in %</t>
        </is>
      </c>
      <c r="C71" t="inlineStr">
        <is>
          <t>-</t>
        </is>
      </c>
      <c r="D71" t="n">
        <v>38.82</v>
      </c>
      <c r="E71" t="n">
        <v>27.82</v>
      </c>
      <c r="F71" t="n">
        <v>17.98</v>
      </c>
      <c r="G71" t="n">
        <v>33.54</v>
      </c>
      <c r="H71" t="n">
        <v>24.99</v>
      </c>
      <c r="I71" t="n">
        <v>24.41</v>
      </c>
      <c r="J71" t="n">
        <v>9.18</v>
      </c>
      <c r="K71" t="n">
        <v>36.29</v>
      </c>
      <c r="L71" t="n">
        <v>32.27</v>
      </c>
      <c r="M71" t="n">
        <v>37.68</v>
      </c>
      <c r="N71" t="n">
        <v>24.5</v>
      </c>
      <c r="O71" t="n">
        <v>26.17</v>
      </c>
      <c r="P71" t="n">
        <v>33.46</v>
      </c>
      <c r="Q71" t="n">
        <v>40.45</v>
      </c>
      <c r="R71" t="n">
        <v>26.97</v>
      </c>
      <c r="S71" t="n">
        <v>27.6</v>
      </c>
      <c r="T71" t="n">
        <v>42.79</v>
      </c>
      <c r="U71" t="n">
        <v>30.42</v>
      </c>
      <c r="V71" t="n">
        <v>35.94</v>
      </c>
    </row>
    <row r="72">
      <c r="A72" s="5" t="inlineStr">
        <is>
          <t>Gesamtkapitalrentabilität</t>
        </is>
      </c>
      <c r="B72" s="5" t="inlineStr">
        <is>
          <t>ROA Return on Assets in %</t>
        </is>
      </c>
      <c r="C72" t="inlineStr">
        <is>
          <t>-</t>
        </is>
      </c>
      <c r="D72" t="n">
        <v>-20.75</v>
      </c>
      <c r="E72" t="n">
        <v>-10.43</v>
      </c>
      <c r="F72" t="n">
        <v>-16.8</v>
      </c>
      <c r="G72" t="n">
        <v>-13.03</v>
      </c>
      <c r="H72" t="n">
        <v>3.72</v>
      </c>
      <c r="I72" t="n">
        <v>-0.7</v>
      </c>
      <c r="J72" t="n">
        <v>2.95</v>
      </c>
      <c r="K72" t="n">
        <v>0.85</v>
      </c>
      <c r="L72" t="n">
        <v>3.59</v>
      </c>
      <c r="M72" t="n">
        <v>4.33</v>
      </c>
      <c r="N72" t="n">
        <v>4.37</v>
      </c>
      <c r="O72" t="n">
        <v>6.49</v>
      </c>
      <c r="P72" t="n">
        <v>6.23</v>
      </c>
      <c r="Q72" t="n">
        <v>4.69</v>
      </c>
      <c r="R72" t="n">
        <v>5.87</v>
      </c>
      <c r="S72" t="n">
        <v>0.54</v>
      </c>
      <c r="T72" t="n">
        <v>-8.949999999999999</v>
      </c>
      <c r="U72" t="n">
        <v>-57.55</v>
      </c>
      <c r="V72" t="n">
        <v>-23.13</v>
      </c>
    </row>
    <row r="73">
      <c r="A73" s="5" t="inlineStr">
        <is>
          <t>Ertrag des eingesetzten Kapitals</t>
        </is>
      </c>
      <c r="B73" s="5" t="inlineStr">
        <is>
          <t>ROCE Return on Cap. Empl. in %</t>
        </is>
      </c>
      <c r="C73" t="inlineStr">
        <is>
          <t>-</t>
        </is>
      </c>
      <c r="D73" t="n">
        <v>-24.82</v>
      </c>
      <c r="E73" t="n">
        <v>-11.99</v>
      </c>
      <c r="F73" t="n">
        <v>-18.38</v>
      </c>
      <c r="G73" t="n">
        <v>-14.08</v>
      </c>
      <c r="H73" t="n">
        <v>4.62</v>
      </c>
      <c r="I73" t="n">
        <v>-1.5</v>
      </c>
      <c r="J73" t="n">
        <v>2.4</v>
      </c>
      <c r="K73" t="n">
        <v>1.18</v>
      </c>
      <c r="L73" t="n">
        <v>5.96</v>
      </c>
      <c r="M73" t="n">
        <v>5.13</v>
      </c>
      <c r="N73" t="n">
        <v>6.27</v>
      </c>
      <c r="O73" t="n">
        <v>9.32</v>
      </c>
      <c r="P73" t="n">
        <v>4.51</v>
      </c>
      <c r="Q73" t="n">
        <v>5.66</v>
      </c>
      <c r="R73" t="n">
        <v>8.970000000000001</v>
      </c>
      <c r="S73" t="n">
        <v>1.31</v>
      </c>
      <c r="T73" t="n">
        <v>-9.19</v>
      </c>
      <c r="U73" t="n">
        <v>-110.87</v>
      </c>
      <c r="V73" t="n">
        <v>-40.68</v>
      </c>
    </row>
    <row r="74">
      <c r="A74" s="5" t="inlineStr">
        <is>
          <t>Eigenkapital zu Anlagevermögen</t>
        </is>
      </c>
      <c r="B74" s="5" t="inlineStr">
        <is>
          <t>Equity to Fixed Assets in %</t>
        </is>
      </c>
      <c r="C74" t="inlineStr">
        <is>
          <t>-</t>
        </is>
      </c>
      <c r="D74" t="n">
        <v>204.83</v>
      </c>
      <c r="E74" t="n">
        <v>325.82</v>
      </c>
      <c r="F74" t="n">
        <v>480.19</v>
      </c>
      <c r="G74" t="n">
        <v>267.2</v>
      </c>
      <c r="H74" t="n">
        <v>362.7</v>
      </c>
      <c r="I74" t="n">
        <v>335.06</v>
      </c>
      <c r="J74" t="n">
        <v>856.6900000000001</v>
      </c>
      <c r="K74" t="n">
        <v>248.16</v>
      </c>
      <c r="L74" t="n">
        <v>267.44</v>
      </c>
      <c r="M74" t="n">
        <v>232.08</v>
      </c>
      <c r="N74" t="n">
        <v>344.36</v>
      </c>
      <c r="O74" t="n">
        <v>304.51</v>
      </c>
      <c r="P74" t="n">
        <v>235.44</v>
      </c>
      <c r="Q74" t="n">
        <v>193.62</v>
      </c>
      <c r="R74" t="n">
        <v>296.3</v>
      </c>
      <c r="S74" t="n">
        <v>255.84</v>
      </c>
      <c r="T74" t="n">
        <v>154.08</v>
      </c>
      <c r="U74" t="n">
        <v>159.69</v>
      </c>
      <c r="V74" t="n">
        <v>175.25</v>
      </c>
    </row>
    <row r="75">
      <c r="A75" s="5" t="inlineStr">
        <is>
          <t>Liquidität Dritten Grades</t>
        </is>
      </c>
      <c r="B75" s="5" t="inlineStr">
        <is>
          <t>Current Ratio in %</t>
        </is>
      </c>
      <c r="C75" t="inlineStr">
        <is>
          <t>-</t>
        </is>
      </c>
      <c r="D75" t="n">
        <v>493.02</v>
      </c>
      <c r="E75" t="n">
        <v>847.28</v>
      </c>
      <c r="F75" t="n">
        <v>714.26</v>
      </c>
      <c r="G75" t="n">
        <v>804.4400000000001</v>
      </c>
      <c r="H75" t="n">
        <v>1091.27</v>
      </c>
      <c r="I75" t="n">
        <v>985.9299999999999</v>
      </c>
      <c r="J75" t="n">
        <v>1148.59</v>
      </c>
      <c r="K75" t="n">
        <v>1200.84</v>
      </c>
      <c r="L75" t="n">
        <v>650</v>
      </c>
      <c r="M75" t="n">
        <v>619.16</v>
      </c>
      <c r="N75" t="n">
        <v>640.33</v>
      </c>
      <c r="O75" t="n">
        <v>547.8099999999999</v>
      </c>
      <c r="P75" t="n">
        <v>418.03</v>
      </c>
      <c r="Q75" t="n">
        <v>415.85</v>
      </c>
      <c r="R75" t="n">
        <v>531.8200000000001</v>
      </c>
      <c r="S75" t="n">
        <v>400</v>
      </c>
      <c r="T75" t="n">
        <v>340.26</v>
      </c>
      <c r="U75" t="n">
        <v>152.06</v>
      </c>
      <c r="V75" t="n">
        <v>173.08</v>
      </c>
    </row>
    <row r="76">
      <c r="A76" s="5" t="inlineStr">
        <is>
          <t>Operativer Cashflow</t>
        </is>
      </c>
      <c r="B76" s="5" t="inlineStr">
        <is>
          <t>Operating Cashflow in M</t>
        </is>
      </c>
      <c r="C76" t="inlineStr">
        <is>
          <t>-</t>
        </is>
      </c>
      <c r="D76" t="n">
        <v>-1616.8564</v>
      </c>
      <c r="E76" t="n">
        <v>-2707.992</v>
      </c>
      <c r="F76" t="n">
        <v>-1726.0714</v>
      </c>
      <c r="G76" t="n">
        <v>-889.6716</v>
      </c>
      <c r="H76" t="n">
        <v>-1727.754</v>
      </c>
      <c r="I76" t="n">
        <v>-3777.6942</v>
      </c>
      <c r="J76" t="n">
        <v>431.0568</v>
      </c>
      <c r="K76" t="n">
        <v>8881.939200000001</v>
      </c>
      <c r="L76" t="n">
        <v>345.4945</v>
      </c>
      <c r="M76" t="n">
        <v>3852.972</v>
      </c>
      <c r="N76" t="n">
        <v>-8581.049999999999</v>
      </c>
      <c r="O76" t="n">
        <v>323.01</v>
      </c>
      <c r="P76" t="n">
        <v>463.98</v>
      </c>
      <c r="Q76" t="n">
        <v>449.034</v>
      </c>
      <c r="R76" t="n">
        <v>1013.94</v>
      </c>
      <c r="S76" t="n">
        <v>709.0740000000001</v>
      </c>
      <c r="T76" t="n">
        <v>106.425</v>
      </c>
      <c r="U76" t="n">
        <v>-45.486</v>
      </c>
      <c r="V76" t="n">
        <v>-626.85</v>
      </c>
    </row>
    <row r="77">
      <c r="A77" s="5" t="inlineStr">
        <is>
          <t>Aktienrückkauf</t>
        </is>
      </c>
      <c r="B77" s="5" t="inlineStr">
        <is>
          <t>Share Buyback in M</t>
        </is>
      </c>
      <c r="C77" t="n">
        <v>-0.9299999999999997</v>
      </c>
      <c r="D77" t="n">
        <v>-0.120000000000001</v>
      </c>
      <c r="E77" t="n">
        <v>-2.419999999999998</v>
      </c>
      <c r="F77" t="n">
        <v>-0.2600000000000016</v>
      </c>
      <c r="G77" t="n">
        <v>-2.620000000000001</v>
      </c>
      <c r="H77" t="n">
        <v>-0.07999999999999829</v>
      </c>
      <c r="I77" t="n">
        <v>-0.240000000000002</v>
      </c>
      <c r="J77" t="n">
        <v>-2.859999999999999</v>
      </c>
      <c r="K77" t="n">
        <v>-0.25</v>
      </c>
      <c r="L77" t="n">
        <v>-0.3099999999999987</v>
      </c>
      <c r="M77" t="n">
        <v>-0.3000000000000007</v>
      </c>
      <c r="N77" t="n">
        <v>-0.3000000000000007</v>
      </c>
      <c r="O77" t="n">
        <v>0</v>
      </c>
      <c r="P77" t="n">
        <v>-2.099999999999998</v>
      </c>
      <c r="Q77" t="n">
        <v>-2.100000000000001</v>
      </c>
      <c r="R77" t="n">
        <v>-1.800000000000001</v>
      </c>
      <c r="S77" t="n">
        <v>-3.299999999999999</v>
      </c>
      <c r="T77" t="n">
        <v>-1.5</v>
      </c>
      <c r="U77" t="n">
        <v>-0.9000000000000004</v>
      </c>
      <c r="V77" t="n">
        <v>0</v>
      </c>
    </row>
    <row r="78">
      <c r="A78" s="5" t="inlineStr">
        <is>
          <t>Umsatzwachstum 1J in %</t>
        </is>
      </c>
      <c r="B78" s="5" t="inlineStr">
        <is>
          <t>Revenue Growth 1Y in %</t>
        </is>
      </c>
      <c r="C78" t="inlineStr">
        <is>
          <t>-</t>
        </is>
      </c>
      <c r="D78" t="n">
        <v>-6.25</v>
      </c>
      <c r="E78" t="n">
        <v>5.73</v>
      </c>
      <c r="F78" t="n">
        <v>33.53</v>
      </c>
      <c r="G78" t="n">
        <v>-57.5</v>
      </c>
      <c r="H78" t="n">
        <v>65.29000000000001</v>
      </c>
      <c r="I78" t="n">
        <v>-18.52</v>
      </c>
      <c r="J78" t="n">
        <v>33.78</v>
      </c>
      <c r="K78" t="n">
        <v>-49.08</v>
      </c>
      <c r="L78" t="n">
        <v>14.14</v>
      </c>
      <c r="M78" t="n">
        <v>6.11</v>
      </c>
      <c r="N78" t="n">
        <v>11.46</v>
      </c>
      <c r="O78" t="n">
        <v>15.77</v>
      </c>
      <c r="P78" t="n">
        <v>5.68</v>
      </c>
      <c r="Q78" t="n">
        <v>41.94</v>
      </c>
      <c r="R78" t="n">
        <v>36.76</v>
      </c>
      <c r="S78" t="n">
        <v>14.29</v>
      </c>
      <c r="T78" t="n">
        <v>-19.05</v>
      </c>
      <c r="U78" t="n">
        <v>-3.92</v>
      </c>
      <c r="V78" t="n">
        <v>88.89</v>
      </c>
    </row>
    <row r="79">
      <c r="A79" s="5" t="inlineStr">
        <is>
          <t>Umsatzwachstum 3J in %</t>
        </is>
      </c>
      <c r="B79" s="5" t="inlineStr">
        <is>
          <t>Revenue Growth 3Y in %</t>
        </is>
      </c>
      <c r="C79" t="inlineStr">
        <is>
          <t>-</t>
        </is>
      </c>
      <c r="D79" t="n">
        <v>11</v>
      </c>
      <c r="E79" t="n">
        <v>-6.08</v>
      </c>
      <c r="F79" t="n">
        <v>13.77</v>
      </c>
      <c r="G79" t="n">
        <v>-3.58</v>
      </c>
      <c r="H79" t="n">
        <v>26.85</v>
      </c>
      <c r="I79" t="n">
        <v>-11.27</v>
      </c>
      <c r="J79" t="n">
        <v>-0.39</v>
      </c>
      <c r="K79" t="n">
        <v>-9.609999999999999</v>
      </c>
      <c r="L79" t="n">
        <v>10.57</v>
      </c>
      <c r="M79" t="n">
        <v>11.11</v>
      </c>
      <c r="N79" t="n">
        <v>10.97</v>
      </c>
      <c r="O79" t="n">
        <v>21.13</v>
      </c>
      <c r="P79" t="n">
        <v>28.13</v>
      </c>
      <c r="Q79" t="n">
        <v>31</v>
      </c>
      <c r="R79" t="n">
        <v>10.67</v>
      </c>
      <c r="S79" t="n">
        <v>-2.89</v>
      </c>
      <c r="T79" t="n">
        <v>21.97</v>
      </c>
      <c r="U79" t="inlineStr">
        <is>
          <t>-</t>
        </is>
      </c>
      <c r="V79" t="inlineStr">
        <is>
          <t>-</t>
        </is>
      </c>
    </row>
    <row r="80">
      <c r="A80" s="5" t="inlineStr">
        <is>
          <t>Umsatzwachstum 5J in %</t>
        </is>
      </c>
      <c r="B80" s="5" t="inlineStr">
        <is>
          <t>Revenue Growth 5Y in %</t>
        </is>
      </c>
      <c r="C80" t="inlineStr">
        <is>
          <t>-</t>
        </is>
      </c>
      <c r="D80" t="n">
        <v>8.16</v>
      </c>
      <c r="E80" t="n">
        <v>5.71</v>
      </c>
      <c r="F80" t="n">
        <v>11.32</v>
      </c>
      <c r="G80" t="n">
        <v>-5.21</v>
      </c>
      <c r="H80" t="n">
        <v>9.119999999999999</v>
      </c>
      <c r="I80" t="n">
        <v>-2.71</v>
      </c>
      <c r="J80" t="n">
        <v>3.28</v>
      </c>
      <c r="K80" t="n">
        <v>-0.32</v>
      </c>
      <c r="L80" t="n">
        <v>10.63</v>
      </c>
      <c r="M80" t="n">
        <v>16.19</v>
      </c>
      <c r="N80" t="n">
        <v>22.32</v>
      </c>
      <c r="O80" t="n">
        <v>22.89</v>
      </c>
      <c r="P80" t="n">
        <v>15.92</v>
      </c>
      <c r="Q80" t="n">
        <v>14</v>
      </c>
      <c r="R80" t="n">
        <v>23.39</v>
      </c>
      <c r="S80" t="inlineStr">
        <is>
          <t>-</t>
        </is>
      </c>
      <c r="T80" t="inlineStr">
        <is>
          <t>-</t>
        </is>
      </c>
      <c r="U80" t="inlineStr">
        <is>
          <t>-</t>
        </is>
      </c>
      <c r="V80" t="inlineStr">
        <is>
          <t>-</t>
        </is>
      </c>
    </row>
    <row r="81">
      <c r="A81" s="5" t="inlineStr">
        <is>
          <t>Umsatzwachstum 10J in %</t>
        </is>
      </c>
      <c r="B81" s="5" t="inlineStr">
        <is>
          <t>Revenue Growth 10Y in %</t>
        </is>
      </c>
      <c r="C81" t="inlineStr">
        <is>
          <t>-</t>
        </is>
      </c>
      <c r="D81" t="n">
        <v>2.72</v>
      </c>
      <c r="E81" t="n">
        <v>4.49</v>
      </c>
      <c r="F81" t="n">
        <v>5.5</v>
      </c>
      <c r="G81" t="n">
        <v>2.71</v>
      </c>
      <c r="H81" t="n">
        <v>12.66</v>
      </c>
      <c r="I81" t="n">
        <v>9.800000000000001</v>
      </c>
      <c r="J81" t="n">
        <v>13.08</v>
      </c>
      <c r="K81" t="n">
        <v>7.8</v>
      </c>
      <c r="L81" t="n">
        <v>12.32</v>
      </c>
      <c r="M81" t="n">
        <v>19.79</v>
      </c>
      <c r="N81" t="inlineStr">
        <is>
          <t>-</t>
        </is>
      </c>
      <c r="O81" t="inlineStr">
        <is>
          <t>-</t>
        </is>
      </c>
      <c r="P81" t="inlineStr">
        <is>
          <t>-</t>
        </is>
      </c>
      <c r="Q81" t="inlineStr">
        <is>
          <t>-</t>
        </is>
      </c>
      <c r="R81" t="inlineStr">
        <is>
          <t>-</t>
        </is>
      </c>
      <c r="S81" t="inlineStr">
        <is>
          <t>-</t>
        </is>
      </c>
      <c r="T81" t="inlineStr">
        <is>
          <t>-</t>
        </is>
      </c>
      <c r="U81" t="inlineStr">
        <is>
          <t>-</t>
        </is>
      </c>
      <c r="V81" t="inlineStr">
        <is>
          <t>-</t>
        </is>
      </c>
    </row>
    <row r="82">
      <c r="A82" s="5" t="inlineStr">
        <is>
          <t>Gewinnwachstum 1J in %</t>
        </is>
      </c>
      <c r="B82" s="5" t="inlineStr">
        <is>
          <t>Earnings Growth 1Y in %</t>
        </is>
      </c>
      <c r="C82" t="inlineStr">
        <is>
          <t>-</t>
        </is>
      </c>
      <c r="D82" t="n">
        <v>83.27</v>
      </c>
      <c r="E82" t="n">
        <v>-19.48</v>
      </c>
      <c r="F82" t="n">
        <v>15.56</v>
      </c>
      <c r="G82" t="n">
        <v>-505.37</v>
      </c>
      <c r="H82" t="n">
        <v>-596.67</v>
      </c>
      <c r="I82" t="n">
        <v>-122.73</v>
      </c>
      <c r="J82" t="n">
        <v>594.74</v>
      </c>
      <c r="K82" t="n">
        <v>-76.83</v>
      </c>
      <c r="L82" t="n">
        <v>-10.87</v>
      </c>
      <c r="M82" t="n">
        <v>2.22</v>
      </c>
      <c r="N82" t="n">
        <v>-31.82</v>
      </c>
      <c r="O82" t="n">
        <v>14.78</v>
      </c>
      <c r="P82" t="n">
        <v>91.67</v>
      </c>
      <c r="Q82" t="n">
        <v>27.66</v>
      </c>
      <c r="R82" t="n">
        <v>1466.67</v>
      </c>
      <c r="S82" t="n">
        <v>-107.32</v>
      </c>
      <c r="T82" t="n">
        <v>-83.2</v>
      </c>
      <c r="U82" t="n">
        <v>275.38</v>
      </c>
      <c r="V82" t="n">
        <v>-29.35</v>
      </c>
    </row>
    <row r="83">
      <c r="A83" s="5" t="inlineStr">
        <is>
          <t>Gewinnwachstum 3J in %</t>
        </is>
      </c>
      <c r="B83" s="5" t="inlineStr">
        <is>
          <t>Earnings Growth 3Y in %</t>
        </is>
      </c>
      <c r="C83" t="inlineStr">
        <is>
          <t>-</t>
        </is>
      </c>
      <c r="D83" t="n">
        <v>26.45</v>
      </c>
      <c r="E83" t="n">
        <v>-169.76</v>
      </c>
      <c r="F83" t="n">
        <v>-362.16</v>
      </c>
      <c r="G83" t="n">
        <v>-408.26</v>
      </c>
      <c r="H83" t="n">
        <v>-41.55</v>
      </c>
      <c r="I83" t="n">
        <v>131.73</v>
      </c>
      <c r="J83" t="n">
        <v>169.01</v>
      </c>
      <c r="K83" t="n">
        <v>-28.49</v>
      </c>
      <c r="L83" t="n">
        <v>-13.49</v>
      </c>
      <c r="M83" t="n">
        <v>-4.94</v>
      </c>
      <c r="N83" t="n">
        <v>24.88</v>
      </c>
      <c r="O83" t="n">
        <v>44.7</v>
      </c>
      <c r="P83" t="n">
        <v>528.67</v>
      </c>
      <c r="Q83" t="n">
        <v>462.34</v>
      </c>
      <c r="R83" t="n">
        <v>425.38</v>
      </c>
      <c r="S83" t="n">
        <v>28.29</v>
      </c>
      <c r="T83" t="n">
        <v>54.28</v>
      </c>
      <c r="U83" t="inlineStr">
        <is>
          <t>-</t>
        </is>
      </c>
      <c r="V83" t="inlineStr">
        <is>
          <t>-</t>
        </is>
      </c>
    </row>
    <row r="84">
      <c r="A84" s="5" t="inlineStr">
        <is>
          <t>Gewinnwachstum 5J in %</t>
        </is>
      </c>
      <c r="B84" s="5" t="inlineStr">
        <is>
          <t>Earnings Growth 5Y in %</t>
        </is>
      </c>
      <c r="C84" t="inlineStr">
        <is>
          <t>-</t>
        </is>
      </c>
      <c r="D84" t="n">
        <v>-204.54</v>
      </c>
      <c r="E84" t="n">
        <v>-245.74</v>
      </c>
      <c r="F84" t="n">
        <v>-122.89</v>
      </c>
      <c r="G84" t="n">
        <v>-141.37</v>
      </c>
      <c r="H84" t="n">
        <v>-42.47</v>
      </c>
      <c r="I84" t="n">
        <v>77.31</v>
      </c>
      <c r="J84" t="n">
        <v>95.48999999999999</v>
      </c>
      <c r="K84" t="n">
        <v>-20.5</v>
      </c>
      <c r="L84" t="n">
        <v>13.2</v>
      </c>
      <c r="M84" t="n">
        <v>20.9</v>
      </c>
      <c r="N84" t="n">
        <v>313.79</v>
      </c>
      <c r="O84" t="n">
        <v>298.69</v>
      </c>
      <c r="P84" t="n">
        <v>279.1</v>
      </c>
      <c r="Q84" t="n">
        <v>315.84</v>
      </c>
      <c r="R84" t="n">
        <v>304.44</v>
      </c>
      <c r="S84" t="inlineStr">
        <is>
          <t>-</t>
        </is>
      </c>
      <c r="T84" t="inlineStr">
        <is>
          <t>-</t>
        </is>
      </c>
      <c r="U84" t="inlineStr">
        <is>
          <t>-</t>
        </is>
      </c>
      <c r="V84" t="inlineStr">
        <is>
          <t>-</t>
        </is>
      </c>
    </row>
    <row r="85">
      <c r="A85" s="5" t="inlineStr">
        <is>
          <t>Gewinnwachstum 10J in %</t>
        </is>
      </c>
      <c r="B85" s="5" t="inlineStr">
        <is>
          <t>Earnings Growth 10Y in %</t>
        </is>
      </c>
      <c r="C85" t="inlineStr">
        <is>
          <t>-</t>
        </is>
      </c>
      <c r="D85" t="n">
        <v>-63.62</v>
      </c>
      <c r="E85" t="n">
        <v>-75.13</v>
      </c>
      <c r="F85" t="n">
        <v>-71.7</v>
      </c>
      <c r="G85" t="n">
        <v>-64.09</v>
      </c>
      <c r="H85" t="n">
        <v>-10.78</v>
      </c>
      <c r="I85" t="n">
        <v>195.55</v>
      </c>
      <c r="J85" t="n">
        <v>197.09</v>
      </c>
      <c r="K85" t="n">
        <v>129.3</v>
      </c>
      <c r="L85" t="n">
        <v>164.52</v>
      </c>
      <c r="M85" t="n">
        <v>162.67</v>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PEG Ratio</t>
        </is>
      </c>
      <c r="B86" s="5" t="inlineStr">
        <is>
          <t>KGW Kurs/Gewinn/Wachstum</t>
        </is>
      </c>
      <c r="C86" t="inlineStr">
        <is>
          <t>-</t>
        </is>
      </c>
      <c r="D86" t="inlineStr">
        <is>
          <t>-</t>
        </is>
      </c>
      <c r="E86" t="inlineStr">
        <is>
          <t>-</t>
        </is>
      </c>
      <c r="F86" t="inlineStr">
        <is>
          <t>-</t>
        </is>
      </c>
      <c r="G86" t="inlineStr">
        <is>
          <t>-</t>
        </is>
      </c>
      <c r="H86" t="n">
        <v>-2.38</v>
      </c>
      <c r="I86" t="inlineStr">
        <is>
          <t>-</t>
        </is>
      </c>
      <c r="J86" t="n">
        <v>1.08</v>
      </c>
      <c r="K86" t="n">
        <v>-17.87</v>
      </c>
      <c r="L86" t="n">
        <v>3.69</v>
      </c>
      <c r="M86" t="n">
        <v>2.16</v>
      </c>
      <c r="N86" t="n">
        <v>0.14</v>
      </c>
      <c r="O86" t="n">
        <v>0.11</v>
      </c>
      <c r="P86" t="n">
        <v>0.11</v>
      </c>
      <c r="Q86" t="n">
        <v>0.19</v>
      </c>
      <c r="R86" t="n">
        <v>0.16</v>
      </c>
      <c r="S86" t="inlineStr">
        <is>
          <t>-</t>
        </is>
      </c>
      <c r="T86" t="inlineStr">
        <is>
          <t>-</t>
        </is>
      </c>
      <c r="U86" t="inlineStr">
        <is>
          <t>-</t>
        </is>
      </c>
      <c r="V86" t="inlineStr">
        <is>
          <t>-</t>
        </is>
      </c>
    </row>
    <row r="87">
      <c r="A87" s="5" t="inlineStr">
        <is>
          <t>EBIT-Wachstum 1J in %</t>
        </is>
      </c>
      <c r="B87" s="5" t="inlineStr">
        <is>
          <t>EBIT Growth 1Y in %</t>
        </is>
      </c>
      <c r="C87" t="inlineStr">
        <is>
          <t>-</t>
        </is>
      </c>
      <c r="D87" t="n">
        <v>82.56999999999999</v>
      </c>
      <c r="E87" t="n">
        <v>-12.57</v>
      </c>
      <c r="F87" t="n">
        <v>12.85</v>
      </c>
      <c r="G87" t="n">
        <v>-448.26</v>
      </c>
      <c r="H87" t="n">
        <v>-391.53</v>
      </c>
      <c r="I87" t="n">
        <v>-159.6</v>
      </c>
      <c r="J87" t="n">
        <v>296</v>
      </c>
      <c r="K87" t="n">
        <v>-79.51000000000001</v>
      </c>
      <c r="L87" t="n">
        <v>24.49</v>
      </c>
      <c r="M87" t="n">
        <v>-14.04</v>
      </c>
      <c r="N87" t="n">
        <v>-30.49</v>
      </c>
      <c r="O87" t="n">
        <v>134.29</v>
      </c>
      <c r="P87" t="n">
        <v>12.9</v>
      </c>
      <c r="Q87" t="inlineStr">
        <is>
          <t>-</t>
        </is>
      </c>
      <c r="R87" t="n">
        <v>933.33</v>
      </c>
      <c r="S87" t="n">
        <v>-117.14</v>
      </c>
      <c r="T87" t="n">
        <v>-86.27</v>
      </c>
      <c r="U87" t="n">
        <v>254.17</v>
      </c>
      <c r="V87" t="n">
        <v>5.88</v>
      </c>
    </row>
    <row r="88">
      <c r="A88" s="5" t="inlineStr">
        <is>
          <t>EBIT-Wachstum 3J in %</t>
        </is>
      </c>
      <c r="B88" s="5" t="inlineStr">
        <is>
          <t>EBIT Growth 3Y in %</t>
        </is>
      </c>
      <c r="C88" t="inlineStr">
        <is>
          <t>-</t>
        </is>
      </c>
      <c r="D88" t="n">
        <v>27.62</v>
      </c>
      <c r="E88" t="n">
        <v>-149.33</v>
      </c>
      <c r="F88" t="n">
        <v>-275.65</v>
      </c>
      <c r="G88" t="n">
        <v>-333.13</v>
      </c>
      <c r="H88" t="n">
        <v>-85.04000000000001</v>
      </c>
      <c r="I88" t="n">
        <v>18.96</v>
      </c>
      <c r="J88" t="n">
        <v>80.33</v>
      </c>
      <c r="K88" t="n">
        <v>-23.02</v>
      </c>
      <c r="L88" t="n">
        <v>-6.68</v>
      </c>
      <c r="M88" t="n">
        <v>29.92</v>
      </c>
      <c r="N88" t="n">
        <v>38.9</v>
      </c>
      <c r="O88" t="n">
        <v>49.06</v>
      </c>
      <c r="P88" t="n">
        <v>315.41</v>
      </c>
      <c r="Q88" t="n">
        <v>272.06</v>
      </c>
      <c r="R88" t="n">
        <v>243.31</v>
      </c>
      <c r="S88" t="n">
        <v>16.92</v>
      </c>
      <c r="T88" t="n">
        <v>57.93</v>
      </c>
      <c r="U88" t="inlineStr">
        <is>
          <t>-</t>
        </is>
      </c>
      <c r="V88" t="inlineStr">
        <is>
          <t>-</t>
        </is>
      </c>
    </row>
    <row r="89">
      <c r="A89" s="5" t="inlineStr">
        <is>
          <t>EBIT-Wachstum 5J in %</t>
        </is>
      </c>
      <c r="B89" s="5" t="inlineStr">
        <is>
          <t>EBIT Growth 5Y in %</t>
        </is>
      </c>
      <c r="C89" t="inlineStr">
        <is>
          <t>-</t>
        </is>
      </c>
      <c r="D89" t="n">
        <v>-151.39</v>
      </c>
      <c r="E89" t="n">
        <v>-199.82</v>
      </c>
      <c r="F89" t="n">
        <v>-138.11</v>
      </c>
      <c r="G89" t="n">
        <v>-156.58</v>
      </c>
      <c r="H89" t="n">
        <v>-62.03</v>
      </c>
      <c r="I89" t="n">
        <v>13.47</v>
      </c>
      <c r="J89" t="n">
        <v>39.29</v>
      </c>
      <c r="K89" t="n">
        <v>6.95</v>
      </c>
      <c r="L89" t="n">
        <v>25.43</v>
      </c>
      <c r="M89" t="n">
        <v>20.53</v>
      </c>
      <c r="N89" t="n">
        <v>210.01</v>
      </c>
      <c r="O89" t="n">
        <v>192.68</v>
      </c>
      <c r="P89" t="n">
        <v>148.56</v>
      </c>
      <c r="Q89" t="n">
        <v>196.82</v>
      </c>
      <c r="R89" t="n">
        <v>197.99</v>
      </c>
      <c r="S89" t="inlineStr">
        <is>
          <t>-</t>
        </is>
      </c>
      <c r="T89" t="inlineStr">
        <is>
          <t>-</t>
        </is>
      </c>
      <c r="U89" t="inlineStr">
        <is>
          <t>-</t>
        </is>
      </c>
      <c r="V89" t="inlineStr">
        <is>
          <t>-</t>
        </is>
      </c>
    </row>
    <row r="90">
      <c r="A90" s="5" t="inlineStr">
        <is>
          <t>EBIT-Wachstum 10J in %</t>
        </is>
      </c>
      <c r="B90" s="5" t="inlineStr">
        <is>
          <t>EBIT Growth 10Y in %</t>
        </is>
      </c>
      <c r="C90" t="inlineStr">
        <is>
          <t>-</t>
        </is>
      </c>
      <c r="D90" t="n">
        <v>-68.95999999999999</v>
      </c>
      <c r="E90" t="n">
        <v>-80.27</v>
      </c>
      <c r="F90" t="n">
        <v>-65.58</v>
      </c>
      <c r="G90" t="n">
        <v>-65.58</v>
      </c>
      <c r="H90" t="n">
        <v>-20.75</v>
      </c>
      <c r="I90" t="n">
        <v>111.74</v>
      </c>
      <c r="J90" t="n">
        <v>115.98</v>
      </c>
      <c r="K90" t="n">
        <v>77.76000000000001</v>
      </c>
      <c r="L90" t="n">
        <v>111.12</v>
      </c>
      <c r="M90" t="n">
        <v>109.26</v>
      </c>
      <c r="N90" t="inlineStr">
        <is>
          <t>-</t>
        </is>
      </c>
      <c r="O90" t="inlineStr">
        <is>
          <t>-</t>
        </is>
      </c>
      <c r="P90" t="inlineStr">
        <is>
          <t>-</t>
        </is>
      </c>
      <c r="Q90" t="inlineStr">
        <is>
          <t>-</t>
        </is>
      </c>
      <c r="R90" t="inlineStr">
        <is>
          <t>-</t>
        </is>
      </c>
      <c r="S90" t="inlineStr">
        <is>
          <t>-</t>
        </is>
      </c>
      <c r="T90" t="inlineStr">
        <is>
          <t>-</t>
        </is>
      </c>
      <c r="U90" t="inlineStr">
        <is>
          <t>-</t>
        </is>
      </c>
      <c r="V90" t="inlineStr">
        <is>
          <t>-</t>
        </is>
      </c>
    </row>
    <row r="91">
      <c r="A91" s="5" t="inlineStr">
        <is>
          <t>Op.Cashflow Wachstum 1J in %</t>
        </is>
      </c>
      <c r="B91" s="5" t="inlineStr">
        <is>
          <t>Op.Cashflow Wachstum 1Y in %</t>
        </is>
      </c>
      <c r="C91" t="inlineStr">
        <is>
          <t>-</t>
        </is>
      </c>
      <c r="D91" t="n">
        <v>-40.52</v>
      </c>
      <c r="E91" t="n">
        <v>44.96</v>
      </c>
      <c r="F91" t="n">
        <v>92.3</v>
      </c>
      <c r="G91" t="n">
        <v>-53.13</v>
      </c>
      <c r="H91" t="n">
        <v>-54.4</v>
      </c>
      <c r="I91" t="n">
        <v>-968.4299999999999</v>
      </c>
      <c r="J91" t="n">
        <v>-95.68000000000001</v>
      </c>
      <c r="K91" t="n">
        <v>2443.28</v>
      </c>
      <c r="L91" t="n">
        <v>-91.15000000000001</v>
      </c>
      <c r="M91" t="n">
        <v>-144.31</v>
      </c>
      <c r="N91" t="n">
        <v>-2721.17</v>
      </c>
      <c r="O91" t="n">
        <v>-30.38</v>
      </c>
      <c r="P91" t="n">
        <v>-6.45</v>
      </c>
      <c r="Q91" t="n">
        <v>-60.34</v>
      </c>
      <c r="R91" t="n">
        <v>28.7</v>
      </c>
      <c r="S91" t="n">
        <v>430.55</v>
      </c>
      <c r="T91" t="n">
        <v>-306.77</v>
      </c>
      <c r="U91" t="n">
        <v>-93.31999999999999</v>
      </c>
      <c r="V91" t="inlineStr">
        <is>
          <t>-</t>
        </is>
      </c>
    </row>
    <row r="92">
      <c r="A92" s="5" t="inlineStr">
        <is>
          <t>Op.Cashflow Wachstum 3J in %</t>
        </is>
      </c>
      <c r="B92" s="5" t="inlineStr">
        <is>
          <t>Op.Cashflow Wachstum 3Y in %</t>
        </is>
      </c>
      <c r="C92" t="inlineStr">
        <is>
          <t>-</t>
        </is>
      </c>
      <c r="D92" t="n">
        <v>32.25</v>
      </c>
      <c r="E92" t="n">
        <v>28.04</v>
      </c>
      <c r="F92" t="n">
        <v>-5.08</v>
      </c>
      <c r="G92" t="n">
        <v>-358.65</v>
      </c>
      <c r="H92" t="n">
        <v>-372.84</v>
      </c>
      <c r="I92" t="n">
        <v>459.72</v>
      </c>
      <c r="J92" t="n">
        <v>752.15</v>
      </c>
      <c r="K92" t="n">
        <v>735.9400000000001</v>
      </c>
      <c r="L92" t="n">
        <v>-985.54</v>
      </c>
      <c r="M92" t="n">
        <v>-965.29</v>
      </c>
      <c r="N92" t="n">
        <v>-919.33</v>
      </c>
      <c r="O92" t="n">
        <v>-32.39</v>
      </c>
      <c r="P92" t="n">
        <v>-12.7</v>
      </c>
      <c r="Q92" t="n">
        <v>132.97</v>
      </c>
      <c r="R92" t="n">
        <v>50.83</v>
      </c>
      <c r="S92" t="n">
        <v>10.15</v>
      </c>
      <c r="T92" t="inlineStr">
        <is>
          <t>-</t>
        </is>
      </c>
      <c r="U92" t="inlineStr">
        <is>
          <t>-</t>
        </is>
      </c>
      <c r="V92" t="inlineStr">
        <is>
          <t>-</t>
        </is>
      </c>
    </row>
    <row r="93">
      <c r="A93" s="5" t="inlineStr">
        <is>
          <t>Op.Cashflow Wachstum 5J in %</t>
        </is>
      </c>
      <c r="B93" s="5" t="inlineStr">
        <is>
          <t>Op.Cashflow Wachstum 5Y in %</t>
        </is>
      </c>
      <c r="C93" t="inlineStr">
        <is>
          <t>-</t>
        </is>
      </c>
      <c r="D93" t="n">
        <v>-2.16</v>
      </c>
      <c r="E93" t="n">
        <v>-187.74</v>
      </c>
      <c r="F93" t="n">
        <v>-215.87</v>
      </c>
      <c r="G93" t="n">
        <v>254.33</v>
      </c>
      <c r="H93" t="n">
        <v>246.72</v>
      </c>
      <c r="I93" t="n">
        <v>228.74</v>
      </c>
      <c r="J93" t="n">
        <v>-121.81</v>
      </c>
      <c r="K93" t="n">
        <v>-108.75</v>
      </c>
      <c r="L93" t="n">
        <v>-598.6900000000001</v>
      </c>
      <c r="M93" t="n">
        <v>-592.53</v>
      </c>
      <c r="N93" t="n">
        <v>-557.9299999999999</v>
      </c>
      <c r="O93" t="n">
        <v>72.42</v>
      </c>
      <c r="P93" t="n">
        <v>17.14</v>
      </c>
      <c r="Q93" t="n">
        <v>-0.24</v>
      </c>
      <c r="R93" t="inlineStr">
        <is>
          <t>-</t>
        </is>
      </c>
      <c r="S93" t="inlineStr">
        <is>
          <t>-</t>
        </is>
      </c>
      <c r="T93" t="inlineStr">
        <is>
          <t>-</t>
        </is>
      </c>
      <c r="U93" t="inlineStr">
        <is>
          <t>-</t>
        </is>
      </c>
      <c r="V93" t="inlineStr">
        <is>
          <t>-</t>
        </is>
      </c>
    </row>
    <row r="94">
      <c r="A94" s="5" t="inlineStr">
        <is>
          <t>Op.Cashflow Wachstum 10J in %</t>
        </is>
      </c>
      <c r="B94" s="5" t="inlineStr">
        <is>
          <t>Op.Cashflow Wachstum 10Y in %</t>
        </is>
      </c>
      <c r="C94" t="inlineStr">
        <is>
          <t>-</t>
        </is>
      </c>
      <c r="D94" t="n">
        <v>113.29</v>
      </c>
      <c r="E94" t="n">
        <v>-154.77</v>
      </c>
      <c r="F94" t="n">
        <v>-162.31</v>
      </c>
      <c r="G94" t="n">
        <v>-172.18</v>
      </c>
      <c r="H94" t="n">
        <v>-172.9</v>
      </c>
      <c r="I94" t="n">
        <v>-164.59</v>
      </c>
      <c r="J94" t="n">
        <v>-24.69</v>
      </c>
      <c r="K94" t="n">
        <v>-45.8</v>
      </c>
      <c r="L94" t="n">
        <v>-299.46</v>
      </c>
      <c r="M94" t="inlineStr">
        <is>
          <t>-</t>
        </is>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Working Capital in Mio</t>
        </is>
      </c>
      <c r="B95" s="5" t="inlineStr">
        <is>
          <t>Working Capital in M</t>
        </is>
      </c>
      <c r="C95" t="inlineStr">
        <is>
          <t>-</t>
        </is>
      </c>
      <c r="D95" t="n">
        <v>242.1</v>
      </c>
      <c r="E95" t="n">
        <v>343</v>
      </c>
      <c r="F95" t="n">
        <v>293</v>
      </c>
      <c r="G95" t="n">
        <v>269.8</v>
      </c>
      <c r="H95" t="n">
        <v>272.6</v>
      </c>
      <c r="I95" t="n">
        <v>289.7</v>
      </c>
      <c r="J95" t="n">
        <v>371.2</v>
      </c>
      <c r="K95" t="n">
        <v>131</v>
      </c>
      <c r="L95" t="n">
        <v>130.9</v>
      </c>
      <c r="M95" t="n">
        <v>111.1</v>
      </c>
      <c r="N95" t="n">
        <v>131.3</v>
      </c>
      <c r="O95" t="n">
        <v>122.7</v>
      </c>
      <c r="P95" t="n">
        <v>93.5</v>
      </c>
      <c r="Q95" t="n">
        <v>57.8</v>
      </c>
      <c r="R95" t="n">
        <v>47.5</v>
      </c>
      <c r="S95" t="n">
        <v>30.3</v>
      </c>
      <c r="T95" t="n">
        <v>18.5</v>
      </c>
      <c r="U95" t="n">
        <v>10.1</v>
      </c>
      <c r="V95" t="n">
        <v>7.6</v>
      </c>
      <c r="W95" t="n">
        <v>12.2</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9"/>
    <col customWidth="1" max="17" min="17" width="10"/>
    <col customWidth="1" max="18" min="18" width="10"/>
    <col customWidth="1" max="19" min="19" width="10"/>
    <col customWidth="1" max="20" min="20" width="20"/>
    <col customWidth="1" max="21" min="21" width="20"/>
    <col customWidth="1" max="22" min="22" width="10"/>
  </cols>
  <sheetData>
    <row r="1">
      <c r="A1" s="1" t="inlineStr">
        <is>
          <t xml:space="preserve">NEMETSCHEK </t>
        </is>
      </c>
      <c r="B1" s="2" t="inlineStr">
        <is>
          <t>WKN: 645290  ISIN: DE0006452907  Symbol:NEM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+49-89-92793-0</t>
        </is>
      </c>
      <c r="G4" t="inlineStr">
        <is>
          <t>05.02.2020</t>
        </is>
      </c>
      <c r="H4" t="inlineStr">
        <is>
          <t>Preliminary Results</t>
        </is>
      </c>
      <c r="J4" t="inlineStr">
        <is>
          <t>Nemetschek Vermögensverwaltungs GmbH &amp; Co. KG</t>
        </is>
      </c>
      <c r="L4" t="inlineStr">
        <is>
          <t>48,40%</t>
        </is>
      </c>
    </row>
    <row r="5">
      <c r="A5" s="5" t="inlineStr">
        <is>
          <t>Ticker</t>
        </is>
      </c>
      <c r="B5" t="inlineStr">
        <is>
          <t>NEM</t>
        </is>
      </c>
      <c r="C5" s="5" t="inlineStr">
        <is>
          <t>Fax</t>
        </is>
      </c>
      <c r="D5" s="5" t="inlineStr"/>
      <c r="E5" t="inlineStr">
        <is>
          <t>+49-89-92793-5200</t>
        </is>
      </c>
      <c r="G5" t="inlineStr">
        <is>
          <t>31.03.2020</t>
        </is>
      </c>
      <c r="H5" t="inlineStr">
        <is>
          <t>Publication Of Annual Report</t>
        </is>
      </c>
      <c r="J5" t="inlineStr">
        <is>
          <t>Prof. Georg Nemetschek</t>
        </is>
      </c>
      <c r="L5" t="inlineStr">
        <is>
          <t>4,20%</t>
        </is>
      </c>
    </row>
    <row r="6">
      <c r="A6" s="5" t="inlineStr">
        <is>
          <t>Gelistet Seit / Listed Since</t>
        </is>
      </c>
      <c r="B6" t="inlineStr">
        <is>
          <t>10.03.1999</t>
        </is>
      </c>
      <c r="C6" s="5" t="inlineStr">
        <is>
          <t>Internet</t>
        </is>
      </c>
      <c r="D6" s="5" t="inlineStr"/>
      <c r="E6" t="inlineStr">
        <is>
          <t>http://www.nemetschek.com/</t>
        </is>
      </c>
      <c r="G6" t="inlineStr">
        <is>
          <t>30.04.2020</t>
        </is>
      </c>
      <c r="H6" t="inlineStr">
        <is>
          <t>Result Q1</t>
        </is>
      </c>
      <c r="J6" t="inlineStr">
        <is>
          <t>Freefloat</t>
        </is>
      </c>
      <c r="L6" t="inlineStr">
        <is>
          <t>47,40%</t>
        </is>
      </c>
    </row>
    <row r="7">
      <c r="A7" s="5" t="inlineStr">
        <is>
          <t>Nominalwert / Nominal Value</t>
        </is>
      </c>
      <c r="B7" t="inlineStr">
        <is>
          <t>1,00</t>
        </is>
      </c>
      <c r="C7" s="5" t="inlineStr">
        <is>
          <t>E-Mail</t>
        </is>
      </c>
      <c r="D7" s="5" t="inlineStr"/>
      <c r="E7" t="inlineStr">
        <is>
          <t>kontakt@nemetschek.com</t>
        </is>
      </c>
      <c r="G7" t="inlineStr">
        <is>
          <t>19.06.2020</t>
        </is>
      </c>
      <c r="H7" t="inlineStr">
        <is>
          <t>Annual General Meeting</t>
        </is>
      </c>
    </row>
    <row r="8">
      <c r="A8" s="5" t="inlineStr">
        <is>
          <t>Land / Country</t>
        </is>
      </c>
      <c r="B8" t="inlineStr">
        <is>
          <t>Deutschland</t>
        </is>
      </c>
      <c r="C8" s="5" t="inlineStr">
        <is>
          <t>Inv. Relations Telefon / Phone</t>
        </is>
      </c>
      <c r="D8" s="5" t="inlineStr"/>
      <c r="E8" t="inlineStr">
        <is>
          <t>+49-89-92793-1229</t>
        </is>
      </c>
      <c r="G8" t="inlineStr">
        <is>
          <t>31.07.2020</t>
        </is>
      </c>
      <c r="H8" t="inlineStr">
        <is>
          <t>Score Half Year</t>
        </is>
      </c>
    </row>
    <row r="9">
      <c r="A9" s="5" t="inlineStr">
        <is>
          <t>Währung / Currency</t>
        </is>
      </c>
      <c r="B9" t="inlineStr">
        <is>
          <t>EUR</t>
        </is>
      </c>
      <c r="C9" s="5" t="inlineStr">
        <is>
          <t>Inv. Relations E-Mail</t>
        </is>
      </c>
      <c r="D9" s="5" t="inlineStr"/>
      <c r="E9" t="inlineStr">
        <is>
          <t>investorrelations@nemetschek.com</t>
        </is>
      </c>
      <c r="G9" t="inlineStr">
        <is>
          <t>30.10.2020</t>
        </is>
      </c>
      <c r="H9" t="inlineStr">
        <is>
          <t>Q3 Earnings</t>
        </is>
      </c>
    </row>
    <row r="10">
      <c r="A10" s="5" t="inlineStr">
        <is>
          <t>Branche / Industry</t>
        </is>
      </c>
      <c r="B10" t="inlineStr">
        <is>
          <t>Special Software</t>
        </is>
      </c>
      <c r="C10" s="5" t="inlineStr">
        <is>
          <t>Kontaktperson / Contact Person</t>
        </is>
      </c>
      <c r="D10" s="5" t="inlineStr"/>
      <c r="E10" t="inlineStr">
        <is>
          <t>Stefanie Zimmermann</t>
        </is>
      </c>
    </row>
    <row r="11">
      <c r="A11" s="5" t="inlineStr">
        <is>
          <t>Sektor / Sector</t>
        </is>
      </c>
      <c r="B11" t="inlineStr">
        <is>
          <t>Software</t>
        </is>
      </c>
    </row>
    <row r="12">
      <c r="A12" s="5" t="inlineStr">
        <is>
          <t>Typ / Genre</t>
        </is>
      </c>
      <c r="B12" t="inlineStr">
        <is>
          <t>Inhaberaktie</t>
        </is>
      </c>
    </row>
    <row r="13">
      <c r="A13" s="5" t="inlineStr">
        <is>
          <t>Adresse / Address</t>
        </is>
      </c>
      <c r="B13" t="inlineStr">
        <is>
          <t>Nemetschek SEKonrad-Zuse-Platz 1  D-81829 München</t>
        </is>
      </c>
    </row>
    <row r="14">
      <c r="A14" s="5" t="inlineStr">
        <is>
          <t>Management</t>
        </is>
      </c>
      <c r="B14" t="inlineStr">
        <is>
          <t>Axel Kaufmann, Viktor Várkonyi, Jon Elliott</t>
        </is>
      </c>
    </row>
    <row r="15">
      <c r="A15" s="5" t="inlineStr">
        <is>
          <t>Aufsichtsrat / Board</t>
        </is>
      </c>
      <c r="B15" t="inlineStr">
        <is>
          <t>Kurt Dobitsch, Prof. Georg Nemetschek, Rüdiger Herzog, Bill Krouch</t>
        </is>
      </c>
    </row>
    <row r="16">
      <c r="A16" s="5" t="inlineStr">
        <is>
          <t>Beschreibung</t>
        </is>
      </c>
      <c r="B16" t="inlineStr">
        <is>
          <t>Die Nemetschek SE ist einer der führenden Anbieter Europas von Software für Architektur und Bau. Das Unternehmen entwickelt, produziert und vertreibt Softwarelösungen, die in allen Phasen und Bereichen innerhalb der Bauindustrie einsetzbar sind. Die grafischen, analytischen und kaufmännischen Lösungen decken einen Großteil der gesamten Wertschöpfungskette am Bau ab – von der Planung und Visualisierung eines Gebäudes über den eigentlichen Bauprozess bis zur Nutzung. Die Palette der Softwareprogramme reicht von CAD-Lösungen für Architekten und Ingenieure bis zur Bau-Software für die Kostenplanung, für Ausschreibung und Vergabe sowie die Bauausführung. Hinzu kommen Lösungen für Facility- und Immobilienmanagement sowie Visualisierungs-Software für Architektur und Filmindustrie. Die Produkte des Unternehmens sind bei mehr als sechs Millionen Kunden in 142 Ländern weltweit im Einsatz. Ein Expansionsfokus liegt auf Amerika und Asien. Copyright 2014 FINANCE BASE AG</t>
        </is>
      </c>
    </row>
    <row r="17">
      <c r="A17" s="5" t="inlineStr">
        <is>
          <t>Profile</t>
        </is>
      </c>
      <c r="B17" t="inlineStr">
        <is>
          <t>Nemetschek SE is one of Europe's leading providers of software for architecture and construction. The company develops, manufactures and markets software solutions that are used in all phases and areas within the construction industry. The graphical, analytical and commercial solutions cover a large part of the entire value chain in construction - from planning and visualization of a building on the construction process to usage. The range of software programs includes CAD solutions for architects and engineers to construction software for cost planning, tenders, procurement and construction. In addition, solutions are software visualization for architecture and film industry for facility and real estate management as well. The company's products are used by more than six million customers in 142 countries worldwide. An expansion focus on America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556.9</v>
      </c>
      <c r="D20" t="n">
        <v>461.3</v>
      </c>
      <c r="E20" t="n">
        <v>395.6</v>
      </c>
      <c r="F20" t="n">
        <v>337.3</v>
      </c>
      <c r="G20" t="n">
        <v>285.3</v>
      </c>
      <c r="H20" t="n">
        <v>223.5</v>
      </c>
      <c r="I20" t="n">
        <v>189.8</v>
      </c>
      <c r="J20" t="n">
        <v>179.6</v>
      </c>
      <c r="K20" t="n">
        <v>168.3</v>
      </c>
      <c r="L20" t="n">
        <v>153.9</v>
      </c>
      <c r="M20" t="n">
        <v>139.2</v>
      </c>
      <c r="N20" t="n">
        <v>153.1</v>
      </c>
      <c r="O20" t="n">
        <v>149.1</v>
      </c>
      <c r="P20" t="n">
        <v>109.5</v>
      </c>
      <c r="Q20" t="n">
        <v>100.3</v>
      </c>
      <c r="R20" t="n">
        <v>98.40000000000001</v>
      </c>
      <c r="S20" t="n">
        <v>97.59999999999999</v>
      </c>
      <c r="T20" t="n">
        <v>108.5</v>
      </c>
      <c r="U20" t="n">
        <v>126.5</v>
      </c>
      <c r="V20" t="n">
        <v>129.1</v>
      </c>
    </row>
    <row r="21">
      <c r="A21" s="5" t="inlineStr">
        <is>
          <t>Operatives Ergebnis (EBIT)</t>
        </is>
      </c>
      <c r="B21" s="5" t="inlineStr">
        <is>
          <t>EBIT Earning Before Interest &amp; Tax</t>
        </is>
      </c>
      <c r="C21" t="n">
        <v>123.6</v>
      </c>
      <c r="D21" t="n">
        <v>97.8</v>
      </c>
      <c r="E21" t="n">
        <v>86.40000000000001</v>
      </c>
      <c r="F21" t="n">
        <v>69.7</v>
      </c>
      <c r="G21" t="n">
        <v>52.7</v>
      </c>
      <c r="H21" t="n">
        <v>46.5</v>
      </c>
      <c r="I21" t="n">
        <v>35.7</v>
      </c>
      <c r="J21" t="n">
        <v>29.1</v>
      </c>
      <c r="K21" t="n">
        <v>29.1</v>
      </c>
      <c r="L21" t="n">
        <v>27.5</v>
      </c>
      <c r="M21" t="n">
        <v>20.9</v>
      </c>
      <c r="N21" t="n">
        <v>21</v>
      </c>
      <c r="O21" t="n">
        <v>23.9</v>
      </c>
      <c r="P21" t="n">
        <v>17.8</v>
      </c>
      <c r="Q21" t="n">
        <v>13.1</v>
      </c>
      <c r="R21" t="n">
        <v>7.8</v>
      </c>
      <c r="S21" t="n">
        <v>5.6</v>
      </c>
      <c r="T21" t="n">
        <v>-7.9</v>
      </c>
      <c r="U21" t="n">
        <v>-35.5</v>
      </c>
      <c r="V21" t="n">
        <v>-1.3</v>
      </c>
    </row>
    <row r="22">
      <c r="A22" s="5" t="inlineStr">
        <is>
          <t>Finanzergebnis</t>
        </is>
      </c>
      <c r="B22" s="5" t="inlineStr">
        <is>
          <t>Financial Result</t>
        </is>
      </c>
      <c r="C22" t="n">
        <v>30.1</v>
      </c>
      <c r="D22" t="n">
        <v>2</v>
      </c>
      <c r="E22" t="n">
        <v>8</v>
      </c>
      <c r="F22" t="n">
        <v>-0.5</v>
      </c>
      <c r="G22" t="n">
        <v>1.5</v>
      </c>
      <c r="H22" t="n">
        <v>0.1</v>
      </c>
      <c r="I22" t="n">
        <v>0.5</v>
      </c>
      <c r="J22" t="n">
        <v>-0.6</v>
      </c>
      <c r="K22" t="n">
        <v>-1</v>
      </c>
      <c r="L22" t="n">
        <v>-1</v>
      </c>
      <c r="M22" t="n">
        <v>-3.1</v>
      </c>
      <c r="N22" t="n">
        <v>-5.5</v>
      </c>
      <c r="O22" t="n">
        <v>-3</v>
      </c>
      <c r="P22" t="n">
        <v>0.7</v>
      </c>
      <c r="Q22" t="n">
        <v>0.9</v>
      </c>
      <c r="R22" t="n">
        <v>0.8</v>
      </c>
      <c r="S22" t="n">
        <v>0.7</v>
      </c>
      <c r="T22" t="n">
        <v>-1</v>
      </c>
      <c r="U22" t="n">
        <v>-8.800000000000001</v>
      </c>
      <c r="V22" t="n">
        <v>-2.9</v>
      </c>
    </row>
    <row r="23">
      <c r="A23" s="5" t="inlineStr">
        <is>
          <t>Ergebnis vor Steuer (EBT)</t>
        </is>
      </c>
      <c r="B23" s="5" t="inlineStr">
        <is>
          <t>EBT Earning Before Tax</t>
        </is>
      </c>
      <c r="C23" t="n">
        <v>153.7</v>
      </c>
      <c r="D23" t="n">
        <v>99.8</v>
      </c>
      <c r="E23" t="n">
        <v>94.40000000000001</v>
      </c>
      <c r="F23" t="n">
        <v>69.2</v>
      </c>
      <c r="G23" t="n">
        <v>54.2</v>
      </c>
      <c r="H23" t="n">
        <v>46.6</v>
      </c>
      <c r="I23" t="n">
        <v>36.2</v>
      </c>
      <c r="J23" t="n">
        <v>28.5</v>
      </c>
      <c r="K23" t="n">
        <v>28.1</v>
      </c>
      <c r="L23" t="n">
        <v>26.5</v>
      </c>
      <c r="M23" t="n">
        <v>17.8</v>
      </c>
      <c r="N23" t="n">
        <v>15.5</v>
      </c>
      <c r="O23" t="n">
        <v>20.9</v>
      </c>
      <c r="P23" t="n">
        <v>18.5</v>
      </c>
      <c r="Q23" t="n">
        <v>14</v>
      </c>
      <c r="R23" t="n">
        <v>8.6</v>
      </c>
      <c r="S23" t="n">
        <v>6.3</v>
      </c>
      <c r="T23" t="n">
        <v>-8.9</v>
      </c>
      <c r="U23" t="n">
        <v>-44.3</v>
      </c>
      <c r="V23" t="n">
        <v>-4.2</v>
      </c>
    </row>
    <row r="24">
      <c r="A24" s="5" t="inlineStr">
        <is>
          <t>Steuern auf Einkommen und Ertrag</t>
        </is>
      </c>
      <c r="B24" s="5" t="inlineStr">
        <is>
          <t>Taxes on income and earnings</t>
        </is>
      </c>
      <c r="C24" t="n">
        <v>26.4</v>
      </c>
      <c r="D24" t="n">
        <v>23.2</v>
      </c>
      <c r="E24" t="n">
        <v>17.6</v>
      </c>
      <c r="F24" t="n">
        <v>20.3</v>
      </c>
      <c r="G24" t="n">
        <v>16.4</v>
      </c>
      <c r="H24" t="n">
        <v>13.1</v>
      </c>
      <c r="I24" t="n">
        <v>10.9</v>
      </c>
      <c r="J24" t="n">
        <v>8.1</v>
      </c>
      <c r="K24" t="n">
        <v>5.6</v>
      </c>
      <c r="L24" t="n">
        <v>6.5</v>
      </c>
      <c r="M24" t="n">
        <v>4.8</v>
      </c>
      <c r="N24" t="n">
        <v>4.2</v>
      </c>
      <c r="O24" t="n">
        <v>5.5</v>
      </c>
      <c r="P24" t="n">
        <v>4.2</v>
      </c>
      <c r="Q24" t="n">
        <v>1.9</v>
      </c>
      <c r="R24" t="n">
        <v>2.2</v>
      </c>
      <c r="S24" t="n">
        <v>1.8</v>
      </c>
      <c r="T24" t="n">
        <v>2.6</v>
      </c>
      <c r="U24" t="n">
        <v>1.5</v>
      </c>
      <c r="V24" t="n">
        <v>0.3</v>
      </c>
    </row>
    <row r="25">
      <c r="A25" s="5" t="inlineStr">
        <is>
          <t>Ergebnis nach Steuer</t>
        </is>
      </c>
      <c r="B25" s="5" t="inlineStr">
        <is>
          <t>Earnings after tax</t>
        </is>
      </c>
      <c r="C25" t="n">
        <v>127.3</v>
      </c>
      <c r="D25" t="n">
        <v>76.59999999999999</v>
      </c>
      <c r="E25" t="n">
        <v>76.8</v>
      </c>
      <c r="F25" t="n">
        <v>48.8</v>
      </c>
      <c r="G25" t="n">
        <v>37.8</v>
      </c>
      <c r="H25" t="n">
        <v>33.5</v>
      </c>
      <c r="I25" t="n">
        <v>25.3</v>
      </c>
      <c r="J25" t="n">
        <v>20.5</v>
      </c>
      <c r="K25" t="n">
        <v>22.4</v>
      </c>
      <c r="L25" t="n">
        <v>20.1</v>
      </c>
      <c r="M25" t="n">
        <v>12.9</v>
      </c>
      <c r="N25" t="n">
        <v>11.3</v>
      </c>
      <c r="O25" t="n">
        <v>15.3</v>
      </c>
      <c r="P25" t="n">
        <v>14.4</v>
      </c>
      <c r="Q25" t="n">
        <v>12.1</v>
      </c>
      <c r="R25" t="n">
        <v>6.3</v>
      </c>
      <c r="S25" t="n">
        <v>4.6</v>
      </c>
      <c r="T25" t="n">
        <v>-11.5</v>
      </c>
      <c r="U25" t="n">
        <v>-45.8</v>
      </c>
      <c r="V25" t="n">
        <v>-4.5</v>
      </c>
    </row>
    <row r="26">
      <c r="A26" s="5" t="inlineStr">
        <is>
          <t>Minderheitenanteil</t>
        </is>
      </c>
      <c r="B26" s="5" t="inlineStr">
        <is>
          <t>Minority Share</t>
        </is>
      </c>
      <c r="C26" t="n">
        <v>-0.1</v>
      </c>
      <c r="D26" t="n">
        <v>-0.1</v>
      </c>
      <c r="E26" t="n">
        <v>-2.2</v>
      </c>
      <c r="F26" t="n">
        <v>-1.9</v>
      </c>
      <c r="G26" t="n">
        <v>-1.9</v>
      </c>
      <c r="H26" t="n">
        <v>-2</v>
      </c>
      <c r="I26" t="n">
        <v>-1.3</v>
      </c>
      <c r="J26" t="n">
        <v>-1.6</v>
      </c>
      <c r="K26" t="n">
        <v>-1.6</v>
      </c>
      <c r="L26" t="n">
        <v>-1.1</v>
      </c>
      <c r="M26" t="n">
        <v>-0.7</v>
      </c>
      <c r="N26" t="n">
        <v>-1</v>
      </c>
      <c r="O26" t="n">
        <v>-0.8</v>
      </c>
      <c r="P26" t="n">
        <v>-0.8</v>
      </c>
      <c r="Q26" t="n">
        <v>-0.5</v>
      </c>
      <c r="R26" t="n">
        <v>-1</v>
      </c>
      <c r="S26" t="n">
        <v>-0.5</v>
      </c>
      <c r="T26" t="n">
        <v>-0.2</v>
      </c>
      <c r="U26" t="n">
        <v>-0.6</v>
      </c>
      <c r="V26" t="n">
        <v>-0.9</v>
      </c>
    </row>
    <row r="27">
      <c r="A27" s="5" t="inlineStr">
        <is>
          <t>Jahresüberschuss/-fehlbetrag</t>
        </is>
      </c>
      <c r="B27" s="5" t="inlineStr">
        <is>
          <t>Net Profit</t>
        </is>
      </c>
      <c r="C27" t="n">
        <v>127.2</v>
      </c>
      <c r="D27" t="n">
        <v>76.5</v>
      </c>
      <c r="E27" t="n">
        <v>74.7</v>
      </c>
      <c r="F27" t="n">
        <v>46.9</v>
      </c>
      <c r="G27" t="n">
        <v>35.9</v>
      </c>
      <c r="H27" t="n">
        <v>31.5</v>
      </c>
      <c r="I27" t="n">
        <v>24</v>
      </c>
      <c r="J27" t="n">
        <v>18.9</v>
      </c>
      <c r="K27" t="n">
        <v>20.8</v>
      </c>
      <c r="L27" t="n">
        <v>18.9</v>
      </c>
      <c r="M27" t="n">
        <v>12.2</v>
      </c>
      <c r="N27" t="n">
        <v>10.4</v>
      </c>
      <c r="O27" t="n">
        <v>14.6</v>
      </c>
      <c r="P27" t="n">
        <v>13.6</v>
      </c>
      <c r="Q27" t="n">
        <v>11.7</v>
      </c>
      <c r="R27" t="n">
        <v>5.4</v>
      </c>
      <c r="S27" t="n">
        <v>4</v>
      </c>
      <c r="T27" t="n">
        <v>-11.7</v>
      </c>
      <c r="U27" t="n">
        <v>-46.4</v>
      </c>
      <c r="V27" t="n">
        <v>-5.5</v>
      </c>
    </row>
    <row r="28">
      <c r="A28" s="5" t="inlineStr">
        <is>
          <t>Summe Umlaufvermögen</t>
        </is>
      </c>
      <c r="B28" s="5" t="inlineStr">
        <is>
          <t>Current Assets</t>
        </is>
      </c>
      <c r="C28" t="n">
        <v>295.5</v>
      </c>
      <c r="D28" t="n">
        <v>202.2</v>
      </c>
      <c r="E28" t="n">
        <v>159.1</v>
      </c>
      <c r="F28" t="n">
        <v>167.9</v>
      </c>
      <c r="G28" t="n">
        <v>125.9</v>
      </c>
      <c r="H28" t="n">
        <v>98.40000000000001</v>
      </c>
      <c r="I28" t="n">
        <v>79.59999999999999</v>
      </c>
      <c r="J28" t="n">
        <v>74.40000000000001</v>
      </c>
      <c r="K28" t="n">
        <v>65.7</v>
      </c>
      <c r="L28" t="n">
        <v>63.1</v>
      </c>
      <c r="M28" t="n">
        <v>52.8</v>
      </c>
      <c r="N28" t="n">
        <v>52</v>
      </c>
      <c r="O28" t="n">
        <v>61.5</v>
      </c>
      <c r="P28" t="n">
        <v>83.59999999999999</v>
      </c>
      <c r="Q28" t="n">
        <v>50.8</v>
      </c>
      <c r="R28" t="n">
        <v>55.8</v>
      </c>
      <c r="S28" t="n">
        <v>46.6</v>
      </c>
      <c r="T28" t="n">
        <v>42.3</v>
      </c>
      <c r="U28" t="n">
        <v>45.5</v>
      </c>
      <c r="V28" t="n">
        <v>70.09999999999999</v>
      </c>
    </row>
    <row r="29">
      <c r="A29" s="5" t="inlineStr">
        <is>
          <t>Summe Anlagevermögen</t>
        </is>
      </c>
      <c r="B29" s="5" t="inlineStr">
        <is>
          <t>Fixed Assets</t>
        </is>
      </c>
      <c r="C29" t="n">
        <v>561.7</v>
      </c>
      <c r="D29" t="n">
        <v>378.4</v>
      </c>
      <c r="E29" t="n">
        <v>301.7</v>
      </c>
      <c r="F29" t="n">
        <v>286.8</v>
      </c>
      <c r="G29" t="n">
        <v>253.6</v>
      </c>
      <c r="H29" t="n">
        <v>193.3</v>
      </c>
      <c r="I29" t="n">
        <v>98.90000000000001</v>
      </c>
      <c r="J29" t="n">
        <v>90.59999999999999</v>
      </c>
      <c r="K29" t="n">
        <v>96.7</v>
      </c>
      <c r="L29" t="n">
        <v>102.2</v>
      </c>
      <c r="M29" t="n">
        <v>106.6</v>
      </c>
      <c r="N29" t="n">
        <v>115.4</v>
      </c>
      <c r="O29" t="n">
        <v>125</v>
      </c>
      <c r="P29" t="n">
        <v>120.5</v>
      </c>
      <c r="Q29" t="n">
        <v>30.2</v>
      </c>
      <c r="R29" t="n">
        <v>31.7</v>
      </c>
      <c r="S29" t="n">
        <v>37.1</v>
      </c>
      <c r="T29" t="n">
        <v>43.4</v>
      </c>
      <c r="U29" t="n">
        <v>51.1</v>
      </c>
      <c r="V29" t="n">
        <v>87.90000000000001</v>
      </c>
    </row>
    <row r="30">
      <c r="A30" s="5" t="inlineStr">
        <is>
          <t>Summe Aktiva</t>
        </is>
      </c>
      <c r="B30" s="5" t="inlineStr">
        <is>
          <t>Total Assets</t>
        </is>
      </c>
      <c r="C30" t="n">
        <v>857.2</v>
      </c>
      <c r="D30" t="n">
        <v>580.6</v>
      </c>
      <c r="E30" t="n">
        <v>460.8</v>
      </c>
      <c r="F30" t="n">
        <v>454.7</v>
      </c>
      <c r="G30" t="n">
        <v>379.5</v>
      </c>
      <c r="H30" t="n">
        <v>291.7</v>
      </c>
      <c r="I30" t="n">
        <v>178.5</v>
      </c>
      <c r="J30" t="n">
        <v>165</v>
      </c>
      <c r="K30" t="n">
        <v>162.4</v>
      </c>
      <c r="L30" t="n">
        <v>165.3</v>
      </c>
      <c r="M30" t="n">
        <v>159.4</v>
      </c>
      <c r="N30" t="n">
        <v>167.4</v>
      </c>
      <c r="O30" t="n">
        <v>186.5</v>
      </c>
      <c r="P30" t="n">
        <v>204.1</v>
      </c>
      <c r="Q30" t="n">
        <v>81</v>
      </c>
      <c r="R30" t="n">
        <v>87.5</v>
      </c>
      <c r="S30" t="n">
        <v>83.7</v>
      </c>
      <c r="T30" t="n">
        <v>85.7</v>
      </c>
      <c r="U30" t="n">
        <v>96.59999999999999</v>
      </c>
      <c r="V30" t="n">
        <v>158</v>
      </c>
    </row>
    <row r="31">
      <c r="A31" s="5" t="inlineStr">
        <is>
          <t>Summe kurzfristiges Fremdkapital</t>
        </is>
      </c>
      <c r="B31" s="5" t="inlineStr">
        <is>
          <t>Short-Term Debt</t>
        </is>
      </c>
      <c r="C31" t="n">
        <v>271.6</v>
      </c>
      <c r="D31" t="n">
        <v>222.3</v>
      </c>
      <c r="E31" t="n">
        <v>165.7</v>
      </c>
      <c r="F31" t="n">
        <v>146.1</v>
      </c>
      <c r="G31" t="n">
        <v>104.1</v>
      </c>
      <c r="H31" t="n">
        <v>84.3</v>
      </c>
      <c r="I31" t="n">
        <v>54</v>
      </c>
      <c r="J31" t="n">
        <v>46.9</v>
      </c>
      <c r="K31" t="n">
        <v>51.2</v>
      </c>
      <c r="L31" t="n">
        <v>58.4</v>
      </c>
      <c r="M31" t="n">
        <v>45.3</v>
      </c>
      <c r="N31" t="n">
        <v>46.3</v>
      </c>
      <c r="O31" t="n">
        <v>54.1</v>
      </c>
      <c r="P31" t="n">
        <v>134</v>
      </c>
      <c r="Q31" t="n">
        <v>31</v>
      </c>
      <c r="R31" t="n">
        <v>26.2</v>
      </c>
      <c r="S31" t="n">
        <v>26.3</v>
      </c>
      <c r="T31" t="n">
        <v>30.3</v>
      </c>
      <c r="U31" t="n">
        <v>26.2</v>
      </c>
      <c r="V31" t="n">
        <v>40.6</v>
      </c>
    </row>
    <row r="32">
      <c r="A32" s="5" t="inlineStr">
        <is>
          <t>Summe langfristiges Fremdkapital</t>
        </is>
      </c>
      <c r="B32" s="5" t="inlineStr">
        <is>
          <t>Long-Term Debt</t>
        </is>
      </c>
      <c r="C32" t="n">
        <v>236.9</v>
      </c>
      <c r="D32" t="n">
        <v>108.7</v>
      </c>
      <c r="E32" t="n">
        <v>67.09999999999999</v>
      </c>
      <c r="F32" t="n">
        <v>106.5</v>
      </c>
      <c r="G32" t="n">
        <v>108.5</v>
      </c>
      <c r="H32" t="n">
        <v>70.8</v>
      </c>
      <c r="I32" t="n">
        <v>6.4</v>
      </c>
      <c r="J32" t="n">
        <v>6.1</v>
      </c>
      <c r="K32" t="n">
        <v>7.5</v>
      </c>
      <c r="L32" t="n">
        <v>13.4</v>
      </c>
      <c r="M32" t="n">
        <v>34.4</v>
      </c>
      <c r="N32" t="n">
        <v>53.2</v>
      </c>
      <c r="O32" t="n">
        <v>69.5</v>
      </c>
      <c r="P32" t="n">
        <v>14.4</v>
      </c>
      <c r="Q32" t="n">
        <v>1.8</v>
      </c>
      <c r="R32" t="n">
        <v>1.4</v>
      </c>
      <c r="S32" t="n">
        <v>2.5</v>
      </c>
      <c r="T32" t="n">
        <v>3</v>
      </c>
      <c r="U32" t="n">
        <v>4.1</v>
      </c>
      <c r="V32" t="n">
        <v>5.5</v>
      </c>
    </row>
    <row r="33">
      <c r="A33" s="5" t="inlineStr">
        <is>
          <t>Summe Fremdkapital</t>
        </is>
      </c>
      <c r="B33" s="5" t="inlineStr">
        <is>
          <t>Total Liabilities</t>
        </is>
      </c>
      <c r="C33" t="n">
        <v>508.5</v>
      </c>
      <c r="D33" t="n">
        <v>331</v>
      </c>
      <c r="E33" t="n">
        <v>232.8</v>
      </c>
      <c r="F33" t="n">
        <v>252.6</v>
      </c>
      <c r="G33" t="n">
        <v>212.6</v>
      </c>
      <c r="H33" t="n">
        <v>155.1</v>
      </c>
      <c r="I33" t="n">
        <v>60.4</v>
      </c>
      <c r="J33" t="n">
        <v>53</v>
      </c>
      <c r="K33" t="n">
        <v>58.7</v>
      </c>
      <c r="L33" t="n">
        <v>71.8</v>
      </c>
      <c r="M33" t="n">
        <v>79.7</v>
      </c>
      <c r="N33" t="n">
        <v>99.5</v>
      </c>
      <c r="O33" t="n">
        <v>123.6</v>
      </c>
      <c r="P33" t="n">
        <v>148.4</v>
      </c>
      <c r="Q33" t="n">
        <v>32.8</v>
      </c>
      <c r="R33" t="n">
        <v>27.6</v>
      </c>
      <c r="S33" t="n">
        <v>28.8</v>
      </c>
      <c r="T33" t="n">
        <v>33.3</v>
      </c>
      <c r="U33" t="n">
        <v>30.3</v>
      </c>
      <c r="V33" t="n">
        <v>46</v>
      </c>
    </row>
    <row r="34">
      <c r="A34" s="5" t="inlineStr">
        <is>
          <t>Minderheitenanteil</t>
        </is>
      </c>
      <c r="B34" s="5" t="inlineStr">
        <is>
          <t>Minority Share</t>
        </is>
      </c>
      <c r="C34" t="n">
        <v>0.1</v>
      </c>
      <c r="D34" t="n">
        <v>0.1</v>
      </c>
      <c r="E34" t="n">
        <v>2.5</v>
      </c>
      <c r="F34" t="n">
        <v>2.8</v>
      </c>
      <c r="G34" t="n">
        <v>2.1</v>
      </c>
      <c r="H34" t="n">
        <v>1.6</v>
      </c>
      <c r="I34" t="n">
        <v>1.6</v>
      </c>
      <c r="J34" t="n">
        <v>1.3</v>
      </c>
      <c r="K34" t="n">
        <v>1.3</v>
      </c>
      <c r="L34" t="n">
        <v>1.4</v>
      </c>
      <c r="M34" t="n">
        <v>1.5</v>
      </c>
      <c r="N34" t="n">
        <v>1.2</v>
      </c>
      <c r="O34" t="n">
        <v>1.3</v>
      </c>
      <c r="P34" t="n">
        <v>1.4</v>
      </c>
      <c r="Q34" t="n">
        <v>1</v>
      </c>
      <c r="R34" t="n">
        <v>0.8</v>
      </c>
      <c r="S34" t="n">
        <v>0.6</v>
      </c>
      <c r="T34" t="n">
        <v>0.3</v>
      </c>
      <c r="U34" t="n">
        <v>0.9</v>
      </c>
      <c r="V34" t="n">
        <v>1.6</v>
      </c>
    </row>
    <row r="35">
      <c r="A35" s="5" t="inlineStr">
        <is>
          <t>Summe Eigenkapital</t>
        </is>
      </c>
      <c r="B35" s="5" t="inlineStr">
        <is>
          <t>Equity</t>
        </is>
      </c>
      <c r="C35" t="n">
        <v>348.5</v>
      </c>
      <c r="D35" t="n">
        <v>249.5</v>
      </c>
      <c r="E35" t="n">
        <v>225.5</v>
      </c>
      <c r="F35" t="n">
        <v>199.3</v>
      </c>
      <c r="G35" t="n">
        <v>164.8</v>
      </c>
      <c r="H35" t="n">
        <v>135</v>
      </c>
      <c r="I35" t="n">
        <v>116.6</v>
      </c>
      <c r="J35" t="n">
        <v>110.7</v>
      </c>
      <c r="K35" t="n">
        <v>102.4</v>
      </c>
      <c r="L35" t="n">
        <v>92.09999999999999</v>
      </c>
      <c r="M35" t="n">
        <v>78.09999999999999</v>
      </c>
      <c r="N35" t="n">
        <v>66.7</v>
      </c>
      <c r="O35" t="n">
        <v>61.5</v>
      </c>
      <c r="P35" t="n">
        <v>53.7</v>
      </c>
      <c r="Q35" t="n">
        <v>47.1</v>
      </c>
      <c r="R35" t="n">
        <v>59.1</v>
      </c>
      <c r="S35" t="n">
        <v>54.3</v>
      </c>
      <c r="T35" t="n">
        <v>52.2</v>
      </c>
      <c r="U35" t="n">
        <v>65.40000000000001</v>
      </c>
      <c r="V35" t="n">
        <v>110.4</v>
      </c>
    </row>
    <row r="36">
      <c r="A36" s="5" t="inlineStr">
        <is>
          <t>Summe Passiva</t>
        </is>
      </c>
      <c r="B36" s="5" t="inlineStr">
        <is>
          <t>Liabilities &amp; Shareholder Equity</t>
        </is>
      </c>
      <c r="C36" t="n">
        <v>857.2</v>
      </c>
      <c r="D36" t="n">
        <v>580.6</v>
      </c>
      <c r="E36" t="n">
        <v>460.8</v>
      </c>
      <c r="F36" t="n">
        <v>454.7</v>
      </c>
      <c r="G36" t="n">
        <v>379.5</v>
      </c>
      <c r="H36" t="n">
        <v>291.7</v>
      </c>
      <c r="I36" t="n">
        <v>178.5</v>
      </c>
      <c r="J36" t="n">
        <v>165</v>
      </c>
      <c r="K36" t="n">
        <v>162.4</v>
      </c>
      <c r="L36" t="n">
        <v>165.3</v>
      </c>
      <c r="M36" t="n">
        <v>159.4</v>
      </c>
      <c r="N36" t="n">
        <v>167.4</v>
      </c>
      <c r="O36" t="n">
        <v>186.5</v>
      </c>
      <c r="P36" t="n">
        <v>204.1</v>
      </c>
      <c r="Q36" t="n">
        <v>81</v>
      </c>
      <c r="R36" t="n">
        <v>87.5</v>
      </c>
      <c r="S36" t="n">
        <v>83.7</v>
      </c>
      <c r="T36" t="n">
        <v>85.7</v>
      </c>
      <c r="U36" t="n">
        <v>96.59999999999999</v>
      </c>
      <c r="V36" t="n">
        <v>158</v>
      </c>
    </row>
    <row r="37">
      <c r="A37" s="5" t="inlineStr">
        <is>
          <t>Mio.Aktien im Umlauf</t>
        </is>
      </c>
      <c r="B37" s="5" t="inlineStr">
        <is>
          <t>Million shares outstanding</t>
        </is>
      </c>
      <c r="C37" t="n">
        <v>115.5</v>
      </c>
      <c r="D37" t="n">
        <v>115.5</v>
      </c>
      <c r="E37" t="n">
        <v>115.5</v>
      </c>
      <c r="F37" t="n">
        <v>115.5</v>
      </c>
      <c r="G37" t="n">
        <v>115.5</v>
      </c>
      <c r="H37" t="n">
        <v>115.5</v>
      </c>
      <c r="I37" t="n">
        <v>115.5</v>
      </c>
      <c r="J37" t="n">
        <v>115.5</v>
      </c>
      <c r="K37" t="n">
        <v>115.5</v>
      </c>
      <c r="L37" t="n">
        <v>115.2</v>
      </c>
      <c r="M37" t="n">
        <v>115.2</v>
      </c>
      <c r="N37" t="n">
        <v>115.2</v>
      </c>
      <c r="O37" t="n">
        <v>115.2</v>
      </c>
      <c r="P37" t="n">
        <v>115.2</v>
      </c>
      <c r="Q37" t="n">
        <v>115.2</v>
      </c>
      <c r="R37" t="n">
        <v>115.2</v>
      </c>
      <c r="S37" t="n">
        <v>115.2</v>
      </c>
      <c r="T37" t="n">
        <v>115.2</v>
      </c>
      <c r="U37" t="n">
        <v>115.2</v>
      </c>
      <c r="V37" t="n">
        <v>115.2</v>
      </c>
    </row>
    <row r="38">
      <c r="A38" s="5" t="inlineStr">
        <is>
          <t>Gezeichnetes Kapital (in Mio.)</t>
        </is>
      </c>
      <c r="B38" s="5" t="inlineStr">
        <is>
          <t>Subscribed Capital in M</t>
        </is>
      </c>
      <c r="C38" t="n">
        <v>115.5</v>
      </c>
      <c r="D38" t="n">
        <v>115.5</v>
      </c>
      <c r="E38" t="n">
        <v>115.5</v>
      </c>
      <c r="F38" t="n">
        <v>115.5</v>
      </c>
      <c r="G38" t="n">
        <v>115.5</v>
      </c>
      <c r="H38" t="n">
        <v>115.5</v>
      </c>
      <c r="I38" t="n">
        <v>115.5</v>
      </c>
      <c r="J38" t="n">
        <v>115.5</v>
      </c>
      <c r="K38" t="n">
        <v>115.5</v>
      </c>
      <c r="L38" t="n">
        <v>115.2</v>
      </c>
      <c r="M38" t="n">
        <v>115.2</v>
      </c>
      <c r="N38" t="n">
        <v>115.2</v>
      </c>
      <c r="O38" t="n">
        <v>115.2</v>
      </c>
      <c r="P38" t="n">
        <v>115.2</v>
      </c>
      <c r="Q38" t="n">
        <v>115.2</v>
      </c>
      <c r="R38" t="n">
        <v>115.2</v>
      </c>
      <c r="S38" t="n">
        <v>115.2</v>
      </c>
      <c r="T38" t="n">
        <v>115.2</v>
      </c>
      <c r="U38" t="n">
        <v>115.2</v>
      </c>
      <c r="V38" t="n">
        <v>115.2</v>
      </c>
    </row>
    <row r="39">
      <c r="A39" s="5" t="inlineStr">
        <is>
          <t>Ergebnis je Aktie (brutto)</t>
        </is>
      </c>
      <c r="B39" s="5" t="inlineStr">
        <is>
          <t>Earnings per share</t>
        </is>
      </c>
      <c r="C39" t="n">
        <v>1.33</v>
      </c>
      <c r="D39" t="n">
        <v>0.86</v>
      </c>
      <c r="E39" t="n">
        <v>0.82</v>
      </c>
      <c r="F39" t="n">
        <v>0.6</v>
      </c>
      <c r="G39" t="n">
        <v>0.47</v>
      </c>
      <c r="H39" t="n">
        <v>0.4</v>
      </c>
      <c r="I39" t="n">
        <v>0.31</v>
      </c>
      <c r="J39" t="n">
        <v>0.25</v>
      </c>
      <c r="K39" t="n">
        <v>0.24</v>
      </c>
      <c r="L39" t="n">
        <v>0.23</v>
      </c>
      <c r="M39" t="n">
        <v>0.15</v>
      </c>
      <c r="N39" t="n">
        <v>0.13</v>
      </c>
      <c r="O39" t="n">
        <v>0.18</v>
      </c>
      <c r="P39" t="n">
        <v>0.16</v>
      </c>
      <c r="Q39" t="n">
        <v>0.12</v>
      </c>
      <c r="R39" t="n">
        <v>0.07000000000000001</v>
      </c>
      <c r="S39" t="n">
        <v>0.05</v>
      </c>
      <c r="T39" t="n">
        <v>-0.08</v>
      </c>
      <c r="U39" t="n">
        <v>-0.38</v>
      </c>
      <c r="V39" t="n">
        <v>-0.04</v>
      </c>
    </row>
    <row r="40">
      <c r="A40" s="5" t="inlineStr">
        <is>
          <t>Ergebnis je Aktie (unverwässert)</t>
        </is>
      </c>
      <c r="B40" s="5" t="inlineStr">
        <is>
          <t>Basic Earnings per share</t>
        </is>
      </c>
      <c r="C40" t="n">
        <v>1.1</v>
      </c>
      <c r="D40" t="n">
        <v>0.66</v>
      </c>
      <c r="E40" t="n">
        <v>0.65</v>
      </c>
      <c r="F40" t="n">
        <v>0.41</v>
      </c>
      <c r="G40" t="n">
        <v>0.31</v>
      </c>
      <c r="H40" t="n">
        <v>0.27</v>
      </c>
      <c r="I40" t="n">
        <v>0.21</v>
      </c>
      <c r="J40" t="n">
        <v>0.16</v>
      </c>
      <c r="K40" t="n">
        <v>0.18</v>
      </c>
      <c r="L40" t="n">
        <v>0.16</v>
      </c>
      <c r="M40" t="n">
        <v>0.11</v>
      </c>
      <c r="N40" t="n">
        <v>0.09</v>
      </c>
      <c r="O40" t="n">
        <v>0.13</v>
      </c>
      <c r="P40" t="n">
        <v>0.12</v>
      </c>
      <c r="Q40" t="n">
        <v>0.1</v>
      </c>
      <c r="R40" t="n">
        <v>0.047</v>
      </c>
      <c r="S40" t="n">
        <v>0.034</v>
      </c>
      <c r="T40" t="n">
        <v>-0.1</v>
      </c>
      <c r="U40" t="n">
        <v>-0.4</v>
      </c>
      <c r="V40" t="n">
        <v>-0.048</v>
      </c>
    </row>
    <row r="41">
      <c r="A41" s="5" t="inlineStr">
        <is>
          <t>Ergebnis je Aktie (verwässert)</t>
        </is>
      </c>
      <c r="B41" s="5" t="inlineStr">
        <is>
          <t>Diluted Earnings per share</t>
        </is>
      </c>
      <c r="C41" t="n">
        <v>1.1</v>
      </c>
      <c r="D41" t="n">
        <v>0.66</v>
      </c>
      <c r="E41" t="n">
        <v>0.65</v>
      </c>
      <c r="F41" t="n">
        <v>0.41</v>
      </c>
      <c r="G41" t="n">
        <v>0.31</v>
      </c>
      <c r="H41" t="n">
        <v>0.27</v>
      </c>
      <c r="I41" t="n">
        <v>0.21</v>
      </c>
      <c r="J41" t="n">
        <v>0.16</v>
      </c>
      <c r="K41" t="n">
        <v>0.18</v>
      </c>
      <c r="L41" t="n">
        <v>0.16</v>
      </c>
      <c r="M41" t="n">
        <v>0.11</v>
      </c>
      <c r="N41" t="n">
        <v>0.09</v>
      </c>
      <c r="O41" t="n">
        <v>0.13</v>
      </c>
      <c r="P41" t="n">
        <v>0.12</v>
      </c>
      <c r="Q41" t="n">
        <v>0.1</v>
      </c>
      <c r="R41" t="n">
        <v>0.047</v>
      </c>
      <c r="S41" t="n">
        <v>0.034</v>
      </c>
      <c r="T41" t="n">
        <v>-0.1</v>
      </c>
      <c r="U41" t="n">
        <v>-0.4</v>
      </c>
      <c r="V41" t="n">
        <v>-0.048</v>
      </c>
    </row>
    <row r="42">
      <c r="A42" s="5" t="inlineStr">
        <is>
          <t>Dividende je Aktie</t>
        </is>
      </c>
      <c r="B42" s="5" t="inlineStr">
        <is>
          <t>Dividend per share</t>
        </is>
      </c>
      <c r="C42" t="n">
        <v>0.28</v>
      </c>
      <c r="D42" t="n">
        <v>0.27</v>
      </c>
      <c r="E42" t="n">
        <v>0.25</v>
      </c>
      <c r="F42" t="n">
        <v>0.22</v>
      </c>
      <c r="G42" t="n">
        <v>0.17</v>
      </c>
      <c r="H42" t="n">
        <v>0.13</v>
      </c>
      <c r="I42" t="n">
        <v>0.11</v>
      </c>
      <c r="J42" t="n">
        <v>0.096</v>
      </c>
      <c r="K42" t="n">
        <v>0.096</v>
      </c>
      <c r="L42" t="n">
        <v>0.083</v>
      </c>
      <c r="M42" t="n">
        <v>0.042</v>
      </c>
      <c r="N42" t="inlineStr">
        <is>
          <t>-</t>
        </is>
      </c>
      <c r="O42" t="n">
        <v>0.054</v>
      </c>
      <c r="P42" t="n">
        <v>0.047</v>
      </c>
      <c r="Q42" t="n">
        <v>0.054</v>
      </c>
      <c r="R42" t="n">
        <v>0.17</v>
      </c>
      <c r="S42" t="inlineStr">
        <is>
          <t>-</t>
        </is>
      </c>
      <c r="T42" t="inlineStr">
        <is>
          <t>-</t>
        </is>
      </c>
      <c r="U42" t="inlineStr">
        <is>
          <t>-</t>
        </is>
      </c>
      <c r="V42" t="inlineStr">
        <is>
          <t>-</t>
        </is>
      </c>
    </row>
    <row r="43">
      <c r="A43" s="5" t="inlineStr">
        <is>
          <t>Dividendenausschüttung in Mio</t>
        </is>
      </c>
      <c r="B43" s="5" t="inlineStr">
        <is>
          <t>Dividend Payment in M</t>
        </is>
      </c>
      <c r="C43" t="n">
        <v>32.34</v>
      </c>
      <c r="D43" t="n">
        <v>31.19</v>
      </c>
      <c r="E43" t="n">
        <v>28.88</v>
      </c>
      <c r="F43" t="n">
        <v>25</v>
      </c>
      <c r="G43" t="n">
        <v>19.3</v>
      </c>
      <c r="H43" t="n">
        <v>15.4</v>
      </c>
      <c r="I43" t="n">
        <v>12.51</v>
      </c>
      <c r="J43" t="n">
        <v>11.07</v>
      </c>
      <c r="K43" t="n">
        <v>11.07</v>
      </c>
      <c r="L43" t="n">
        <v>9.6</v>
      </c>
      <c r="M43" t="n">
        <v>4.8</v>
      </c>
      <c r="N43" t="inlineStr">
        <is>
          <t>-</t>
        </is>
      </c>
      <c r="O43" t="n">
        <v>6.3</v>
      </c>
      <c r="P43" t="n">
        <v>5.4</v>
      </c>
      <c r="Q43" t="n">
        <v>6.2</v>
      </c>
      <c r="R43" t="n">
        <v>19.3</v>
      </c>
      <c r="S43" t="inlineStr">
        <is>
          <t>-</t>
        </is>
      </c>
      <c r="T43" t="inlineStr">
        <is>
          <t>-</t>
        </is>
      </c>
      <c r="U43" t="inlineStr">
        <is>
          <t>-</t>
        </is>
      </c>
      <c r="V43" t="inlineStr">
        <is>
          <t>-</t>
        </is>
      </c>
    </row>
    <row r="44">
      <c r="A44" s="5" t="inlineStr">
        <is>
          <t>Umsatz</t>
        </is>
      </c>
      <c r="B44" s="5" t="inlineStr">
        <is>
          <t>Revenue</t>
        </is>
      </c>
      <c r="C44" t="n">
        <v>4.82</v>
      </c>
      <c r="D44" t="n">
        <v>3.99</v>
      </c>
      <c r="E44" t="n">
        <v>3.43</v>
      </c>
      <c r="F44" t="n">
        <v>2.92</v>
      </c>
      <c r="G44" t="n">
        <v>2.47</v>
      </c>
      <c r="H44" t="n">
        <v>1.94</v>
      </c>
      <c r="I44" t="n">
        <v>1.64</v>
      </c>
      <c r="J44" t="n">
        <v>1.55</v>
      </c>
      <c r="K44" t="n">
        <v>1.46</v>
      </c>
      <c r="L44" t="n">
        <v>1.34</v>
      </c>
      <c r="M44" t="n">
        <v>1.21</v>
      </c>
      <c r="N44" t="n">
        <v>1.33</v>
      </c>
      <c r="O44" t="n">
        <v>1.29</v>
      </c>
      <c r="P44" t="n">
        <v>0.95</v>
      </c>
      <c r="Q44" t="n">
        <v>0.87</v>
      </c>
      <c r="R44" t="n">
        <v>0.85</v>
      </c>
      <c r="S44" t="n">
        <v>0.85</v>
      </c>
      <c r="T44" t="n">
        <v>0.9399999999999999</v>
      </c>
      <c r="U44" t="n">
        <v>1.1</v>
      </c>
      <c r="V44" t="n">
        <v>1.12</v>
      </c>
    </row>
    <row r="45">
      <c r="A45" s="5" t="inlineStr">
        <is>
          <t>Buchwert je Aktie</t>
        </is>
      </c>
      <c r="B45" s="5" t="inlineStr">
        <is>
          <t>Book value per share</t>
        </is>
      </c>
      <c r="C45" t="n">
        <v>3.02</v>
      </c>
      <c r="D45" t="n">
        <v>2.16</v>
      </c>
      <c r="E45" t="n">
        <v>1.95</v>
      </c>
      <c r="F45" t="n">
        <v>1.73</v>
      </c>
      <c r="G45" t="n">
        <v>1.43</v>
      </c>
      <c r="H45" t="n">
        <v>1.17</v>
      </c>
      <c r="I45" t="n">
        <v>1.01</v>
      </c>
      <c r="J45" t="n">
        <v>0.96</v>
      </c>
      <c r="K45" t="n">
        <v>0.89</v>
      </c>
      <c r="L45" t="n">
        <v>0.8</v>
      </c>
      <c r="M45" t="n">
        <v>0.68</v>
      </c>
      <c r="N45" t="n">
        <v>0.58</v>
      </c>
      <c r="O45" t="n">
        <v>0.53</v>
      </c>
      <c r="P45" t="n">
        <v>0.47</v>
      </c>
      <c r="Q45" t="n">
        <v>0.41</v>
      </c>
      <c r="R45" t="n">
        <v>0.51</v>
      </c>
      <c r="S45" t="n">
        <v>0.47</v>
      </c>
      <c r="T45" t="n">
        <v>0.45</v>
      </c>
      <c r="U45" t="n">
        <v>0.57</v>
      </c>
      <c r="V45" t="n">
        <v>0.96</v>
      </c>
    </row>
    <row r="46">
      <c r="A46" s="5" t="inlineStr">
        <is>
          <t>Cashflow je Aktie</t>
        </is>
      </c>
      <c r="B46" s="5" t="inlineStr">
        <is>
          <t>Cashflow per share</t>
        </is>
      </c>
      <c r="C46" t="n">
        <v>1.39</v>
      </c>
      <c r="D46" t="n">
        <v>0.86</v>
      </c>
      <c r="E46" t="n">
        <v>0.84</v>
      </c>
      <c r="F46" t="n">
        <v>0.6899999999999999</v>
      </c>
      <c r="G46" t="n">
        <v>0.5600000000000001</v>
      </c>
      <c r="H46" t="n">
        <v>0.38</v>
      </c>
      <c r="I46" t="n">
        <v>0.35</v>
      </c>
      <c r="J46" t="n">
        <v>0.32</v>
      </c>
      <c r="K46" t="n">
        <v>0.32</v>
      </c>
      <c r="L46" t="n">
        <v>0.28</v>
      </c>
      <c r="M46" t="n">
        <v>0.2</v>
      </c>
      <c r="N46" t="n">
        <v>0.26</v>
      </c>
      <c r="O46" t="n">
        <v>0.22</v>
      </c>
      <c r="P46" t="n">
        <v>0.16</v>
      </c>
      <c r="Q46" t="n">
        <v>0.11</v>
      </c>
      <c r="R46" t="n">
        <v>0.12</v>
      </c>
      <c r="S46" t="n">
        <v>0.12</v>
      </c>
      <c r="T46" t="n">
        <v>0.1</v>
      </c>
      <c r="U46" t="n">
        <v>0.03</v>
      </c>
      <c r="V46" t="n">
        <v>0.07000000000000001</v>
      </c>
    </row>
    <row r="47">
      <c r="A47" s="5" t="inlineStr">
        <is>
          <t>Bilanzsumme je Aktie</t>
        </is>
      </c>
      <c r="B47" s="5" t="inlineStr">
        <is>
          <t>Total assets per share</t>
        </is>
      </c>
      <c r="C47" t="n">
        <v>7.42</v>
      </c>
      <c r="D47" t="n">
        <v>5.03</v>
      </c>
      <c r="E47" t="n">
        <v>3.99</v>
      </c>
      <c r="F47" t="n">
        <v>3.94</v>
      </c>
      <c r="G47" t="n">
        <v>3.29</v>
      </c>
      <c r="H47" t="n">
        <v>2.53</v>
      </c>
      <c r="I47" t="n">
        <v>1.55</v>
      </c>
      <c r="J47" t="n">
        <v>1.43</v>
      </c>
      <c r="K47" t="n">
        <v>1.41</v>
      </c>
      <c r="L47" t="n">
        <v>1.43</v>
      </c>
      <c r="M47" t="n">
        <v>1.38</v>
      </c>
      <c r="N47" t="n">
        <v>1.45</v>
      </c>
      <c r="O47" t="n">
        <v>1.62</v>
      </c>
      <c r="P47" t="n">
        <v>1.77</v>
      </c>
      <c r="Q47" t="n">
        <v>0.7</v>
      </c>
      <c r="R47" t="n">
        <v>0.76</v>
      </c>
      <c r="S47" t="n">
        <v>0.73</v>
      </c>
      <c r="T47" t="n">
        <v>0.74</v>
      </c>
      <c r="U47" t="n">
        <v>0.84</v>
      </c>
      <c r="V47" t="n">
        <v>1.37</v>
      </c>
    </row>
    <row r="48">
      <c r="A48" s="5" t="inlineStr">
        <is>
          <t>Personal am Ende des Jahres</t>
        </is>
      </c>
      <c r="B48" s="5" t="inlineStr">
        <is>
          <t>Staff at the end of year</t>
        </is>
      </c>
      <c r="C48" t="n">
        <v>2875</v>
      </c>
      <c r="D48" t="n">
        <v>2587</v>
      </c>
      <c r="E48" t="n">
        <v>2142</v>
      </c>
      <c r="F48" t="n">
        <v>1925</v>
      </c>
      <c r="G48" t="n">
        <v>1754</v>
      </c>
      <c r="H48" t="n">
        <v>1559</v>
      </c>
      <c r="I48" t="n">
        <v>1355</v>
      </c>
      <c r="J48" t="n">
        <v>1229</v>
      </c>
      <c r="K48" t="n">
        <v>1173</v>
      </c>
      <c r="L48" t="n">
        <v>1076</v>
      </c>
      <c r="M48" t="n">
        <v>1064</v>
      </c>
      <c r="N48" t="n">
        <v>1114</v>
      </c>
      <c r="O48" t="n">
        <v>1107</v>
      </c>
      <c r="P48" t="n">
        <v>1151</v>
      </c>
      <c r="Q48" t="n">
        <v>735</v>
      </c>
      <c r="R48" t="n">
        <v>756</v>
      </c>
      <c r="S48" t="n">
        <v>716</v>
      </c>
      <c r="T48" t="n">
        <v>760</v>
      </c>
      <c r="U48" t="n">
        <v>1017</v>
      </c>
      <c r="V48" t="n">
        <v>1193</v>
      </c>
    </row>
    <row r="49">
      <c r="A49" s="5" t="inlineStr">
        <is>
          <t>Personalaufwand in Mio. EUR</t>
        </is>
      </c>
      <c r="B49" s="5" t="inlineStr">
        <is>
          <t>Personnel expenses in M</t>
        </is>
      </c>
      <c r="C49" t="n">
        <v>239.4</v>
      </c>
      <c r="D49" t="n">
        <v>200.6</v>
      </c>
      <c r="E49" t="n">
        <v>172.6</v>
      </c>
      <c r="F49" t="n">
        <v>151.2</v>
      </c>
      <c r="G49" t="n">
        <v>127.1</v>
      </c>
      <c r="H49" t="n">
        <v>94.5</v>
      </c>
      <c r="I49" t="n">
        <v>78.7</v>
      </c>
      <c r="J49" t="n">
        <v>77</v>
      </c>
      <c r="K49" t="n">
        <v>70.59999999999999</v>
      </c>
      <c r="L49" t="n">
        <v>64.3</v>
      </c>
      <c r="M49" t="n">
        <v>60.4</v>
      </c>
      <c r="N49" t="n">
        <v>61.3</v>
      </c>
      <c r="O49" t="n">
        <v>60.6</v>
      </c>
      <c r="P49" t="n">
        <v>46.9</v>
      </c>
      <c r="Q49" t="n">
        <v>44.1</v>
      </c>
      <c r="R49" t="n">
        <v>43.8</v>
      </c>
      <c r="S49" t="n">
        <v>43.5</v>
      </c>
      <c r="T49" t="n">
        <v>58.9</v>
      </c>
      <c r="U49" t="n">
        <v>64.7</v>
      </c>
      <c r="V49" t="n">
        <v>120.4</v>
      </c>
    </row>
    <row r="50">
      <c r="A50" s="5" t="inlineStr">
        <is>
          <t>Aufwand je Mitarbeiter in EUR</t>
        </is>
      </c>
      <c r="B50" s="5" t="inlineStr">
        <is>
          <t>Effort per employee</t>
        </is>
      </c>
      <c r="C50" t="n">
        <v>83270</v>
      </c>
      <c r="D50" t="n">
        <v>77542</v>
      </c>
      <c r="E50" t="n">
        <v>80579</v>
      </c>
      <c r="F50" t="n">
        <v>78545</v>
      </c>
      <c r="G50" t="n">
        <v>72463</v>
      </c>
      <c r="H50" t="n">
        <v>60616</v>
      </c>
      <c r="I50" t="n">
        <v>58081</v>
      </c>
      <c r="J50" t="n">
        <v>62653</v>
      </c>
      <c r="K50" t="n">
        <v>60188</v>
      </c>
      <c r="L50" t="n">
        <v>59758</v>
      </c>
      <c r="M50" t="n">
        <v>56767</v>
      </c>
      <c r="N50" t="n">
        <v>55027</v>
      </c>
      <c r="O50" t="n">
        <v>54743</v>
      </c>
      <c r="P50" t="n">
        <v>40747</v>
      </c>
      <c r="Q50" t="n">
        <v>60000</v>
      </c>
      <c r="R50" t="n">
        <v>57937</v>
      </c>
      <c r="S50" t="n">
        <v>60754</v>
      </c>
      <c r="T50" t="n">
        <v>77500</v>
      </c>
      <c r="U50" t="n">
        <v>63618</v>
      </c>
      <c r="V50" t="n">
        <v>100922</v>
      </c>
    </row>
    <row r="51">
      <c r="A51" s="5" t="inlineStr">
        <is>
          <t>Umsatz je Aktie</t>
        </is>
      </c>
      <c r="B51" s="5" t="inlineStr">
        <is>
          <t>Revenue per share</t>
        </is>
      </c>
      <c r="C51" t="n">
        <v>193697</v>
      </c>
      <c r="D51" t="n">
        <v>178315</v>
      </c>
      <c r="E51" t="n">
        <v>184672</v>
      </c>
      <c r="F51" t="n">
        <v>175214</v>
      </c>
      <c r="G51" t="n">
        <v>162639</v>
      </c>
      <c r="H51" t="n">
        <v>139943</v>
      </c>
      <c r="I51" t="n">
        <v>137225</v>
      </c>
      <c r="J51" t="n">
        <v>142465</v>
      </c>
      <c r="K51" t="n">
        <v>139822</v>
      </c>
      <c r="L51" t="n">
        <v>139168</v>
      </c>
      <c r="M51" t="n">
        <v>127444</v>
      </c>
      <c r="N51" t="n">
        <v>135008</v>
      </c>
      <c r="O51" t="n">
        <v>132068</v>
      </c>
      <c r="P51" t="n">
        <v>93397</v>
      </c>
      <c r="Q51" t="n">
        <v>134421</v>
      </c>
      <c r="R51" t="n">
        <v>127777</v>
      </c>
      <c r="S51" t="n">
        <v>133519</v>
      </c>
      <c r="T51" t="n">
        <v>138815</v>
      </c>
      <c r="U51" t="n">
        <v>122108</v>
      </c>
      <c r="V51" t="n">
        <v>105932</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44243</v>
      </c>
      <c r="D53" t="n">
        <v>29571</v>
      </c>
      <c r="E53" t="n">
        <v>34874</v>
      </c>
      <c r="F53" t="n">
        <v>24364</v>
      </c>
      <c r="G53" t="n">
        <v>20468</v>
      </c>
      <c r="H53" t="n">
        <v>20205</v>
      </c>
      <c r="I53" t="n">
        <v>17712</v>
      </c>
      <c r="J53" t="n">
        <v>15378</v>
      </c>
      <c r="K53" t="n">
        <v>17732</v>
      </c>
      <c r="L53" t="n">
        <v>17565</v>
      </c>
      <c r="M53" t="n">
        <v>11466</v>
      </c>
      <c r="N53" t="n">
        <v>9336</v>
      </c>
      <c r="O53" t="n">
        <v>13189</v>
      </c>
      <c r="P53" t="n">
        <v>11816</v>
      </c>
      <c r="Q53" t="n">
        <v>15918</v>
      </c>
      <c r="R53" t="n">
        <v>7143</v>
      </c>
      <c r="S53" t="n">
        <v>5587</v>
      </c>
      <c r="T53" t="n">
        <v>-15395</v>
      </c>
      <c r="U53" t="n">
        <v>-45624</v>
      </c>
      <c r="V53" t="n">
        <v>-4610</v>
      </c>
    </row>
    <row r="54">
      <c r="A54" s="5" t="inlineStr">
        <is>
          <t>KGV (Kurs/Gewinn)</t>
        </is>
      </c>
      <c r="B54" s="5" t="inlineStr">
        <is>
          <t>PE (price/earnings)</t>
        </is>
      </c>
      <c r="C54" t="n">
        <v>53.5</v>
      </c>
      <c r="D54" t="n">
        <v>48.1</v>
      </c>
      <c r="E54" t="n">
        <v>38.6</v>
      </c>
      <c r="F54" t="n">
        <v>45.3</v>
      </c>
      <c r="G54" t="n">
        <v>49.5</v>
      </c>
      <c r="H54" t="n">
        <v>25.5</v>
      </c>
      <c r="I54" t="n">
        <v>20.2</v>
      </c>
      <c r="J54" t="n">
        <v>17.2</v>
      </c>
      <c r="K54" t="n">
        <v>11.9</v>
      </c>
      <c r="L54" t="n">
        <v>16.2</v>
      </c>
      <c r="M54" t="n">
        <v>12.4</v>
      </c>
      <c r="N54" t="n">
        <v>9.6</v>
      </c>
      <c r="O54" t="n">
        <v>14.1</v>
      </c>
      <c r="P54" t="n">
        <v>15.6</v>
      </c>
      <c r="Q54" t="n">
        <v>11.6</v>
      </c>
      <c r="R54" t="n">
        <v>17.7</v>
      </c>
      <c r="S54" t="n">
        <v>14.9</v>
      </c>
      <c r="T54" t="inlineStr">
        <is>
          <t>-</t>
        </is>
      </c>
      <c r="U54" t="inlineStr">
        <is>
          <t>-</t>
        </is>
      </c>
      <c r="V54" t="inlineStr">
        <is>
          <t>-</t>
        </is>
      </c>
    </row>
    <row r="55">
      <c r="A55" s="5" t="inlineStr">
        <is>
          <t>KUV (Kurs/Umsatz)</t>
        </is>
      </c>
      <c r="B55" s="5" t="inlineStr">
        <is>
          <t>PS (price/sales)</t>
        </is>
      </c>
      <c r="C55" t="n">
        <v>12.2</v>
      </c>
      <c r="D55" t="n">
        <v>7.99</v>
      </c>
      <c r="E55" t="n">
        <v>7.28</v>
      </c>
      <c r="F55" t="n">
        <v>6.31</v>
      </c>
      <c r="G55" t="n">
        <v>6.21</v>
      </c>
      <c r="H55" t="n">
        <v>3.6</v>
      </c>
      <c r="I55" t="n">
        <v>2.55</v>
      </c>
      <c r="J55" t="n">
        <v>1.8</v>
      </c>
      <c r="K55" t="n">
        <v>1.48</v>
      </c>
      <c r="L55" t="n">
        <v>1.99</v>
      </c>
      <c r="M55" t="n">
        <v>1.09</v>
      </c>
      <c r="N55" t="n">
        <v>0.65</v>
      </c>
      <c r="O55" t="n">
        <v>1.39</v>
      </c>
      <c r="P55" t="n">
        <v>1.94</v>
      </c>
      <c r="Q55" t="n">
        <v>1.35</v>
      </c>
      <c r="R55" t="n">
        <v>0.98</v>
      </c>
      <c r="S55" t="n">
        <v>0.6</v>
      </c>
      <c r="T55" t="n">
        <v>0.12</v>
      </c>
      <c r="U55" t="n">
        <v>0.34</v>
      </c>
      <c r="V55" t="n">
        <v>0.67</v>
      </c>
    </row>
    <row r="56">
      <c r="A56" s="5" t="inlineStr">
        <is>
          <t>KBV (Kurs/Buchwert)</t>
        </is>
      </c>
      <c r="B56" s="5" t="inlineStr">
        <is>
          <t>PB (price/book value)</t>
        </is>
      </c>
      <c r="C56" t="n">
        <v>19.49</v>
      </c>
      <c r="D56" t="n">
        <v>14.78</v>
      </c>
      <c r="E56" t="n">
        <v>12.78</v>
      </c>
      <c r="F56" t="n">
        <v>10.67</v>
      </c>
      <c r="G56" t="n">
        <v>10.75</v>
      </c>
      <c r="H56" t="n">
        <v>5.96</v>
      </c>
      <c r="I56" t="n">
        <v>4.15</v>
      </c>
      <c r="J56" t="n">
        <v>2.92</v>
      </c>
      <c r="K56" t="n">
        <v>2.43</v>
      </c>
      <c r="L56" t="n">
        <v>3.32</v>
      </c>
      <c r="M56" t="n">
        <v>1.94</v>
      </c>
      <c r="N56" t="n">
        <v>1.49</v>
      </c>
      <c r="O56" t="n">
        <v>3.36</v>
      </c>
      <c r="P56" t="n">
        <v>3.95</v>
      </c>
      <c r="Q56" t="n">
        <v>2.87</v>
      </c>
      <c r="R56" t="n">
        <v>1.62</v>
      </c>
      <c r="S56" t="n">
        <v>1.08</v>
      </c>
      <c r="T56" t="n">
        <v>0.24</v>
      </c>
      <c r="U56" t="n">
        <v>0.66</v>
      </c>
      <c r="V56" t="n">
        <v>0.78</v>
      </c>
    </row>
    <row r="57">
      <c r="A57" s="5" t="inlineStr">
        <is>
          <t>KCV (Kurs/Cashflow)</t>
        </is>
      </c>
      <c r="B57" s="5" t="inlineStr">
        <is>
          <t>PC (price/cashflow)</t>
        </is>
      </c>
      <c r="C57" t="n">
        <v>42.34</v>
      </c>
      <c r="D57" t="n">
        <v>36.98</v>
      </c>
      <c r="E57" t="n">
        <v>29.58</v>
      </c>
      <c r="F57" t="n">
        <v>26.69</v>
      </c>
      <c r="G57" t="n">
        <v>27.22</v>
      </c>
      <c r="H57" t="n">
        <v>18.21</v>
      </c>
      <c r="I57" t="n">
        <v>12.05</v>
      </c>
      <c r="J57" t="n">
        <v>8.85</v>
      </c>
      <c r="K57" t="n">
        <v>6.69</v>
      </c>
      <c r="L57" t="n">
        <v>9.470000000000001</v>
      </c>
      <c r="M57" t="n">
        <v>6.46</v>
      </c>
      <c r="N57" t="n">
        <v>3.28</v>
      </c>
      <c r="O57" t="n">
        <v>8.18</v>
      </c>
      <c r="P57" t="n">
        <v>11.6</v>
      </c>
      <c r="Q57" t="n">
        <v>11.19</v>
      </c>
      <c r="R57" t="n">
        <v>7.11</v>
      </c>
      <c r="S57" t="n">
        <v>4.18</v>
      </c>
      <c r="T57" t="n">
        <v>1.07</v>
      </c>
      <c r="U57" t="n">
        <v>12.71</v>
      </c>
      <c r="V57" t="n">
        <v>10.05</v>
      </c>
    </row>
    <row r="58">
      <c r="A58" s="5" t="inlineStr">
        <is>
          <t>Dividendenrendite in %</t>
        </is>
      </c>
      <c r="B58" s="5" t="inlineStr">
        <is>
          <t>Dividend Yield in %</t>
        </is>
      </c>
      <c r="C58" t="n">
        <v>0.48</v>
      </c>
      <c r="D58" t="n">
        <v>0.85</v>
      </c>
      <c r="E58" t="n">
        <v>1</v>
      </c>
      <c r="F58" t="n">
        <v>1.18</v>
      </c>
      <c r="G58" t="n">
        <v>1.09</v>
      </c>
      <c r="H58" t="n">
        <v>1.91</v>
      </c>
      <c r="I58" t="n">
        <v>2.58</v>
      </c>
      <c r="J58" t="n">
        <v>3.43</v>
      </c>
      <c r="K58" t="n">
        <v>4.47</v>
      </c>
      <c r="L58" t="n">
        <v>3.13</v>
      </c>
      <c r="M58" t="n">
        <v>3.2</v>
      </c>
      <c r="N58" t="inlineStr">
        <is>
          <t>-</t>
        </is>
      </c>
      <c r="O58" t="n">
        <v>3.01</v>
      </c>
      <c r="P58" t="n">
        <v>2.55</v>
      </c>
      <c r="Q58" t="n">
        <v>4.6</v>
      </c>
      <c r="R58" t="n">
        <v>20.05</v>
      </c>
      <c r="S58" t="inlineStr">
        <is>
          <t>-</t>
        </is>
      </c>
      <c r="T58" t="inlineStr">
        <is>
          <t>-</t>
        </is>
      </c>
      <c r="U58" t="inlineStr">
        <is>
          <t>-</t>
        </is>
      </c>
      <c r="V58" t="inlineStr">
        <is>
          <t>-</t>
        </is>
      </c>
    </row>
    <row r="59">
      <c r="A59" s="5" t="inlineStr">
        <is>
          <t>Gewinnrendite in %</t>
        </is>
      </c>
      <c r="B59" s="5" t="inlineStr">
        <is>
          <t>Return on profit in %</t>
        </is>
      </c>
      <c r="C59" t="n">
        <v>1.9</v>
      </c>
      <c r="D59" t="n">
        <v>2.1</v>
      </c>
      <c r="E59" t="n">
        <v>2.6</v>
      </c>
      <c r="F59" t="n">
        <v>2.2</v>
      </c>
      <c r="G59" t="n">
        <v>2</v>
      </c>
      <c r="H59" t="n">
        <v>3.9</v>
      </c>
      <c r="I59" t="n">
        <v>5</v>
      </c>
      <c r="J59" t="n">
        <v>5.8</v>
      </c>
      <c r="K59" t="n">
        <v>8.4</v>
      </c>
      <c r="L59" t="n">
        <v>6.2</v>
      </c>
      <c r="M59" t="n">
        <v>8.1</v>
      </c>
      <c r="N59" t="n">
        <v>10.4</v>
      </c>
      <c r="O59" t="n">
        <v>7.1</v>
      </c>
      <c r="P59" t="n">
        <v>6.4</v>
      </c>
      <c r="Q59" t="n">
        <v>8.6</v>
      </c>
      <c r="R59" t="n">
        <v>5.6</v>
      </c>
      <c r="S59" t="n">
        <v>6.7</v>
      </c>
      <c r="T59" t="n">
        <v>-93.59999999999999</v>
      </c>
      <c r="U59" t="n">
        <v>-107.2</v>
      </c>
      <c r="V59" t="n">
        <v>-6.4</v>
      </c>
    </row>
    <row r="60">
      <c r="A60" s="5" t="inlineStr">
        <is>
          <t>Eigenkapitalrendite in %</t>
        </is>
      </c>
      <c r="B60" s="5" t="inlineStr">
        <is>
          <t>Return on Equity in %</t>
        </is>
      </c>
      <c r="C60" t="n">
        <v>36.5</v>
      </c>
      <c r="D60" t="n">
        <v>30.66</v>
      </c>
      <c r="E60" t="n">
        <v>33.13</v>
      </c>
      <c r="F60" t="n">
        <v>23.53</v>
      </c>
      <c r="G60" t="n">
        <v>21.78</v>
      </c>
      <c r="H60" t="n">
        <v>23.33</v>
      </c>
      <c r="I60" t="n">
        <v>20.58</v>
      </c>
      <c r="J60" t="n">
        <v>17.07</v>
      </c>
      <c r="K60" t="n">
        <v>20.31</v>
      </c>
      <c r="L60" t="n">
        <v>20.52</v>
      </c>
      <c r="M60" t="n">
        <v>15.62</v>
      </c>
      <c r="N60" t="n">
        <v>15.59</v>
      </c>
      <c r="O60" t="n">
        <v>23.74</v>
      </c>
      <c r="P60" t="n">
        <v>25.33</v>
      </c>
      <c r="Q60" t="n">
        <v>24.84</v>
      </c>
      <c r="R60" t="n">
        <v>9.140000000000001</v>
      </c>
      <c r="S60" t="n">
        <v>7.37</v>
      </c>
      <c r="T60" t="n">
        <v>-22.41</v>
      </c>
      <c r="U60" t="n">
        <v>-70.95</v>
      </c>
      <c r="V60" t="n">
        <v>-4.98</v>
      </c>
    </row>
    <row r="61">
      <c r="A61" s="5" t="inlineStr">
        <is>
          <t>Umsatzrendite in %</t>
        </is>
      </c>
      <c r="B61" s="5" t="inlineStr">
        <is>
          <t>Return on sales in %</t>
        </is>
      </c>
      <c r="C61" t="n">
        <v>22.84</v>
      </c>
      <c r="D61" t="n">
        <v>16.58</v>
      </c>
      <c r="E61" t="n">
        <v>18.88</v>
      </c>
      <c r="F61" t="n">
        <v>13.9</v>
      </c>
      <c r="G61" t="n">
        <v>12.58</v>
      </c>
      <c r="H61" t="n">
        <v>14.09</v>
      </c>
      <c r="I61" t="n">
        <v>12.64</v>
      </c>
      <c r="J61" t="n">
        <v>10.52</v>
      </c>
      <c r="K61" t="n">
        <v>12.36</v>
      </c>
      <c r="L61" t="n">
        <v>12.28</v>
      </c>
      <c r="M61" t="n">
        <v>8.76</v>
      </c>
      <c r="N61" t="n">
        <v>6.79</v>
      </c>
      <c r="O61" t="n">
        <v>9.789999999999999</v>
      </c>
      <c r="P61" t="n">
        <v>12.42</v>
      </c>
      <c r="Q61" t="n">
        <v>11.67</v>
      </c>
      <c r="R61" t="n">
        <v>5.49</v>
      </c>
      <c r="S61" t="n">
        <v>4.1</v>
      </c>
      <c r="T61" t="n">
        <v>-10.78</v>
      </c>
      <c r="U61" t="n">
        <v>-36.68</v>
      </c>
      <c r="V61" t="n">
        <v>-4.26</v>
      </c>
    </row>
    <row r="62">
      <c r="A62" s="5" t="inlineStr">
        <is>
          <t>Gesamtkapitalrendite in %</t>
        </is>
      </c>
      <c r="B62" s="5" t="inlineStr">
        <is>
          <t>Total Return on Investment in %</t>
        </is>
      </c>
      <c r="C62" t="n">
        <v>15.21</v>
      </c>
      <c r="D62" t="n">
        <v>13.37</v>
      </c>
      <c r="E62" t="n">
        <v>16.43</v>
      </c>
      <c r="F62" t="n">
        <v>10.53</v>
      </c>
      <c r="G62" t="n">
        <v>9.640000000000001</v>
      </c>
      <c r="H62" t="n">
        <v>10.87</v>
      </c>
      <c r="I62" t="n">
        <v>13.47</v>
      </c>
      <c r="J62" t="n">
        <v>12.42</v>
      </c>
      <c r="K62" t="n">
        <v>13.92</v>
      </c>
      <c r="L62" t="n">
        <v>11.43</v>
      </c>
      <c r="M62" t="n">
        <v>7.65</v>
      </c>
      <c r="N62" t="n">
        <v>6.21</v>
      </c>
      <c r="O62" t="n">
        <v>7.83</v>
      </c>
      <c r="P62" t="n">
        <v>6.66</v>
      </c>
      <c r="Q62" t="n">
        <v>14.44</v>
      </c>
      <c r="R62" t="n">
        <v>6.17</v>
      </c>
      <c r="S62" t="n">
        <v>4.78</v>
      </c>
      <c r="T62" t="n">
        <v>-13.65</v>
      </c>
      <c r="U62" t="n">
        <v>-48.03</v>
      </c>
      <c r="V62" t="n">
        <v>-3.48</v>
      </c>
    </row>
    <row r="63">
      <c r="A63" s="5" t="inlineStr">
        <is>
          <t>Return on Investment in %</t>
        </is>
      </c>
      <c r="B63" s="5" t="inlineStr">
        <is>
          <t>Return on Investment in %</t>
        </is>
      </c>
      <c r="C63" t="n">
        <v>14.84</v>
      </c>
      <c r="D63" t="n">
        <v>13.18</v>
      </c>
      <c r="E63" t="n">
        <v>16.21</v>
      </c>
      <c r="F63" t="n">
        <v>10.31</v>
      </c>
      <c r="G63" t="n">
        <v>9.460000000000001</v>
      </c>
      <c r="H63" t="n">
        <v>10.8</v>
      </c>
      <c r="I63" t="n">
        <v>13.45</v>
      </c>
      <c r="J63" t="n">
        <v>11.45</v>
      </c>
      <c r="K63" t="n">
        <v>12.81</v>
      </c>
      <c r="L63" t="n">
        <v>11.43</v>
      </c>
      <c r="M63" t="n">
        <v>7.65</v>
      </c>
      <c r="N63" t="n">
        <v>6.21</v>
      </c>
      <c r="O63" t="n">
        <v>7.83</v>
      </c>
      <c r="P63" t="n">
        <v>6.66</v>
      </c>
      <c r="Q63" t="n">
        <v>14.44</v>
      </c>
      <c r="R63" t="n">
        <v>6.17</v>
      </c>
      <c r="S63" t="n">
        <v>4.78</v>
      </c>
      <c r="T63" t="n">
        <v>-13.65</v>
      </c>
      <c r="U63" t="n">
        <v>-48.03</v>
      </c>
      <c r="V63" t="n">
        <v>-3.48</v>
      </c>
    </row>
    <row r="64">
      <c r="A64" s="5" t="inlineStr">
        <is>
          <t>Arbeitsintensität in %</t>
        </is>
      </c>
      <c r="B64" s="5" t="inlineStr">
        <is>
          <t>Work Intensity in %</t>
        </is>
      </c>
      <c r="C64" t="n">
        <v>34.47</v>
      </c>
      <c r="D64" t="n">
        <v>34.83</v>
      </c>
      <c r="E64" t="n">
        <v>34.53</v>
      </c>
      <c r="F64" t="n">
        <v>36.93</v>
      </c>
      <c r="G64" t="n">
        <v>33.18</v>
      </c>
      <c r="H64" t="n">
        <v>33.73</v>
      </c>
      <c r="I64" t="n">
        <v>44.59</v>
      </c>
      <c r="J64" t="n">
        <v>45.09</v>
      </c>
      <c r="K64" t="n">
        <v>40.46</v>
      </c>
      <c r="L64" t="n">
        <v>38.17</v>
      </c>
      <c r="M64" t="n">
        <v>33.12</v>
      </c>
      <c r="N64" t="n">
        <v>31.06</v>
      </c>
      <c r="O64" t="n">
        <v>32.98</v>
      </c>
      <c r="P64" t="n">
        <v>40.96</v>
      </c>
      <c r="Q64" t="n">
        <v>62.72</v>
      </c>
      <c r="R64" t="n">
        <v>63.77</v>
      </c>
      <c r="S64" t="n">
        <v>55.68</v>
      </c>
      <c r="T64" t="n">
        <v>49.36</v>
      </c>
      <c r="U64" t="n">
        <v>47.1</v>
      </c>
      <c r="V64" t="n">
        <v>44.37</v>
      </c>
    </row>
    <row r="65">
      <c r="A65" s="5" t="inlineStr">
        <is>
          <t>Eigenkapitalquote in %</t>
        </is>
      </c>
      <c r="B65" s="5" t="inlineStr">
        <is>
          <t>Equity Ratio in %</t>
        </is>
      </c>
      <c r="C65" t="n">
        <v>40.66</v>
      </c>
      <c r="D65" t="n">
        <v>42.97</v>
      </c>
      <c r="E65" t="n">
        <v>48.94</v>
      </c>
      <c r="F65" t="n">
        <v>43.83</v>
      </c>
      <c r="G65" t="n">
        <v>43.43</v>
      </c>
      <c r="H65" t="n">
        <v>46.28</v>
      </c>
      <c r="I65" t="n">
        <v>65.31999999999999</v>
      </c>
      <c r="J65" t="n">
        <v>67.09</v>
      </c>
      <c r="K65" t="n">
        <v>63.05</v>
      </c>
      <c r="L65" t="n">
        <v>55.72</v>
      </c>
      <c r="M65" t="n">
        <v>49</v>
      </c>
      <c r="N65" t="n">
        <v>39.84</v>
      </c>
      <c r="O65" t="n">
        <v>32.98</v>
      </c>
      <c r="P65" t="n">
        <v>26.31</v>
      </c>
      <c r="Q65" t="n">
        <v>58.15</v>
      </c>
      <c r="R65" t="n">
        <v>67.54000000000001</v>
      </c>
      <c r="S65" t="n">
        <v>64.87</v>
      </c>
      <c r="T65" t="n">
        <v>60.91</v>
      </c>
      <c r="U65" t="n">
        <v>67.7</v>
      </c>
      <c r="V65" t="n">
        <v>69.87</v>
      </c>
    </row>
    <row r="66">
      <c r="A66" s="5" t="inlineStr">
        <is>
          <t>Fremdkapitalquote in %</t>
        </is>
      </c>
      <c r="B66" s="5" t="inlineStr">
        <is>
          <t>Debt Ratio in %</t>
        </is>
      </c>
      <c r="C66" t="n">
        <v>59.34</v>
      </c>
      <c r="D66" t="n">
        <v>57.03</v>
      </c>
      <c r="E66" t="n">
        <v>51.06</v>
      </c>
      <c r="F66" t="n">
        <v>56.17</v>
      </c>
      <c r="G66" t="n">
        <v>56.57</v>
      </c>
      <c r="H66" t="n">
        <v>53.72</v>
      </c>
      <c r="I66" t="n">
        <v>34.68</v>
      </c>
      <c r="J66" t="n">
        <v>32.91</v>
      </c>
      <c r="K66" t="n">
        <v>36.95</v>
      </c>
      <c r="L66" t="n">
        <v>44.28</v>
      </c>
      <c r="M66" t="n">
        <v>51</v>
      </c>
      <c r="N66" t="n">
        <v>60.16</v>
      </c>
      <c r="O66" t="n">
        <v>67.02</v>
      </c>
      <c r="P66" t="n">
        <v>73.69</v>
      </c>
      <c r="Q66" t="n">
        <v>41.85</v>
      </c>
      <c r="R66" t="n">
        <v>32.46</v>
      </c>
      <c r="S66" t="n">
        <v>35.13</v>
      </c>
      <c r="T66" t="n">
        <v>39.09</v>
      </c>
      <c r="U66" t="n">
        <v>32.3</v>
      </c>
      <c r="V66" t="n">
        <v>30.13</v>
      </c>
    </row>
    <row r="67">
      <c r="A67" s="5" t="inlineStr">
        <is>
          <t>Verschuldungsgrad in %</t>
        </is>
      </c>
      <c r="B67" s="5" t="inlineStr">
        <is>
          <t>Finance Gearing in %</t>
        </is>
      </c>
      <c r="C67" t="n">
        <v>145.97</v>
      </c>
      <c r="D67" t="n">
        <v>132.71</v>
      </c>
      <c r="E67" t="n">
        <v>104.35</v>
      </c>
      <c r="F67" t="n">
        <v>128.15</v>
      </c>
      <c r="G67" t="n">
        <v>130.28</v>
      </c>
      <c r="H67" t="n">
        <v>116.07</v>
      </c>
      <c r="I67" t="n">
        <v>53.09</v>
      </c>
      <c r="J67" t="n">
        <v>49.05</v>
      </c>
      <c r="K67" t="n">
        <v>58.59</v>
      </c>
      <c r="L67" t="n">
        <v>79.48</v>
      </c>
      <c r="M67" t="n">
        <v>104.1</v>
      </c>
      <c r="N67" t="n">
        <v>150.97</v>
      </c>
      <c r="O67" t="n">
        <v>203.25</v>
      </c>
      <c r="P67" t="n">
        <v>280.07</v>
      </c>
      <c r="Q67" t="n">
        <v>71.97</v>
      </c>
      <c r="R67" t="n">
        <v>48.05</v>
      </c>
      <c r="S67" t="n">
        <v>54.14</v>
      </c>
      <c r="T67" t="n">
        <v>64.18000000000001</v>
      </c>
      <c r="U67" t="n">
        <v>47.71</v>
      </c>
      <c r="V67" t="n">
        <v>43.12</v>
      </c>
    </row>
    <row r="68">
      <c r="A68" s="5" t="inlineStr"/>
      <c r="B68" s="5" t="inlineStr"/>
    </row>
    <row r="69">
      <c r="A69" s="5" t="inlineStr">
        <is>
          <t>Kurzfristige Vermögensquote in %</t>
        </is>
      </c>
      <c r="B69" s="5" t="inlineStr">
        <is>
          <t>Current Assets Ratio in %</t>
        </is>
      </c>
      <c r="C69" t="n">
        <v>34.47</v>
      </c>
      <c r="D69" t="n">
        <v>34.83</v>
      </c>
      <c r="E69" t="n">
        <v>34.53</v>
      </c>
      <c r="F69" t="n">
        <v>36.93</v>
      </c>
      <c r="G69" t="n">
        <v>33.18</v>
      </c>
      <c r="H69" t="n">
        <v>33.73</v>
      </c>
      <c r="I69" t="n">
        <v>44.59</v>
      </c>
      <c r="J69" t="n">
        <v>45.09</v>
      </c>
      <c r="K69" t="n">
        <v>40.46</v>
      </c>
      <c r="L69" t="n">
        <v>38.17</v>
      </c>
      <c r="M69" t="n">
        <v>33.12</v>
      </c>
      <c r="N69" t="n">
        <v>31.06</v>
      </c>
      <c r="O69" t="n">
        <v>32.98</v>
      </c>
      <c r="P69" t="n">
        <v>40.96</v>
      </c>
      <c r="Q69" t="n">
        <v>62.72</v>
      </c>
      <c r="R69" t="n">
        <v>63.77</v>
      </c>
      <c r="S69" t="n">
        <v>55.68</v>
      </c>
      <c r="T69" t="n">
        <v>49.36</v>
      </c>
      <c r="U69" t="n">
        <v>47.1</v>
      </c>
    </row>
    <row r="70">
      <c r="A70" s="5" t="inlineStr">
        <is>
          <t>Nettogewinn Marge in %</t>
        </is>
      </c>
      <c r="B70" s="5" t="inlineStr">
        <is>
          <t>Net Profit Marge in %</t>
        </is>
      </c>
      <c r="C70" t="n">
        <v>2639</v>
      </c>
      <c r="D70" t="n">
        <v>1917.29</v>
      </c>
      <c r="E70" t="n">
        <v>2177.84</v>
      </c>
      <c r="F70" t="n">
        <v>1606.16</v>
      </c>
      <c r="G70" t="n">
        <v>1453.44</v>
      </c>
      <c r="H70" t="n">
        <v>1623.71</v>
      </c>
      <c r="I70" t="n">
        <v>1463.41</v>
      </c>
      <c r="J70" t="n">
        <v>1219.35</v>
      </c>
      <c r="K70" t="n">
        <v>1424.66</v>
      </c>
      <c r="L70" t="n">
        <v>1410.45</v>
      </c>
      <c r="M70" t="n">
        <v>1008.26</v>
      </c>
      <c r="N70" t="n">
        <v>781.95</v>
      </c>
      <c r="O70" t="n">
        <v>1131.78</v>
      </c>
      <c r="P70" t="n">
        <v>1431.58</v>
      </c>
      <c r="Q70" t="n">
        <v>1344.83</v>
      </c>
      <c r="R70" t="n">
        <v>635.29</v>
      </c>
      <c r="S70" t="n">
        <v>470.59</v>
      </c>
      <c r="T70" t="n">
        <v>-1244.68</v>
      </c>
      <c r="U70" t="n">
        <v>-4218.18</v>
      </c>
    </row>
    <row r="71">
      <c r="A71" s="5" t="inlineStr">
        <is>
          <t>Operative Ergebnis Marge in %</t>
        </is>
      </c>
      <c r="B71" s="5" t="inlineStr">
        <is>
          <t>EBIT Marge in %</t>
        </is>
      </c>
      <c r="C71" t="n">
        <v>2564.32</v>
      </c>
      <c r="D71" t="n">
        <v>2451.13</v>
      </c>
      <c r="E71" t="n">
        <v>2518.95</v>
      </c>
      <c r="F71" t="n">
        <v>2386.99</v>
      </c>
      <c r="G71" t="n">
        <v>2133.6</v>
      </c>
      <c r="H71" t="n">
        <v>2396.91</v>
      </c>
      <c r="I71" t="n">
        <v>2176.83</v>
      </c>
      <c r="J71" t="n">
        <v>1877.42</v>
      </c>
      <c r="K71" t="n">
        <v>1993.15</v>
      </c>
      <c r="L71" t="n">
        <v>2052.24</v>
      </c>
      <c r="M71" t="n">
        <v>1727.27</v>
      </c>
      <c r="N71" t="n">
        <v>1578.95</v>
      </c>
      <c r="O71" t="n">
        <v>1852.71</v>
      </c>
      <c r="P71" t="n">
        <v>1873.68</v>
      </c>
      <c r="Q71" t="n">
        <v>1505.75</v>
      </c>
      <c r="R71" t="n">
        <v>917.65</v>
      </c>
      <c r="S71" t="n">
        <v>658.8200000000001</v>
      </c>
      <c r="T71" t="n">
        <v>-840.4299999999999</v>
      </c>
      <c r="U71" t="n">
        <v>-3227.27</v>
      </c>
    </row>
    <row r="72">
      <c r="A72" s="5" t="inlineStr">
        <is>
          <t>Vermögensumsschlag in %</t>
        </is>
      </c>
      <c r="B72" s="5" t="inlineStr">
        <is>
          <t>Asset Turnover in %</t>
        </is>
      </c>
      <c r="C72" t="n">
        <v>0.5600000000000001</v>
      </c>
      <c r="D72" t="n">
        <v>0.6899999999999999</v>
      </c>
      <c r="E72" t="n">
        <v>0.74</v>
      </c>
      <c r="F72" t="n">
        <v>0.64</v>
      </c>
      <c r="G72" t="n">
        <v>0.65</v>
      </c>
      <c r="H72" t="n">
        <v>0.67</v>
      </c>
      <c r="I72" t="n">
        <v>0.92</v>
      </c>
      <c r="J72" t="n">
        <v>0.9399999999999999</v>
      </c>
      <c r="K72" t="n">
        <v>0.9</v>
      </c>
      <c r="L72" t="n">
        <v>0.8100000000000001</v>
      </c>
      <c r="M72" t="n">
        <v>0.76</v>
      </c>
      <c r="N72" t="n">
        <v>0.79</v>
      </c>
      <c r="O72" t="n">
        <v>0.6899999999999999</v>
      </c>
      <c r="P72" t="n">
        <v>0.47</v>
      </c>
      <c r="Q72" t="n">
        <v>1.07</v>
      </c>
      <c r="R72" t="n">
        <v>0.97</v>
      </c>
      <c r="S72" t="n">
        <v>1.02</v>
      </c>
      <c r="T72" t="n">
        <v>1.1</v>
      </c>
      <c r="U72" t="n">
        <v>1.14</v>
      </c>
    </row>
    <row r="73">
      <c r="A73" s="5" t="inlineStr">
        <is>
          <t>Langfristige Vermögensquote in %</t>
        </is>
      </c>
      <c r="B73" s="5" t="inlineStr">
        <is>
          <t>Non-Current Assets Ratio in %</t>
        </is>
      </c>
      <c r="C73" t="n">
        <v>65.53</v>
      </c>
      <c r="D73" t="n">
        <v>65.17</v>
      </c>
      <c r="E73" t="n">
        <v>65.47</v>
      </c>
      <c r="F73" t="n">
        <v>63.07</v>
      </c>
      <c r="G73" t="n">
        <v>66.81999999999999</v>
      </c>
      <c r="H73" t="n">
        <v>66.27</v>
      </c>
      <c r="I73" t="n">
        <v>55.41</v>
      </c>
      <c r="J73" t="n">
        <v>54.91</v>
      </c>
      <c r="K73" t="n">
        <v>59.54</v>
      </c>
      <c r="L73" t="n">
        <v>61.83</v>
      </c>
      <c r="M73" t="n">
        <v>66.88</v>
      </c>
      <c r="N73" t="n">
        <v>68.94</v>
      </c>
      <c r="O73" t="n">
        <v>67.02</v>
      </c>
      <c r="P73" t="n">
        <v>59.04</v>
      </c>
      <c r="Q73" t="n">
        <v>37.28</v>
      </c>
      <c r="R73" t="n">
        <v>36.23</v>
      </c>
      <c r="S73" t="n">
        <v>44.32</v>
      </c>
      <c r="T73" t="n">
        <v>50.64</v>
      </c>
      <c r="U73" t="n">
        <v>52.9</v>
      </c>
    </row>
    <row r="74">
      <c r="A74" s="5" t="inlineStr">
        <is>
          <t>Gesamtkapitalrentabilität</t>
        </is>
      </c>
      <c r="B74" s="5" t="inlineStr">
        <is>
          <t>ROA Return on Assets in %</t>
        </is>
      </c>
      <c r="C74" t="n">
        <v>14.84</v>
      </c>
      <c r="D74" t="n">
        <v>13.18</v>
      </c>
      <c r="E74" t="n">
        <v>16.21</v>
      </c>
      <c r="F74" t="n">
        <v>10.31</v>
      </c>
      <c r="G74" t="n">
        <v>9.460000000000001</v>
      </c>
      <c r="H74" t="n">
        <v>10.8</v>
      </c>
      <c r="I74" t="n">
        <v>13.45</v>
      </c>
      <c r="J74" t="n">
        <v>11.45</v>
      </c>
      <c r="K74" t="n">
        <v>12.81</v>
      </c>
      <c r="L74" t="n">
        <v>11.43</v>
      </c>
      <c r="M74" t="n">
        <v>7.65</v>
      </c>
      <c r="N74" t="n">
        <v>6.21</v>
      </c>
      <c r="O74" t="n">
        <v>7.83</v>
      </c>
      <c r="P74" t="n">
        <v>6.66</v>
      </c>
      <c r="Q74" t="n">
        <v>14.44</v>
      </c>
      <c r="R74" t="n">
        <v>6.17</v>
      </c>
      <c r="S74" t="n">
        <v>4.78</v>
      </c>
      <c r="T74" t="n">
        <v>-13.65</v>
      </c>
      <c r="U74" t="n">
        <v>-48.03</v>
      </c>
    </row>
    <row r="75">
      <c r="A75" s="5" t="inlineStr">
        <is>
          <t>Ertrag des eingesetzten Kapitals</t>
        </is>
      </c>
      <c r="B75" s="5" t="inlineStr">
        <is>
          <t>ROCE Return on Cap. Empl. in %</t>
        </is>
      </c>
      <c r="C75" t="n">
        <v>21.11</v>
      </c>
      <c r="D75" t="n">
        <v>27.3</v>
      </c>
      <c r="E75" t="n">
        <v>29.28</v>
      </c>
      <c r="F75" t="n">
        <v>22.59</v>
      </c>
      <c r="G75" t="n">
        <v>19.14</v>
      </c>
      <c r="H75" t="n">
        <v>22.42</v>
      </c>
      <c r="I75" t="n">
        <v>28.67</v>
      </c>
      <c r="J75" t="n">
        <v>24.64</v>
      </c>
      <c r="K75" t="n">
        <v>26.17</v>
      </c>
      <c r="L75" t="n">
        <v>25.72</v>
      </c>
      <c r="M75" t="n">
        <v>18.32</v>
      </c>
      <c r="N75" t="n">
        <v>17.34</v>
      </c>
      <c r="O75" t="n">
        <v>18.05</v>
      </c>
      <c r="P75" t="n">
        <v>25.39</v>
      </c>
      <c r="Q75" t="n">
        <v>26.2</v>
      </c>
      <c r="R75" t="n">
        <v>12.72</v>
      </c>
      <c r="S75" t="n">
        <v>9.76</v>
      </c>
      <c r="T75" t="n">
        <v>-14.26</v>
      </c>
      <c r="U75" t="n">
        <v>-50.43</v>
      </c>
    </row>
    <row r="76">
      <c r="A76" s="5" t="inlineStr">
        <is>
          <t>Eigenkapital zu Anlagevermögen</t>
        </is>
      </c>
      <c r="B76" s="5" t="inlineStr">
        <is>
          <t>Equity to Fixed Assets in %</t>
        </is>
      </c>
      <c r="C76" t="n">
        <v>62.04</v>
      </c>
      <c r="D76" t="n">
        <v>65.94</v>
      </c>
      <c r="E76" t="n">
        <v>74.73999999999999</v>
      </c>
      <c r="F76" t="n">
        <v>69.48999999999999</v>
      </c>
      <c r="G76" t="n">
        <v>64.98</v>
      </c>
      <c r="H76" t="n">
        <v>69.84</v>
      </c>
      <c r="I76" t="n">
        <v>117.9</v>
      </c>
      <c r="J76" t="n">
        <v>122.19</v>
      </c>
      <c r="K76" t="n">
        <v>105.89</v>
      </c>
      <c r="L76" t="n">
        <v>90.12</v>
      </c>
      <c r="M76" t="n">
        <v>73.26000000000001</v>
      </c>
      <c r="N76" t="n">
        <v>57.8</v>
      </c>
      <c r="O76" t="n">
        <v>49.2</v>
      </c>
      <c r="P76" t="n">
        <v>44.56</v>
      </c>
      <c r="Q76" t="n">
        <v>155.96</v>
      </c>
      <c r="R76" t="n">
        <v>186.44</v>
      </c>
      <c r="S76" t="n">
        <v>146.36</v>
      </c>
      <c r="T76" t="n">
        <v>120.28</v>
      </c>
      <c r="U76" t="n">
        <v>127.98</v>
      </c>
    </row>
    <row r="77">
      <c r="A77" s="5" t="inlineStr">
        <is>
          <t>Liquidität Dritten Grades</t>
        </is>
      </c>
      <c r="B77" s="5" t="inlineStr">
        <is>
          <t>Current Ratio in %</t>
        </is>
      </c>
      <c r="C77" t="n">
        <v>108.8</v>
      </c>
      <c r="D77" t="n">
        <v>90.95999999999999</v>
      </c>
      <c r="E77" t="n">
        <v>96.02</v>
      </c>
      <c r="F77" t="n">
        <v>114.92</v>
      </c>
      <c r="G77" t="n">
        <v>120.94</v>
      </c>
      <c r="H77" t="n">
        <v>116.73</v>
      </c>
      <c r="I77" t="n">
        <v>147.41</v>
      </c>
      <c r="J77" t="n">
        <v>158.64</v>
      </c>
      <c r="K77" t="n">
        <v>128.32</v>
      </c>
      <c r="L77" t="n">
        <v>108.05</v>
      </c>
      <c r="M77" t="n">
        <v>116.56</v>
      </c>
      <c r="N77" t="n">
        <v>112.31</v>
      </c>
      <c r="O77" t="n">
        <v>113.68</v>
      </c>
      <c r="P77" t="n">
        <v>62.39</v>
      </c>
      <c r="Q77" t="n">
        <v>163.87</v>
      </c>
      <c r="R77" t="n">
        <v>212.98</v>
      </c>
      <c r="S77" t="n">
        <v>177.19</v>
      </c>
      <c r="T77" t="n">
        <v>139.6</v>
      </c>
      <c r="U77" t="n">
        <v>173.66</v>
      </c>
    </row>
    <row r="78">
      <c r="A78" s="5" t="inlineStr">
        <is>
          <t>Operativer Cashflow</t>
        </is>
      </c>
      <c r="B78" s="5" t="inlineStr">
        <is>
          <t>Operating Cashflow in M</t>
        </is>
      </c>
      <c r="C78" t="n">
        <v>4890.27</v>
      </c>
      <c r="D78" t="n">
        <v>4271.19</v>
      </c>
      <c r="E78" t="n">
        <v>3416.49</v>
      </c>
      <c r="F78" t="n">
        <v>3082.695</v>
      </c>
      <c r="G78" t="n">
        <v>3143.91</v>
      </c>
      <c r="H78" t="n">
        <v>2103.255</v>
      </c>
      <c r="I78" t="n">
        <v>1391.775</v>
      </c>
      <c r="J78" t="n">
        <v>1022.175</v>
      </c>
      <c r="K78" t="n">
        <v>772.6950000000001</v>
      </c>
      <c r="L78" t="n">
        <v>1090.944</v>
      </c>
      <c r="M78" t="n">
        <v>744.192</v>
      </c>
      <c r="N78" t="n">
        <v>377.856</v>
      </c>
      <c r="O78" t="n">
        <v>942.336</v>
      </c>
      <c r="P78" t="n">
        <v>1336.32</v>
      </c>
      <c r="Q78" t="n">
        <v>1289.088</v>
      </c>
      <c r="R78" t="n">
        <v>819.072</v>
      </c>
      <c r="S78" t="n">
        <v>481.536</v>
      </c>
      <c r="T78" t="n">
        <v>123.264</v>
      </c>
      <c r="U78" t="n">
        <v>1464.192</v>
      </c>
    </row>
    <row r="79">
      <c r="A79" s="5" t="inlineStr">
        <is>
          <t>Aktienrückkauf</t>
        </is>
      </c>
      <c r="B79" s="5" t="inlineStr">
        <is>
          <t>Share Buyback in M</t>
        </is>
      </c>
      <c r="C79" t="n">
        <v>0</v>
      </c>
      <c r="D79" t="n">
        <v>0</v>
      </c>
      <c r="E79" t="n">
        <v>0</v>
      </c>
      <c r="F79" t="n">
        <v>0</v>
      </c>
      <c r="G79" t="n">
        <v>0</v>
      </c>
      <c r="H79" t="n">
        <v>0</v>
      </c>
      <c r="I79" t="n">
        <v>0</v>
      </c>
      <c r="J79" t="n">
        <v>0</v>
      </c>
      <c r="K79" t="n">
        <v>-0.2999999999999972</v>
      </c>
      <c r="L79" t="n">
        <v>0</v>
      </c>
      <c r="M79" t="n">
        <v>0</v>
      </c>
      <c r="N79" t="n">
        <v>0</v>
      </c>
      <c r="O79" t="n">
        <v>0</v>
      </c>
      <c r="P79" t="n">
        <v>0</v>
      </c>
      <c r="Q79" t="n">
        <v>0</v>
      </c>
      <c r="R79" t="n">
        <v>0</v>
      </c>
      <c r="S79" t="n">
        <v>0</v>
      </c>
      <c r="T79" t="n">
        <v>0</v>
      </c>
      <c r="U79" t="n">
        <v>0</v>
      </c>
    </row>
    <row r="80">
      <c r="A80" s="5" t="inlineStr">
        <is>
          <t>Umsatzwachstum 1J in %</t>
        </is>
      </c>
      <c r="B80" s="5" t="inlineStr">
        <is>
          <t>Revenue Growth 1Y in %</t>
        </is>
      </c>
      <c r="C80" t="n">
        <v>20.8</v>
      </c>
      <c r="D80" t="n">
        <v>16.33</v>
      </c>
      <c r="E80" t="n">
        <v>17.47</v>
      </c>
      <c r="F80" t="n">
        <v>18.22</v>
      </c>
      <c r="G80" t="n">
        <v>27.32</v>
      </c>
      <c r="H80" t="n">
        <v>18.29</v>
      </c>
      <c r="I80" t="n">
        <v>5.81</v>
      </c>
      <c r="J80" t="n">
        <v>6.16</v>
      </c>
      <c r="K80" t="n">
        <v>8.960000000000001</v>
      </c>
      <c r="L80" t="n">
        <v>10.74</v>
      </c>
      <c r="M80" t="n">
        <v>-9.02</v>
      </c>
      <c r="N80" t="n">
        <v>3.1</v>
      </c>
      <c r="O80" t="n">
        <v>35.79</v>
      </c>
      <c r="P80" t="n">
        <v>9.199999999999999</v>
      </c>
      <c r="Q80" t="n">
        <v>2.35</v>
      </c>
      <c r="R80" t="inlineStr">
        <is>
          <t>-</t>
        </is>
      </c>
      <c r="S80" t="n">
        <v>-9.57</v>
      </c>
      <c r="T80" t="n">
        <v>-14.55</v>
      </c>
      <c r="U80" t="n">
        <v>-1.79</v>
      </c>
    </row>
    <row r="81">
      <c r="A81" s="5" t="inlineStr">
        <is>
          <t>Umsatzwachstum 3J in %</t>
        </is>
      </c>
      <c r="B81" s="5" t="inlineStr">
        <is>
          <t>Revenue Growth 3Y in %</t>
        </is>
      </c>
      <c r="C81" t="n">
        <v>18.2</v>
      </c>
      <c r="D81" t="n">
        <v>17.34</v>
      </c>
      <c r="E81" t="n">
        <v>21</v>
      </c>
      <c r="F81" t="n">
        <v>21.28</v>
      </c>
      <c r="G81" t="n">
        <v>17.14</v>
      </c>
      <c r="H81" t="n">
        <v>10.09</v>
      </c>
      <c r="I81" t="n">
        <v>6.98</v>
      </c>
      <c r="J81" t="n">
        <v>8.619999999999999</v>
      </c>
      <c r="K81" t="n">
        <v>3.56</v>
      </c>
      <c r="L81" t="n">
        <v>1.61</v>
      </c>
      <c r="M81" t="n">
        <v>9.960000000000001</v>
      </c>
      <c r="N81" t="n">
        <v>16.03</v>
      </c>
      <c r="O81" t="n">
        <v>15.78</v>
      </c>
      <c r="P81" t="n">
        <v>3.85</v>
      </c>
      <c r="Q81" t="n">
        <v>-2.41</v>
      </c>
      <c r="R81" t="n">
        <v>-8.039999999999999</v>
      </c>
      <c r="S81" t="n">
        <v>-8.640000000000001</v>
      </c>
      <c r="T81" t="inlineStr">
        <is>
          <t>-</t>
        </is>
      </c>
      <c r="U81" t="inlineStr">
        <is>
          <t>-</t>
        </is>
      </c>
    </row>
    <row r="82">
      <c r="A82" s="5" t="inlineStr">
        <is>
          <t>Umsatzwachstum 5J in %</t>
        </is>
      </c>
      <c r="B82" s="5" t="inlineStr">
        <is>
          <t>Revenue Growth 5Y in %</t>
        </is>
      </c>
      <c r="C82" t="n">
        <v>20.03</v>
      </c>
      <c r="D82" t="n">
        <v>19.53</v>
      </c>
      <c r="E82" t="n">
        <v>17.42</v>
      </c>
      <c r="F82" t="n">
        <v>15.16</v>
      </c>
      <c r="G82" t="n">
        <v>13.31</v>
      </c>
      <c r="H82" t="n">
        <v>9.99</v>
      </c>
      <c r="I82" t="n">
        <v>4.53</v>
      </c>
      <c r="J82" t="n">
        <v>3.99</v>
      </c>
      <c r="K82" t="n">
        <v>9.91</v>
      </c>
      <c r="L82" t="n">
        <v>9.960000000000001</v>
      </c>
      <c r="M82" t="n">
        <v>8.279999999999999</v>
      </c>
      <c r="N82" t="n">
        <v>10.09</v>
      </c>
      <c r="O82" t="n">
        <v>7.55</v>
      </c>
      <c r="P82" t="n">
        <v>-2.51</v>
      </c>
      <c r="Q82" t="n">
        <v>-4.71</v>
      </c>
      <c r="R82" t="inlineStr">
        <is>
          <t>-</t>
        </is>
      </c>
      <c r="S82" t="inlineStr">
        <is>
          <t>-</t>
        </is>
      </c>
      <c r="T82" t="inlineStr">
        <is>
          <t>-</t>
        </is>
      </c>
      <c r="U82" t="inlineStr">
        <is>
          <t>-</t>
        </is>
      </c>
    </row>
    <row r="83">
      <c r="A83" s="5" t="inlineStr">
        <is>
          <t>Umsatzwachstum 10J in %</t>
        </is>
      </c>
      <c r="B83" s="5" t="inlineStr">
        <is>
          <t>Revenue Growth 10Y in %</t>
        </is>
      </c>
      <c r="C83" t="n">
        <v>15.01</v>
      </c>
      <c r="D83" t="n">
        <v>12.03</v>
      </c>
      <c r="E83" t="n">
        <v>10.7</v>
      </c>
      <c r="F83" t="n">
        <v>12.54</v>
      </c>
      <c r="G83" t="n">
        <v>11.63</v>
      </c>
      <c r="H83" t="n">
        <v>9.140000000000001</v>
      </c>
      <c r="I83" t="n">
        <v>7.31</v>
      </c>
      <c r="J83" t="n">
        <v>5.77</v>
      </c>
      <c r="K83" t="n">
        <v>3.7</v>
      </c>
      <c r="L83" t="n">
        <v>2.63</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66.27</v>
      </c>
      <c r="D84" t="n">
        <v>2.41</v>
      </c>
      <c r="E84" t="n">
        <v>59.28</v>
      </c>
      <c r="F84" t="n">
        <v>30.64</v>
      </c>
      <c r="G84" t="n">
        <v>13.97</v>
      </c>
      <c r="H84" t="n">
        <v>31.25</v>
      </c>
      <c r="I84" t="n">
        <v>26.98</v>
      </c>
      <c r="J84" t="n">
        <v>-9.130000000000001</v>
      </c>
      <c r="K84" t="n">
        <v>10.05</v>
      </c>
      <c r="L84" t="n">
        <v>54.92</v>
      </c>
      <c r="M84" t="n">
        <v>17.31</v>
      </c>
      <c r="N84" t="n">
        <v>-28.77</v>
      </c>
      <c r="O84" t="n">
        <v>7.35</v>
      </c>
      <c r="P84" t="n">
        <v>16.24</v>
      </c>
      <c r="Q84" t="n">
        <v>116.67</v>
      </c>
      <c r="R84" t="n">
        <v>35</v>
      </c>
      <c r="S84" t="n">
        <v>-134.19</v>
      </c>
      <c r="T84" t="n">
        <v>-74.78</v>
      </c>
      <c r="U84" t="n">
        <v>743.64</v>
      </c>
    </row>
    <row r="85">
      <c r="A85" s="5" t="inlineStr">
        <is>
          <t>Gewinnwachstum 3J in %</t>
        </is>
      </c>
      <c r="B85" s="5" t="inlineStr">
        <is>
          <t>Earnings Growth 3Y in %</t>
        </is>
      </c>
      <c r="C85" t="n">
        <v>42.65</v>
      </c>
      <c r="D85" t="n">
        <v>30.78</v>
      </c>
      <c r="E85" t="n">
        <v>34.63</v>
      </c>
      <c r="F85" t="n">
        <v>25.29</v>
      </c>
      <c r="G85" t="n">
        <v>24.07</v>
      </c>
      <c r="H85" t="n">
        <v>16.37</v>
      </c>
      <c r="I85" t="n">
        <v>9.300000000000001</v>
      </c>
      <c r="J85" t="n">
        <v>18.61</v>
      </c>
      <c r="K85" t="n">
        <v>27.43</v>
      </c>
      <c r="L85" t="n">
        <v>14.49</v>
      </c>
      <c r="M85" t="n">
        <v>-1.37</v>
      </c>
      <c r="N85" t="n">
        <v>-1.73</v>
      </c>
      <c r="O85" t="n">
        <v>46.75</v>
      </c>
      <c r="P85" t="n">
        <v>55.97</v>
      </c>
      <c r="Q85" t="n">
        <v>5.83</v>
      </c>
      <c r="R85" t="n">
        <v>-57.99</v>
      </c>
      <c r="S85" t="n">
        <v>178.22</v>
      </c>
      <c r="T85" t="inlineStr">
        <is>
          <t>-</t>
        </is>
      </c>
      <c r="U85" t="inlineStr">
        <is>
          <t>-</t>
        </is>
      </c>
    </row>
    <row r="86">
      <c r="A86" s="5" t="inlineStr">
        <is>
          <t>Gewinnwachstum 5J in %</t>
        </is>
      </c>
      <c r="B86" s="5" t="inlineStr">
        <is>
          <t>Earnings Growth 5Y in %</t>
        </is>
      </c>
      <c r="C86" t="n">
        <v>34.51</v>
      </c>
      <c r="D86" t="n">
        <v>27.51</v>
      </c>
      <c r="E86" t="n">
        <v>32.42</v>
      </c>
      <c r="F86" t="n">
        <v>18.74</v>
      </c>
      <c r="G86" t="n">
        <v>14.62</v>
      </c>
      <c r="H86" t="n">
        <v>22.81</v>
      </c>
      <c r="I86" t="n">
        <v>20.03</v>
      </c>
      <c r="J86" t="n">
        <v>8.880000000000001</v>
      </c>
      <c r="K86" t="n">
        <v>12.17</v>
      </c>
      <c r="L86" t="n">
        <v>13.41</v>
      </c>
      <c r="M86" t="n">
        <v>25.76</v>
      </c>
      <c r="N86" t="n">
        <v>29.3</v>
      </c>
      <c r="O86" t="n">
        <v>8.210000000000001</v>
      </c>
      <c r="P86" t="n">
        <v>-8.210000000000001</v>
      </c>
      <c r="Q86" t="n">
        <v>137.27</v>
      </c>
      <c r="R86" t="inlineStr">
        <is>
          <t>-</t>
        </is>
      </c>
      <c r="S86" t="inlineStr">
        <is>
          <t>-</t>
        </is>
      </c>
      <c r="T86" t="inlineStr">
        <is>
          <t>-</t>
        </is>
      </c>
      <c r="U86" t="inlineStr">
        <is>
          <t>-</t>
        </is>
      </c>
    </row>
    <row r="87">
      <c r="A87" s="5" t="inlineStr">
        <is>
          <t>Gewinnwachstum 10J in %</t>
        </is>
      </c>
      <c r="B87" s="5" t="inlineStr">
        <is>
          <t>Earnings Growth 10Y in %</t>
        </is>
      </c>
      <c r="C87" t="n">
        <v>28.66</v>
      </c>
      <c r="D87" t="n">
        <v>23.77</v>
      </c>
      <c r="E87" t="n">
        <v>20.65</v>
      </c>
      <c r="F87" t="n">
        <v>15.46</v>
      </c>
      <c r="G87" t="n">
        <v>14.02</v>
      </c>
      <c r="H87" t="n">
        <v>24.29</v>
      </c>
      <c r="I87" t="n">
        <v>24.66</v>
      </c>
      <c r="J87" t="n">
        <v>8.550000000000001</v>
      </c>
      <c r="K87" t="n">
        <v>1.98</v>
      </c>
      <c r="L87" t="n">
        <v>75.34</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1.55</v>
      </c>
      <c r="D88" t="n">
        <v>1.75</v>
      </c>
      <c r="E88" t="n">
        <v>1.19</v>
      </c>
      <c r="F88" t="n">
        <v>2.42</v>
      </c>
      <c r="G88" t="n">
        <v>3.39</v>
      </c>
      <c r="H88" t="n">
        <v>1.12</v>
      </c>
      <c r="I88" t="n">
        <v>1.01</v>
      </c>
      <c r="J88" t="n">
        <v>1.94</v>
      </c>
      <c r="K88" t="n">
        <v>0.98</v>
      </c>
      <c r="L88" t="n">
        <v>1.21</v>
      </c>
      <c r="M88" t="n">
        <v>0.48</v>
      </c>
      <c r="N88" t="n">
        <v>0.33</v>
      </c>
      <c r="O88" t="n">
        <v>1.72</v>
      </c>
      <c r="P88" t="n">
        <v>-1.9</v>
      </c>
      <c r="Q88" t="n">
        <v>0.08</v>
      </c>
      <c r="R88" t="inlineStr">
        <is>
          <t>-</t>
        </is>
      </c>
      <c r="S88" t="inlineStr">
        <is>
          <t>-</t>
        </is>
      </c>
      <c r="T88" t="inlineStr">
        <is>
          <t>-</t>
        </is>
      </c>
      <c r="U88" t="inlineStr">
        <is>
          <t>-</t>
        </is>
      </c>
    </row>
    <row r="89">
      <c r="A89" s="5" t="inlineStr">
        <is>
          <t>EBIT-Wachstum 1J in %</t>
        </is>
      </c>
      <c r="B89" s="5" t="inlineStr">
        <is>
          <t>EBIT Growth 1Y in %</t>
        </is>
      </c>
      <c r="C89" t="n">
        <v>26.38</v>
      </c>
      <c r="D89" t="n">
        <v>13.19</v>
      </c>
      <c r="E89" t="n">
        <v>23.96</v>
      </c>
      <c r="F89" t="n">
        <v>32.26</v>
      </c>
      <c r="G89" t="n">
        <v>13.33</v>
      </c>
      <c r="H89" t="n">
        <v>30.25</v>
      </c>
      <c r="I89" t="n">
        <v>22.68</v>
      </c>
      <c r="J89" t="inlineStr">
        <is>
          <t>-</t>
        </is>
      </c>
      <c r="K89" t="n">
        <v>5.82</v>
      </c>
      <c r="L89" t="n">
        <v>31.58</v>
      </c>
      <c r="M89" t="n">
        <v>-0.48</v>
      </c>
      <c r="N89" t="n">
        <v>-12.13</v>
      </c>
      <c r="O89" t="n">
        <v>34.27</v>
      </c>
      <c r="P89" t="n">
        <v>35.88</v>
      </c>
      <c r="Q89" t="n">
        <v>67.95</v>
      </c>
      <c r="R89" t="n">
        <v>39.29</v>
      </c>
      <c r="S89" t="n">
        <v>-170.89</v>
      </c>
      <c r="T89" t="n">
        <v>-77.75</v>
      </c>
      <c r="U89" t="n">
        <v>2630.77</v>
      </c>
    </row>
    <row r="90">
      <c r="A90" s="5" t="inlineStr">
        <is>
          <t>EBIT-Wachstum 3J in %</t>
        </is>
      </c>
      <c r="B90" s="5" t="inlineStr">
        <is>
          <t>EBIT Growth 3Y in %</t>
        </is>
      </c>
      <c r="C90" t="n">
        <v>21.18</v>
      </c>
      <c r="D90" t="n">
        <v>23.14</v>
      </c>
      <c r="E90" t="n">
        <v>23.18</v>
      </c>
      <c r="F90" t="n">
        <v>25.28</v>
      </c>
      <c r="G90" t="n">
        <v>22.09</v>
      </c>
      <c r="H90" t="n">
        <v>17.64</v>
      </c>
      <c r="I90" t="n">
        <v>9.5</v>
      </c>
      <c r="J90" t="n">
        <v>12.47</v>
      </c>
      <c r="K90" t="n">
        <v>12.31</v>
      </c>
      <c r="L90" t="n">
        <v>6.32</v>
      </c>
      <c r="M90" t="n">
        <v>7.22</v>
      </c>
      <c r="N90" t="n">
        <v>19.34</v>
      </c>
      <c r="O90" t="n">
        <v>46.03</v>
      </c>
      <c r="P90" t="n">
        <v>47.71</v>
      </c>
      <c r="Q90" t="n">
        <v>-21.22</v>
      </c>
      <c r="R90" t="n">
        <v>-69.78</v>
      </c>
      <c r="S90" t="n">
        <v>794.04</v>
      </c>
      <c r="T90" t="inlineStr">
        <is>
          <t>-</t>
        </is>
      </c>
      <c r="U90" t="inlineStr">
        <is>
          <t>-</t>
        </is>
      </c>
    </row>
    <row r="91">
      <c r="A91" s="5" t="inlineStr">
        <is>
          <t>EBIT-Wachstum 5J in %</t>
        </is>
      </c>
      <c r="B91" s="5" t="inlineStr">
        <is>
          <t>EBIT Growth 5Y in %</t>
        </is>
      </c>
      <c r="C91" t="n">
        <v>21.82</v>
      </c>
      <c r="D91" t="n">
        <v>22.6</v>
      </c>
      <c r="E91" t="n">
        <v>24.5</v>
      </c>
      <c r="F91" t="n">
        <v>19.7</v>
      </c>
      <c r="G91" t="n">
        <v>14.42</v>
      </c>
      <c r="H91" t="n">
        <v>18.07</v>
      </c>
      <c r="I91" t="n">
        <v>11.92</v>
      </c>
      <c r="J91" t="n">
        <v>4.96</v>
      </c>
      <c r="K91" t="n">
        <v>11.81</v>
      </c>
      <c r="L91" t="n">
        <v>17.82</v>
      </c>
      <c r="M91" t="n">
        <v>25.1</v>
      </c>
      <c r="N91" t="n">
        <v>33.05</v>
      </c>
      <c r="O91" t="n">
        <v>1.3</v>
      </c>
      <c r="P91" t="n">
        <v>-21.1</v>
      </c>
      <c r="Q91" t="n">
        <v>497.87</v>
      </c>
      <c r="R91" t="inlineStr">
        <is>
          <t>-</t>
        </is>
      </c>
      <c r="S91" t="inlineStr">
        <is>
          <t>-</t>
        </is>
      </c>
      <c r="T91" t="inlineStr">
        <is>
          <t>-</t>
        </is>
      </c>
      <c r="U91" t="inlineStr">
        <is>
          <t>-</t>
        </is>
      </c>
    </row>
    <row r="92">
      <c r="A92" s="5" t="inlineStr">
        <is>
          <t>EBIT-Wachstum 10J in %</t>
        </is>
      </c>
      <c r="B92" s="5" t="inlineStr">
        <is>
          <t>EBIT Growth 10Y in %</t>
        </is>
      </c>
      <c r="C92" t="n">
        <v>19.95</v>
      </c>
      <c r="D92" t="n">
        <v>17.26</v>
      </c>
      <c r="E92" t="n">
        <v>14.73</v>
      </c>
      <c r="F92" t="n">
        <v>15.76</v>
      </c>
      <c r="G92" t="n">
        <v>16.12</v>
      </c>
      <c r="H92" t="n">
        <v>21.58</v>
      </c>
      <c r="I92" t="n">
        <v>22.49</v>
      </c>
      <c r="J92" t="n">
        <v>3.13</v>
      </c>
      <c r="K92" t="n">
        <v>-4.65</v>
      </c>
      <c r="L92" t="n">
        <v>257.85</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14.49</v>
      </c>
      <c r="D93" t="n">
        <v>25.02</v>
      </c>
      <c r="E93" t="n">
        <v>10.83</v>
      </c>
      <c r="F93" t="n">
        <v>-1.95</v>
      </c>
      <c r="G93" t="n">
        <v>49.48</v>
      </c>
      <c r="H93" t="n">
        <v>51.12</v>
      </c>
      <c r="I93" t="n">
        <v>36.16</v>
      </c>
      <c r="J93" t="n">
        <v>32.29</v>
      </c>
      <c r="K93" t="n">
        <v>-29.36</v>
      </c>
      <c r="L93" t="n">
        <v>46.59</v>
      </c>
      <c r="M93" t="n">
        <v>96.95</v>
      </c>
      <c r="N93" t="n">
        <v>-59.9</v>
      </c>
      <c r="O93" t="n">
        <v>-29.48</v>
      </c>
      <c r="P93" t="n">
        <v>3.66</v>
      </c>
      <c r="Q93" t="n">
        <v>57.38</v>
      </c>
      <c r="R93" t="n">
        <v>70.09999999999999</v>
      </c>
      <c r="S93" t="n">
        <v>290.65</v>
      </c>
      <c r="T93" t="n">
        <v>-91.58</v>
      </c>
      <c r="U93" t="n">
        <v>26.47</v>
      </c>
    </row>
    <row r="94">
      <c r="A94" s="5" t="inlineStr">
        <is>
          <t>Op.Cashflow Wachstum 3J in %</t>
        </is>
      </c>
      <c r="B94" s="5" t="inlineStr">
        <is>
          <t>Op.Cashflow Wachstum 3Y in %</t>
        </is>
      </c>
      <c r="C94" t="n">
        <v>16.78</v>
      </c>
      <c r="D94" t="n">
        <v>11.3</v>
      </c>
      <c r="E94" t="n">
        <v>19.45</v>
      </c>
      <c r="F94" t="n">
        <v>32.88</v>
      </c>
      <c r="G94" t="n">
        <v>45.59</v>
      </c>
      <c r="H94" t="n">
        <v>39.86</v>
      </c>
      <c r="I94" t="n">
        <v>13.03</v>
      </c>
      <c r="J94" t="n">
        <v>16.51</v>
      </c>
      <c r="K94" t="n">
        <v>38.06</v>
      </c>
      <c r="L94" t="n">
        <v>27.88</v>
      </c>
      <c r="M94" t="n">
        <v>2.52</v>
      </c>
      <c r="N94" t="n">
        <v>-28.57</v>
      </c>
      <c r="O94" t="n">
        <v>10.52</v>
      </c>
      <c r="P94" t="n">
        <v>43.71</v>
      </c>
      <c r="Q94" t="n">
        <v>139.38</v>
      </c>
      <c r="R94" t="n">
        <v>89.72</v>
      </c>
      <c r="S94" t="n">
        <v>75.18000000000001</v>
      </c>
      <c r="T94" t="inlineStr">
        <is>
          <t>-</t>
        </is>
      </c>
      <c r="U94" t="inlineStr">
        <is>
          <t>-</t>
        </is>
      </c>
    </row>
    <row r="95">
      <c r="A95" s="5" t="inlineStr">
        <is>
          <t>Op.Cashflow Wachstum 5J in %</t>
        </is>
      </c>
      <c r="B95" s="5" t="inlineStr">
        <is>
          <t>Op.Cashflow Wachstum 5Y in %</t>
        </is>
      </c>
      <c r="C95" t="n">
        <v>19.57</v>
      </c>
      <c r="D95" t="n">
        <v>26.9</v>
      </c>
      <c r="E95" t="n">
        <v>29.13</v>
      </c>
      <c r="F95" t="n">
        <v>33.42</v>
      </c>
      <c r="G95" t="n">
        <v>27.94</v>
      </c>
      <c r="H95" t="n">
        <v>27.36</v>
      </c>
      <c r="I95" t="n">
        <v>36.53</v>
      </c>
      <c r="J95" t="n">
        <v>17.31</v>
      </c>
      <c r="K95" t="n">
        <v>4.96</v>
      </c>
      <c r="L95" t="n">
        <v>11.56</v>
      </c>
      <c r="M95" t="n">
        <v>13.72</v>
      </c>
      <c r="N95" t="n">
        <v>8.35</v>
      </c>
      <c r="O95" t="n">
        <v>78.45999999999999</v>
      </c>
      <c r="P95" t="n">
        <v>66.04000000000001</v>
      </c>
      <c r="Q95" t="n">
        <v>70.59999999999999</v>
      </c>
      <c r="R95" t="inlineStr">
        <is>
          <t>-</t>
        </is>
      </c>
      <c r="S95" t="inlineStr">
        <is>
          <t>-</t>
        </is>
      </c>
      <c r="T95" t="inlineStr">
        <is>
          <t>-</t>
        </is>
      </c>
      <c r="U95" t="inlineStr">
        <is>
          <t>-</t>
        </is>
      </c>
    </row>
    <row r="96">
      <c r="A96" s="5" t="inlineStr">
        <is>
          <t>Op.Cashflow Wachstum 10J in %</t>
        </is>
      </c>
      <c r="B96" s="5" t="inlineStr">
        <is>
          <t>Op.Cashflow Wachstum 10Y in %</t>
        </is>
      </c>
      <c r="C96" t="n">
        <v>23.47</v>
      </c>
      <c r="D96" t="n">
        <v>31.71</v>
      </c>
      <c r="E96" t="n">
        <v>23.22</v>
      </c>
      <c r="F96" t="n">
        <v>19.19</v>
      </c>
      <c r="G96" t="n">
        <v>19.75</v>
      </c>
      <c r="H96" t="n">
        <v>20.54</v>
      </c>
      <c r="I96" t="n">
        <v>22.44</v>
      </c>
      <c r="J96" t="n">
        <v>47.89</v>
      </c>
      <c r="K96" t="n">
        <v>35.5</v>
      </c>
      <c r="L96" t="n">
        <v>41.08</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23.9</v>
      </c>
      <c r="D97" t="n">
        <v>-20.1</v>
      </c>
      <c r="E97" t="n">
        <v>-6.6</v>
      </c>
      <c r="F97" t="n">
        <v>21.8</v>
      </c>
      <c r="G97" t="n">
        <v>21.8</v>
      </c>
      <c r="H97" t="n">
        <v>14.1</v>
      </c>
      <c r="I97" t="n">
        <v>25.6</v>
      </c>
      <c r="J97" t="n">
        <v>27.5</v>
      </c>
      <c r="K97" t="n">
        <v>14.5</v>
      </c>
      <c r="L97" t="n">
        <v>4.7</v>
      </c>
      <c r="M97" t="n">
        <v>7.5</v>
      </c>
      <c r="N97" t="n">
        <v>5.7</v>
      </c>
      <c r="O97" t="n">
        <v>7.4</v>
      </c>
      <c r="P97" t="n">
        <v>-50.4</v>
      </c>
      <c r="Q97" t="n">
        <v>19.8</v>
      </c>
      <c r="R97" t="n">
        <v>29.6</v>
      </c>
      <c r="S97" t="n">
        <v>20.3</v>
      </c>
      <c r="T97" t="n">
        <v>12</v>
      </c>
      <c r="U97" t="n">
        <v>19.3</v>
      </c>
      <c r="V97" t="n">
        <v>29.5</v>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P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2"/>
    <col customWidth="1" max="14" min="14" width="10"/>
    <col customWidth="1" max="15" min="15" width="10"/>
    <col customWidth="1" max="16" min="16" width="10"/>
  </cols>
  <sheetData>
    <row r="1">
      <c r="A1" s="1" t="inlineStr">
        <is>
          <t xml:space="preserve">NEW WORK SE </t>
        </is>
      </c>
      <c r="B1" s="2" t="inlineStr">
        <is>
          <t>WKN: NWRK01  ISIN: DE000NWRK013  Symbol:NWO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2003</t>
        </is>
      </c>
      <c r="C4" s="5" t="inlineStr">
        <is>
          <t>Telefon / Phone</t>
        </is>
      </c>
      <c r="D4" s="5" t="inlineStr"/>
      <c r="E4" t="inlineStr">
        <is>
          <t>+49-40-419131-0</t>
        </is>
      </c>
      <c r="G4" t="inlineStr">
        <is>
          <t>26.03.2020</t>
        </is>
      </c>
      <c r="H4" t="inlineStr">
        <is>
          <t>Publication Of Annual Report</t>
        </is>
      </c>
      <c r="J4" t="inlineStr">
        <is>
          <t>Burda Digital GmbH</t>
        </is>
      </c>
      <c r="L4" t="inlineStr">
        <is>
          <t>50,00%</t>
        </is>
      </c>
    </row>
    <row r="5">
      <c r="A5" s="5" t="inlineStr">
        <is>
          <t>Ticker</t>
        </is>
      </c>
      <c r="B5" t="inlineStr">
        <is>
          <t>NWO</t>
        </is>
      </c>
      <c r="C5" s="5" t="inlineStr">
        <is>
          <t>Fax</t>
        </is>
      </c>
      <c r="D5" s="5" t="inlineStr"/>
      <c r="E5" t="inlineStr">
        <is>
          <t>+49-40-419131-11</t>
        </is>
      </c>
      <c r="G5" t="inlineStr">
        <is>
          <t>07.05.2020</t>
        </is>
      </c>
      <c r="H5" t="inlineStr">
        <is>
          <t>Result Q1</t>
        </is>
      </c>
      <c r="J5" t="inlineStr">
        <is>
          <t>Invesco Ltd.</t>
        </is>
      </c>
      <c r="L5" t="inlineStr">
        <is>
          <t>4,71%</t>
        </is>
      </c>
    </row>
    <row r="6">
      <c r="A6" s="5" t="inlineStr">
        <is>
          <t>Gelistet Seit / Listed Since</t>
        </is>
      </c>
      <c r="B6" t="inlineStr">
        <is>
          <t>07.12.2006</t>
        </is>
      </c>
      <c r="C6" s="5" t="inlineStr">
        <is>
          <t>Internet</t>
        </is>
      </c>
      <c r="D6" s="5" t="inlineStr"/>
      <c r="E6" t="inlineStr">
        <is>
          <t>https://www.new-work.se</t>
        </is>
      </c>
      <c r="G6" t="inlineStr">
        <is>
          <t>29.05.2020</t>
        </is>
      </c>
      <c r="H6" t="inlineStr">
        <is>
          <t>Annual General Meeting</t>
        </is>
      </c>
      <c r="J6" t="inlineStr">
        <is>
          <t>DWS Investment GmbH</t>
        </is>
      </c>
      <c r="L6" t="inlineStr">
        <is>
          <t>3,13%</t>
        </is>
      </c>
    </row>
    <row r="7">
      <c r="A7" s="5" t="inlineStr">
        <is>
          <t>Nominalwert / Nominal Value</t>
        </is>
      </c>
      <c r="B7" t="inlineStr">
        <is>
          <t>1,00</t>
        </is>
      </c>
      <c r="C7" s="5" t="inlineStr">
        <is>
          <t>E-Mail</t>
        </is>
      </c>
      <c r="D7" s="5" t="inlineStr"/>
      <c r="E7" t="inlineStr">
        <is>
          <t>info@new-work.com</t>
        </is>
      </c>
      <c r="G7" t="inlineStr">
        <is>
          <t>04.06.2020</t>
        </is>
      </c>
      <c r="H7" t="inlineStr">
        <is>
          <t>Dividend Payout</t>
        </is>
      </c>
      <c r="J7" t="inlineStr">
        <is>
          <t>Mawer Global Small Cap Fund</t>
        </is>
      </c>
      <c r="L7" t="inlineStr">
        <is>
          <t>3,02%</t>
        </is>
      </c>
    </row>
    <row r="8">
      <c r="A8" s="5" t="inlineStr">
        <is>
          <t>Land / Country</t>
        </is>
      </c>
      <c r="B8" t="inlineStr">
        <is>
          <t>Deutschland</t>
        </is>
      </c>
      <c r="C8" s="5" t="inlineStr">
        <is>
          <t>Inv. Relations Telefon / Phone</t>
        </is>
      </c>
      <c r="D8" s="5" t="inlineStr"/>
      <c r="E8" t="inlineStr">
        <is>
          <t>+49-40-419131-793</t>
        </is>
      </c>
      <c r="G8" t="inlineStr">
        <is>
          <t>06.08.2020</t>
        </is>
      </c>
      <c r="H8" t="inlineStr">
        <is>
          <t>Score Half Year</t>
        </is>
      </c>
      <c r="J8" t="inlineStr">
        <is>
          <t>Mawer Investment Management Ltd.</t>
        </is>
      </c>
      <c r="L8" t="inlineStr">
        <is>
          <t>3,35%</t>
        </is>
      </c>
    </row>
    <row r="9">
      <c r="A9" s="5" t="inlineStr">
        <is>
          <t>Währung / Currency</t>
        </is>
      </c>
      <c r="B9" t="inlineStr">
        <is>
          <t>EUR</t>
        </is>
      </c>
      <c r="C9" s="5" t="inlineStr">
        <is>
          <t>Inv. Relations E-Mail</t>
        </is>
      </c>
      <c r="D9" s="5" t="inlineStr"/>
      <c r="E9" t="inlineStr">
        <is>
          <t>investor-relations@new-work.com</t>
        </is>
      </c>
      <c r="G9" t="inlineStr">
        <is>
          <t>05.11.2020</t>
        </is>
      </c>
      <c r="H9" t="inlineStr">
        <is>
          <t>Q3 Earnings</t>
        </is>
      </c>
      <c r="J9" t="inlineStr">
        <is>
          <t>Freefloat</t>
        </is>
      </c>
      <c r="L9" t="inlineStr">
        <is>
          <t>35,79%</t>
        </is>
      </c>
    </row>
    <row r="10">
      <c r="A10" s="5" t="inlineStr">
        <is>
          <t>Branche / Industry</t>
        </is>
      </c>
      <c r="B10" t="inlineStr">
        <is>
          <t>Internet Commerce</t>
        </is>
      </c>
      <c r="C10" s="5" t="inlineStr">
        <is>
          <t>Kontaktperson / Contact Person</t>
        </is>
      </c>
      <c r="D10" s="5" t="inlineStr"/>
      <c r="E10" t="inlineStr">
        <is>
          <t>Patrick Möller</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New Work SEDammtorstraße 30  D-20354 Hamburg</t>
        </is>
      </c>
    </row>
    <row r="14">
      <c r="A14" s="5" t="inlineStr">
        <is>
          <t>Management</t>
        </is>
      </c>
      <c r="B14" t="inlineStr">
        <is>
          <t>Dr. Thomas Vollmoeller, Dr. Patrick Alberts, Alastair Bruce, Ingo Chu, Jens Pape, Petra von Strombeck</t>
        </is>
      </c>
    </row>
    <row r="15">
      <c r="A15" s="5" t="inlineStr">
        <is>
          <t>Aufsichtsrat / Board</t>
        </is>
      </c>
      <c r="B15" t="inlineStr">
        <is>
          <t>Stefan Winners (bis 29.05.2020), Dr. Johannes Meier, Dr. Jörg Lübcke, Jean-Paul Schmetz, Anette Weber, Dr. Andreas Rittstieg</t>
        </is>
      </c>
    </row>
    <row r="16">
      <c r="A16" s="5" t="inlineStr">
        <is>
          <t>Beschreibung</t>
        </is>
      </c>
      <c r="B16" t="inlineStr">
        <is>
          <t>Die New Work SE betreibt eine internationale Business-Netzwerk-Plattform xing. Knapp 11 Millionen Mitglieder nutzen die Internet-Plattform für Geschäft, Job und Karriere im deutschsprachigen Raum. Auf XING vernetzen sich Berufstätige aller Branchen, suchen und finden Jobs, Mitarbeiter, Aufträge, Kooperationspartner, fachlichen Rat oder Geschäftsideen und informieren sich über die neuesten Themen in ihrer Branche. Mitglieder tauschen sich online in über 74.000 Fachgruppen aus und treffen sich persönlich auf XING Events. Betreiber der Plattform ist die XING AG. Das Unternehmen wurde 2003 in Hamburg gegründet, ist seit 2006 börsennotiert und seit September 2011 im TecDAX gelistet. Mit dem Kauf von kununu, der marktführenden Plattform für Arbeitgeberbewertungen im deutschsprachigen Raum, hat XING seine Position als Marktführer im Bereich Social Recruiting weiter gestärkt. Anfang 2015 hat XING zudem die Intelligence Competence Center AG übernommen. Damit gehört die Webseite Jobbörse.com, mit über 2,5 Millionen Jobs die größte Jobsuchmaschine im deutschsprachigen Raum, zum Portfolio des Unternehmens. Das Unternehmen plant derzeit die Umwandlung des Firmennamens in „New Work SE". Copyright 2014 FINANCE BASE AG</t>
        </is>
      </c>
    </row>
    <row r="17">
      <c r="A17" s="5" t="inlineStr">
        <is>
          <t>Profile</t>
        </is>
      </c>
      <c r="B17" t="inlineStr">
        <is>
          <t>The New Work SE operates an international business network platform xing. Nearly 11 million members use the Internet platform for business, job and career in Germany. XING to connect professionals from all sectors, look for and find jobs, colleagues, new assignments, cooperation partners, experts and generate business ideas and find out about the latest issues in their industry. Members exchange views in over 74,000 specialist groups, meet at networking events. Operator of the platform, XING AG. The company was founded in Hamburg in 2003, has been publicly traded since 2006 and listed on the TecDAX since September 2011th With the purchase of kununu, the market-leading platform for employer reviews in German-speaking XING has further strengthened its position as market leader in social recruiting. Early 2015. XING has also taken the Intelligence Competence Center AG. This puts the site Jobbörse.com, with over 2.5 million jobs, the largest job search engine in the German-speaking countries, the company's portfolio. The company is currently planning the transformation of the company name to "New Work SE".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269.5</v>
      </c>
      <c r="D20" t="n">
        <v>235.1</v>
      </c>
      <c r="E20" t="n">
        <v>184.9</v>
      </c>
      <c r="F20" t="n">
        <v>145.9</v>
      </c>
      <c r="G20" t="n">
        <v>119.9</v>
      </c>
      <c r="H20" t="n">
        <v>99.2</v>
      </c>
      <c r="I20" t="n">
        <v>83.3</v>
      </c>
      <c r="J20" t="n">
        <v>72.09999999999999</v>
      </c>
      <c r="K20" t="n">
        <v>65.09999999999999</v>
      </c>
      <c r="L20" t="n">
        <v>53.5</v>
      </c>
      <c r="M20" t="n">
        <v>45.1</v>
      </c>
      <c r="N20" t="n">
        <v>34.9</v>
      </c>
      <c r="O20" t="n">
        <v>19</v>
      </c>
      <c r="P20" t="n">
        <v>19</v>
      </c>
    </row>
    <row r="21">
      <c r="A21" s="5" t="inlineStr">
        <is>
          <t>Bruttoergebnis vom Umsatz</t>
        </is>
      </c>
      <c r="B21" s="5" t="inlineStr">
        <is>
          <t>Gross Profit</t>
        </is>
      </c>
      <c r="C21" t="n">
        <v>269.5</v>
      </c>
      <c r="D21" t="n">
        <v>235.1</v>
      </c>
      <c r="E21" t="n">
        <v>184.9</v>
      </c>
      <c r="F21" t="n">
        <v>145.9</v>
      </c>
      <c r="G21" t="n">
        <v>119.9</v>
      </c>
      <c r="H21" t="n">
        <v>99.2</v>
      </c>
      <c r="I21" t="n">
        <v>83.3</v>
      </c>
      <c r="J21" t="n">
        <v>72.09999999999999</v>
      </c>
      <c r="K21" t="n">
        <v>65.09999999999999</v>
      </c>
      <c r="L21" t="n">
        <v>53.5</v>
      </c>
      <c r="M21" t="n">
        <v>45.1</v>
      </c>
      <c r="N21" t="n">
        <v>34.9</v>
      </c>
      <c r="O21" t="n">
        <v>19</v>
      </c>
      <c r="P21" t="n">
        <v>19</v>
      </c>
    </row>
    <row r="22">
      <c r="A22" s="5" t="inlineStr">
        <is>
          <t>Operatives Ergebnis (EBIT)</t>
        </is>
      </c>
      <c r="B22" s="5" t="inlineStr">
        <is>
          <t>EBIT Earning Before Interest &amp; Tax</t>
        </is>
      </c>
      <c r="C22" t="n">
        <v>47</v>
      </c>
      <c r="D22" t="n">
        <v>46.2</v>
      </c>
      <c r="E22" t="n">
        <v>40.8</v>
      </c>
      <c r="F22" t="n">
        <v>37.3</v>
      </c>
      <c r="G22" t="n">
        <v>26.6</v>
      </c>
      <c r="H22" t="n">
        <v>13.1</v>
      </c>
      <c r="I22" t="n">
        <v>14.4</v>
      </c>
      <c r="J22" t="n">
        <v>11.7</v>
      </c>
      <c r="K22" t="n">
        <v>-0.2</v>
      </c>
      <c r="L22" t="n">
        <v>11.5</v>
      </c>
      <c r="M22" t="n">
        <v>0.9</v>
      </c>
      <c r="N22" t="n">
        <v>9.699999999999999</v>
      </c>
      <c r="O22" t="n">
        <v>4.7</v>
      </c>
      <c r="P22" t="n">
        <v>4.7</v>
      </c>
    </row>
    <row r="23">
      <c r="A23" s="5" t="inlineStr">
        <is>
          <t>Finanzergebnis</t>
        </is>
      </c>
      <c r="B23" s="5" t="inlineStr">
        <is>
          <t>Financial Result</t>
        </is>
      </c>
      <c r="C23" t="n">
        <v>5.1</v>
      </c>
      <c r="D23" t="n">
        <v>-1.3</v>
      </c>
      <c r="E23" t="n">
        <v>-1.8</v>
      </c>
      <c r="F23" t="n">
        <v>-3</v>
      </c>
      <c r="G23" t="n">
        <v>-0.2</v>
      </c>
      <c r="H23" t="n">
        <v>-0.1</v>
      </c>
      <c r="I23" t="n">
        <v>0.1</v>
      </c>
      <c r="J23" t="n">
        <v>0.4</v>
      </c>
      <c r="K23" t="n">
        <v>0.5</v>
      </c>
      <c r="L23" t="inlineStr">
        <is>
          <t>-</t>
        </is>
      </c>
      <c r="M23" t="n">
        <v>0.3</v>
      </c>
      <c r="N23" t="n">
        <v>1.2</v>
      </c>
      <c r="O23" t="n">
        <v>1.4</v>
      </c>
      <c r="P23" t="n">
        <v>1.4</v>
      </c>
    </row>
    <row r="24">
      <c r="A24" s="5" t="inlineStr">
        <is>
          <t>Ergebnis vor Steuer (EBT)</t>
        </is>
      </c>
      <c r="B24" s="5" t="inlineStr">
        <is>
          <t>EBT Earning Before Tax</t>
        </is>
      </c>
      <c r="C24" t="n">
        <v>52.1</v>
      </c>
      <c r="D24" t="n">
        <v>44.9</v>
      </c>
      <c r="E24" t="n">
        <v>39</v>
      </c>
      <c r="F24" t="n">
        <v>34.3</v>
      </c>
      <c r="G24" t="n">
        <v>26.4</v>
      </c>
      <c r="H24" t="n">
        <v>13</v>
      </c>
      <c r="I24" t="n">
        <v>14.5</v>
      </c>
      <c r="J24" t="n">
        <v>12.1</v>
      </c>
      <c r="K24" t="n">
        <v>0.3</v>
      </c>
      <c r="L24" t="n">
        <v>11.5</v>
      </c>
      <c r="M24" t="n">
        <v>1.2</v>
      </c>
      <c r="N24" t="n">
        <v>10.9</v>
      </c>
      <c r="O24" t="n">
        <v>6.1</v>
      </c>
      <c r="P24" t="n">
        <v>6.1</v>
      </c>
    </row>
    <row r="25">
      <c r="A25" s="5" t="inlineStr">
        <is>
          <t>Steuern auf Einkommen und Ertrag</t>
        </is>
      </c>
      <c r="B25" s="5" t="inlineStr">
        <is>
          <t>Taxes on income and earnings</t>
        </is>
      </c>
      <c r="C25" t="n">
        <v>17.7</v>
      </c>
      <c r="D25" t="n">
        <v>14</v>
      </c>
      <c r="E25" t="n">
        <v>13</v>
      </c>
      <c r="F25" t="n">
        <v>10.7</v>
      </c>
      <c r="G25" t="n">
        <v>8.800000000000001</v>
      </c>
      <c r="H25" t="n">
        <v>6.9</v>
      </c>
      <c r="I25" t="n">
        <v>5.3</v>
      </c>
      <c r="J25" t="n">
        <v>4.3</v>
      </c>
      <c r="K25" t="n">
        <v>5</v>
      </c>
      <c r="L25" t="n">
        <v>4.3</v>
      </c>
      <c r="M25" t="n">
        <v>2.9</v>
      </c>
      <c r="N25" t="n">
        <v>3.6</v>
      </c>
      <c r="O25" t="n">
        <v>0.4</v>
      </c>
      <c r="P25" t="n">
        <v>0.4</v>
      </c>
    </row>
    <row r="26">
      <c r="A26" s="5" t="inlineStr">
        <is>
          <t>Ergebnis nach Steuer</t>
        </is>
      </c>
      <c r="B26" s="5" t="inlineStr">
        <is>
          <t>Earnings after tax</t>
        </is>
      </c>
      <c r="C26" t="n">
        <v>34.4</v>
      </c>
      <c r="D26" t="n">
        <v>31</v>
      </c>
      <c r="E26" t="n">
        <v>25.9</v>
      </c>
      <c r="F26" t="n">
        <v>23.6</v>
      </c>
      <c r="G26" t="n">
        <v>17.6</v>
      </c>
      <c r="H26" t="n">
        <v>6.2</v>
      </c>
      <c r="I26" t="n">
        <v>9.1</v>
      </c>
      <c r="J26" t="n">
        <v>7.7</v>
      </c>
      <c r="K26" t="n">
        <v>-4.6</v>
      </c>
      <c r="L26" t="n">
        <v>7.2</v>
      </c>
      <c r="M26" t="n">
        <v>-1.7</v>
      </c>
      <c r="N26" t="n">
        <v>7.3</v>
      </c>
      <c r="O26" t="n">
        <v>5.6</v>
      </c>
      <c r="P26" t="n">
        <v>5.6</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n">
        <v>-0.1</v>
      </c>
      <c r="P27" t="n">
        <v>-0.1</v>
      </c>
    </row>
    <row r="28">
      <c r="A28" s="5" t="inlineStr">
        <is>
          <t>Jahresüberschuss/-fehlbetrag</t>
        </is>
      </c>
      <c r="B28" s="5" t="inlineStr">
        <is>
          <t>Net Profit</t>
        </is>
      </c>
      <c r="C28" t="n">
        <v>34.4</v>
      </c>
      <c r="D28" t="n">
        <v>31</v>
      </c>
      <c r="E28" t="n">
        <v>25.9</v>
      </c>
      <c r="F28" t="n">
        <v>23.6</v>
      </c>
      <c r="G28" t="n">
        <v>17.6</v>
      </c>
      <c r="H28" t="n">
        <v>6.2</v>
      </c>
      <c r="I28" t="n">
        <v>9.1</v>
      </c>
      <c r="J28" t="n">
        <v>7.7</v>
      </c>
      <c r="K28" t="n">
        <v>-4.6</v>
      </c>
      <c r="L28" t="n">
        <v>7.2</v>
      </c>
      <c r="M28" t="n">
        <v>-1.7</v>
      </c>
      <c r="N28" t="n">
        <v>7.3</v>
      </c>
      <c r="O28" t="n">
        <v>4.5</v>
      </c>
      <c r="P28" t="n">
        <v>4.5</v>
      </c>
    </row>
    <row r="29">
      <c r="A29" s="5" t="inlineStr">
        <is>
          <t>Summe Umlaufvermögen</t>
        </is>
      </c>
      <c r="B29" s="5" t="inlineStr">
        <is>
          <t>Current Assets</t>
        </is>
      </c>
      <c r="C29" t="n">
        <v>95.59999999999999</v>
      </c>
      <c r="D29" t="n">
        <v>101.7</v>
      </c>
      <c r="E29" t="n">
        <v>70.2</v>
      </c>
      <c r="F29" t="n">
        <v>109</v>
      </c>
      <c r="G29" t="n">
        <v>100.7</v>
      </c>
      <c r="H29" t="n">
        <v>81.8</v>
      </c>
      <c r="I29" t="n">
        <v>81.40000000000001</v>
      </c>
      <c r="J29" t="n">
        <v>69.09999999999999</v>
      </c>
      <c r="K29" t="n">
        <v>75.8</v>
      </c>
      <c r="L29" t="n">
        <v>64.59999999999999</v>
      </c>
      <c r="M29" t="n">
        <v>50.7</v>
      </c>
      <c r="N29" t="n">
        <v>48</v>
      </c>
      <c r="O29" t="n">
        <v>40.6</v>
      </c>
      <c r="P29" t="n">
        <v>40.6</v>
      </c>
    </row>
    <row r="30">
      <c r="A30" s="5" t="inlineStr">
        <is>
          <t>Summe Anlagevermögen</t>
        </is>
      </c>
      <c r="B30" s="5" t="inlineStr">
        <is>
          <t>Fixed Assets</t>
        </is>
      </c>
      <c r="C30" t="n">
        <v>214.1</v>
      </c>
      <c r="D30" t="n">
        <v>176.8</v>
      </c>
      <c r="E30" t="n">
        <v>157.4</v>
      </c>
      <c r="F30" t="n">
        <v>61.4</v>
      </c>
      <c r="G30" t="n">
        <v>39.2</v>
      </c>
      <c r="H30" t="n">
        <v>26.3</v>
      </c>
      <c r="I30" t="n">
        <v>30.9</v>
      </c>
      <c r="J30" t="n">
        <v>23.1</v>
      </c>
      <c r="K30" t="n">
        <v>24</v>
      </c>
      <c r="L30" t="n">
        <v>31</v>
      </c>
      <c r="M30" t="n">
        <v>30</v>
      </c>
      <c r="N30" t="n">
        <v>26.9</v>
      </c>
      <c r="O30" t="n">
        <v>19</v>
      </c>
      <c r="P30" t="n">
        <v>19</v>
      </c>
    </row>
    <row r="31">
      <c r="A31" s="5" t="inlineStr">
        <is>
          <t>Summe Aktiva</t>
        </is>
      </c>
      <c r="B31" s="5" t="inlineStr">
        <is>
          <t>Total Assets</t>
        </is>
      </c>
      <c r="C31" t="n">
        <v>309.7</v>
      </c>
      <c r="D31" t="n">
        <v>278.5</v>
      </c>
      <c r="E31" t="n">
        <v>227.6</v>
      </c>
      <c r="F31" t="n">
        <v>170.4</v>
      </c>
      <c r="G31" t="n">
        <v>139.9</v>
      </c>
      <c r="H31" t="n">
        <v>108.1</v>
      </c>
      <c r="I31" t="n">
        <v>112.3</v>
      </c>
      <c r="J31" t="n">
        <v>92.2</v>
      </c>
      <c r="K31" t="n">
        <v>99.8</v>
      </c>
      <c r="L31" t="n">
        <v>95.59999999999999</v>
      </c>
      <c r="M31" t="n">
        <v>80.7</v>
      </c>
      <c r="N31" t="n">
        <v>74.90000000000001</v>
      </c>
      <c r="O31" t="n">
        <v>59.6</v>
      </c>
      <c r="P31" t="n">
        <v>59.6</v>
      </c>
    </row>
    <row r="32">
      <c r="A32" s="5" t="inlineStr">
        <is>
          <t>Summe kurzfristiges Fremdkapital</t>
        </is>
      </c>
      <c r="B32" s="5" t="inlineStr">
        <is>
          <t>Short-Term Debt</t>
        </is>
      </c>
      <c r="C32" t="n">
        <v>159</v>
      </c>
      <c r="D32" t="n">
        <v>134.1</v>
      </c>
      <c r="E32" t="n">
        <v>108.2</v>
      </c>
      <c r="F32" t="n">
        <v>81.3</v>
      </c>
      <c r="G32" t="n">
        <v>65</v>
      </c>
      <c r="H32" t="n">
        <v>57.4</v>
      </c>
      <c r="I32" t="n">
        <v>43.8</v>
      </c>
      <c r="J32" t="n">
        <v>36.7</v>
      </c>
      <c r="K32" t="n">
        <v>53.5</v>
      </c>
      <c r="L32" t="n">
        <v>30.2</v>
      </c>
      <c r="M32" t="n">
        <v>24.1</v>
      </c>
      <c r="N32" t="n">
        <v>19.9</v>
      </c>
      <c r="O32" t="n">
        <v>11.3</v>
      </c>
      <c r="P32" t="n">
        <v>11.3</v>
      </c>
    </row>
    <row r="33">
      <c r="A33" s="5" t="inlineStr">
        <is>
          <t>Summe langfristiges Fremdkapital</t>
        </is>
      </c>
      <c r="B33" s="5" t="inlineStr">
        <is>
          <t>Long-Term Debt</t>
        </is>
      </c>
      <c r="C33" t="n">
        <v>49.2</v>
      </c>
      <c r="D33" t="n">
        <v>46.1</v>
      </c>
      <c r="E33" t="n">
        <v>40.4</v>
      </c>
      <c r="F33" t="n">
        <v>19.2</v>
      </c>
      <c r="G33" t="n">
        <v>14.4</v>
      </c>
      <c r="H33" t="n">
        <v>7.3</v>
      </c>
      <c r="I33" t="n">
        <v>7.9</v>
      </c>
      <c r="J33" t="n">
        <v>3.8</v>
      </c>
      <c r="K33" t="n">
        <v>3.8</v>
      </c>
      <c r="L33" t="n">
        <v>4.2</v>
      </c>
      <c r="M33" t="n">
        <v>3.9</v>
      </c>
      <c r="N33" t="n">
        <v>2.7</v>
      </c>
      <c r="O33" t="n">
        <v>2.3</v>
      </c>
      <c r="P33" t="n">
        <v>2.3</v>
      </c>
    </row>
    <row r="34">
      <c r="A34" s="5" t="inlineStr">
        <is>
          <t>Summe Fremdkapital</t>
        </is>
      </c>
      <c r="B34" s="5" t="inlineStr">
        <is>
          <t>Total Liabilities</t>
        </is>
      </c>
      <c r="C34" t="n">
        <v>208.1</v>
      </c>
      <c r="D34" t="n">
        <v>180.2</v>
      </c>
      <c r="E34" t="n">
        <v>148.6</v>
      </c>
      <c r="F34" t="n">
        <v>100.5</v>
      </c>
      <c r="G34" t="n">
        <v>79.40000000000001</v>
      </c>
      <c r="H34" t="n">
        <v>64.7</v>
      </c>
      <c r="I34" t="n">
        <v>51.7</v>
      </c>
      <c r="J34" t="n">
        <v>40.5</v>
      </c>
      <c r="K34" t="n">
        <v>57.3</v>
      </c>
      <c r="L34" t="n">
        <v>34.4</v>
      </c>
      <c r="M34" t="n">
        <v>28</v>
      </c>
      <c r="N34" t="n">
        <v>22.6</v>
      </c>
      <c r="O34" t="n">
        <v>13.6</v>
      </c>
      <c r="P34" t="n">
        <v>13.6</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n">
        <v>-0.1</v>
      </c>
      <c r="O35" t="n">
        <v>-0.1</v>
      </c>
      <c r="P35" t="n">
        <v>-0.1</v>
      </c>
    </row>
    <row r="36">
      <c r="A36" s="5" t="inlineStr">
        <is>
          <t>Summe Eigenkapital</t>
        </is>
      </c>
      <c r="B36" s="5" t="inlineStr">
        <is>
          <t>Equity</t>
        </is>
      </c>
      <c r="C36" t="n">
        <v>101.5</v>
      </c>
      <c r="D36" t="n">
        <v>98.3</v>
      </c>
      <c r="E36" t="n">
        <v>79</v>
      </c>
      <c r="F36" t="n">
        <v>69.90000000000001</v>
      </c>
      <c r="G36" t="n">
        <v>60.5</v>
      </c>
      <c r="H36" t="n">
        <v>43.4</v>
      </c>
      <c r="I36" t="n">
        <v>60.6</v>
      </c>
      <c r="J36" t="n">
        <v>51.8</v>
      </c>
      <c r="K36" t="n">
        <v>42.6</v>
      </c>
      <c r="L36" t="n">
        <v>61.2</v>
      </c>
      <c r="M36" t="n">
        <v>52.7</v>
      </c>
      <c r="N36" t="n">
        <v>52.5</v>
      </c>
      <c r="O36" t="n">
        <v>46.1</v>
      </c>
      <c r="P36" t="n">
        <v>46.1</v>
      </c>
    </row>
    <row r="37">
      <c r="A37" s="5" t="inlineStr">
        <is>
          <t>Summe Passiva</t>
        </is>
      </c>
      <c r="B37" s="5" t="inlineStr">
        <is>
          <t>Liabilities &amp; Shareholder Equity</t>
        </is>
      </c>
      <c r="C37" t="n">
        <v>309.7</v>
      </c>
      <c r="D37" t="n">
        <v>278.5</v>
      </c>
      <c r="E37" t="n">
        <v>227.6</v>
      </c>
      <c r="F37" t="n">
        <v>170.4</v>
      </c>
      <c r="G37" t="n">
        <v>139.9</v>
      </c>
      <c r="H37" t="n">
        <v>108.1</v>
      </c>
      <c r="I37" t="n">
        <v>112.3</v>
      </c>
      <c r="J37" t="n">
        <v>92.2</v>
      </c>
      <c r="K37" t="n">
        <v>99.8</v>
      </c>
      <c r="L37" t="n">
        <v>95.59999999999999</v>
      </c>
      <c r="M37" t="n">
        <v>80.7</v>
      </c>
      <c r="N37" t="n">
        <v>74.90000000000001</v>
      </c>
      <c r="O37" t="n">
        <v>59.6</v>
      </c>
      <c r="P37" t="n">
        <v>59.6</v>
      </c>
    </row>
    <row r="38">
      <c r="A38" s="5" t="inlineStr">
        <is>
          <t>Mio.Aktien im Umlauf</t>
        </is>
      </c>
      <c r="B38" s="5" t="inlineStr">
        <is>
          <t>Million shares outstanding</t>
        </is>
      </c>
      <c r="C38" t="n">
        <v>5.62</v>
      </c>
      <c r="D38" t="n">
        <v>5.62</v>
      </c>
      <c r="E38" t="n">
        <v>5.62</v>
      </c>
      <c r="F38" t="n">
        <v>5.62</v>
      </c>
      <c r="G38" t="n">
        <v>5.62</v>
      </c>
      <c r="H38" t="n">
        <v>5.59</v>
      </c>
      <c r="I38" t="n">
        <v>5.59</v>
      </c>
      <c r="J38" t="n">
        <v>5.55</v>
      </c>
      <c r="K38" t="n">
        <v>5.43</v>
      </c>
      <c r="L38" t="n">
        <v>5.3</v>
      </c>
      <c r="M38" t="n">
        <v>5.3</v>
      </c>
      <c r="N38" t="n">
        <v>5.2</v>
      </c>
      <c r="O38" t="n">
        <v>5.2</v>
      </c>
      <c r="P38" t="n">
        <v>5.2</v>
      </c>
    </row>
    <row r="39">
      <c r="A39" s="5" t="inlineStr">
        <is>
          <t>Gezeichnetes Kapital (in Mio.)</t>
        </is>
      </c>
      <c r="B39" s="5" t="inlineStr">
        <is>
          <t>Subscribed Capital in M</t>
        </is>
      </c>
      <c r="C39" t="n">
        <v>5.62</v>
      </c>
      <c r="D39" t="n">
        <v>5.62</v>
      </c>
      <c r="E39" t="n">
        <v>5.62</v>
      </c>
      <c r="F39" t="n">
        <v>5.62</v>
      </c>
      <c r="G39" t="n">
        <v>5.62</v>
      </c>
      <c r="H39" t="n">
        <v>5.59</v>
      </c>
      <c r="I39" t="n">
        <v>5.59</v>
      </c>
      <c r="J39" t="n">
        <v>5.55</v>
      </c>
      <c r="K39" t="n">
        <v>5.43</v>
      </c>
      <c r="L39" t="n">
        <v>5.3</v>
      </c>
      <c r="M39" t="n">
        <v>5.3</v>
      </c>
      <c r="N39" t="n">
        <v>5.2</v>
      </c>
      <c r="O39" t="n">
        <v>5.2</v>
      </c>
      <c r="P39" t="n">
        <v>5.2</v>
      </c>
    </row>
    <row r="40">
      <c r="A40" s="5" t="inlineStr">
        <is>
          <t>Ergebnis je Aktie (brutto)</t>
        </is>
      </c>
      <c r="B40" s="5" t="inlineStr">
        <is>
          <t>Earnings per share</t>
        </is>
      </c>
      <c r="C40" t="n">
        <v>9.27</v>
      </c>
      <c r="D40" t="n">
        <v>7.99</v>
      </c>
      <c r="E40" t="n">
        <v>6.94</v>
      </c>
      <c r="F40" t="n">
        <v>6.1</v>
      </c>
      <c r="G40" t="n">
        <v>4.7</v>
      </c>
      <c r="H40" t="n">
        <v>2.32</v>
      </c>
      <c r="I40" t="n">
        <v>2.59</v>
      </c>
      <c r="J40" t="n">
        <v>2.18</v>
      </c>
      <c r="K40" t="n">
        <v>0.06</v>
      </c>
      <c r="L40" t="n">
        <v>2.17</v>
      </c>
      <c r="M40" t="n">
        <v>0.23</v>
      </c>
      <c r="N40" t="n">
        <v>2.1</v>
      </c>
      <c r="O40" t="n">
        <v>1.17</v>
      </c>
      <c r="P40" t="n">
        <v>1.17</v>
      </c>
    </row>
    <row r="41">
      <c r="A41" s="5" t="inlineStr">
        <is>
          <t>Ergebnis je Aktie (unverwässert)</t>
        </is>
      </c>
      <c r="B41" s="5" t="inlineStr">
        <is>
          <t>Basic Earnings per share</t>
        </is>
      </c>
      <c r="C41" t="n">
        <v>6.13</v>
      </c>
      <c r="D41" t="n">
        <v>5.51</v>
      </c>
      <c r="E41" t="n">
        <v>4.61</v>
      </c>
      <c r="F41" t="n">
        <v>4.19</v>
      </c>
      <c r="G41" t="n">
        <v>3.15</v>
      </c>
      <c r="H41" t="n">
        <v>2.81</v>
      </c>
      <c r="I41" t="n">
        <v>1.65</v>
      </c>
      <c r="J41" t="n">
        <v>1.44</v>
      </c>
      <c r="K41" t="n">
        <v>-0.87</v>
      </c>
      <c r="L41" t="n">
        <v>1.37</v>
      </c>
      <c r="M41" t="n">
        <v>-0.33</v>
      </c>
      <c r="N41" t="n">
        <v>1.41</v>
      </c>
      <c r="O41" t="n">
        <v>0.89</v>
      </c>
      <c r="P41" t="n">
        <v>0.89</v>
      </c>
    </row>
    <row r="42">
      <c r="A42" s="5" t="inlineStr">
        <is>
          <t>Ergebnis je Aktie (verwässert)</t>
        </is>
      </c>
      <c r="B42" s="5" t="inlineStr">
        <is>
          <t>Diluted Earnings per share</t>
        </is>
      </c>
      <c r="C42" t="n">
        <v>6.13</v>
      </c>
      <c r="D42" t="n">
        <v>5.51</v>
      </c>
      <c r="E42" t="n">
        <v>4.61</v>
      </c>
      <c r="F42" t="n">
        <v>4.19</v>
      </c>
      <c r="G42" t="n">
        <v>3.15</v>
      </c>
      <c r="H42" t="n">
        <v>2.8</v>
      </c>
      <c r="I42" t="n">
        <v>1.65</v>
      </c>
      <c r="J42" t="n">
        <v>1.43</v>
      </c>
      <c r="K42" t="n">
        <v>-0.84</v>
      </c>
      <c r="L42" t="n">
        <v>1.37</v>
      </c>
      <c r="M42" t="n">
        <v>-0.33</v>
      </c>
      <c r="N42" t="n">
        <v>1.41</v>
      </c>
      <c r="O42" t="n">
        <v>0.86</v>
      </c>
      <c r="P42" t="n">
        <v>0.86</v>
      </c>
    </row>
    <row r="43">
      <c r="A43" s="5" t="inlineStr">
        <is>
          <t>Dividende je Aktie</t>
        </is>
      </c>
      <c r="B43" s="5" t="inlineStr">
        <is>
          <t>Dividend per share</t>
        </is>
      </c>
      <c r="C43" t="n">
        <v>2.59</v>
      </c>
      <c r="D43" t="n">
        <v>2.14</v>
      </c>
      <c r="E43" t="n">
        <v>1.68</v>
      </c>
      <c r="F43" t="n">
        <v>1.37</v>
      </c>
      <c r="G43" t="n">
        <v>1.03</v>
      </c>
      <c r="H43" t="n">
        <v>0.92</v>
      </c>
      <c r="I43" t="n">
        <v>0.62</v>
      </c>
      <c r="J43" t="n">
        <v>0.5600000000000001</v>
      </c>
      <c r="K43" t="n">
        <v>0.5600000000000001</v>
      </c>
      <c r="L43" t="inlineStr">
        <is>
          <t>-</t>
        </is>
      </c>
      <c r="M43" t="inlineStr">
        <is>
          <t>-</t>
        </is>
      </c>
      <c r="N43" t="inlineStr">
        <is>
          <t>-</t>
        </is>
      </c>
      <c r="O43" t="inlineStr">
        <is>
          <t>-</t>
        </is>
      </c>
      <c r="P43" t="inlineStr">
        <is>
          <t>-</t>
        </is>
      </c>
    </row>
    <row r="44">
      <c r="A44" s="5" t="inlineStr">
        <is>
          <t>Sonderdividende je Aktie</t>
        </is>
      </c>
      <c r="B44" s="5" t="inlineStr">
        <is>
          <t>Special Dividend per share</t>
        </is>
      </c>
      <c r="C44" t="inlineStr">
        <is>
          <t>-</t>
        </is>
      </c>
      <c r="D44" t="n">
        <v>3.56</v>
      </c>
      <c r="E44" t="inlineStr">
        <is>
          <t>-</t>
        </is>
      </c>
      <c r="F44" t="n">
        <v>1.6</v>
      </c>
      <c r="G44" t="n">
        <v>1.5</v>
      </c>
      <c r="H44" t="inlineStr">
        <is>
          <t>-</t>
        </is>
      </c>
      <c r="I44" t="n">
        <v>3.58</v>
      </c>
      <c r="J44" t="inlineStr">
        <is>
          <t>-</t>
        </is>
      </c>
      <c r="K44" t="inlineStr">
        <is>
          <t>-</t>
        </is>
      </c>
      <c r="L44" t="inlineStr">
        <is>
          <t>-</t>
        </is>
      </c>
      <c r="M44" t="inlineStr">
        <is>
          <t>-</t>
        </is>
      </c>
      <c r="N44" t="inlineStr">
        <is>
          <t>-</t>
        </is>
      </c>
      <c r="O44" t="inlineStr">
        <is>
          <t>-</t>
        </is>
      </c>
      <c r="P44" t="inlineStr">
        <is>
          <t>-</t>
        </is>
      </c>
    </row>
    <row r="45">
      <c r="A45" s="5" t="inlineStr">
        <is>
          <t>Dividendenausschüttung in Mio</t>
        </is>
      </c>
      <c r="B45" s="5" t="inlineStr">
        <is>
          <t>Dividend Payment in M</t>
        </is>
      </c>
      <c r="C45" t="n">
        <v>14.56</v>
      </c>
      <c r="D45" t="n">
        <v>32</v>
      </c>
      <c r="E45" t="n">
        <v>9.4</v>
      </c>
      <c r="F45" t="n">
        <v>16.7</v>
      </c>
      <c r="G45" t="n">
        <v>14.2</v>
      </c>
      <c r="H45" t="n">
        <v>5.15</v>
      </c>
      <c r="I45" t="n">
        <v>23.43</v>
      </c>
      <c r="J45" t="n">
        <v>3.1</v>
      </c>
      <c r="K45" t="n">
        <v>3.02</v>
      </c>
      <c r="L45" t="inlineStr">
        <is>
          <t>-</t>
        </is>
      </c>
      <c r="M45" t="inlineStr">
        <is>
          <t>-</t>
        </is>
      </c>
      <c r="N45" t="inlineStr">
        <is>
          <t>-</t>
        </is>
      </c>
      <c r="O45" t="inlineStr">
        <is>
          <t>-</t>
        </is>
      </c>
      <c r="P45" t="inlineStr">
        <is>
          <t>-</t>
        </is>
      </c>
    </row>
    <row r="46">
      <c r="A46" s="5" t="inlineStr">
        <is>
          <t>Umsatz je Aktie</t>
        </is>
      </c>
      <c r="B46" s="5" t="inlineStr">
        <is>
          <t>Revenue per share</t>
        </is>
      </c>
      <c r="C46" t="n">
        <v>47.95</v>
      </c>
      <c r="D46" t="n">
        <v>41.83</v>
      </c>
      <c r="E46" t="n">
        <v>32.9</v>
      </c>
      <c r="F46" t="n">
        <v>25.96</v>
      </c>
      <c r="G46" t="n">
        <v>21.33</v>
      </c>
      <c r="H46" t="n">
        <v>17.74</v>
      </c>
      <c r="I46" t="n">
        <v>14.9</v>
      </c>
      <c r="J46" t="n">
        <v>12.98</v>
      </c>
      <c r="K46" t="n">
        <v>12</v>
      </c>
      <c r="L46" t="n">
        <v>10.09</v>
      </c>
      <c r="M46" t="n">
        <v>8.51</v>
      </c>
      <c r="N46" t="n">
        <v>6.71</v>
      </c>
      <c r="O46" t="n">
        <v>3.65</v>
      </c>
      <c r="P46" t="n">
        <v>3.65</v>
      </c>
    </row>
    <row r="47">
      <c r="A47" s="5" t="inlineStr">
        <is>
          <t>Buchwert je Aktie</t>
        </is>
      </c>
      <c r="B47" s="5" t="inlineStr">
        <is>
          <t>Book value per share</t>
        </is>
      </c>
      <c r="C47" t="n">
        <v>18.06</v>
      </c>
      <c r="D47" t="n">
        <v>17.49</v>
      </c>
      <c r="E47" t="n">
        <v>14.06</v>
      </c>
      <c r="F47" t="n">
        <v>12.44</v>
      </c>
      <c r="G47" t="n">
        <v>10.77</v>
      </c>
      <c r="H47" t="n">
        <v>7.76</v>
      </c>
      <c r="I47" t="n">
        <v>10.84</v>
      </c>
      <c r="J47" t="n">
        <v>9.33</v>
      </c>
      <c r="K47" t="n">
        <v>7.85</v>
      </c>
      <c r="L47" t="n">
        <v>11.55</v>
      </c>
      <c r="M47" t="n">
        <v>9.94</v>
      </c>
      <c r="N47" t="n">
        <v>10.1</v>
      </c>
      <c r="O47" t="n">
        <v>8.869999999999999</v>
      </c>
      <c r="P47" t="n">
        <v>8.869999999999999</v>
      </c>
    </row>
    <row r="48">
      <c r="A48" s="5" t="inlineStr">
        <is>
          <t>Cashflow je Aktie</t>
        </is>
      </c>
      <c r="B48" s="5" t="inlineStr">
        <is>
          <t>Cashflow per share</t>
        </is>
      </c>
      <c r="C48" t="n">
        <v>14.18</v>
      </c>
      <c r="D48" t="n">
        <v>13.13</v>
      </c>
      <c r="E48" t="n">
        <v>10.44</v>
      </c>
      <c r="F48" t="n">
        <v>8.880000000000001</v>
      </c>
      <c r="G48" t="n">
        <v>6.37</v>
      </c>
      <c r="H48" t="n">
        <v>6.12</v>
      </c>
      <c r="I48" t="n">
        <v>4.26</v>
      </c>
      <c r="J48" t="n">
        <v>3.4</v>
      </c>
      <c r="K48" t="n">
        <v>2.56</v>
      </c>
      <c r="L48" t="n">
        <v>4.23</v>
      </c>
      <c r="M48" t="n">
        <v>2.66</v>
      </c>
      <c r="N48" t="n">
        <v>3.4</v>
      </c>
      <c r="O48" t="n">
        <v>1.71</v>
      </c>
      <c r="P48" t="n">
        <v>1.71</v>
      </c>
    </row>
    <row r="49">
      <c r="A49" s="5" t="inlineStr">
        <is>
          <t>Bilanzsumme je Aktie</t>
        </is>
      </c>
      <c r="B49" s="5" t="inlineStr">
        <is>
          <t>Total assets per share</t>
        </is>
      </c>
      <c r="C49" t="n">
        <v>55.11</v>
      </c>
      <c r="D49" t="n">
        <v>49.56</v>
      </c>
      <c r="E49" t="n">
        <v>40.5</v>
      </c>
      <c r="F49" t="n">
        <v>30.32</v>
      </c>
      <c r="G49" t="n">
        <v>24.89</v>
      </c>
      <c r="H49" t="n">
        <v>19.33</v>
      </c>
      <c r="I49" t="n">
        <v>20.08</v>
      </c>
      <c r="J49" t="n">
        <v>16.6</v>
      </c>
      <c r="K49" t="n">
        <v>18.39</v>
      </c>
      <c r="L49" t="n">
        <v>18.04</v>
      </c>
      <c r="M49" t="n">
        <v>15.23</v>
      </c>
      <c r="N49" t="n">
        <v>14.4</v>
      </c>
      <c r="O49" t="n">
        <v>11.46</v>
      </c>
      <c r="P49" t="n">
        <v>11.46</v>
      </c>
    </row>
    <row r="50">
      <c r="A50" s="5" t="inlineStr">
        <is>
          <t>Personal am Ende des Jahres</t>
        </is>
      </c>
      <c r="B50" s="5" t="inlineStr">
        <is>
          <t>Staff at the end of year</t>
        </is>
      </c>
      <c r="C50" t="n">
        <v>1923</v>
      </c>
      <c r="D50" t="n">
        <v>1562</v>
      </c>
      <c r="E50" t="n">
        <v>1285</v>
      </c>
      <c r="F50" t="n">
        <v>957</v>
      </c>
      <c r="G50" t="n">
        <v>788</v>
      </c>
      <c r="H50" t="n">
        <v>645</v>
      </c>
      <c r="I50" t="n">
        <v>571</v>
      </c>
      <c r="J50" t="n">
        <v>513</v>
      </c>
      <c r="K50" t="n">
        <v>456</v>
      </c>
      <c r="L50" t="n">
        <v>306</v>
      </c>
      <c r="M50" t="n">
        <v>265</v>
      </c>
      <c r="N50" t="n">
        <v>174</v>
      </c>
      <c r="O50" t="n">
        <v>109</v>
      </c>
      <c r="P50" t="n">
        <v>109</v>
      </c>
    </row>
    <row r="51">
      <c r="A51" s="5" t="inlineStr">
        <is>
          <t>Personalaufwand in Mio. EUR</t>
        </is>
      </c>
      <c r="B51" s="5" t="inlineStr">
        <is>
          <t>Personnel expenses in M</t>
        </is>
      </c>
      <c r="C51" t="n">
        <v>127.9</v>
      </c>
      <c r="D51" t="n">
        <v>89</v>
      </c>
      <c r="E51" t="n">
        <v>68.40000000000001</v>
      </c>
      <c r="F51" t="n">
        <v>54.5</v>
      </c>
      <c r="G51" t="n">
        <v>45.3</v>
      </c>
      <c r="H51" t="n">
        <v>41.8</v>
      </c>
      <c r="I51" t="n">
        <v>35.8</v>
      </c>
      <c r="J51" t="n">
        <v>31.1</v>
      </c>
      <c r="K51" t="n">
        <v>23.5</v>
      </c>
      <c r="L51" t="n">
        <v>17.7</v>
      </c>
      <c r="M51" t="n">
        <v>15.7</v>
      </c>
      <c r="N51" t="n">
        <v>8.800000000000001</v>
      </c>
      <c r="O51" t="n">
        <v>4.9</v>
      </c>
      <c r="P51" t="n">
        <v>4.9</v>
      </c>
    </row>
    <row r="52">
      <c r="A52" s="5" t="inlineStr">
        <is>
          <t>Aufwand je Mitarbeiter in EUR</t>
        </is>
      </c>
      <c r="B52" s="5" t="inlineStr">
        <is>
          <t>Effort per employee</t>
        </is>
      </c>
      <c r="C52" t="n">
        <v>66511</v>
      </c>
      <c r="D52" t="n">
        <v>56978</v>
      </c>
      <c r="E52" t="n">
        <v>53230</v>
      </c>
      <c r="F52" t="n">
        <v>56949</v>
      </c>
      <c r="G52" t="n">
        <v>57487</v>
      </c>
      <c r="H52" t="n">
        <v>64806</v>
      </c>
      <c r="I52" t="n">
        <v>62697</v>
      </c>
      <c r="J52" t="n">
        <v>60624</v>
      </c>
      <c r="K52" t="n">
        <v>51535</v>
      </c>
      <c r="L52" t="n">
        <v>57843</v>
      </c>
      <c r="M52" t="n">
        <v>59245</v>
      </c>
      <c r="N52" t="n">
        <v>50575</v>
      </c>
      <c r="O52" t="n">
        <v>44954</v>
      </c>
      <c r="P52" t="n">
        <v>44954</v>
      </c>
    </row>
    <row r="53">
      <c r="A53" s="5" t="inlineStr">
        <is>
          <t>Umsatz je Mitarbeiter in EUR</t>
        </is>
      </c>
      <c r="B53" s="5" t="inlineStr">
        <is>
          <t>Turnover per employee</t>
        </is>
      </c>
      <c r="C53" t="n">
        <v>140171</v>
      </c>
      <c r="D53" t="n">
        <v>150492</v>
      </c>
      <c r="E53" t="n">
        <v>143864</v>
      </c>
      <c r="F53" t="n">
        <v>152460</v>
      </c>
      <c r="G53" t="n">
        <v>152217</v>
      </c>
      <c r="H53" t="n">
        <v>153825</v>
      </c>
      <c r="I53" t="n">
        <v>148482</v>
      </c>
      <c r="J53" t="n">
        <v>140595</v>
      </c>
      <c r="K53" t="n">
        <v>142770</v>
      </c>
      <c r="L53" t="n">
        <v>174833</v>
      </c>
      <c r="M53" t="n">
        <v>170188</v>
      </c>
      <c r="N53" t="n">
        <v>200574</v>
      </c>
      <c r="O53" t="n">
        <v>174311</v>
      </c>
      <c r="P53" t="n">
        <v>174311</v>
      </c>
    </row>
    <row r="54">
      <c r="A54" s="5" t="inlineStr">
        <is>
          <t>Bruttoergebnis je Mitarbeiter in EUR</t>
        </is>
      </c>
      <c r="B54" s="5" t="inlineStr">
        <is>
          <t>Gross Profit per employee</t>
        </is>
      </c>
      <c r="C54" t="n">
        <v>140146</v>
      </c>
      <c r="D54" t="n">
        <v>150512</v>
      </c>
      <c r="E54" t="n">
        <v>143891</v>
      </c>
      <c r="F54" t="n">
        <v>152456</v>
      </c>
      <c r="G54" t="n">
        <v>152157</v>
      </c>
      <c r="H54" t="n">
        <v>153798</v>
      </c>
      <c r="I54" t="n">
        <v>145884</v>
      </c>
      <c r="J54" t="n">
        <v>140546</v>
      </c>
      <c r="K54" t="n">
        <v>142763</v>
      </c>
      <c r="L54" t="n">
        <v>174837</v>
      </c>
      <c r="M54" t="n">
        <v>170189</v>
      </c>
      <c r="N54" t="n">
        <v>200575</v>
      </c>
      <c r="O54" t="n">
        <v>174312</v>
      </c>
      <c r="P54" t="n">
        <v>174312</v>
      </c>
    </row>
    <row r="55">
      <c r="A55" s="5" t="inlineStr">
        <is>
          <t>Gewinn je Mitarbeiter in EUR</t>
        </is>
      </c>
      <c r="B55" s="5" t="inlineStr">
        <is>
          <t>Earnings per employee</t>
        </is>
      </c>
      <c r="C55" t="n">
        <v>17889</v>
      </c>
      <c r="D55" t="n">
        <v>19846</v>
      </c>
      <c r="E55" t="n">
        <v>20156</v>
      </c>
      <c r="F55" t="n">
        <v>24660</v>
      </c>
      <c r="G55" t="n">
        <v>22335</v>
      </c>
      <c r="H55" t="n">
        <v>9612</v>
      </c>
      <c r="I55" t="n">
        <v>15937</v>
      </c>
      <c r="J55" t="n">
        <v>15010</v>
      </c>
      <c r="K55" t="n">
        <v>-10088</v>
      </c>
      <c r="L55" t="n">
        <v>23529</v>
      </c>
      <c r="M55" t="n">
        <v>-6415</v>
      </c>
      <c r="N55" t="n">
        <v>41954</v>
      </c>
      <c r="O55" t="n">
        <v>41284</v>
      </c>
      <c r="P55" t="n">
        <v>41284</v>
      </c>
    </row>
    <row r="56">
      <c r="A56" s="5" t="inlineStr">
        <is>
          <t>KGV (Kurs/Gewinn)</t>
        </is>
      </c>
      <c r="B56" s="5" t="inlineStr">
        <is>
          <t>PE (price/earnings)</t>
        </is>
      </c>
      <c r="C56" t="n">
        <v>47.6</v>
      </c>
      <c r="D56" t="n">
        <v>43.1</v>
      </c>
      <c r="E56" t="n">
        <v>58.3</v>
      </c>
      <c r="F56" t="n">
        <v>41.9</v>
      </c>
      <c r="G56" t="n">
        <v>54.2</v>
      </c>
      <c r="H56" t="n">
        <v>33</v>
      </c>
      <c r="I56" t="n">
        <v>45.1</v>
      </c>
      <c r="J56" t="n">
        <v>29.1</v>
      </c>
      <c r="K56" t="inlineStr">
        <is>
          <t>-</t>
        </is>
      </c>
      <c r="L56" t="n">
        <v>26.5</v>
      </c>
      <c r="M56" t="inlineStr">
        <is>
          <t>-</t>
        </is>
      </c>
      <c r="N56" t="n">
        <v>19.1</v>
      </c>
      <c r="O56" t="n">
        <v>49.7</v>
      </c>
      <c r="P56" t="n">
        <v>49.7</v>
      </c>
    </row>
    <row r="57">
      <c r="A57" s="5" t="inlineStr">
        <is>
          <t>KUV (Kurs/Umsatz)</t>
        </is>
      </c>
      <c r="B57" s="5" t="inlineStr">
        <is>
          <t>PS (price/sales)</t>
        </is>
      </c>
      <c r="C57" t="n">
        <v>6.09</v>
      </c>
      <c r="D57" t="n">
        <v>5.68</v>
      </c>
      <c r="E57" t="n">
        <v>8.16</v>
      </c>
      <c r="F57" t="n">
        <v>6.76</v>
      </c>
      <c r="G57" t="n">
        <v>8</v>
      </c>
      <c r="H57" t="n">
        <v>5.23</v>
      </c>
      <c r="I57" t="n">
        <v>4.99</v>
      </c>
      <c r="J57" t="n">
        <v>3.23</v>
      </c>
      <c r="K57" t="n">
        <v>3.42</v>
      </c>
      <c r="L57" t="n">
        <v>3.6</v>
      </c>
      <c r="M57" t="n">
        <v>3.62</v>
      </c>
      <c r="N57" t="n">
        <v>4.02</v>
      </c>
      <c r="O57" t="n">
        <v>12.1</v>
      </c>
      <c r="P57" t="n">
        <v>12.1</v>
      </c>
    </row>
    <row r="58">
      <c r="A58" s="5" t="inlineStr">
        <is>
          <t>KBV (Kurs/Buchwert)</t>
        </is>
      </c>
      <c r="B58" s="5" t="inlineStr">
        <is>
          <t>PB (price/book value)</t>
        </is>
      </c>
      <c r="C58" t="n">
        <v>16.17</v>
      </c>
      <c r="D58" t="n">
        <v>13.58</v>
      </c>
      <c r="E58" t="n">
        <v>19.11</v>
      </c>
      <c r="F58" t="n">
        <v>14.11</v>
      </c>
      <c r="G58" t="n">
        <v>15.86</v>
      </c>
      <c r="H58" t="n">
        <v>11.96</v>
      </c>
      <c r="I58" t="n">
        <v>6.87</v>
      </c>
      <c r="J58" t="n">
        <v>4.49</v>
      </c>
      <c r="K58" t="n">
        <v>5.23</v>
      </c>
      <c r="L58" t="n">
        <v>3.15</v>
      </c>
      <c r="M58" t="n">
        <v>3.1</v>
      </c>
      <c r="N58" t="n">
        <v>2.67</v>
      </c>
      <c r="O58" t="n">
        <v>4.99</v>
      </c>
      <c r="P58" t="n">
        <v>4.99</v>
      </c>
    </row>
    <row r="59">
      <c r="A59" s="5" t="inlineStr">
        <is>
          <t>KCV (Kurs/Cashflow)</t>
        </is>
      </c>
      <c r="B59" s="5" t="inlineStr">
        <is>
          <t>PC (price/cashflow)</t>
        </is>
      </c>
      <c r="C59" t="n">
        <v>20.59</v>
      </c>
      <c r="D59" t="n">
        <v>18.09</v>
      </c>
      <c r="E59" t="n">
        <v>25.72</v>
      </c>
      <c r="F59" t="n">
        <v>19.76</v>
      </c>
      <c r="G59" t="n">
        <v>26.8</v>
      </c>
      <c r="H59" t="n">
        <v>15.18</v>
      </c>
      <c r="I59" t="n">
        <v>17.48</v>
      </c>
      <c r="J59" t="n">
        <v>12.3</v>
      </c>
      <c r="K59" t="n">
        <v>16.02</v>
      </c>
      <c r="L59" t="n">
        <v>8.6</v>
      </c>
      <c r="M59" t="n">
        <v>11.58</v>
      </c>
      <c r="N59" t="n">
        <v>7.93</v>
      </c>
      <c r="O59" t="n">
        <v>25.83</v>
      </c>
      <c r="P59" t="n">
        <v>25.83</v>
      </c>
    </row>
    <row r="60">
      <c r="A60" s="5" t="inlineStr">
        <is>
          <t>Dividendenrendite in %</t>
        </is>
      </c>
      <c r="B60" s="5" t="inlineStr">
        <is>
          <t>Dividend Yield in %</t>
        </is>
      </c>
      <c r="C60" t="n">
        <v>0.89</v>
      </c>
      <c r="D60" t="n">
        <v>0.9</v>
      </c>
      <c r="E60" t="n">
        <v>0.63</v>
      </c>
      <c r="F60" t="n">
        <v>0.78</v>
      </c>
      <c r="G60" t="n">
        <v>0.6</v>
      </c>
      <c r="H60" t="n">
        <v>0.99</v>
      </c>
      <c r="I60" t="n">
        <v>0.83</v>
      </c>
      <c r="J60" t="n">
        <v>1.34</v>
      </c>
      <c r="K60" t="n">
        <v>1.36</v>
      </c>
      <c r="L60" t="inlineStr">
        <is>
          <t>-</t>
        </is>
      </c>
      <c r="M60" t="inlineStr">
        <is>
          <t>-</t>
        </is>
      </c>
      <c r="N60" t="inlineStr">
        <is>
          <t>-</t>
        </is>
      </c>
      <c r="O60" t="inlineStr">
        <is>
          <t>-</t>
        </is>
      </c>
      <c r="P60" t="inlineStr">
        <is>
          <t>-</t>
        </is>
      </c>
    </row>
    <row r="61">
      <c r="A61" s="5" t="inlineStr">
        <is>
          <t>Gewinnrendite in %</t>
        </is>
      </c>
      <c r="B61" s="5" t="inlineStr">
        <is>
          <t>Return on profit in %</t>
        </is>
      </c>
      <c r="C61" t="n">
        <v>2.1</v>
      </c>
      <c r="D61" t="n">
        <v>2.3</v>
      </c>
      <c r="E61" t="n">
        <v>1.7</v>
      </c>
      <c r="F61" t="n">
        <v>2.4</v>
      </c>
      <c r="G61" t="n">
        <v>1.8</v>
      </c>
      <c r="H61" t="n">
        <v>3</v>
      </c>
      <c r="I61" t="n">
        <v>2.2</v>
      </c>
      <c r="J61" t="n">
        <v>3.4</v>
      </c>
      <c r="K61" t="n">
        <v>-2.1</v>
      </c>
      <c r="L61" t="n">
        <v>3.8</v>
      </c>
      <c r="M61" t="n">
        <v>-1.1</v>
      </c>
      <c r="N61" t="n">
        <v>5.2</v>
      </c>
      <c r="O61" t="n">
        <v>2</v>
      </c>
      <c r="P61" t="n">
        <v>2</v>
      </c>
    </row>
    <row r="62">
      <c r="A62" s="5" t="inlineStr">
        <is>
          <t>Eigenkapitalrendite in %</t>
        </is>
      </c>
      <c r="B62" s="5" t="inlineStr">
        <is>
          <t>Return on Equity in %</t>
        </is>
      </c>
      <c r="C62" t="n">
        <v>33.89</v>
      </c>
      <c r="D62" t="n">
        <v>31.54</v>
      </c>
      <c r="E62" t="n">
        <v>32.78</v>
      </c>
      <c r="F62" t="n">
        <v>33.76</v>
      </c>
      <c r="G62" t="n">
        <v>29.09</v>
      </c>
      <c r="H62" t="n">
        <v>14.29</v>
      </c>
      <c r="I62" t="n">
        <v>15.02</v>
      </c>
      <c r="J62" t="n">
        <v>14.86</v>
      </c>
      <c r="K62" t="n">
        <v>-10.8</v>
      </c>
      <c r="L62" t="n">
        <v>11.76</v>
      </c>
      <c r="M62" t="n">
        <v>-3.23</v>
      </c>
      <c r="N62" t="n">
        <v>13.9</v>
      </c>
      <c r="O62" t="n">
        <v>9.76</v>
      </c>
      <c r="P62" t="n">
        <v>9.76</v>
      </c>
    </row>
    <row r="63">
      <c r="A63" s="5" t="inlineStr">
        <is>
          <t>Umsatzrendite in %</t>
        </is>
      </c>
      <c r="B63" s="5" t="inlineStr">
        <is>
          <t>Return on sales in %</t>
        </is>
      </c>
      <c r="C63" t="n">
        <v>12.76</v>
      </c>
      <c r="D63" t="n">
        <v>13.19</v>
      </c>
      <c r="E63" t="n">
        <v>14.01</v>
      </c>
      <c r="F63" t="n">
        <v>16.18</v>
      </c>
      <c r="G63" t="n">
        <v>14.68</v>
      </c>
      <c r="H63" t="n">
        <v>6.25</v>
      </c>
      <c r="I63" t="n">
        <v>10.92</v>
      </c>
      <c r="J63" t="n">
        <v>10.68</v>
      </c>
      <c r="K63" t="n">
        <v>-7.07</v>
      </c>
      <c r="L63" t="n">
        <v>13.46</v>
      </c>
      <c r="M63" t="n">
        <v>-3.77</v>
      </c>
      <c r="N63" t="n">
        <v>20.92</v>
      </c>
      <c r="O63" t="n">
        <v>23.68</v>
      </c>
      <c r="P63" t="n">
        <v>23.68</v>
      </c>
    </row>
    <row r="64">
      <c r="A64" s="5" t="inlineStr">
        <is>
          <t>Gesamtkapitalrendite in %</t>
        </is>
      </c>
      <c r="B64" s="5" t="inlineStr">
        <is>
          <t>Total Return on Investment in %</t>
        </is>
      </c>
      <c r="C64" t="n">
        <v>11.62</v>
      </c>
      <c r="D64" t="n">
        <v>12.1</v>
      </c>
      <c r="E64" t="n">
        <v>11.78</v>
      </c>
      <c r="F64" t="n">
        <v>14.08</v>
      </c>
      <c r="G64" t="n">
        <v>12.72</v>
      </c>
      <c r="H64" t="n">
        <v>5.83</v>
      </c>
      <c r="I64" t="n">
        <v>8.130000000000001</v>
      </c>
      <c r="J64" t="inlineStr">
        <is>
          <t>-</t>
        </is>
      </c>
      <c r="K64" t="inlineStr">
        <is>
          <t>-</t>
        </is>
      </c>
      <c r="L64" t="inlineStr">
        <is>
          <t>-</t>
        </is>
      </c>
      <c r="M64" t="inlineStr">
        <is>
          <t>-</t>
        </is>
      </c>
      <c r="N64" t="inlineStr">
        <is>
          <t>-</t>
        </is>
      </c>
      <c r="O64" t="inlineStr">
        <is>
          <t>-</t>
        </is>
      </c>
      <c r="P64" t="inlineStr">
        <is>
          <t>-</t>
        </is>
      </c>
    </row>
    <row r="65">
      <c r="A65" s="5" t="inlineStr">
        <is>
          <t>Return on Investment in %</t>
        </is>
      </c>
      <c r="B65" s="5" t="inlineStr">
        <is>
          <t>Return on Investment in %</t>
        </is>
      </c>
      <c r="C65" t="n">
        <v>11.11</v>
      </c>
      <c r="D65" t="n">
        <v>11.13</v>
      </c>
      <c r="E65" t="n">
        <v>11.38</v>
      </c>
      <c r="F65" t="n">
        <v>13.85</v>
      </c>
      <c r="G65" t="n">
        <v>12.58</v>
      </c>
      <c r="H65" t="n">
        <v>5.74</v>
      </c>
      <c r="I65" t="n">
        <v>8.1</v>
      </c>
      <c r="J65" t="n">
        <v>8.35</v>
      </c>
      <c r="K65" t="n">
        <v>-4.61</v>
      </c>
      <c r="L65" t="n">
        <v>7.53</v>
      </c>
      <c r="M65" t="n">
        <v>-2.11</v>
      </c>
      <c r="N65" t="n">
        <v>9.75</v>
      </c>
      <c r="O65" t="n">
        <v>7.55</v>
      </c>
      <c r="P65" t="n">
        <v>7.55</v>
      </c>
    </row>
    <row r="66">
      <c r="A66" s="5" t="inlineStr">
        <is>
          <t>Arbeitsintensität in %</t>
        </is>
      </c>
      <c r="B66" s="5" t="inlineStr">
        <is>
          <t>Work Intensity in %</t>
        </is>
      </c>
      <c r="C66" t="n">
        <v>30.87</v>
      </c>
      <c r="D66" t="n">
        <v>36.52</v>
      </c>
      <c r="E66" t="n">
        <v>30.84</v>
      </c>
      <c r="F66" t="n">
        <v>63.97</v>
      </c>
      <c r="G66" t="n">
        <v>71.98</v>
      </c>
      <c r="H66" t="n">
        <v>75.67</v>
      </c>
      <c r="I66" t="n">
        <v>72.48</v>
      </c>
      <c r="J66" t="n">
        <v>74.95</v>
      </c>
      <c r="K66" t="n">
        <v>75.95</v>
      </c>
      <c r="L66" t="n">
        <v>67.56999999999999</v>
      </c>
      <c r="M66" t="n">
        <v>62.83</v>
      </c>
      <c r="N66" t="n">
        <v>64.09</v>
      </c>
      <c r="O66" t="n">
        <v>68.12</v>
      </c>
      <c r="P66" t="n">
        <v>68.12</v>
      </c>
    </row>
    <row r="67">
      <c r="A67" s="5" t="inlineStr">
        <is>
          <t>Eigenkapitalquote in %</t>
        </is>
      </c>
      <c r="B67" s="5" t="inlineStr">
        <is>
          <t>Equity Ratio in %</t>
        </is>
      </c>
      <c r="C67" t="n">
        <v>32.77</v>
      </c>
      <c r="D67" t="n">
        <v>35.3</v>
      </c>
      <c r="E67" t="n">
        <v>34.71</v>
      </c>
      <c r="F67" t="n">
        <v>41.02</v>
      </c>
      <c r="G67" t="n">
        <v>43.25</v>
      </c>
      <c r="H67" t="n">
        <v>40.15</v>
      </c>
      <c r="I67" t="n">
        <v>53.96</v>
      </c>
      <c r="J67" t="n">
        <v>56.18</v>
      </c>
      <c r="K67" t="n">
        <v>42.69</v>
      </c>
      <c r="L67" t="n">
        <v>64.02</v>
      </c>
      <c r="M67" t="n">
        <v>65.3</v>
      </c>
      <c r="N67" t="n">
        <v>70.09</v>
      </c>
      <c r="O67" t="n">
        <v>77.34999999999999</v>
      </c>
      <c r="P67" t="n">
        <v>77.34999999999999</v>
      </c>
    </row>
    <row r="68">
      <c r="A68" s="5" t="inlineStr">
        <is>
          <t>Fremdkapitalquote in %</t>
        </is>
      </c>
      <c r="B68" s="5" t="inlineStr">
        <is>
          <t>Debt Ratio in %</t>
        </is>
      </c>
      <c r="C68" t="n">
        <v>67.23</v>
      </c>
      <c r="D68" t="n">
        <v>64.7</v>
      </c>
      <c r="E68" t="n">
        <v>65.29000000000001</v>
      </c>
      <c r="F68" t="n">
        <v>58.98</v>
      </c>
      <c r="G68" t="n">
        <v>56.75</v>
      </c>
      <c r="H68" t="n">
        <v>59.85</v>
      </c>
      <c r="I68" t="n">
        <v>46.04</v>
      </c>
      <c r="J68" t="n">
        <v>43.82</v>
      </c>
      <c r="K68" t="n">
        <v>57.31</v>
      </c>
      <c r="L68" t="n">
        <v>35.98</v>
      </c>
      <c r="M68" t="n">
        <v>34.7</v>
      </c>
      <c r="N68" t="n">
        <v>29.91</v>
      </c>
      <c r="O68" t="n">
        <v>22.65</v>
      </c>
      <c r="P68" t="n">
        <v>22.65</v>
      </c>
    </row>
    <row r="69">
      <c r="A69" s="5" t="inlineStr">
        <is>
          <t>Verschuldungsgrad in %</t>
        </is>
      </c>
      <c r="B69" s="5" t="inlineStr">
        <is>
          <t>Finance Gearing in %</t>
        </is>
      </c>
      <c r="C69" t="n">
        <v>205.12</v>
      </c>
      <c r="D69" t="n">
        <v>183.32</v>
      </c>
      <c r="E69" t="n">
        <v>188.1</v>
      </c>
      <c r="F69" t="n">
        <v>143.78</v>
      </c>
      <c r="G69" t="n">
        <v>131.24</v>
      </c>
      <c r="H69" t="n">
        <v>149.08</v>
      </c>
      <c r="I69" t="n">
        <v>85.31</v>
      </c>
      <c r="J69" t="n">
        <v>77.98999999999999</v>
      </c>
      <c r="K69" t="n">
        <v>134.27</v>
      </c>
      <c r="L69" t="n">
        <v>56.21</v>
      </c>
      <c r="M69" t="n">
        <v>53.13</v>
      </c>
      <c r="N69" t="n">
        <v>42.67</v>
      </c>
      <c r="O69" t="n">
        <v>29.28</v>
      </c>
      <c r="P69" t="n">
        <v>29.28</v>
      </c>
    </row>
    <row r="70">
      <c r="A70" s="5" t="inlineStr">
        <is>
          <t>Bruttoergebnis Marge in %</t>
        </is>
      </c>
      <c r="B70" s="5" t="inlineStr">
        <is>
          <t>Gross Profit Marge in %</t>
        </is>
      </c>
      <c r="C70" t="n">
        <v>100</v>
      </c>
      <c r="D70" t="n">
        <v>100</v>
      </c>
      <c r="E70" t="n">
        <v>100</v>
      </c>
      <c r="F70" t="n">
        <v>100</v>
      </c>
      <c r="G70" t="n">
        <v>100</v>
      </c>
      <c r="H70" t="n">
        <v>100</v>
      </c>
      <c r="I70" t="n">
        <v>100</v>
      </c>
      <c r="J70" t="n">
        <v>100</v>
      </c>
      <c r="K70" t="n">
        <v>100</v>
      </c>
      <c r="L70" t="n">
        <v>100</v>
      </c>
      <c r="M70" t="n">
        <v>100</v>
      </c>
      <c r="N70" t="n">
        <v>100</v>
      </c>
      <c r="O70" t="n">
        <v>100</v>
      </c>
    </row>
    <row r="71">
      <c r="A71" s="5" t="inlineStr">
        <is>
          <t>Kurzfristige Vermögensquote in %</t>
        </is>
      </c>
      <c r="B71" s="5" t="inlineStr">
        <is>
          <t>Current Assets Ratio in %</t>
        </is>
      </c>
      <c r="C71" t="n">
        <v>30.87</v>
      </c>
      <c r="D71" t="n">
        <v>36.52</v>
      </c>
      <c r="E71" t="n">
        <v>30.84</v>
      </c>
      <c r="F71" t="n">
        <v>63.97</v>
      </c>
      <c r="G71" t="n">
        <v>71.98</v>
      </c>
      <c r="H71" t="n">
        <v>75.67</v>
      </c>
      <c r="I71" t="n">
        <v>72.48</v>
      </c>
      <c r="J71" t="n">
        <v>74.95</v>
      </c>
      <c r="K71" t="n">
        <v>75.95</v>
      </c>
      <c r="L71" t="n">
        <v>67.56999999999999</v>
      </c>
      <c r="M71" t="n">
        <v>62.83</v>
      </c>
      <c r="N71" t="n">
        <v>64.09</v>
      </c>
      <c r="O71" t="n">
        <v>68.12</v>
      </c>
    </row>
    <row r="72">
      <c r="A72" s="5" t="inlineStr">
        <is>
          <t>Nettogewinn Marge in %</t>
        </is>
      </c>
      <c r="B72" s="5" t="inlineStr">
        <is>
          <t>Net Profit Marge in %</t>
        </is>
      </c>
      <c r="C72" t="n">
        <v>12.76</v>
      </c>
      <c r="D72" t="n">
        <v>13.19</v>
      </c>
      <c r="E72" t="n">
        <v>14.01</v>
      </c>
      <c r="F72" t="n">
        <v>16.18</v>
      </c>
      <c r="G72" t="n">
        <v>14.68</v>
      </c>
      <c r="H72" t="n">
        <v>6.25</v>
      </c>
      <c r="I72" t="n">
        <v>10.92</v>
      </c>
      <c r="J72" t="n">
        <v>10.68</v>
      </c>
      <c r="K72" t="n">
        <v>-7.07</v>
      </c>
      <c r="L72" t="n">
        <v>13.46</v>
      </c>
      <c r="M72" t="n">
        <v>-3.77</v>
      </c>
      <c r="N72" t="n">
        <v>20.92</v>
      </c>
      <c r="O72" t="n">
        <v>23.68</v>
      </c>
    </row>
    <row r="73">
      <c r="A73" s="5" t="inlineStr">
        <is>
          <t>Operative Ergebnis Marge in %</t>
        </is>
      </c>
      <c r="B73" s="5" t="inlineStr">
        <is>
          <t>EBIT Marge in %</t>
        </is>
      </c>
      <c r="C73" t="n">
        <v>17.44</v>
      </c>
      <c r="D73" t="n">
        <v>19.65</v>
      </c>
      <c r="E73" t="n">
        <v>22.07</v>
      </c>
      <c r="F73" t="n">
        <v>25.57</v>
      </c>
      <c r="G73" t="n">
        <v>22.19</v>
      </c>
      <c r="H73" t="n">
        <v>13.21</v>
      </c>
      <c r="I73" t="n">
        <v>17.29</v>
      </c>
      <c r="J73" t="n">
        <v>16.23</v>
      </c>
      <c r="K73" t="n">
        <v>-0.31</v>
      </c>
      <c r="L73" t="n">
        <v>21.5</v>
      </c>
      <c r="M73" t="n">
        <v>2</v>
      </c>
      <c r="N73" t="n">
        <v>27.79</v>
      </c>
      <c r="O73" t="n">
        <v>24.74</v>
      </c>
    </row>
    <row r="74">
      <c r="A74" s="5" t="inlineStr">
        <is>
          <t>Vermögensumsschlag in %</t>
        </is>
      </c>
      <c r="B74" s="5" t="inlineStr">
        <is>
          <t>Asset Turnover in %</t>
        </is>
      </c>
      <c r="C74" t="n">
        <v>87.02</v>
      </c>
      <c r="D74" t="n">
        <v>84.42</v>
      </c>
      <c r="E74" t="n">
        <v>81.23999999999999</v>
      </c>
      <c r="F74" t="n">
        <v>85.62</v>
      </c>
      <c r="G74" t="n">
        <v>85.7</v>
      </c>
      <c r="H74" t="n">
        <v>91.77</v>
      </c>
      <c r="I74" t="n">
        <v>74.18000000000001</v>
      </c>
      <c r="J74" t="n">
        <v>78.2</v>
      </c>
      <c r="K74" t="n">
        <v>65.23</v>
      </c>
      <c r="L74" t="n">
        <v>55.96</v>
      </c>
      <c r="M74" t="n">
        <v>55.89</v>
      </c>
      <c r="N74" t="n">
        <v>46.6</v>
      </c>
      <c r="O74" t="n">
        <v>31.88</v>
      </c>
    </row>
    <row r="75">
      <c r="A75" s="5" t="inlineStr">
        <is>
          <t>Langfristige Vermögensquote in %</t>
        </is>
      </c>
      <c r="B75" s="5" t="inlineStr">
        <is>
          <t>Non-Current Assets Ratio in %</t>
        </is>
      </c>
      <c r="C75" t="n">
        <v>69.13</v>
      </c>
      <c r="D75" t="n">
        <v>63.48</v>
      </c>
      <c r="E75" t="n">
        <v>69.16</v>
      </c>
      <c r="F75" t="n">
        <v>36.03</v>
      </c>
      <c r="G75" t="n">
        <v>28.02</v>
      </c>
      <c r="H75" t="n">
        <v>24.33</v>
      </c>
      <c r="I75" t="n">
        <v>27.52</v>
      </c>
      <c r="J75" t="n">
        <v>25.05</v>
      </c>
      <c r="K75" t="n">
        <v>24.05</v>
      </c>
      <c r="L75" t="n">
        <v>32.43</v>
      </c>
      <c r="M75" t="n">
        <v>37.17</v>
      </c>
      <c r="N75" t="n">
        <v>35.91</v>
      </c>
      <c r="O75" t="n">
        <v>31.88</v>
      </c>
    </row>
    <row r="76">
      <c r="A76" s="5" t="inlineStr">
        <is>
          <t>Gesamtkapitalrentabilität</t>
        </is>
      </c>
      <c r="B76" s="5" t="inlineStr">
        <is>
          <t>ROA Return on Assets in %</t>
        </is>
      </c>
      <c r="C76" t="n">
        <v>11.11</v>
      </c>
      <c r="D76" t="n">
        <v>11.13</v>
      </c>
      <c r="E76" t="n">
        <v>11.38</v>
      </c>
      <c r="F76" t="n">
        <v>13.85</v>
      </c>
      <c r="G76" t="n">
        <v>12.58</v>
      </c>
      <c r="H76" t="n">
        <v>5.74</v>
      </c>
      <c r="I76" t="n">
        <v>8.1</v>
      </c>
      <c r="J76" t="n">
        <v>8.35</v>
      </c>
      <c r="K76" t="n">
        <v>-4.61</v>
      </c>
      <c r="L76" t="n">
        <v>7.53</v>
      </c>
      <c r="M76" t="n">
        <v>-2.11</v>
      </c>
      <c r="N76" t="n">
        <v>9.75</v>
      </c>
      <c r="O76" t="n">
        <v>7.55</v>
      </c>
    </row>
    <row r="77">
      <c r="A77" s="5" t="inlineStr">
        <is>
          <t>Ertrag des eingesetzten Kapitals</t>
        </is>
      </c>
      <c r="B77" s="5" t="inlineStr">
        <is>
          <t>ROCE Return on Cap. Empl. in %</t>
        </is>
      </c>
      <c r="C77" t="n">
        <v>31.19</v>
      </c>
      <c r="D77" t="n">
        <v>31.99</v>
      </c>
      <c r="E77" t="n">
        <v>34.17</v>
      </c>
      <c r="F77" t="n">
        <v>41.86</v>
      </c>
      <c r="G77" t="n">
        <v>35.51</v>
      </c>
      <c r="H77" t="n">
        <v>25.84</v>
      </c>
      <c r="I77" t="n">
        <v>21.02</v>
      </c>
      <c r="J77" t="n">
        <v>21.08</v>
      </c>
      <c r="K77" t="n">
        <v>-0.43</v>
      </c>
      <c r="L77" t="n">
        <v>17.58</v>
      </c>
      <c r="M77" t="n">
        <v>1.59</v>
      </c>
      <c r="N77" t="n">
        <v>17.64</v>
      </c>
      <c r="O77" t="n">
        <v>9.73</v>
      </c>
    </row>
    <row r="78">
      <c r="A78" s="5" t="inlineStr">
        <is>
          <t>Eigenkapital zu Anlagevermögen</t>
        </is>
      </c>
      <c r="B78" s="5" t="inlineStr">
        <is>
          <t>Equity to Fixed Assets in %</t>
        </is>
      </c>
      <c r="C78" t="n">
        <v>47.41</v>
      </c>
      <c r="D78" t="n">
        <v>55.6</v>
      </c>
      <c r="E78" t="n">
        <v>50.19</v>
      </c>
      <c r="F78" t="n">
        <v>113.84</v>
      </c>
      <c r="G78" t="n">
        <v>154.34</v>
      </c>
      <c r="H78" t="n">
        <v>165.02</v>
      </c>
      <c r="I78" t="n">
        <v>196.12</v>
      </c>
      <c r="J78" t="n">
        <v>224.24</v>
      </c>
      <c r="K78" t="n">
        <v>177.5</v>
      </c>
      <c r="L78" t="n">
        <v>197.42</v>
      </c>
      <c r="M78" t="n">
        <v>175.67</v>
      </c>
      <c r="N78" t="n">
        <v>195.17</v>
      </c>
      <c r="O78" t="n">
        <v>242.63</v>
      </c>
    </row>
    <row r="79">
      <c r="A79" s="5" t="inlineStr">
        <is>
          <t>Liquidität Dritten Grades</t>
        </is>
      </c>
      <c r="B79" s="5" t="inlineStr">
        <is>
          <t>Current Ratio in %</t>
        </is>
      </c>
      <c r="C79" t="n">
        <v>60.13</v>
      </c>
      <c r="D79" t="n">
        <v>75.84</v>
      </c>
      <c r="E79" t="n">
        <v>64.88</v>
      </c>
      <c r="F79" t="n">
        <v>134.07</v>
      </c>
      <c r="G79" t="n">
        <v>154.92</v>
      </c>
      <c r="H79" t="n">
        <v>142.51</v>
      </c>
      <c r="I79" t="n">
        <v>185.84</v>
      </c>
      <c r="J79" t="n">
        <v>188.28</v>
      </c>
      <c r="K79" t="n">
        <v>141.68</v>
      </c>
      <c r="L79" t="n">
        <v>213.91</v>
      </c>
      <c r="M79" t="n">
        <v>210.37</v>
      </c>
      <c r="N79" t="n">
        <v>241.21</v>
      </c>
      <c r="O79" t="n">
        <v>359.29</v>
      </c>
    </row>
    <row r="80">
      <c r="A80" s="5" t="inlineStr">
        <is>
          <t>Operativer Cashflow</t>
        </is>
      </c>
      <c r="B80" s="5" t="inlineStr">
        <is>
          <t>Operating Cashflow in M</t>
        </is>
      </c>
      <c r="C80" t="n">
        <v>115.7158</v>
      </c>
      <c r="D80" t="n">
        <v>101.6658</v>
      </c>
      <c r="E80" t="n">
        <v>144.5464</v>
      </c>
      <c r="F80" t="n">
        <v>111.0512</v>
      </c>
      <c r="G80" t="n">
        <v>150.616</v>
      </c>
      <c r="H80" t="n">
        <v>84.8562</v>
      </c>
      <c r="I80" t="n">
        <v>97.7132</v>
      </c>
      <c r="J80" t="n">
        <v>68.265</v>
      </c>
      <c r="K80" t="n">
        <v>86.98859999999999</v>
      </c>
      <c r="L80" t="n">
        <v>45.58</v>
      </c>
      <c r="M80" t="n">
        <v>61.374</v>
      </c>
      <c r="N80" t="n">
        <v>41.236</v>
      </c>
      <c r="O80" t="n">
        <v>134.316</v>
      </c>
    </row>
    <row r="81">
      <c r="A81" s="5" t="inlineStr">
        <is>
          <t>Aktienrückkauf</t>
        </is>
      </c>
      <c r="B81" s="5" t="inlineStr">
        <is>
          <t>Share Buyback in M</t>
        </is>
      </c>
      <c r="C81" t="n">
        <v>0</v>
      </c>
      <c r="D81" t="n">
        <v>0</v>
      </c>
      <c r="E81" t="n">
        <v>0</v>
      </c>
      <c r="F81" t="n">
        <v>0</v>
      </c>
      <c r="G81" t="n">
        <v>-0.03000000000000025</v>
      </c>
      <c r="H81" t="n">
        <v>0</v>
      </c>
      <c r="I81" t="n">
        <v>-0.04000000000000004</v>
      </c>
      <c r="J81" t="n">
        <v>-0.1200000000000001</v>
      </c>
      <c r="K81" t="n">
        <v>-0.1299999999999999</v>
      </c>
      <c r="L81" t="n">
        <v>0</v>
      </c>
      <c r="M81" t="n">
        <v>-0.09999999999999964</v>
      </c>
      <c r="N81" t="n">
        <v>0</v>
      </c>
      <c r="O81" t="n">
        <v>0</v>
      </c>
    </row>
    <row r="82">
      <c r="A82" s="5" t="inlineStr">
        <is>
          <t>Umsatzwachstum 1J in %</t>
        </is>
      </c>
      <c r="B82" s="5" t="inlineStr">
        <is>
          <t>Revenue Growth 1Y in %</t>
        </is>
      </c>
      <c r="C82" t="n">
        <v>14.63</v>
      </c>
      <c r="D82" t="n">
        <v>27.15</v>
      </c>
      <c r="E82" t="n">
        <v>26.73</v>
      </c>
      <c r="F82" t="n">
        <v>21.68</v>
      </c>
      <c r="G82" t="n">
        <v>20.87</v>
      </c>
      <c r="H82" t="n">
        <v>19.09</v>
      </c>
      <c r="I82" t="n">
        <v>15.53</v>
      </c>
      <c r="J82" t="n">
        <v>10.75</v>
      </c>
      <c r="K82" t="n">
        <v>21.68</v>
      </c>
      <c r="L82" t="n">
        <v>18.63</v>
      </c>
      <c r="M82" t="n">
        <v>29.23</v>
      </c>
      <c r="N82" t="n">
        <v>83.68000000000001</v>
      </c>
      <c r="O82" t="inlineStr">
        <is>
          <t>-</t>
        </is>
      </c>
    </row>
    <row r="83">
      <c r="A83" s="5" t="inlineStr">
        <is>
          <t>Umsatzwachstum 3J in %</t>
        </is>
      </c>
      <c r="B83" s="5" t="inlineStr">
        <is>
          <t>Revenue Growth 3Y in %</t>
        </is>
      </c>
      <c r="C83" t="n">
        <v>22.84</v>
      </c>
      <c r="D83" t="n">
        <v>25.19</v>
      </c>
      <c r="E83" t="n">
        <v>23.09</v>
      </c>
      <c r="F83" t="n">
        <v>20.55</v>
      </c>
      <c r="G83" t="n">
        <v>18.5</v>
      </c>
      <c r="H83" t="n">
        <v>15.12</v>
      </c>
      <c r="I83" t="n">
        <v>15.99</v>
      </c>
      <c r="J83" t="n">
        <v>17.02</v>
      </c>
      <c r="K83" t="n">
        <v>23.18</v>
      </c>
      <c r="L83" t="n">
        <v>43.85</v>
      </c>
      <c r="M83" t="n">
        <v>37.64</v>
      </c>
      <c r="N83" t="inlineStr">
        <is>
          <t>-</t>
        </is>
      </c>
      <c r="O83" t="inlineStr">
        <is>
          <t>-</t>
        </is>
      </c>
    </row>
    <row r="84">
      <c r="A84" s="5" t="inlineStr">
        <is>
          <t>Umsatzwachstum 5J in %</t>
        </is>
      </c>
      <c r="B84" s="5" t="inlineStr">
        <is>
          <t>Revenue Growth 5Y in %</t>
        </is>
      </c>
      <c r="C84" t="n">
        <v>22.21</v>
      </c>
      <c r="D84" t="n">
        <v>23.1</v>
      </c>
      <c r="E84" t="n">
        <v>20.78</v>
      </c>
      <c r="F84" t="n">
        <v>17.58</v>
      </c>
      <c r="G84" t="n">
        <v>17.58</v>
      </c>
      <c r="H84" t="n">
        <v>17.14</v>
      </c>
      <c r="I84" t="n">
        <v>19.16</v>
      </c>
      <c r="J84" t="n">
        <v>32.79</v>
      </c>
      <c r="K84" t="n">
        <v>30.64</v>
      </c>
      <c r="L84" t="inlineStr">
        <is>
          <t>-</t>
        </is>
      </c>
      <c r="M84" t="inlineStr">
        <is>
          <t>-</t>
        </is>
      </c>
      <c r="N84" t="inlineStr">
        <is>
          <t>-</t>
        </is>
      </c>
      <c r="O84" t="inlineStr">
        <is>
          <t>-</t>
        </is>
      </c>
    </row>
    <row r="85">
      <c r="A85" s="5" t="inlineStr">
        <is>
          <t>Umsatzwachstum 10J in %</t>
        </is>
      </c>
      <c r="B85" s="5" t="inlineStr">
        <is>
          <t>Revenue Growth 10Y in %</t>
        </is>
      </c>
      <c r="C85" t="n">
        <v>19.67</v>
      </c>
      <c r="D85" t="n">
        <v>21.13</v>
      </c>
      <c r="E85" t="n">
        <v>26.79</v>
      </c>
      <c r="F85" t="n">
        <v>24.11</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1J in %</t>
        </is>
      </c>
      <c r="B86" s="5" t="inlineStr">
        <is>
          <t>Earnings Growth 1Y in %</t>
        </is>
      </c>
      <c r="C86" t="n">
        <v>10.97</v>
      </c>
      <c r="D86" t="n">
        <v>19.69</v>
      </c>
      <c r="E86" t="n">
        <v>9.75</v>
      </c>
      <c r="F86" t="n">
        <v>34.09</v>
      </c>
      <c r="G86" t="n">
        <v>183.87</v>
      </c>
      <c r="H86" t="n">
        <v>-31.87</v>
      </c>
      <c r="I86" t="n">
        <v>18.18</v>
      </c>
      <c r="J86" t="n">
        <v>-267.39</v>
      </c>
      <c r="K86" t="n">
        <v>-163.89</v>
      </c>
      <c r="L86" t="n">
        <v>-523.53</v>
      </c>
      <c r="M86" t="n">
        <v>-123.29</v>
      </c>
      <c r="N86" t="n">
        <v>62.22</v>
      </c>
      <c r="O86" t="inlineStr">
        <is>
          <t>-</t>
        </is>
      </c>
    </row>
    <row r="87">
      <c r="A87" s="5" t="inlineStr">
        <is>
          <t>Gewinnwachstum 3J in %</t>
        </is>
      </c>
      <c r="B87" s="5" t="inlineStr">
        <is>
          <t>Earnings Growth 3Y in %</t>
        </is>
      </c>
      <c r="C87" t="n">
        <v>13.47</v>
      </c>
      <c r="D87" t="n">
        <v>21.18</v>
      </c>
      <c r="E87" t="n">
        <v>75.90000000000001</v>
      </c>
      <c r="F87" t="n">
        <v>62.03</v>
      </c>
      <c r="G87" t="n">
        <v>56.73</v>
      </c>
      <c r="H87" t="n">
        <v>-93.69</v>
      </c>
      <c r="I87" t="n">
        <v>-137.7</v>
      </c>
      <c r="J87" t="n">
        <v>-318.27</v>
      </c>
      <c r="K87" t="n">
        <v>-270.24</v>
      </c>
      <c r="L87" t="n">
        <v>-194.87</v>
      </c>
      <c r="M87" t="n">
        <v>-20.36</v>
      </c>
      <c r="N87" t="inlineStr">
        <is>
          <t>-</t>
        </is>
      </c>
      <c r="O87" t="inlineStr">
        <is>
          <t>-</t>
        </is>
      </c>
    </row>
    <row r="88">
      <c r="A88" s="5" t="inlineStr">
        <is>
          <t>Gewinnwachstum 5J in %</t>
        </is>
      </c>
      <c r="B88" s="5" t="inlineStr">
        <is>
          <t>Earnings Growth 5Y in %</t>
        </is>
      </c>
      <c r="C88" t="n">
        <v>51.67</v>
      </c>
      <c r="D88" t="n">
        <v>43.11</v>
      </c>
      <c r="E88" t="n">
        <v>42.8</v>
      </c>
      <c r="F88" t="n">
        <v>-12.62</v>
      </c>
      <c r="G88" t="n">
        <v>-52.22</v>
      </c>
      <c r="H88" t="n">
        <v>-193.7</v>
      </c>
      <c r="I88" t="n">
        <v>-211.98</v>
      </c>
      <c r="J88" t="n">
        <v>-203.18</v>
      </c>
      <c r="K88" t="n">
        <v>-149.7</v>
      </c>
      <c r="L88" t="inlineStr">
        <is>
          <t>-</t>
        </is>
      </c>
      <c r="M88" t="inlineStr">
        <is>
          <t>-</t>
        </is>
      </c>
      <c r="N88" t="inlineStr">
        <is>
          <t>-</t>
        </is>
      </c>
      <c r="O88" t="inlineStr">
        <is>
          <t>-</t>
        </is>
      </c>
    </row>
    <row r="89">
      <c r="A89" s="5" t="inlineStr">
        <is>
          <t>Gewinnwachstum 10J in %</t>
        </is>
      </c>
      <c r="B89" s="5" t="inlineStr">
        <is>
          <t>Earnings Growth 10Y in %</t>
        </is>
      </c>
      <c r="C89" t="n">
        <v>-71.01000000000001</v>
      </c>
      <c r="D89" t="n">
        <v>-84.44</v>
      </c>
      <c r="E89" t="n">
        <v>-80.19</v>
      </c>
      <c r="F89" t="n">
        <v>-81.16</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PEG Ratio</t>
        </is>
      </c>
      <c r="B90" s="5" t="inlineStr">
        <is>
          <t>KGW Kurs/Gewinn/Wachstum</t>
        </is>
      </c>
      <c r="C90" t="n">
        <v>0.92</v>
      </c>
      <c r="D90" t="n">
        <v>1</v>
      </c>
      <c r="E90" t="n">
        <v>1.36</v>
      </c>
      <c r="F90" t="n">
        <v>-3.32</v>
      </c>
      <c r="G90" t="n">
        <v>-1.04</v>
      </c>
      <c r="H90" t="n">
        <v>-0.17</v>
      </c>
      <c r="I90" t="n">
        <v>-0.21</v>
      </c>
      <c r="J90" t="n">
        <v>-0.14</v>
      </c>
      <c r="K90" t="inlineStr">
        <is>
          <t>-</t>
        </is>
      </c>
      <c r="L90" t="inlineStr">
        <is>
          <t>-</t>
        </is>
      </c>
      <c r="M90" t="inlineStr">
        <is>
          <t>-</t>
        </is>
      </c>
      <c r="N90" t="inlineStr">
        <is>
          <t>-</t>
        </is>
      </c>
      <c r="O90" t="inlineStr">
        <is>
          <t>-</t>
        </is>
      </c>
    </row>
    <row r="91">
      <c r="A91" s="5" t="inlineStr">
        <is>
          <t>EBIT-Wachstum 1J in %</t>
        </is>
      </c>
      <c r="B91" s="5" t="inlineStr">
        <is>
          <t>EBIT Growth 1Y in %</t>
        </is>
      </c>
      <c r="C91" t="n">
        <v>1.73</v>
      </c>
      <c r="D91" t="n">
        <v>13.24</v>
      </c>
      <c r="E91" t="n">
        <v>9.380000000000001</v>
      </c>
      <c r="F91" t="n">
        <v>40.23</v>
      </c>
      <c r="G91" t="n">
        <v>103.05</v>
      </c>
      <c r="H91" t="n">
        <v>-9.029999999999999</v>
      </c>
      <c r="I91" t="n">
        <v>23.08</v>
      </c>
      <c r="J91" t="n">
        <v>-5950</v>
      </c>
      <c r="K91" t="n">
        <v>-101.74</v>
      </c>
      <c r="L91" t="n">
        <v>1177.78</v>
      </c>
      <c r="M91" t="n">
        <v>-90.72</v>
      </c>
      <c r="N91" t="n">
        <v>106.38</v>
      </c>
      <c r="O91" t="inlineStr">
        <is>
          <t>-</t>
        </is>
      </c>
    </row>
    <row r="92">
      <c r="A92" s="5" t="inlineStr">
        <is>
          <t>EBIT-Wachstum 3J in %</t>
        </is>
      </c>
      <c r="B92" s="5" t="inlineStr">
        <is>
          <t>EBIT Growth 3Y in %</t>
        </is>
      </c>
      <c r="C92" t="n">
        <v>8.119999999999999</v>
      </c>
      <c r="D92" t="n">
        <v>20.95</v>
      </c>
      <c r="E92" t="n">
        <v>50.89</v>
      </c>
      <c r="F92" t="n">
        <v>44.75</v>
      </c>
      <c r="G92" t="n">
        <v>39.03</v>
      </c>
      <c r="H92" t="n">
        <v>-1978.65</v>
      </c>
      <c r="I92" t="n">
        <v>-2009.55</v>
      </c>
      <c r="J92" t="n">
        <v>-1624.65</v>
      </c>
      <c r="K92" t="n">
        <v>328.44</v>
      </c>
      <c r="L92" t="n">
        <v>397.81</v>
      </c>
      <c r="M92" t="n">
        <v>5.22</v>
      </c>
      <c r="N92" t="inlineStr">
        <is>
          <t>-</t>
        </is>
      </c>
      <c r="O92" t="inlineStr">
        <is>
          <t>-</t>
        </is>
      </c>
    </row>
    <row r="93">
      <c r="A93" s="5" t="inlineStr">
        <is>
          <t>EBIT-Wachstum 5J in %</t>
        </is>
      </c>
      <c r="B93" s="5" t="inlineStr">
        <is>
          <t>EBIT Growth 5Y in %</t>
        </is>
      </c>
      <c r="C93" t="n">
        <v>33.53</v>
      </c>
      <c r="D93" t="n">
        <v>31.37</v>
      </c>
      <c r="E93" t="n">
        <v>33.34</v>
      </c>
      <c r="F93" t="n">
        <v>-1158.53</v>
      </c>
      <c r="G93" t="n">
        <v>-1186.93</v>
      </c>
      <c r="H93" t="n">
        <v>-971.98</v>
      </c>
      <c r="I93" t="n">
        <v>-988.3200000000001</v>
      </c>
      <c r="J93" t="n">
        <v>-971.66</v>
      </c>
      <c r="K93" t="n">
        <v>218.34</v>
      </c>
      <c r="L93" t="inlineStr">
        <is>
          <t>-</t>
        </is>
      </c>
      <c r="M93" t="inlineStr">
        <is>
          <t>-</t>
        </is>
      </c>
      <c r="N93" t="inlineStr">
        <is>
          <t>-</t>
        </is>
      </c>
      <c r="O93" t="inlineStr">
        <is>
          <t>-</t>
        </is>
      </c>
    </row>
    <row r="94">
      <c r="A94" s="5" t="inlineStr">
        <is>
          <t>EBIT-Wachstum 10J in %</t>
        </is>
      </c>
      <c r="B94" s="5" t="inlineStr">
        <is>
          <t>EBIT Growth 10Y in %</t>
        </is>
      </c>
      <c r="C94" t="n">
        <v>-469.23</v>
      </c>
      <c r="D94" t="n">
        <v>-478.47</v>
      </c>
      <c r="E94" t="n">
        <v>-469.16</v>
      </c>
      <c r="F94" t="n">
        <v>-470.1</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1J in %</t>
        </is>
      </c>
      <c r="B95" s="5" t="inlineStr">
        <is>
          <t>Op.Cashflow Wachstum 1Y in %</t>
        </is>
      </c>
      <c r="C95" t="n">
        <v>13.82</v>
      </c>
      <c r="D95" t="n">
        <v>-29.67</v>
      </c>
      <c r="E95" t="n">
        <v>30.16</v>
      </c>
      <c r="F95" t="n">
        <v>-26.27</v>
      </c>
      <c r="G95" t="n">
        <v>76.55</v>
      </c>
      <c r="H95" t="n">
        <v>-13.16</v>
      </c>
      <c r="I95" t="n">
        <v>42.11</v>
      </c>
      <c r="J95" t="n">
        <v>-23.22</v>
      </c>
      <c r="K95" t="n">
        <v>86.28</v>
      </c>
      <c r="L95" t="n">
        <v>-25.73</v>
      </c>
      <c r="M95" t="n">
        <v>46.03</v>
      </c>
      <c r="N95" t="n">
        <v>-69.3</v>
      </c>
      <c r="O95" t="inlineStr">
        <is>
          <t>-</t>
        </is>
      </c>
    </row>
    <row r="96">
      <c r="A96" s="5" t="inlineStr">
        <is>
          <t>Op.Cashflow Wachstum 3J in %</t>
        </is>
      </c>
      <c r="B96" s="5" t="inlineStr">
        <is>
          <t>Op.Cashflow Wachstum 3Y in %</t>
        </is>
      </c>
      <c r="C96" t="n">
        <v>4.77</v>
      </c>
      <c r="D96" t="n">
        <v>-8.59</v>
      </c>
      <c r="E96" t="n">
        <v>26.81</v>
      </c>
      <c r="F96" t="n">
        <v>12.37</v>
      </c>
      <c r="G96" t="n">
        <v>35.17</v>
      </c>
      <c r="H96" t="n">
        <v>1.91</v>
      </c>
      <c r="I96" t="n">
        <v>35.06</v>
      </c>
      <c r="J96" t="n">
        <v>12.44</v>
      </c>
      <c r="K96" t="n">
        <v>35.53</v>
      </c>
      <c r="L96" t="n">
        <v>-16.33</v>
      </c>
      <c r="M96" t="n">
        <v>-7.76</v>
      </c>
      <c r="N96" t="inlineStr">
        <is>
          <t>-</t>
        </is>
      </c>
      <c r="O96" t="inlineStr">
        <is>
          <t>-</t>
        </is>
      </c>
    </row>
    <row r="97">
      <c r="A97" s="5" t="inlineStr">
        <is>
          <t>Op.Cashflow Wachstum 5J in %</t>
        </is>
      </c>
      <c r="B97" s="5" t="inlineStr">
        <is>
          <t>Op.Cashflow Wachstum 5Y in %</t>
        </is>
      </c>
      <c r="C97" t="n">
        <v>12.92</v>
      </c>
      <c r="D97" t="n">
        <v>7.52</v>
      </c>
      <c r="E97" t="n">
        <v>21.88</v>
      </c>
      <c r="F97" t="n">
        <v>11.2</v>
      </c>
      <c r="G97" t="n">
        <v>33.71</v>
      </c>
      <c r="H97" t="n">
        <v>13.26</v>
      </c>
      <c r="I97" t="n">
        <v>25.09</v>
      </c>
      <c r="J97" t="n">
        <v>2.81</v>
      </c>
      <c r="K97" t="n">
        <v>7.46</v>
      </c>
      <c r="L97" t="inlineStr">
        <is>
          <t>-</t>
        </is>
      </c>
      <c r="M97" t="inlineStr">
        <is>
          <t>-</t>
        </is>
      </c>
      <c r="N97" t="inlineStr">
        <is>
          <t>-</t>
        </is>
      </c>
      <c r="O97" t="inlineStr">
        <is>
          <t>-</t>
        </is>
      </c>
    </row>
    <row r="98">
      <c r="A98" s="5" t="inlineStr">
        <is>
          <t>Op.Cashflow Wachstum 10J in %</t>
        </is>
      </c>
      <c r="B98" s="5" t="inlineStr">
        <is>
          <t>Op.Cashflow Wachstum 10Y in %</t>
        </is>
      </c>
      <c r="C98" t="n">
        <v>13.09</v>
      </c>
      <c r="D98" t="n">
        <v>16.31</v>
      </c>
      <c r="E98" t="n">
        <v>12.35</v>
      </c>
      <c r="F98" t="n">
        <v>9.33</v>
      </c>
      <c r="G98" t="inlineStr">
        <is>
          <t>-</t>
        </is>
      </c>
      <c r="H98" t="inlineStr">
        <is>
          <t>-</t>
        </is>
      </c>
      <c r="I98" t="inlineStr">
        <is>
          <t>-</t>
        </is>
      </c>
      <c r="J98" t="inlineStr">
        <is>
          <t>-</t>
        </is>
      </c>
      <c r="K98" t="inlineStr">
        <is>
          <t>-</t>
        </is>
      </c>
      <c r="L98" t="inlineStr">
        <is>
          <t>-</t>
        </is>
      </c>
      <c r="M98" t="inlineStr">
        <is>
          <t>-</t>
        </is>
      </c>
      <c r="N98" t="inlineStr">
        <is>
          <t>-</t>
        </is>
      </c>
      <c r="O98" t="inlineStr">
        <is>
          <t>-</t>
        </is>
      </c>
    </row>
    <row r="99">
      <c r="A99" s="5" t="inlineStr">
        <is>
          <t>Working Capital in Mio</t>
        </is>
      </c>
      <c r="B99" s="5" t="inlineStr">
        <is>
          <t>Working Capital in M</t>
        </is>
      </c>
      <c r="C99" t="n">
        <v>-63.4</v>
      </c>
      <c r="D99" t="n">
        <v>-32.4</v>
      </c>
      <c r="E99" t="n">
        <v>-38</v>
      </c>
      <c r="F99" t="n">
        <v>27.7</v>
      </c>
      <c r="G99" t="n">
        <v>35.7</v>
      </c>
      <c r="H99" t="n">
        <v>24.4</v>
      </c>
      <c r="I99" t="n">
        <v>37.6</v>
      </c>
      <c r="J99" t="n">
        <v>32.4</v>
      </c>
      <c r="K99" t="n">
        <v>22.3</v>
      </c>
      <c r="L99" t="n">
        <v>34.4</v>
      </c>
      <c r="M99" t="n">
        <v>26.6</v>
      </c>
      <c r="N99" t="n">
        <v>28.1</v>
      </c>
      <c r="O99" t="n">
        <v>29.3</v>
      </c>
      <c r="P99" t="n">
        <v>29.3</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11"/>
    <col customWidth="1" max="15" min="15" width="20"/>
    <col customWidth="1" max="16" min="16" width="10"/>
    <col customWidth="1" max="17" min="17" width="20"/>
    <col customWidth="1" max="18" min="18" width="11"/>
    <col customWidth="1" max="19" min="19" width="21"/>
    <col customWidth="1" max="20" min="20" width="11"/>
    <col customWidth="1" max="21" min="21" width="21"/>
    <col customWidth="1" max="22" min="22" width="10"/>
    <col customWidth="1" max="23" min="23" width="10"/>
  </cols>
  <sheetData>
    <row r="1">
      <c r="A1" s="1" t="inlineStr">
        <is>
          <t xml:space="preserve">NORDEX </t>
        </is>
      </c>
      <c r="B1" s="2" t="inlineStr">
        <is>
          <t>WKN: A0D655  ISIN: DE000A0D6554  Symbol:NDX1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1985</t>
        </is>
      </c>
      <c r="C4" s="5" t="inlineStr">
        <is>
          <t>Telefon / Phone</t>
        </is>
      </c>
      <c r="D4" s="5" t="inlineStr"/>
      <c r="E4" t="inlineStr">
        <is>
          <t>+49-40-30030-1000</t>
        </is>
      </c>
      <c r="G4" t="inlineStr">
        <is>
          <t>09.03.2020</t>
        </is>
      </c>
      <c r="H4" t="inlineStr">
        <is>
          <t>Preliminary Results</t>
        </is>
      </c>
      <c r="J4" t="inlineStr">
        <is>
          <t>Acciona S.A.</t>
        </is>
      </c>
      <c r="L4" t="inlineStr">
        <is>
          <t>36,27%</t>
        </is>
      </c>
    </row>
    <row r="5">
      <c r="A5" s="5" t="inlineStr">
        <is>
          <t>Ticker</t>
        </is>
      </c>
      <c r="B5" t="inlineStr">
        <is>
          <t>NDX1</t>
        </is>
      </c>
      <c r="C5" s="5" t="inlineStr">
        <is>
          <t>Fax</t>
        </is>
      </c>
      <c r="D5" s="5" t="inlineStr"/>
      <c r="E5" t="inlineStr">
        <is>
          <t>+49-40-30030-1101</t>
        </is>
      </c>
      <c r="G5" t="inlineStr">
        <is>
          <t>24.03.2020</t>
        </is>
      </c>
      <c r="H5" t="inlineStr">
        <is>
          <t>Publication Of Annual Report</t>
        </is>
      </c>
      <c r="J5" t="inlineStr">
        <is>
          <t>DWS Investment GmbH</t>
        </is>
      </c>
      <c r="L5" t="inlineStr">
        <is>
          <t>5,54%</t>
        </is>
      </c>
    </row>
    <row r="6">
      <c r="A6" s="5" t="inlineStr">
        <is>
          <t>Gelistet Seit / Listed Since</t>
        </is>
      </c>
      <c r="B6" t="inlineStr">
        <is>
          <t>02.04.2001</t>
        </is>
      </c>
      <c r="C6" s="5" t="inlineStr">
        <is>
          <t>Internet</t>
        </is>
      </c>
      <c r="D6" s="5" t="inlineStr"/>
      <c r="E6" t="inlineStr">
        <is>
          <t>http://www.nordex-online.com</t>
        </is>
      </c>
      <c r="G6" t="inlineStr">
        <is>
          <t>11.05.2020</t>
        </is>
      </c>
      <c r="H6" t="inlineStr">
        <is>
          <t>Result Q1</t>
        </is>
      </c>
      <c r="J6" t="inlineStr">
        <is>
          <t>BlackRock, Inc.</t>
        </is>
      </c>
      <c r="L6" t="inlineStr">
        <is>
          <t>1,38%</t>
        </is>
      </c>
    </row>
    <row r="7">
      <c r="A7" s="5" t="inlineStr">
        <is>
          <t>Nominalwert / Nominal Value</t>
        </is>
      </c>
      <c r="B7" t="inlineStr">
        <is>
          <t>1,00</t>
        </is>
      </c>
      <c r="C7" s="5" t="inlineStr">
        <is>
          <t>E-Mail</t>
        </is>
      </c>
      <c r="D7" s="5" t="inlineStr"/>
      <c r="E7" t="inlineStr">
        <is>
          <t>info@nordex-online.com</t>
        </is>
      </c>
      <c r="G7" t="inlineStr">
        <is>
          <t>26.05.2020</t>
        </is>
      </c>
      <c r="H7" t="inlineStr">
        <is>
          <t>Annual General Meeting</t>
        </is>
      </c>
      <c r="J7" t="inlineStr">
        <is>
          <t>Freefloat</t>
        </is>
      </c>
      <c r="L7" t="inlineStr">
        <is>
          <t>56,81%</t>
        </is>
      </c>
    </row>
    <row r="8">
      <c r="A8" s="5" t="inlineStr">
        <is>
          <t>Land / Country</t>
        </is>
      </c>
      <c r="B8" t="inlineStr">
        <is>
          <t>Deutschland</t>
        </is>
      </c>
      <c r="C8" s="5" t="inlineStr">
        <is>
          <t>Inv. Relations Telefon / Phone</t>
        </is>
      </c>
      <c r="D8" s="5" t="inlineStr"/>
      <c r="E8" t="inlineStr">
        <is>
          <t>+49-40-30030-1116</t>
        </is>
      </c>
      <c r="G8" t="inlineStr">
        <is>
          <t>13.08.2020</t>
        </is>
      </c>
      <c r="H8" t="inlineStr">
        <is>
          <t>Score Half Year</t>
        </is>
      </c>
    </row>
    <row r="9">
      <c r="A9" s="5" t="inlineStr">
        <is>
          <t>Währung / Currency</t>
        </is>
      </c>
      <c r="B9" t="inlineStr">
        <is>
          <t>EUR</t>
        </is>
      </c>
      <c r="C9" s="5" t="inlineStr">
        <is>
          <t>Inv. Relations E-Mail</t>
        </is>
      </c>
      <c r="D9" s="5" t="inlineStr"/>
      <c r="E9" t="inlineStr">
        <is>
          <t>fzander@nordex-online.com</t>
        </is>
      </c>
      <c r="G9" t="inlineStr">
        <is>
          <t>13.11.2020</t>
        </is>
      </c>
      <c r="H9" t="inlineStr">
        <is>
          <t>Q3 Earnings</t>
        </is>
      </c>
    </row>
    <row r="10">
      <c r="A10" s="5" t="inlineStr">
        <is>
          <t>Branche / Industry</t>
        </is>
      </c>
      <c r="B10" t="inlineStr">
        <is>
          <t>Utilities</t>
        </is>
      </c>
      <c r="C10" s="5" t="inlineStr">
        <is>
          <t>Kontaktperson / Contact Person</t>
        </is>
      </c>
      <c r="D10" s="5" t="inlineStr"/>
      <c r="E10" t="inlineStr">
        <is>
          <t>Felix Zander</t>
        </is>
      </c>
    </row>
    <row r="11">
      <c r="A11" s="5" t="inlineStr">
        <is>
          <t>Sektor / Sector</t>
        </is>
      </c>
      <c r="B11" t="inlineStr">
        <is>
          <t>Provider</t>
        </is>
      </c>
    </row>
    <row r="12">
      <c r="A12" s="5" t="inlineStr">
        <is>
          <t>Typ / Genre</t>
        </is>
      </c>
      <c r="B12" t="inlineStr">
        <is>
          <t>Inhaberaktie</t>
        </is>
      </c>
    </row>
    <row r="13">
      <c r="A13" s="5" t="inlineStr">
        <is>
          <t>Adresse / Address</t>
        </is>
      </c>
      <c r="B13" t="inlineStr">
        <is>
          <t>Nordex SELangenhorner Chaussee 600  D-22419 Hamburg</t>
        </is>
      </c>
    </row>
    <row r="14">
      <c r="A14" s="5" t="inlineStr">
        <is>
          <t>Management</t>
        </is>
      </c>
      <c r="B14" t="inlineStr">
        <is>
          <t>José Luis Blanco Diéguez, Christoph Burkhard, Patxi Landa</t>
        </is>
      </c>
    </row>
    <row r="15">
      <c r="A15" s="5" t="inlineStr">
        <is>
          <t>Aufsichtsrat / Board</t>
        </is>
      </c>
      <c r="B15" t="inlineStr">
        <is>
          <t>Dr. Wolfgang Ziebart, Juan Muro-Lara Girod, Jan Klatten, Connie Hedegaard, Rafael Mateo Alcalá, Martin Rey</t>
        </is>
      </c>
    </row>
    <row r="16">
      <c r="A16" s="5" t="inlineStr">
        <is>
          <t>Beschreibung</t>
        </is>
      </c>
      <c r="B16" t="inlineStr">
        <is>
          <t>Die Nordex SE zählt zu den weltweit führenden Anbietern von Windenergieanlagen. Unter dem Markennamen Nordex führt das Unternehmen leistungsstarke Onshore-Anlagen, vor allem im Megawatt-Bereich. Die Kernkompetenz der Nordex-Gruppe liegt in der Planung und dem Engineering großer Windkraftanlagen für Stark-, Mittel- und Schwachwindstandorte, der Entwicklung und Fertigung von Steuerungen dieser Einrichtungen einschließlich des Netzanschlusses sowie der Fertigung von Rotorblättern für Windkraftanlagen der Megawatt-Klasse. Außerdem ist das Unternehmen auch an der Projektentwicklung von Windparks beteiligt. Nordex übernimmt neben der Produktion außerdem die Errichtung und Instandhaltung von Windturbinen. Für den Betrieb von Windenergieanlagen bietet Nordex die webbasierte Steuerungs- und Visualisierungs-Software Nordex Control. Das Programm ermöglicht die Steuerung und Regelung einer gesamten Windkraftanlage oder eines Windparks sowie die Datenerfassung und ihre Visualisierung. Die gesamte Produktpalette der Nordex-Gruppe wird durch verschiedene Serviceleistungen wie Inspektionen, Wartung und kurzfristige Störungsbeseitigung sowie mit Schulungen für die erfolgreiche Betriebsführung von Anlagen abgerundet. Copyright 2014 FINANCE BASE AG</t>
        </is>
      </c>
    </row>
    <row r="17">
      <c r="A17" s="5" t="inlineStr">
        <is>
          <t>Profile</t>
        </is>
      </c>
      <c r="B17" t="inlineStr">
        <is>
          <t>Nordex SE is one of the world's leading suppliers of wind turbines. Under the brand name Nordex the company carries powerful onshore facilities, especially in the megawatt range. The core competence of the Nordex Group is the planning and engineering of large wind turbines for high, medium and low wind conditions, the development and manufacture of control of these facilities, including the grid connection as well as the production of rotor blades for wind turbines in the megawatt class. The company is also involved in the development of wind parks. Nordex sees not only the production also the construction and maintenance of wind turbines. For the operation of wind turbines Nordex offers the web-based control and visualization software Nordex Control. The program enables the control and regulation of an entire wind turbine or a wind farm, as well as data collection and their visualization. The full range of the Nordex Group is complemented by a range of services such as inspections, maintenance and short-term troubleshooting, as well as training for the successful management of plants.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3285</v>
      </c>
      <c r="D20" t="n">
        <v>2459</v>
      </c>
      <c r="E20" t="n">
        <v>3127</v>
      </c>
      <c r="F20" t="n">
        <v>3395</v>
      </c>
      <c r="G20" t="n">
        <v>2416</v>
      </c>
      <c r="H20" t="n">
        <v>1740</v>
      </c>
      <c r="I20" t="n">
        <v>1429</v>
      </c>
      <c r="J20" t="n">
        <v>1075</v>
      </c>
      <c r="K20" t="n">
        <v>927</v>
      </c>
      <c r="L20" t="n">
        <v>1008</v>
      </c>
      <c r="M20" t="n">
        <v>1144</v>
      </c>
      <c r="N20" t="n">
        <v>1190</v>
      </c>
      <c r="O20" t="n">
        <v>806.8</v>
      </c>
      <c r="P20" t="n">
        <v>552.3</v>
      </c>
      <c r="Q20" t="n">
        <v>319.4</v>
      </c>
      <c r="R20" t="n">
        <v>218.8</v>
      </c>
      <c r="S20" t="n">
        <v>215.3</v>
      </c>
      <c r="T20" t="n">
        <v>445.3</v>
      </c>
      <c r="U20" t="n">
        <v>354.3</v>
      </c>
      <c r="V20" t="n">
        <v>270.2</v>
      </c>
      <c r="W20" t="inlineStr">
        <is>
          <t>-</t>
        </is>
      </c>
    </row>
    <row r="21">
      <c r="A21" s="5" t="inlineStr">
        <is>
          <t>Operatives Ergebnis (EBIT)</t>
        </is>
      </c>
      <c r="B21" s="5" t="inlineStr">
        <is>
          <t>EBIT Earning Before Interest &amp; Tax</t>
        </is>
      </c>
      <c r="C21" t="n">
        <v>-19.6</v>
      </c>
      <c r="D21" t="n">
        <v>-54.2</v>
      </c>
      <c r="E21" t="n">
        <v>43.4</v>
      </c>
      <c r="F21" t="n">
        <v>168.6</v>
      </c>
      <c r="G21" t="n">
        <v>126.2</v>
      </c>
      <c r="H21" t="n">
        <v>78</v>
      </c>
      <c r="I21" t="n">
        <v>44.3</v>
      </c>
      <c r="J21" t="n">
        <v>-61.1</v>
      </c>
      <c r="K21" t="n">
        <v>-29.7</v>
      </c>
      <c r="L21" t="n">
        <v>40.1</v>
      </c>
      <c r="M21" t="n">
        <v>40</v>
      </c>
      <c r="N21" t="n">
        <v>63</v>
      </c>
      <c r="O21" t="n">
        <v>40.1</v>
      </c>
      <c r="P21" t="n">
        <v>16.6</v>
      </c>
      <c r="Q21" t="n">
        <v>-5.1</v>
      </c>
      <c r="R21" t="n">
        <v>-28</v>
      </c>
      <c r="S21" t="n">
        <v>-170.9</v>
      </c>
      <c r="T21" t="n">
        <v>19</v>
      </c>
      <c r="U21" t="n">
        <v>15.1</v>
      </c>
      <c r="V21" t="n">
        <v>13.2</v>
      </c>
      <c r="W21" t="inlineStr">
        <is>
          <t>-</t>
        </is>
      </c>
    </row>
    <row r="22">
      <c r="A22" s="5" t="inlineStr">
        <is>
          <t>Finanzergebnis</t>
        </is>
      </c>
      <c r="B22" s="5" t="inlineStr">
        <is>
          <t>Financial Result</t>
        </is>
      </c>
      <c r="C22" t="n">
        <v>-60.1</v>
      </c>
      <c r="D22" t="n">
        <v>-38.4</v>
      </c>
      <c r="E22" t="n">
        <v>-30.9</v>
      </c>
      <c r="F22" t="n">
        <v>-26.8</v>
      </c>
      <c r="G22" t="n">
        <v>-28.1</v>
      </c>
      <c r="H22" t="n">
        <v>-22.7</v>
      </c>
      <c r="I22" t="n">
        <v>-26.1</v>
      </c>
      <c r="J22" t="n">
        <v>-24</v>
      </c>
      <c r="K22" t="n">
        <v>-18.2</v>
      </c>
      <c r="L22" t="n">
        <v>-7.3</v>
      </c>
      <c r="M22" t="n">
        <v>-5.2</v>
      </c>
      <c r="N22" t="n">
        <v>1</v>
      </c>
      <c r="O22" t="n">
        <v>-1</v>
      </c>
      <c r="P22" t="n">
        <v>-3.9</v>
      </c>
      <c r="Q22" t="n">
        <v>-3</v>
      </c>
      <c r="R22" t="n">
        <v>-5</v>
      </c>
      <c r="S22" t="n">
        <v>-5.3</v>
      </c>
      <c r="T22" t="n">
        <v>0.2</v>
      </c>
      <c r="U22" t="n">
        <v>-1.9</v>
      </c>
      <c r="V22" t="n">
        <v>-2.9</v>
      </c>
      <c r="W22" t="inlineStr">
        <is>
          <t>-</t>
        </is>
      </c>
    </row>
    <row r="23">
      <c r="A23" s="5" t="inlineStr">
        <is>
          <t>Ergebnis vor Steuer (EBT)</t>
        </is>
      </c>
      <c r="B23" s="5" t="inlineStr">
        <is>
          <t>EBT Earning Before Tax</t>
        </is>
      </c>
      <c r="C23" t="n">
        <v>-79.7</v>
      </c>
      <c r="D23" t="n">
        <v>-92.59999999999999</v>
      </c>
      <c r="E23" t="n">
        <v>12.5</v>
      </c>
      <c r="F23" t="n">
        <v>141.8</v>
      </c>
      <c r="G23" t="n">
        <v>98.09999999999999</v>
      </c>
      <c r="H23" t="n">
        <v>55.3</v>
      </c>
      <c r="I23" t="n">
        <v>18.2</v>
      </c>
      <c r="J23" t="n">
        <v>-85.09999999999999</v>
      </c>
      <c r="K23" t="n">
        <v>-47.9</v>
      </c>
      <c r="L23" t="n">
        <v>32.8</v>
      </c>
      <c r="M23" t="n">
        <v>34.8</v>
      </c>
      <c r="N23" t="n">
        <v>64</v>
      </c>
      <c r="O23" t="n">
        <v>39.1</v>
      </c>
      <c r="P23" t="n">
        <v>12.7</v>
      </c>
      <c r="Q23" t="n">
        <v>-8.1</v>
      </c>
      <c r="R23" t="n">
        <v>-33</v>
      </c>
      <c r="S23" t="n">
        <v>-176.2</v>
      </c>
      <c r="T23" t="n">
        <v>19.2</v>
      </c>
      <c r="U23" t="n">
        <v>13.2</v>
      </c>
      <c r="V23" t="n">
        <v>10.3</v>
      </c>
      <c r="W23" t="inlineStr">
        <is>
          <t>-</t>
        </is>
      </c>
    </row>
    <row r="24">
      <c r="A24" s="5" t="inlineStr">
        <is>
          <t>Steuern auf Einkommen und Ertrag</t>
        </is>
      </c>
      <c r="B24" s="5" t="inlineStr">
        <is>
          <t>Taxes on income and earnings</t>
        </is>
      </c>
      <c r="C24" t="n">
        <v>-7.1</v>
      </c>
      <c r="D24" t="n">
        <v>-8.699999999999999</v>
      </c>
      <c r="E24" t="n">
        <v>12.2</v>
      </c>
      <c r="F24" t="n">
        <v>46.5</v>
      </c>
      <c r="G24" t="n">
        <v>45.8</v>
      </c>
      <c r="H24" t="n">
        <v>16.3</v>
      </c>
      <c r="I24" t="n">
        <v>7.9</v>
      </c>
      <c r="J24" t="n">
        <v>2.8</v>
      </c>
      <c r="K24" t="n">
        <v>1.5</v>
      </c>
      <c r="L24" t="n">
        <v>11.6</v>
      </c>
      <c r="M24" t="n">
        <v>10.6</v>
      </c>
      <c r="N24" t="n">
        <v>14.4</v>
      </c>
      <c r="O24" t="n">
        <v>-8.9</v>
      </c>
      <c r="P24" t="n">
        <v>0.1</v>
      </c>
      <c r="Q24" t="inlineStr">
        <is>
          <t>-</t>
        </is>
      </c>
      <c r="R24" t="n">
        <v>-0.3</v>
      </c>
      <c r="S24" t="n">
        <v>-22.2</v>
      </c>
      <c r="T24" t="n">
        <v>-0.9</v>
      </c>
      <c r="U24" t="n">
        <v>5.6</v>
      </c>
      <c r="V24" t="n">
        <v>3.9</v>
      </c>
      <c r="W24" t="inlineStr">
        <is>
          <t>-</t>
        </is>
      </c>
    </row>
    <row r="25">
      <c r="A25" s="5" t="inlineStr">
        <is>
          <t>Ergebnis nach Steuer</t>
        </is>
      </c>
      <c r="B25" s="5" t="inlineStr">
        <is>
          <t>Earnings after tax</t>
        </is>
      </c>
      <c r="C25" t="n">
        <v>-72.59999999999999</v>
      </c>
      <c r="D25" t="n">
        <v>-83.90000000000001</v>
      </c>
      <c r="E25" t="n">
        <v>0.3</v>
      </c>
      <c r="F25" t="n">
        <v>95.40000000000001</v>
      </c>
      <c r="G25" t="n">
        <v>52.3</v>
      </c>
      <c r="H25" t="n">
        <v>39</v>
      </c>
      <c r="I25" t="n">
        <v>10.3</v>
      </c>
      <c r="J25" t="n">
        <v>-87.90000000000001</v>
      </c>
      <c r="K25" t="n">
        <v>-49.5</v>
      </c>
      <c r="L25" t="n">
        <v>21.2</v>
      </c>
      <c r="M25" t="n">
        <v>24.2</v>
      </c>
      <c r="N25" t="n">
        <v>49.5</v>
      </c>
      <c r="O25" t="n">
        <v>48</v>
      </c>
      <c r="P25" t="n">
        <v>12.6</v>
      </c>
      <c r="Q25" t="n">
        <v>-8.199999999999999</v>
      </c>
      <c r="R25" t="n">
        <v>-33.5</v>
      </c>
      <c r="S25" t="n">
        <v>-154.1</v>
      </c>
      <c r="T25" t="n">
        <v>20.1</v>
      </c>
      <c r="U25" t="n">
        <v>7.5</v>
      </c>
      <c r="V25" t="n">
        <v>6.4</v>
      </c>
      <c r="W25" t="inlineStr">
        <is>
          <t>-</t>
        </is>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n">
        <v>-0.02</v>
      </c>
      <c r="J26" t="n">
        <v>0.5</v>
      </c>
      <c r="K26" t="n">
        <v>1</v>
      </c>
      <c r="L26" t="n">
        <v>-0.3</v>
      </c>
      <c r="M26" t="n">
        <v>0.2</v>
      </c>
      <c r="N26" t="n">
        <v>-1.9</v>
      </c>
      <c r="O26" t="n">
        <v>0.9</v>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-72.59999999999999</v>
      </c>
      <c r="D27" t="n">
        <v>-83.90000000000001</v>
      </c>
      <c r="E27" t="n">
        <v>0.3</v>
      </c>
      <c r="F27" t="n">
        <v>95.40000000000001</v>
      </c>
      <c r="G27" t="n">
        <v>52.3</v>
      </c>
      <c r="H27" t="n">
        <v>39</v>
      </c>
      <c r="I27" t="n">
        <v>10.2</v>
      </c>
      <c r="J27" t="n">
        <v>-93.90000000000001</v>
      </c>
      <c r="K27" t="n">
        <v>-48.5</v>
      </c>
      <c r="L27" t="n">
        <v>20.9</v>
      </c>
      <c r="M27" t="n">
        <v>24.3</v>
      </c>
      <c r="N27" t="n">
        <v>47.6</v>
      </c>
      <c r="O27" t="n">
        <v>48.9</v>
      </c>
      <c r="P27" t="n">
        <v>12.6</v>
      </c>
      <c r="Q27" t="n">
        <v>-8.199999999999999</v>
      </c>
      <c r="R27" t="n">
        <v>-33.5</v>
      </c>
      <c r="S27" t="n">
        <v>-154.1</v>
      </c>
      <c r="T27" t="n">
        <v>20.1</v>
      </c>
      <c r="U27" t="n">
        <v>7.5</v>
      </c>
      <c r="V27" t="n">
        <v>6.4</v>
      </c>
      <c r="W27" t="inlineStr">
        <is>
          <t>-</t>
        </is>
      </c>
    </row>
    <row r="28">
      <c r="A28" s="5" t="inlineStr">
        <is>
          <t>Summe Umlaufvermögen</t>
        </is>
      </c>
      <c r="B28" s="5" t="inlineStr">
        <is>
          <t>Current Assets</t>
        </is>
      </c>
      <c r="C28" t="n">
        <v>2514</v>
      </c>
      <c r="D28" t="n">
        <v>1781</v>
      </c>
      <c r="E28" t="n">
        <v>1543</v>
      </c>
      <c r="F28" t="n">
        <v>1719</v>
      </c>
      <c r="G28" t="n">
        <v>1139</v>
      </c>
      <c r="H28" t="n">
        <v>921.2</v>
      </c>
      <c r="I28" t="n">
        <v>899.5</v>
      </c>
      <c r="J28" t="n">
        <v>813.8</v>
      </c>
      <c r="K28" t="n">
        <v>760.2</v>
      </c>
      <c r="L28" t="n">
        <v>744</v>
      </c>
      <c r="M28" t="n">
        <v>651.4</v>
      </c>
      <c r="N28" t="n">
        <v>669.5</v>
      </c>
      <c r="O28" t="n">
        <v>579.2</v>
      </c>
      <c r="P28" t="n">
        <v>367.1</v>
      </c>
      <c r="Q28" t="n">
        <v>149.8</v>
      </c>
      <c r="R28" t="n">
        <v>151.1</v>
      </c>
      <c r="S28" t="n">
        <v>194.9</v>
      </c>
      <c r="T28" t="n">
        <v>299.6</v>
      </c>
      <c r="U28" t="n">
        <v>234.8</v>
      </c>
      <c r="V28" t="n">
        <v>129.8</v>
      </c>
      <c r="W28" t="inlineStr">
        <is>
          <t>-</t>
        </is>
      </c>
    </row>
    <row r="29">
      <c r="A29" s="5" t="inlineStr">
        <is>
          <t>Summe Anlagevermögen</t>
        </is>
      </c>
      <c r="B29" s="5" t="inlineStr">
        <is>
          <t>Fixed Assets</t>
        </is>
      </c>
      <c r="C29" t="n">
        <v>1253</v>
      </c>
      <c r="D29" t="n">
        <v>1104</v>
      </c>
      <c r="E29" t="n">
        <v>1164</v>
      </c>
      <c r="F29" t="n">
        <v>1161</v>
      </c>
      <c r="G29" t="n">
        <v>286</v>
      </c>
      <c r="H29" t="n">
        <v>273.9</v>
      </c>
      <c r="I29" t="n">
        <v>241</v>
      </c>
      <c r="J29" t="n">
        <v>209.7</v>
      </c>
      <c r="K29" t="n">
        <v>228.1</v>
      </c>
      <c r="L29" t="n">
        <v>210.1</v>
      </c>
      <c r="M29" t="n">
        <v>154.5</v>
      </c>
      <c r="N29" t="n">
        <v>129</v>
      </c>
      <c r="O29" t="n">
        <v>74.3</v>
      </c>
      <c r="P29" t="n">
        <v>58.6</v>
      </c>
      <c r="Q29" t="n">
        <v>55.6</v>
      </c>
      <c r="R29" t="n">
        <v>52.4</v>
      </c>
      <c r="S29" t="n">
        <v>57.1</v>
      </c>
      <c r="T29" t="n">
        <v>58.1</v>
      </c>
      <c r="U29" t="n">
        <v>48.5</v>
      </c>
      <c r="V29" t="n">
        <v>21.4</v>
      </c>
      <c r="W29" t="inlineStr">
        <is>
          <t>-</t>
        </is>
      </c>
    </row>
    <row r="30">
      <c r="A30" s="5" t="inlineStr">
        <is>
          <t>Summe Aktiva</t>
        </is>
      </c>
      <c r="B30" s="5" t="inlineStr">
        <is>
          <t>Total Assets</t>
        </is>
      </c>
      <c r="C30" t="n">
        <v>4003</v>
      </c>
      <c r="D30" t="n">
        <v>3059</v>
      </c>
      <c r="E30" t="n">
        <v>2808</v>
      </c>
      <c r="F30" t="n">
        <v>2994</v>
      </c>
      <c r="G30" t="n">
        <v>1460</v>
      </c>
      <c r="H30" t="n">
        <v>1240</v>
      </c>
      <c r="I30" t="n">
        <v>1191</v>
      </c>
      <c r="J30" t="n">
        <v>1066</v>
      </c>
      <c r="K30" t="n">
        <v>1029</v>
      </c>
      <c r="L30" t="n">
        <v>987</v>
      </c>
      <c r="M30" t="n">
        <v>840.4</v>
      </c>
      <c r="N30" t="n">
        <v>854.3</v>
      </c>
      <c r="O30" t="n">
        <v>703.8</v>
      </c>
      <c r="P30" t="n">
        <v>457.4</v>
      </c>
      <c r="Q30" t="n">
        <v>231.4</v>
      </c>
      <c r="R30" t="n">
        <v>203.5</v>
      </c>
      <c r="S30" t="n">
        <v>252</v>
      </c>
      <c r="T30" t="n">
        <v>357.7</v>
      </c>
      <c r="U30" t="n">
        <v>292</v>
      </c>
      <c r="V30" t="n">
        <v>153.1</v>
      </c>
      <c r="W30" t="inlineStr">
        <is>
          <t>-</t>
        </is>
      </c>
    </row>
    <row r="31">
      <c r="A31" s="5" t="inlineStr">
        <is>
          <t>Summe kurzfristiges Fremdkapital</t>
        </is>
      </c>
      <c r="B31" s="5" t="inlineStr">
        <is>
          <t>Short-Term Debt</t>
        </is>
      </c>
      <c r="C31" t="n">
        <v>2343</v>
      </c>
      <c r="D31" t="n">
        <v>1538</v>
      </c>
      <c r="E31" t="n">
        <v>1104</v>
      </c>
      <c r="F31" t="n">
        <v>1242</v>
      </c>
      <c r="G31" t="n">
        <v>877.6</v>
      </c>
      <c r="H31" t="n">
        <v>629.2</v>
      </c>
      <c r="I31" t="n">
        <v>585.2</v>
      </c>
      <c r="J31" t="n">
        <v>555.1</v>
      </c>
      <c r="K31" t="n">
        <v>593.4</v>
      </c>
      <c r="L31" t="n">
        <v>476.8</v>
      </c>
      <c r="M31" t="n">
        <v>387.2</v>
      </c>
      <c r="N31" t="n">
        <v>462.9</v>
      </c>
      <c r="O31" t="n">
        <v>401.9</v>
      </c>
      <c r="P31" t="n">
        <v>288.1</v>
      </c>
      <c r="Q31" t="n">
        <v>145.5</v>
      </c>
      <c r="R31" t="inlineStr">
        <is>
          <t>-</t>
        </is>
      </c>
      <c r="S31" t="inlineStr">
        <is>
          <t>-</t>
        </is>
      </c>
      <c r="T31" t="n">
        <v>154.8</v>
      </c>
      <c r="U31" t="inlineStr">
        <is>
          <t>-</t>
        </is>
      </c>
      <c r="V31" t="inlineStr">
        <is>
          <t>-</t>
        </is>
      </c>
      <c r="W31" t="inlineStr">
        <is>
          <t>-</t>
        </is>
      </c>
    </row>
    <row r="32">
      <c r="A32" s="5" t="inlineStr">
        <is>
          <t>Summe langfristiges Fremdkapital</t>
        </is>
      </c>
      <c r="B32" s="5" t="inlineStr">
        <is>
          <t>Long-Term Debt</t>
        </is>
      </c>
      <c r="C32" t="n">
        <v>914.2</v>
      </c>
      <c r="D32" t="n">
        <v>744.2</v>
      </c>
      <c r="E32" t="n">
        <v>686</v>
      </c>
      <c r="F32" t="n">
        <v>677.4</v>
      </c>
      <c r="G32" t="n">
        <v>71.59999999999999</v>
      </c>
      <c r="H32" t="n">
        <v>183.8</v>
      </c>
      <c r="I32" t="n">
        <v>205.1</v>
      </c>
      <c r="J32" t="n">
        <v>215.2</v>
      </c>
      <c r="K32" t="n">
        <v>42.2</v>
      </c>
      <c r="L32" t="n">
        <v>126.8</v>
      </c>
      <c r="M32" t="n">
        <v>93.8</v>
      </c>
      <c r="N32" t="n">
        <v>33.9</v>
      </c>
      <c r="O32" t="n">
        <v>11.8</v>
      </c>
      <c r="P32" t="n">
        <v>9.6</v>
      </c>
      <c r="Q32" t="n">
        <v>15.5</v>
      </c>
      <c r="R32" t="inlineStr">
        <is>
          <t>-</t>
        </is>
      </c>
      <c r="S32" t="inlineStr">
        <is>
          <t>-</t>
        </is>
      </c>
      <c r="T32" t="n">
        <v>0.4</v>
      </c>
      <c r="U32" t="inlineStr">
        <is>
          <t>-</t>
        </is>
      </c>
      <c r="V32" t="inlineStr">
        <is>
          <t>-</t>
        </is>
      </c>
      <c r="W32" t="inlineStr">
        <is>
          <t>-</t>
        </is>
      </c>
    </row>
    <row r="33">
      <c r="A33" s="5" t="inlineStr">
        <is>
          <t>Summe Fremdkapital</t>
        </is>
      </c>
      <c r="B33" s="5" t="inlineStr">
        <is>
          <t>Total Liabilities</t>
        </is>
      </c>
      <c r="C33" t="n">
        <v>3257</v>
      </c>
      <c r="D33" t="n">
        <v>2361</v>
      </c>
      <c r="E33" t="n">
        <v>1889</v>
      </c>
      <c r="F33" t="n">
        <v>2054</v>
      </c>
      <c r="G33" t="n">
        <v>1005</v>
      </c>
      <c r="H33" t="n">
        <v>843.9</v>
      </c>
      <c r="I33" t="n">
        <v>823.3</v>
      </c>
      <c r="J33" t="n">
        <v>786.8</v>
      </c>
      <c r="K33" t="n">
        <v>652.4</v>
      </c>
      <c r="L33" t="n">
        <v>616.2</v>
      </c>
      <c r="M33" t="n">
        <v>492.6</v>
      </c>
      <c r="N33" t="n">
        <v>529.9</v>
      </c>
      <c r="O33" t="n">
        <v>432</v>
      </c>
      <c r="P33" t="n">
        <v>309</v>
      </c>
      <c r="Q33" t="n">
        <v>167.9</v>
      </c>
      <c r="R33" t="n">
        <v>193.4</v>
      </c>
      <c r="S33" t="n">
        <v>207.1</v>
      </c>
      <c r="T33" t="n">
        <v>155.3</v>
      </c>
      <c r="U33" t="n">
        <v>104.8</v>
      </c>
      <c r="V33" t="n">
        <v>137.1</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n">
        <v>0.3</v>
      </c>
      <c r="K34" t="n">
        <v>2.2</v>
      </c>
      <c r="L34" t="n">
        <v>2.8</v>
      </c>
      <c r="M34" t="n">
        <v>2.5</v>
      </c>
      <c r="N34" t="n">
        <v>3.3</v>
      </c>
      <c r="O34" t="n">
        <v>1.4</v>
      </c>
      <c r="P34" t="n">
        <v>2.3</v>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745.4</v>
      </c>
      <c r="D35" t="n">
        <v>697.3</v>
      </c>
      <c r="E35" t="n">
        <v>919</v>
      </c>
      <c r="F35" t="n">
        <v>940</v>
      </c>
      <c r="G35" t="n">
        <v>455.6</v>
      </c>
      <c r="H35" t="n">
        <v>396</v>
      </c>
      <c r="I35" t="n">
        <v>368.1</v>
      </c>
      <c r="J35" t="n">
        <v>278.9</v>
      </c>
      <c r="K35" t="n">
        <v>374.4</v>
      </c>
      <c r="L35" t="n">
        <v>368</v>
      </c>
      <c r="M35" t="n">
        <v>345.3</v>
      </c>
      <c r="N35" t="n">
        <v>321.1</v>
      </c>
      <c r="O35" t="n">
        <v>270.4</v>
      </c>
      <c r="P35" t="n">
        <v>146.2</v>
      </c>
      <c r="Q35" t="n">
        <v>63.5</v>
      </c>
      <c r="R35" t="n">
        <v>10.1</v>
      </c>
      <c r="S35" t="n">
        <v>44.9</v>
      </c>
      <c r="T35" t="n">
        <v>202.4</v>
      </c>
      <c r="U35" t="n">
        <v>187.2</v>
      </c>
      <c r="V35" t="n">
        <v>16</v>
      </c>
      <c r="W35" t="inlineStr">
        <is>
          <t>-</t>
        </is>
      </c>
    </row>
    <row r="36">
      <c r="A36" s="5" t="inlineStr">
        <is>
          <t>Summe Passiva</t>
        </is>
      </c>
      <c r="B36" s="5" t="inlineStr">
        <is>
          <t>Liabilities &amp; Shareholder Equity</t>
        </is>
      </c>
      <c r="C36" t="n">
        <v>4003</v>
      </c>
      <c r="D36" t="n">
        <v>3059</v>
      </c>
      <c r="E36" t="n">
        <v>2808</v>
      </c>
      <c r="F36" t="n">
        <v>2994</v>
      </c>
      <c r="G36" t="n">
        <v>1460</v>
      </c>
      <c r="H36" t="n">
        <v>1240</v>
      </c>
      <c r="I36" t="n">
        <v>1191</v>
      </c>
      <c r="J36" t="n">
        <v>1066</v>
      </c>
      <c r="K36" t="n">
        <v>1029</v>
      </c>
      <c r="L36" t="n">
        <v>987</v>
      </c>
      <c r="M36" t="n">
        <v>840.4</v>
      </c>
      <c r="N36" t="n">
        <v>854.3</v>
      </c>
      <c r="O36" t="n">
        <v>703.8</v>
      </c>
      <c r="P36" t="n">
        <v>457.4</v>
      </c>
      <c r="Q36" t="n">
        <v>231.4</v>
      </c>
      <c r="R36" t="n">
        <v>203.5</v>
      </c>
      <c r="S36" t="n">
        <v>252</v>
      </c>
      <c r="T36" t="n">
        <v>357.7</v>
      </c>
      <c r="U36" t="n">
        <v>292</v>
      </c>
      <c r="V36" t="n">
        <v>153.1</v>
      </c>
      <c r="W36" t="inlineStr">
        <is>
          <t>-</t>
        </is>
      </c>
    </row>
    <row r="37">
      <c r="A37" s="5" t="inlineStr">
        <is>
          <t>Mio.Aktien im Umlauf</t>
        </is>
      </c>
      <c r="B37" s="5" t="inlineStr">
        <is>
          <t>Million shares outstanding</t>
        </is>
      </c>
      <c r="C37" t="n">
        <v>106.68</v>
      </c>
      <c r="D37" t="n">
        <v>96.98</v>
      </c>
      <c r="E37" t="n">
        <v>96.98</v>
      </c>
      <c r="F37" t="n">
        <v>96.98</v>
      </c>
      <c r="G37" t="n">
        <v>80.88</v>
      </c>
      <c r="H37" t="n">
        <v>80.88</v>
      </c>
      <c r="I37" t="n">
        <v>80.88</v>
      </c>
      <c r="J37" t="n">
        <v>73.53</v>
      </c>
      <c r="K37" t="n">
        <v>73.53</v>
      </c>
      <c r="L37" t="n">
        <v>66.84999999999999</v>
      </c>
      <c r="M37" t="n">
        <v>66.84999999999999</v>
      </c>
      <c r="N37" t="n">
        <v>66.84999999999999</v>
      </c>
      <c r="O37" t="n">
        <v>66.84999999999999</v>
      </c>
      <c r="P37" t="n">
        <v>58.82</v>
      </c>
      <c r="Q37" t="n">
        <v>58.82</v>
      </c>
      <c r="R37" t="n">
        <v>52.05</v>
      </c>
      <c r="S37" t="n">
        <v>52.05</v>
      </c>
      <c r="T37" t="n">
        <v>52.05</v>
      </c>
      <c r="U37" t="n">
        <v>52.05</v>
      </c>
      <c r="V37" t="n">
        <v>52.05</v>
      </c>
      <c r="W37" t="inlineStr">
        <is>
          <t>-</t>
        </is>
      </c>
    </row>
    <row r="38">
      <c r="A38" s="5" t="inlineStr">
        <is>
          <t>Gezeichnetes Kapital (in Mio.)</t>
        </is>
      </c>
      <c r="B38" s="5" t="inlineStr">
        <is>
          <t>Subscribed Capital in M</t>
        </is>
      </c>
      <c r="C38" t="n">
        <v>106.68</v>
      </c>
      <c r="D38" t="n">
        <v>96.98</v>
      </c>
      <c r="E38" t="n">
        <v>96.98</v>
      </c>
      <c r="F38" t="n">
        <v>96.98</v>
      </c>
      <c r="G38" t="n">
        <v>80.88</v>
      </c>
      <c r="H38" t="n">
        <v>80.88</v>
      </c>
      <c r="I38" t="n">
        <v>80.88</v>
      </c>
      <c r="J38" t="n">
        <v>73.53</v>
      </c>
      <c r="K38" t="n">
        <v>73.53</v>
      </c>
      <c r="L38" t="n">
        <v>66.84999999999999</v>
      </c>
      <c r="M38" t="n">
        <v>66.84999999999999</v>
      </c>
      <c r="N38" t="n">
        <v>66.84999999999999</v>
      </c>
      <c r="O38" t="n">
        <v>66.84999999999999</v>
      </c>
      <c r="P38" t="n">
        <v>58.82</v>
      </c>
      <c r="Q38" t="n">
        <v>58.82</v>
      </c>
      <c r="R38" t="n">
        <v>52.05</v>
      </c>
      <c r="S38" t="n">
        <v>52.05</v>
      </c>
      <c r="T38" t="n">
        <v>52.05</v>
      </c>
      <c r="U38" t="n">
        <v>52.05</v>
      </c>
      <c r="V38" t="n">
        <v>52.05</v>
      </c>
      <c r="W38" t="inlineStr">
        <is>
          <t>-</t>
        </is>
      </c>
    </row>
    <row r="39">
      <c r="A39" s="5" t="inlineStr">
        <is>
          <t>Ergebnis je Aktie (brutto)</t>
        </is>
      </c>
      <c r="B39" s="5" t="inlineStr">
        <is>
          <t>Earnings per share</t>
        </is>
      </c>
      <c r="C39" t="n">
        <v>-0.75</v>
      </c>
      <c r="D39" t="n">
        <v>-0.95</v>
      </c>
      <c r="E39" t="n">
        <v>0.13</v>
      </c>
      <c r="F39" t="n">
        <v>1.46</v>
      </c>
      <c r="G39" t="n">
        <v>1.21</v>
      </c>
      <c r="H39" t="n">
        <v>0.68</v>
      </c>
      <c r="I39" t="n">
        <v>0.23</v>
      </c>
      <c r="J39" t="n">
        <v>-1.16</v>
      </c>
      <c r="K39" t="n">
        <v>-0.65</v>
      </c>
      <c r="L39" t="n">
        <v>0.49</v>
      </c>
      <c r="M39" t="n">
        <v>0.52</v>
      </c>
      <c r="N39" t="n">
        <v>0.96</v>
      </c>
      <c r="O39" t="n">
        <v>0.58</v>
      </c>
      <c r="P39" t="n">
        <v>0.22</v>
      </c>
      <c r="Q39" t="n">
        <v>-0.14</v>
      </c>
      <c r="R39" t="n">
        <v>-0.63</v>
      </c>
      <c r="S39" t="n">
        <v>-3.39</v>
      </c>
      <c r="T39" t="n">
        <v>0.37</v>
      </c>
      <c r="U39" t="n">
        <v>0.25</v>
      </c>
      <c r="V39" t="n">
        <v>0.2</v>
      </c>
      <c r="W39" t="inlineStr">
        <is>
          <t>-</t>
        </is>
      </c>
    </row>
    <row r="40">
      <c r="A40" s="5" t="inlineStr">
        <is>
          <t>Ergebnis je Aktie (unverwässert)</t>
        </is>
      </c>
      <c r="B40" s="5" t="inlineStr">
        <is>
          <t>Basic Earnings per share</t>
        </is>
      </c>
      <c r="C40" t="n">
        <v>-0.73</v>
      </c>
      <c r="D40" t="n">
        <v>-0.86</v>
      </c>
      <c r="E40" t="inlineStr">
        <is>
          <t>-</t>
        </is>
      </c>
      <c r="F40" t="n">
        <v>1.03</v>
      </c>
      <c r="G40" t="n">
        <v>0.65</v>
      </c>
      <c r="H40" t="n">
        <v>0.54</v>
      </c>
      <c r="I40" t="n">
        <v>0.14</v>
      </c>
      <c r="J40" t="n">
        <v>-1.28</v>
      </c>
      <c r="K40" t="n">
        <v>-0.67</v>
      </c>
      <c r="L40" t="n">
        <v>0.31</v>
      </c>
      <c r="M40" t="n">
        <v>0.36</v>
      </c>
      <c r="N40" t="n">
        <v>0.71</v>
      </c>
      <c r="O40" t="n">
        <v>0.74</v>
      </c>
      <c r="P40" t="n">
        <v>0.21</v>
      </c>
      <c r="Q40" t="n">
        <v>-0.14</v>
      </c>
      <c r="R40" t="n">
        <v>-0.64</v>
      </c>
      <c r="S40" t="n">
        <v>-2.96</v>
      </c>
      <c r="T40" t="n">
        <v>0.29</v>
      </c>
      <c r="U40" t="n">
        <v>0.14</v>
      </c>
      <c r="V40" t="n">
        <v>0.12</v>
      </c>
      <c r="W40" t="n">
        <v>0.13</v>
      </c>
    </row>
    <row r="41">
      <c r="A41" s="5" t="inlineStr">
        <is>
          <t>Ergebnis je Aktie (verwässert)</t>
        </is>
      </c>
      <c r="B41" s="5" t="inlineStr">
        <is>
          <t>Diluted Earnings per share</t>
        </is>
      </c>
      <c r="C41" t="n">
        <v>-0.73</v>
      </c>
      <c r="D41" t="n">
        <v>-0.86</v>
      </c>
      <c r="E41" t="inlineStr">
        <is>
          <t>-</t>
        </is>
      </c>
      <c r="F41" t="n">
        <v>1.03</v>
      </c>
      <c r="G41" t="n">
        <v>0.65</v>
      </c>
      <c r="H41" t="n">
        <v>0.54</v>
      </c>
      <c r="I41" t="n">
        <v>0.14</v>
      </c>
      <c r="J41" t="n">
        <v>-1.28</v>
      </c>
      <c r="K41" t="n">
        <v>-0.67</v>
      </c>
      <c r="L41" t="n">
        <v>0.31</v>
      </c>
      <c r="M41" t="n">
        <v>0.36</v>
      </c>
      <c r="N41" t="n">
        <v>0.71</v>
      </c>
      <c r="O41" t="n">
        <v>0.74</v>
      </c>
      <c r="P41" t="n">
        <v>0.21</v>
      </c>
      <c r="Q41" t="n">
        <v>-0.14</v>
      </c>
      <c r="R41" t="n">
        <v>-0.64</v>
      </c>
      <c r="S41" t="n">
        <v>-2.96</v>
      </c>
      <c r="T41" t="n">
        <v>0.29</v>
      </c>
      <c r="U41" t="n">
        <v>0.14</v>
      </c>
      <c r="V41" t="n">
        <v>0.12</v>
      </c>
      <c r="W41" t="n">
        <v>0.13</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30.79</v>
      </c>
      <c r="D44" t="n">
        <v>25.36</v>
      </c>
      <c r="E44" t="n">
        <v>32.25</v>
      </c>
      <c r="F44" t="n">
        <v>35.01</v>
      </c>
      <c r="G44" t="n">
        <v>29.87</v>
      </c>
      <c r="H44" t="n">
        <v>21.51</v>
      </c>
      <c r="I44" t="n">
        <v>17.67</v>
      </c>
      <c r="J44" t="n">
        <v>14.62</v>
      </c>
      <c r="K44" t="n">
        <v>12.61</v>
      </c>
      <c r="L44" t="n">
        <v>15.08</v>
      </c>
      <c r="M44" t="n">
        <v>17.12</v>
      </c>
      <c r="N44" t="n">
        <v>17.8</v>
      </c>
      <c r="O44" t="n">
        <v>12.07</v>
      </c>
      <c r="P44" t="n">
        <v>9.390000000000001</v>
      </c>
      <c r="Q44" t="n">
        <v>5.43</v>
      </c>
      <c r="R44" t="n">
        <v>4.2</v>
      </c>
      <c r="S44" t="n">
        <v>4.14</v>
      </c>
      <c r="T44" t="n">
        <v>8.56</v>
      </c>
      <c r="U44" t="n">
        <v>6.81</v>
      </c>
      <c r="V44" t="n">
        <v>5.19</v>
      </c>
      <c r="W44" t="inlineStr">
        <is>
          <t>-</t>
        </is>
      </c>
    </row>
    <row r="45">
      <c r="A45" s="5" t="inlineStr">
        <is>
          <t>Buchwert je Aktie</t>
        </is>
      </c>
      <c r="B45" s="5" t="inlineStr">
        <is>
          <t>Book value per share</t>
        </is>
      </c>
      <c r="C45" t="n">
        <v>6.99</v>
      </c>
      <c r="D45" t="n">
        <v>7.19</v>
      </c>
      <c r="E45" t="n">
        <v>9.48</v>
      </c>
      <c r="F45" t="n">
        <v>9.69</v>
      </c>
      <c r="G45" t="n">
        <v>5.63</v>
      </c>
      <c r="H45" t="n">
        <v>4.9</v>
      </c>
      <c r="I45" t="n">
        <v>4.55</v>
      </c>
      <c r="J45" t="n">
        <v>3.8</v>
      </c>
      <c r="K45" t="n">
        <v>5.12</v>
      </c>
      <c r="L45" t="n">
        <v>5.55</v>
      </c>
      <c r="M45" t="n">
        <v>5.2</v>
      </c>
      <c r="N45" t="n">
        <v>4.85</v>
      </c>
      <c r="O45" t="n">
        <v>4.07</v>
      </c>
      <c r="P45" t="n">
        <v>2.52</v>
      </c>
      <c r="Q45" t="n">
        <v>1.08</v>
      </c>
      <c r="R45" t="n">
        <v>0.19</v>
      </c>
      <c r="S45" t="n">
        <v>0.86</v>
      </c>
      <c r="T45" t="n">
        <v>3.89</v>
      </c>
      <c r="U45" t="n">
        <v>3.6</v>
      </c>
      <c r="V45" t="n">
        <v>0.31</v>
      </c>
      <c r="W45" t="inlineStr">
        <is>
          <t>-</t>
        </is>
      </c>
    </row>
    <row r="46">
      <c r="A46" s="5" t="inlineStr">
        <is>
          <t>Cashflow je Aktie</t>
        </is>
      </c>
      <c r="B46" s="5" t="inlineStr">
        <is>
          <t>Cashflow per share</t>
        </is>
      </c>
      <c r="C46" t="n">
        <v>0.36</v>
      </c>
      <c r="D46" t="n">
        <v>1.29</v>
      </c>
      <c r="E46" t="n">
        <v>0.9399999999999999</v>
      </c>
      <c r="F46" t="n">
        <v>1.49</v>
      </c>
      <c r="G46" t="n">
        <v>2.08</v>
      </c>
      <c r="H46" t="n">
        <v>1.98</v>
      </c>
      <c r="I46" t="n">
        <v>1.21</v>
      </c>
      <c r="J46" t="n">
        <v>1.92</v>
      </c>
      <c r="K46" t="n">
        <v>-0.59</v>
      </c>
      <c r="L46" t="n">
        <v>0.3</v>
      </c>
      <c r="M46" t="n">
        <v>0.14</v>
      </c>
      <c r="N46" t="n">
        <v>-0.89</v>
      </c>
      <c r="O46" t="n">
        <v>0.44</v>
      </c>
      <c r="P46" t="n">
        <v>1.11</v>
      </c>
      <c r="Q46" t="n">
        <v>-0.35</v>
      </c>
      <c r="R46" t="n">
        <v>0.02</v>
      </c>
      <c r="S46" t="n">
        <v>-1.64</v>
      </c>
      <c r="T46" t="n">
        <v>0.13</v>
      </c>
      <c r="U46" t="n">
        <v>-0.14</v>
      </c>
      <c r="V46" t="n">
        <v>-0.86</v>
      </c>
      <c r="W46" t="inlineStr">
        <is>
          <t>-</t>
        </is>
      </c>
    </row>
    <row r="47">
      <c r="A47" s="5" t="inlineStr">
        <is>
          <t>Bilanzsumme je Aktie</t>
        </is>
      </c>
      <c r="B47" s="5" t="inlineStr">
        <is>
          <t>Total assets per share</t>
        </is>
      </c>
      <c r="C47" t="n">
        <v>37.52</v>
      </c>
      <c r="D47" t="n">
        <v>31.54</v>
      </c>
      <c r="E47" t="n">
        <v>28.95</v>
      </c>
      <c r="F47" t="n">
        <v>30.87</v>
      </c>
      <c r="G47" t="n">
        <v>18.05</v>
      </c>
      <c r="H47" t="n">
        <v>15.33</v>
      </c>
      <c r="I47" t="n">
        <v>14.73</v>
      </c>
      <c r="J47" t="n">
        <v>14.5</v>
      </c>
      <c r="K47" t="n">
        <v>13.99</v>
      </c>
      <c r="L47" t="n">
        <v>14.77</v>
      </c>
      <c r="M47" t="n">
        <v>12.57</v>
      </c>
      <c r="N47" t="n">
        <v>12.78</v>
      </c>
      <c r="O47" t="n">
        <v>10.53</v>
      </c>
      <c r="P47" t="n">
        <v>7.78</v>
      </c>
      <c r="Q47" t="n">
        <v>3.93</v>
      </c>
      <c r="R47" t="n">
        <v>3.91</v>
      </c>
      <c r="S47" t="n">
        <v>4.84</v>
      </c>
      <c r="T47" t="n">
        <v>6.87</v>
      </c>
      <c r="U47" t="n">
        <v>5.61</v>
      </c>
      <c r="V47" t="n">
        <v>2.94</v>
      </c>
      <c r="W47" t="inlineStr">
        <is>
          <t>-</t>
        </is>
      </c>
    </row>
    <row r="48">
      <c r="A48" s="5" t="inlineStr">
        <is>
          <t>Personal am Ende des Jahres</t>
        </is>
      </c>
      <c r="B48" s="5" t="inlineStr">
        <is>
          <t>Staff at the end of year</t>
        </is>
      </c>
      <c r="C48" t="n">
        <v>6880</v>
      </c>
      <c r="D48" t="n">
        <v>5676</v>
      </c>
      <c r="E48" t="n">
        <v>5260</v>
      </c>
      <c r="F48" t="n">
        <v>5129</v>
      </c>
      <c r="G48" t="n">
        <v>3336</v>
      </c>
      <c r="H48" t="n">
        <v>2919</v>
      </c>
      <c r="I48" t="n">
        <v>2543</v>
      </c>
      <c r="J48" t="n">
        <v>2536</v>
      </c>
      <c r="K48" t="n">
        <v>2643</v>
      </c>
      <c r="L48" t="n">
        <v>2379</v>
      </c>
      <c r="M48" t="n">
        <v>2207</v>
      </c>
      <c r="N48" t="n">
        <v>1885</v>
      </c>
      <c r="O48" t="n">
        <v>1304</v>
      </c>
      <c r="P48" t="n">
        <v>814</v>
      </c>
      <c r="Q48" t="n">
        <v>721</v>
      </c>
      <c r="R48" t="n">
        <v>726</v>
      </c>
      <c r="S48" t="n">
        <v>867</v>
      </c>
      <c r="T48" t="n">
        <v>791</v>
      </c>
      <c r="U48" t="n">
        <v>651</v>
      </c>
      <c r="V48" t="n">
        <v>523</v>
      </c>
      <c r="W48" t="n">
        <v>340</v>
      </c>
    </row>
    <row r="49">
      <c r="A49" s="5" t="inlineStr">
        <is>
          <t>Personalaufwand in Mio. EUR</t>
        </is>
      </c>
      <c r="B49" s="5" t="inlineStr">
        <is>
          <t>Personnel expenses in M</t>
        </is>
      </c>
      <c r="C49" t="n">
        <v>360.7</v>
      </c>
      <c r="D49" t="n">
        <v>325.9</v>
      </c>
      <c r="E49" t="n">
        <v>359.2</v>
      </c>
      <c r="F49" t="n">
        <v>289.9</v>
      </c>
      <c r="G49" t="n">
        <v>197.3</v>
      </c>
      <c r="H49" t="n">
        <v>167.7</v>
      </c>
      <c r="I49" t="n">
        <v>153.2</v>
      </c>
      <c r="J49" t="n">
        <v>140.2</v>
      </c>
      <c r="K49" t="n">
        <v>146.5</v>
      </c>
      <c r="L49" t="n">
        <v>119.4</v>
      </c>
      <c r="M49" t="n">
        <v>105.8</v>
      </c>
      <c r="N49" t="n">
        <v>81.7</v>
      </c>
      <c r="O49" t="n">
        <v>55</v>
      </c>
      <c r="P49" t="n">
        <v>41.8</v>
      </c>
      <c r="Q49" t="n">
        <v>34.1</v>
      </c>
      <c r="R49" t="n">
        <v>34.5</v>
      </c>
      <c r="S49" t="n">
        <v>41.6</v>
      </c>
      <c r="T49" t="n">
        <v>37.2</v>
      </c>
      <c r="U49" t="n">
        <v>29.3</v>
      </c>
      <c r="V49" t="n">
        <v>19.2</v>
      </c>
      <c r="W49" t="inlineStr">
        <is>
          <t>-</t>
        </is>
      </c>
    </row>
    <row r="50">
      <c r="A50" s="5" t="inlineStr">
        <is>
          <t>Aufwand je Mitarbeiter in EUR</t>
        </is>
      </c>
      <c r="B50" s="5" t="inlineStr">
        <is>
          <t>Effort per employee</t>
        </is>
      </c>
      <c r="C50" t="n">
        <v>52427</v>
      </c>
      <c r="D50" t="n">
        <v>57417</v>
      </c>
      <c r="E50" t="n">
        <v>68289</v>
      </c>
      <c r="F50" t="n">
        <v>56522</v>
      </c>
      <c r="G50" t="n">
        <v>59143</v>
      </c>
      <c r="H50" t="n">
        <v>57451</v>
      </c>
      <c r="I50" t="n">
        <v>60244</v>
      </c>
      <c r="J50" t="n">
        <v>55284</v>
      </c>
      <c r="K50" t="n">
        <v>55429</v>
      </c>
      <c r="L50" t="n">
        <v>50189</v>
      </c>
      <c r="M50" t="n">
        <v>47938</v>
      </c>
      <c r="N50" t="n">
        <v>43342</v>
      </c>
      <c r="O50" t="n">
        <v>42178</v>
      </c>
      <c r="P50" t="n">
        <v>51351</v>
      </c>
      <c r="Q50" t="n">
        <v>47295</v>
      </c>
      <c r="R50" t="n">
        <v>47521</v>
      </c>
      <c r="S50" t="n">
        <v>47982</v>
      </c>
      <c r="T50" t="n">
        <v>47029</v>
      </c>
      <c r="U50" t="n">
        <v>45008</v>
      </c>
      <c r="V50" t="n">
        <v>36711</v>
      </c>
      <c r="W50" t="inlineStr">
        <is>
          <t>-</t>
        </is>
      </c>
    </row>
    <row r="51">
      <c r="A51" s="5" t="inlineStr">
        <is>
          <t>Umsatz je Aktie</t>
        </is>
      </c>
      <c r="B51" s="5" t="inlineStr">
        <is>
          <t>Revenue per share</t>
        </is>
      </c>
      <c r="C51" t="n">
        <v>477409</v>
      </c>
      <c r="D51" t="n">
        <v>433249</v>
      </c>
      <c r="E51" t="n">
        <v>585131</v>
      </c>
      <c r="F51" t="n">
        <v>661929</v>
      </c>
      <c r="G51" t="n">
        <v>728449</v>
      </c>
      <c r="H51" t="n">
        <v>619475</v>
      </c>
      <c r="I51" t="n">
        <v>562043</v>
      </c>
      <c r="J51" t="n">
        <v>424003</v>
      </c>
      <c r="K51" t="n">
        <v>348387</v>
      </c>
      <c r="L51" t="n">
        <v>408594</v>
      </c>
      <c r="M51" t="n">
        <v>518421</v>
      </c>
      <c r="N51" t="n">
        <v>631246</v>
      </c>
      <c r="O51" t="n">
        <v>618711</v>
      </c>
      <c r="P51" t="n">
        <v>630958</v>
      </c>
      <c r="Q51" t="n">
        <v>442995</v>
      </c>
      <c r="R51" t="n">
        <v>301377</v>
      </c>
      <c r="S51" t="n">
        <v>248327</v>
      </c>
      <c r="T51" t="n">
        <v>554993</v>
      </c>
      <c r="U51" t="n">
        <v>533026</v>
      </c>
      <c r="V51" t="n">
        <v>521988</v>
      </c>
      <c r="W51" t="n">
        <v>802941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-10552</v>
      </c>
      <c r="D53" t="n">
        <v>-14782</v>
      </c>
      <c r="E53" t="n">
        <v>57.03</v>
      </c>
      <c r="F53" t="n">
        <v>18600</v>
      </c>
      <c r="G53" t="n">
        <v>15677</v>
      </c>
      <c r="H53" t="n">
        <v>13361</v>
      </c>
      <c r="I53" t="n">
        <v>4011</v>
      </c>
      <c r="J53" t="n">
        <v>-37027</v>
      </c>
      <c r="K53" t="n">
        <v>-18350</v>
      </c>
      <c r="L53" t="n">
        <v>8785</v>
      </c>
      <c r="M53" t="n">
        <v>11010</v>
      </c>
      <c r="N53" t="n">
        <v>25252</v>
      </c>
      <c r="O53" t="n">
        <v>37500</v>
      </c>
      <c r="P53" t="n">
        <v>15479</v>
      </c>
      <c r="Q53" t="n">
        <v>-11373</v>
      </c>
      <c r="R53" t="n">
        <v>-46143</v>
      </c>
      <c r="S53" t="n">
        <v>-177739</v>
      </c>
      <c r="T53" t="n">
        <v>25411</v>
      </c>
      <c r="U53" t="n">
        <v>11521</v>
      </c>
      <c r="V53" t="n">
        <v>12237</v>
      </c>
      <c r="W53" t="inlineStr">
        <is>
          <t>-</t>
        </is>
      </c>
    </row>
    <row r="54">
      <c r="A54" s="5" t="inlineStr">
        <is>
          <t>KGV (Kurs/Gewinn)</t>
        </is>
      </c>
      <c r="B54" s="5" t="inlineStr">
        <is>
          <t>PE (price/earnings)</t>
        </is>
      </c>
      <c r="C54" t="inlineStr">
        <is>
          <t>-</t>
        </is>
      </c>
      <c r="D54" t="inlineStr">
        <is>
          <t>-</t>
        </is>
      </c>
      <c r="E54" t="inlineStr">
        <is>
          <t>-</t>
        </is>
      </c>
      <c r="F54" t="n">
        <v>19.8</v>
      </c>
      <c r="G54" t="n">
        <v>50.4</v>
      </c>
      <c r="H54" t="n">
        <v>27.8</v>
      </c>
      <c r="I54" t="n">
        <v>68.59999999999999</v>
      </c>
      <c r="J54" t="inlineStr">
        <is>
          <t>-</t>
        </is>
      </c>
      <c r="K54" t="inlineStr">
        <is>
          <t>-</t>
        </is>
      </c>
      <c r="L54" t="n">
        <v>17.8</v>
      </c>
      <c r="M54" t="n">
        <v>29.1</v>
      </c>
      <c r="N54" t="n">
        <v>14.1</v>
      </c>
      <c r="O54" t="n">
        <v>42.6</v>
      </c>
      <c r="P54" t="n">
        <v>65.5</v>
      </c>
      <c r="Q54" t="inlineStr">
        <is>
          <t>-</t>
        </is>
      </c>
      <c r="R54" t="inlineStr">
        <is>
          <t>-</t>
        </is>
      </c>
      <c r="S54" t="inlineStr">
        <is>
          <t>-</t>
        </is>
      </c>
      <c r="T54" t="n">
        <v>11.9</v>
      </c>
      <c r="U54" t="n">
        <v>60.3</v>
      </c>
      <c r="V54" t="inlineStr">
        <is>
          <t>-</t>
        </is>
      </c>
      <c r="W54" t="inlineStr">
        <is>
          <t>-</t>
        </is>
      </c>
    </row>
    <row r="55">
      <c r="A55" s="5" t="inlineStr">
        <is>
          <t>KUV (Kurs/Umsatz)</t>
        </is>
      </c>
      <c r="B55" s="5" t="inlineStr">
        <is>
          <t>PS (price/sales)</t>
        </is>
      </c>
      <c r="C55" t="n">
        <v>0.39</v>
      </c>
      <c r="D55" t="n">
        <v>0.3</v>
      </c>
      <c r="E55" t="n">
        <v>0.28</v>
      </c>
      <c r="F55" t="n">
        <v>0.58</v>
      </c>
      <c r="G55" t="n">
        <v>1.1</v>
      </c>
      <c r="H55" t="n">
        <v>0.7</v>
      </c>
      <c r="I55" t="n">
        <v>0.54</v>
      </c>
      <c r="J55" t="n">
        <v>0.2</v>
      </c>
      <c r="K55" t="n">
        <v>0.31</v>
      </c>
      <c r="L55" t="n">
        <v>0.37</v>
      </c>
      <c r="M55" t="n">
        <v>0.61</v>
      </c>
      <c r="N55" t="n">
        <v>0.5600000000000001</v>
      </c>
      <c r="O55" t="n">
        <v>2.61</v>
      </c>
      <c r="P55" t="n">
        <v>1.46</v>
      </c>
      <c r="Q55" t="n">
        <v>0.92</v>
      </c>
      <c r="R55" t="n">
        <v>0.15</v>
      </c>
      <c r="S55" t="n">
        <v>0.19</v>
      </c>
      <c r="T55" t="n">
        <v>0.4</v>
      </c>
      <c r="U55" t="n">
        <v>1.24</v>
      </c>
      <c r="V55" t="inlineStr">
        <is>
          <t>-</t>
        </is>
      </c>
      <c r="W55" t="inlineStr">
        <is>
          <t>-</t>
        </is>
      </c>
    </row>
    <row r="56">
      <c r="A56" s="5" t="inlineStr">
        <is>
          <t>KBV (Kurs/Buchwert)</t>
        </is>
      </c>
      <c r="B56" s="5" t="inlineStr">
        <is>
          <t>PB (price/book value)</t>
        </is>
      </c>
      <c r="C56" t="n">
        <v>1.73</v>
      </c>
      <c r="D56" t="n">
        <v>1.06</v>
      </c>
      <c r="E56" t="n">
        <v>0.9399999999999999</v>
      </c>
      <c r="F56" t="n">
        <v>2.1</v>
      </c>
      <c r="G56" t="n">
        <v>5.81</v>
      </c>
      <c r="H56" t="n">
        <v>3.07</v>
      </c>
      <c r="I56" t="n">
        <v>2.11</v>
      </c>
      <c r="J56" t="n">
        <v>0.79</v>
      </c>
      <c r="K56" t="n">
        <v>0.78</v>
      </c>
      <c r="L56" t="n">
        <v>1</v>
      </c>
      <c r="M56" t="n">
        <v>2.03</v>
      </c>
      <c r="N56" t="n">
        <v>2.08</v>
      </c>
      <c r="O56" t="n">
        <v>7.8</v>
      </c>
      <c r="P56" t="n">
        <v>5.53</v>
      </c>
      <c r="Q56" t="n">
        <v>4.63</v>
      </c>
      <c r="R56" t="n">
        <v>3.25</v>
      </c>
      <c r="S56" t="n">
        <v>0.92</v>
      </c>
      <c r="T56" t="n">
        <v>0.88</v>
      </c>
      <c r="U56" t="n">
        <v>2.35</v>
      </c>
      <c r="V56" t="inlineStr">
        <is>
          <t>-</t>
        </is>
      </c>
      <c r="W56" t="inlineStr">
        <is>
          <t>-</t>
        </is>
      </c>
    </row>
    <row r="57">
      <c r="A57" s="5" t="inlineStr">
        <is>
          <t>KCV (Kurs/Cashflow)</t>
        </is>
      </c>
      <c r="B57" s="5" t="inlineStr">
        <is>
          <t>PC (price/cashflow)</t>
        </is>
      </c>
      <c r="C57" t="n">
        <v>33.91</v>
      </c>
      <c r="D57" t="n">
        <v>5.89</v>
      </c>
      <c r="E57" t="n">
        <v>9.42</v>
      </c>
      <c r="F57" t="n">
        <v>13.69</v>
      </c>
      <c r="G57" t="n">
        <v>15.77</v>
      </c>
      <c r="H57" t="n">
        <v>7.57</v>
      </c>
      <c r="I57" t="n">
        <v>7.92</v>
      </c>
      <c r="J57" t="n">
        <v>1.56</v>
      </c>
      <c r="K57" t="n">
        <v>-6.71</v>
      </c>
      <c r="L57" t="n">
        <v>18.14</v>
      </c>
      <c r="M57" t="n">
        <v>72.97</v>
      </c>
      <c r="N57" t="n">
        <v>-11.23</v>
      </c>
      <c r="O57" t="n">
        <v>72.47</v>
      </c>
      <c r="P57" t="n">
        <v>12.39</v>
      </c>
      <c r="Q57" t="n">
        <v>-14.28</v>
      </c>
      <c r="R57" t="n">
        <v>40.99</v>
      </c>
      <c r="S57" t="n">
        <v>-0.48</v>
      </c>
      <c r="T57" t="n">
        <v>25.95</v>
      </c>
      <c r="U57" t="n">
        <v>-61.87</v>
      </c>
      <c r="V57" t="inlineStr">
        <is>
          <t>-</t>
        </is>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-6</v>
      </c>
      <c r="D59" t="n">
        <v>-11.3</v>
      </c>
      <c r="E59" t="inlineStr">
        <is>
          <t>-</t>
        </is>
      </c>
      <c r="F59" t="n">
        <v>5.1</v>
      </c>
      <c r="G59" t="n">
        <v>2</v>
      </c>
      <c r="H59" t="n">
        <v>3.6</v>
      </c>
      <c r="I59" t="n">
        <v>1.5</v>
      </c>
      <c r="J59" t="n">
        <v>-42.8</v>
      </c>
      <c r="K59" t="n">
        <v>-17</v>
      </c>
      <c r="L59" t="n">
        <v>5.6</v>
      </c>
      <c r="M59" t="n">
        <v>3.4</v>
      </c>
      <c r="N59" t="n">
        <v>7.1</v>
      </c>
      <c r="O59" t="n">
        <v>2.3</v>
      </c>
      <c r="P59" t="n">
        <v>1.5</v>
      </c>
      <c r="Q59" t="n">
        <v>-2.8</v>
      </c>
      <c r="R59" t="n">
        <v>-101.6</v>
      </c>
      <c r="S59" t="n">
        <v>-374.7</v>
      </c>
      <c r="T59" t="n">
        <v>8.4</v>
      </c>
      <c r="U59" t="n">
        <v>1.7</v>
      </c>
      <c r="V59" t="inlineStr">
        <is>
          <t>-</t>
        </is>
      </c>
      <c r="W59" t="inlineStr">
        <is>
          <t>-</t>
        </is>
      </c>
    </row>
    <row r="60">
      <c r="A60" s="5" t="inlineStr">
        <is>
          <t>Eigenkapitalrendite in %</t>
        </is>
      </c>
      <c r="B60" s="5" t="inlineStr">
        <is>
          <t>Return on Equity in %</t>
        </is>
      </c>
      <c r="C60" t="n">
        <v>-9.74</v>
      </c>
      <c r="D60" t="n">
        <v>-12.03</v>
      </c>
      <c r="E60" t="n">
        <v>0.03</v>
      </c>
      <c r="F60" t="n">
        <v>10.15</v>
      </c>
      <c r="G60" t="n">
        <v>11.48</v>
      </c>
      <c r="H60" t="n">
        <v>9.85</v>
      </c>
      <c r="I60" t="n">
        <v>2.77</v>
      </c>
      <c r="J60" t="n">
        <v>-33.63</v>
      </c>
      <c r="K60" t="n">
        <v>-12.88</v>
      </c>
      <c r="L60" t="n">
        <v>5.64</v>
      </c>
      <c r="M60" t="n">
        <v>6.99</v>
      </c>
      <c r="N60" t="n">
        <v>14.67</v>
      </c>
      <c r="O60" t="n">
        <v>17.99</v>
      </c>
      <c r="P60" t="n">
        <v>8.48</v>
      </c>
      <c r="Q60" t="n">
        <v>-12.91</v>
      </c>
      <c r="R60" t="n">
        <v>-331.68</v>
      </c>
      <c r="S60" t="n">
        <v>-343.21</v>
      </c>
      <c r="T60" t="n">
        <v>9.93</v>
      </c>
      <c r="U60" t="n">
        <v>4.01</v>
      </c>
      <c r="V60" t="n">
        <v>40</v>
      </c>
      <c r="W60" t="inlineStr">
        <is>
          <t>-</t>
        </is>
      </c>
    </row>
    <row r="61">
      <c r="A61" s="5" t="inlineStr">
        <is>
          <t>Umsatzrendite in %</t>
        </is>
      </c>
      <c r="B61" s="5" t="inlineStr">
        <is>
          <t>Return on sales in %</t>
        </is>
      </c>
      <c r="C61" t="n">
        <v>-2.21</v>
      </c>
      <c r="D61" t="n">
        <v>-3.41</v>
      </c>
      <c r="E61" t="n">
        <v>0.01</v>
      </c>
      <c r="F61" t="n">
        <v>2.81</v>
      </c>
      <c r="G61" t="n">
        <v>2.16</v>
      </c>
      <c r="H61" t="n">
        <v>2.24</v>
      </c>
      <c r="I61" t="n">
        <v>0.71</v>
      </c>
      <c r="J61" t="n">
        <v>-8.73</v>
      </c>
      <c r="K61" t="n">
        <v>-5.23</v>
      </c>
      <c r="L61" t="n">
        <v>2.07</v>
      </c>
      <c r="M61" t="n">
        <v>2.12</v>
      </c>
      <c r="N61" t="n">
        <v>4</v>
      </c>
      <c r="O61" t="n">
        <v>6.06</v>
      </c>
      <c r="P61" t="n">
        <v>2.28</v>
      </c>
      <c r="Q61" t="n">
        <v>-2.57</v>
      </c>
      <c r="R61" t="n">
        <v>-15.31</v>
      </c>
      <c r="S61" t="n">
        <v>-71.56999999999999</v>
      </c>
      <c r="T61" t="n">
        <v>4.51</v>
      </c>
      <c r="U61" t="n">
        <v>2.12</v>
      </c>
      <c r="V61" t="n">
        <v>2.37</v>
      </c>
      <c r="W61" t="inlineStr">
        <is>
          <t>-</t>
        </is>
      </c>
    </row>
    <row r="62">
      <c r="A62" s="5" t="inlineStr">
        <is>
          <t>Gesamtkapitalrendite in %</t>
        </is>
      </c>
      <c r="B62" s="5" t="inlineStr">
        <is>
          <t>Total Return on Investment in %</t>
        </is>
      </c>
      <c r="C62" t="n">
        <v>-0.11</v>
      </c>
      <c r="D62" t="n">
        <v>-1.33</v>
      </c>
      <c r="E62" t="n">
        <v>1.21</v>
      </c>
      <c r="F62" t="n">
        <v>4.35</v>
      </c>
      <c r="G62" t="n">
        <v>5.18</v>
      </c>
      <c r="H62" t="n">
        <v>4.8</v>
      </c>
      <c r="I62" t="n">
        <v>3.19</v>
      </c>
      <c r="J62" t="n">
        <v>-6.45</v>
      </c>
      <c r="K62" t="n">
        <v>-2.92</v>
      </c>
      <c r="L62" t="n">
        <v>3.13</v>
      </c>
      <c r="M62" t="n">
        <v>3.83</v>
      </c>
      <c r="N62" t="n">
        <v>6.19</v>
      </c>
      <c r="O62" t="n">
        <v>7.7</v>
      </c>
      <c r="P62" t="n">
        <v>3.59</v>
      </c>
      <c r="Q62" t="n">
        <v>-1.69</v>
      </c>
      <c r="R62" t="n">
        <v>-16.46</v>
      </c>
      <c r="S62" t="n">
        <v>-61.15</v>
      </c>
      <c r="T62" t="n">
        <v>5.62</v>
      </c>
      <c r="U62" t="n">
        <v>2.57</v>
      </c>
      <c r="V62" t="n">
        <v>4.18</v>
      </c>
      <c r="W62" t="inlineStr">
        <is>
          <t>-</t>
        </is>
      </c>
    </row>
    <row r="63">
      <c r="A63" s="5" t="inlineStr">
        <is>
          <t>Return on Investment in %</t>
        </is>
      </c>
      <c r="B63" s="5" t="inlineStr">
        <is>
          <t>Return on Investment in %</t>
        </is>
      </c>
      <c r="C63" t="n">
        <v>-1.81</v>
      </c>
      <c r="D63" t="n">
        <v>-2.74</v>
      </c>
      <c r="E63" t="n">
        <v>0.01</v>
      </c>
      <c r="F63" t="n">
        <v>3.19</v>
      </c>
      <c r="G63" t="n">
        <v>3.58</v>
      </c>
      <c r="H63" t="n">
        <v>3.15</v>
      </c>
      <c r="I63" t="n">
        <v>0.86</v>
      </c>
      <c r="J63" t="n">
        <v>-8.81</v>
      </c>
      <c r="K63" t="n">
        <v>-4.71</v>
      </c>
      <c r="L63" t="n">
        <v>2.12</v>
      </c>
      <c r="M63" t="n">
        <v>2.89</v>
      </c>
      <c r="N63" t="n">
        <v>5.57</v>
      </c>
      <c r="O63" t="n">
        <v>6.95</v>
      </c>
      <c r="P63" t="n">
        <v>2.75</v>
      </c>
      <c r="Q63" t="n">
        <v>-3.54</v>
      </c>
      <c r="R63" t="n">
        <v>-16.46</v>
      </c>
      <c r="S63" t="n">
        <v>-61.15</v>
      </c>
      <c r="T63" t="n">
        <v>5.62</v>
      </c>
      <c r="U63" t="n">
        <v>2.57</v>
      </c>
      <c r="V63" t="n">
        <v>4.18</v>
      </c>
      <c r="W63" t="inlineStr">
        <is>
          <t>-</t>
        </is>
      </c>
    </row>
    <row r="64">
      <c r="A64" s="5" t="inlineStr">
        <is>
          <t>Arbeitsintensität in %</t>
        </is>
      </c>
      <c r="B64" s="5" t="inlineStr">
        <is>
          <t>Work Intensity in %</t>
        </is>
      </c>
      <c r="C64" t="n">
        <v>62.8</v>
      </c>
      <c r="D64" t="n">
        <v>58.23</v>
      </c>
      <c r="E64" t="n">
        <v>54.96</v>
      </c>
      <c r="F64" t="n">
        <v>57.41</v>
      </c>
      <c r="G64" t="n">
        <v>78.01000000000001</v>
      </c>
      <c r="H64" t="n">
        <v>74.3</v>
      </c>
      <c r="I64" t="n">
        <v>75.5</v>
      </c>
      <c r="J64" t="n">
        <v>76.34</v>
      </c>
      <c r="K64" t="n">
        <v>73.88</v>
      </c>
      <c r="L64" t="n">
        <v>75.38</v>
      </c>
      <c r="M64" t="n">
        <v>77.51000000000001</v>
      </c>
      <c r="N64" t="n">
        <v>78.37</v>
      </c>
      <c r="O64" t="n">
        <v>82.3</v>
      </c>
      <c r="P64" t="n">
        <v>80.26000000000001</v>
      </c>
      <c r="Q64" t="n">
        <v>64.73999999999999</v>
      </c>
      <c r="R64" t="n">
        <v>74.25</v>
      </c>
      <c r="S64" t="n">
        <v>77.34</v>
      </c>
      <c r="T64" t="n">
        <v>83.76000000000001</v>
      </c>
      <c r="U64" t="n">
        <v>80.41</v>
      </c>
      <c r="V64" t="n">
        <v>84.78</v>
      </c>
      <c r="W64" t="inlineStr">
        <is>
          <t>-</t>
        </is>
      </c>
    </row>
    <row r="65">
      <c r="A65" s="5" t="inlineStr">
        <is>
          <t>Eigenkapitalquote in %</t>
        </is>
      </c>
      <c r="B65" s="5" t="inlineStr">
        <is>
          <t>Equity Ratio in %</t>
        </is>
      </c>
      <c r="C65" t="n">
        <v>18.62</v>
      </c>
      <c r="D65" t="n">
        <v>22.8</v>
      </c>
      <c r="E65" t="n">
        <v>32.73</v>
      </c>
      <c r="F65" t="n">
        <v>31.39</v>
      </c>
      <c r="G65" t="n">
        <v>31.2</v>
      </c>
      <c r="H65" t="n">
        <v>31.94</v>
      </c>
      <c r="I65" t="n">
        <v>30.9</v>
      </c>
      <c r="J65" t="n">
        <v>26.19</v>
      </c>
      <c r="K65" t="n">
        <v>36.6</v>
      </c>
      <c r="L65" t="n">
        <v>37.57</v>
      </c>
      <c r="M65" t="n">
        <v>41.39</v>
      </c>
      <c r="N65" t="n">
        <v>37.97</v>
      </c>
      <c r="O65" t="n">
        <v>38.62</v>
      </c>
      <c r="P65" t="n">
        <v>32.47</v>
      </c>
      <c r="Q65" t="n">
        <v>27.44</v>
      </c>
      <c r="R65" t="n">
        <v>4.96</v>
      </c>
      <c r="S65" t="n">
        <v>17.82</v>
      </c>
      <c r="T65" t="n">
        <v>56.58</v>
      </c>
      <c r="U65" t="n">
        <v>64.11</v>
      </c>
      <c r="V65" t="n">
        <v>10.45</v>
      </c>
      <c r="W65" t="inlineStr">
        <is>
          <t>-</t>
        </is>
      </c>
    </row>
    <row r="66">
      <c r="A66" s="5" t="inlineStr">
        <is>
          <t>Fremdkapitalquote in %</t>
        </is>
      </c>
      <c r="B66" s="5" t="inlineStr">
        <is>
          <t>Debt Ratio in %</t>
        </is>
      </c>
      <c r="C66" t="n">
        <v>81.38</v>
      </c>
      <c r="D66" t="n">
        <v>77.2</v>
      </c>
      <c r="E66" t="n">
        <v>67.27</v>
      </c>
      <c r="F66" t="n">
        <v>68.61</v>
      </c>
      <c r="G66" t="n">
        <v>68.8</v>
      </c>
      <c r="H66" t="n">
        <v>68.06</v>
      </c>
      <c r="I66" t="n">
        <v>69.09999999999999</v>
      </c>
      <c r="J66" t="n">
        <v>73.81</v>
      </c>
      <c r="K66" t="n">
        <v>63.4</v>
      </c>
      <c r="L66" t="n">
        <v>62.43</v>
      </c>
      <c r="M66" t="n">
        <v>58.61</v>
      </c>
      <c r="N66" t="n">
        <v>62.03</v>
      </c>
      <c r="O66" t="n">
        <v>61.38</v>
      </c>
      <c r="P66" t="n">
        <v>67.53</v>
      </c>
      <c r="Q66" t="n">
        <v>72.56</v>
      </c>
      <c r="R66" t="n">
        <v>95.04000000000001</v>
      </c>
      <c r="S66" t="n">
        <v>82.18000000000001</v>
      </c>
      <c r="T66" t="n">
        <v>43.42</v>
      </c>
      <c r="U66" t="n">
        <v>35.89</v>
      </c>
      <c r="V66" t="n">
        <v>89.55</v>
      </c>
      <c r="W66" t="inlineStr">
        <is>
          <t>-</t>
        </is>
      </c>
    </row>
    <row r="67">
      <c r="A67" s="5" t="inlineStr">
        <is>
          <t>Verschuldungsgrad in %</t>
        </is>
      </c>
      <c r="B67" s="5" t="inlineStr">
        <is>
          <t>Finance Gearing in %</t>
        </is>
      </c>
      <c r="C67" t="n">
        <v>436.99</v>
      </c>
      <c r="D67" t="n">
        <v>338.62</v>
      </c>
      <c r="E67" t="n">
        <v>205.51</v>
      </c>
      <c r="F67" t="n">
        <v>218.53</v>
      </c>
      <c r="G67" t="n">
        <v>220.48</v>
      </c>
      <c r="H67" t="n">
        <v>213.11</v>
      </c>
      <c r="I67" t="n">
        <v>223.66</v>
      </c>
      <c r="J67" t="n">
        <v>281.81</v>
      </c>
      <c r="K67" t="n">
        <v>173.23</v>
      </c>
      <c r="L67" t="n">
        <v>166.18</v>
      </c>
      <c r="M67" t="n">
        <v>141.63</v>
      </c>
      <c r="N67" t="n">
        <v>163.35</v>
      </c>
      <c r="O67" t="n">
        <v>158.94</v>
      </c>
      <c r="P67" t="n">
        <v>208.01</v>
      </c>
      <c r="Q67" t="n">
        <v>264.41</v>
      </c>
      <c r="R67" t="n">
        <v>1915</v>
      </c>
      <c r="S67" t="n">
        <v>461.25</v>
      </c>
      <c r="T67" t="n">
        <v>76.73</v>
      </c>
      <c r="U67" t="n">
        <v>55.98</v>
      </c>
      <c r="V67" t="n">
        <v>856.88</v>
      </c>
      <c r="W67" t="inlineStr">
        <is>
          <t>-</t>
        </is>
      </c>
    </row>
    <row r="68">
      <c r="A68" s="5" t="inlineStr"/>
      <c r="B68" s="5" t="inlineStr"/>
    </row>
    <row r="69">
      <c r="A69" s="5" t="inlineStr">
        <is>
          <t>Kurzfristige Vermögensquote in %</t>
        </is>
      </c>
      <c r="B69" s="5" t="inlineStr">
        <is>
          <t>Current Assets Ratio in %</t>
        </is>
      </c>
      <c r="C69" t="n">
        <v>62.8</v>
      </c>
      <c r="D69" t="n">
        <v>58.22</v>
      </c>
      <c r="E69" t="n">
        <v>54.95</v>
      </c>
      <c r="F69" t="n">
        <v>57.41</v>
      </c>
      <c r="G69" t="n">
        <v>78.01000000000001</v>
      </c>
      <c r="H69" t="n">
        <v>74.29000000000001</v>
      </c>
      <c r="I69" t="n">
        <v>75.52</v>
      </c>
      <c r="J69" t="n">
        <v>76.34</v>
      </c>
      <c r="K69" t="n">
        <v>73.88</v>
      </c>
      <c r="L69" t="n">
        <v>75.38</v>
      </c>
      <c r="M69" t="n">
        <v>77.51000000000001</v>
      </c>
      <c r="N69" t="n">
        <v>78.37</v>
      </c>
      <c r="O69" t="n">
        <v>82.3</v>
      </c>
      <c r="P69" t="n">
        <v>80.26000000000001</v>
      </c>
      <c r="Q69" t="n">
        <v>64.73999999999999</v>
      </c>
      <c r="R69" t="n">
        <v>74.25</v>
      </c>
      <c r="S69" t="n">
        <v>77.34</v>
      </c>
      <c r="T69" t="n">
        <v>83.76000000000001</v>
      </c>
      <c r="U69" t="n">
        <v>80.41</v>
      </c>
      <c r="V69" t="n">
        <v>84.78</v>
      </c>
    </row>
    <row r="70">
      <c r="A70" s="5" t="inlineStr">
        <is>
          <t>Nettogewinn Marge in %</t>
        </is>
      </c>
      <c r="B70" s="5" t="inlineStr">
        <is>
          <t>Net Profit Marge in %</t>
        </is>
      </c>
      <c r="C70" t="n">
        <v>-235.79</v>
      </c>
      <c r="D70" t="n">
        <v>-330.84</v>
      </c>
      <c r="E70" t="n">
        <v>0.93</v>
      </c>
      <c r="F70" t="n">
        <v>272.49</v>
      </c>
      <c r="G70" t="n">
        <v>175.09</v>
      </c>
      <c r="H70" t="n">
        <v>181.31</v>
      </c>
      <c r="I70" t="n">
        <v>57.72</v>
      </c>
      <c r="J70" t="n">
        <v>-642.27</v>
      </c>
      <c r="K70" t="n">
        <v>-384.62</v>
      </c>
      <c r="L70" t="n">
        <v>138.59</v>
      </c>
      <c r="M70" t="n">
        <v>141.94</v>
      </c>
      <c r="N70" t="n">
        <v>267.42</v>
      </c>
      <c r="O70" t="n">
        <v>405.14</v>
      </c>
      <c r="P70" t="n">
        <v>134.19</v>
      </c>
      <c r="Q70" t="n">
        <v>-151.01</v>
      </c>
      <c r="R70" t="n">
        <v>-797.62</v>
      </c>
      <c r="S70" t="n">
        <v>-3722.22</v>
      </c>
      <c r="T70" t="n">
        <v>234.81</v>
      </c>
      <c r="U70" t="n">
        <v>110.13</v>
      </c>
      <c r="V70" t="n">
        <v>123.31</v>
      </c>
    </row>
    <row r="71">
      <c r="A71" s="5" t="inlineStr">
        <is>
          <t>Operative Ergebnis Marge in %</t>
        </is>
      </c>
      <c r="B71" s="5" t="inlineStr">
        <is>
          <t>EBIT Marge in %</t>
        </is>
      </c>
      <c r="C71" t="n">
        <v>-63.66</v>
      </c>
      <c r="D71" t="n">
        <v>-213.72</v>
      </c>
      <c r="E71" t="n">
        <v>134.57</v>
      </c>
      <c r="F71" t="n">
        <v>481.58</v>
      </c>
      <c r="G71" t="n">
        <v>422.5</v>
      </c>
      <c r="H71" t="n">
        <v>362.62</v>
      </c>
      <c r="I71" t="n">
        <v>250.71</v>
      </c>
      <c r="J71" t="n">
        <v>-417.92</v>
      </c>
      <c r="K71" t="n">
        <v>-235.53</v>
      </c>
      <c r="L71" t="n">
        <v>265.92</v>
      </c>
      <c r="M71" t="n">
        <v>233.64</v>
      </c>
      <c r="N71" t="n">
        <v>353.93</v>
      </c>
      <c r="O71" t="n">
        <v>332.23</v>
      </c>
      <c r="P71" t="n">
        <v>176.78</v>
      </c>
      <c r="Q71" t="n">
        <v>-93.92</v>
      </c>
      <c r="R71" t="n">
        <v>-666.67</v>
      </c>
      <c r="S71" t="n">
        <v>-4128.02</v>
      </c>
      <c r="T71" t="n">
        <v>221.96</v>
      </c>
      <c r="U71" t="n">
        <v>221.73</v>
      </c>
      <c r="V71" t="n">
        <v>254.34</v>
      </c>
    </row>
    <row r="72">
      <c r="A72" s="5" t="inlineStr">
        <is>
          <t>Vermögensumsschlag in %</t>
        </is>
      </c>
      <c r="B72" s="5" t="inlineStr">
        <is>
          <t>Asset Turnover in %</t>
        </is>
      </c>
      <c r="C72" t="n">
        <v>0.77</v>
      </c>
      <c r="D72" t="n">
        <v>0.83</v>
      </c>
      <c r="E72" t="n">
        <v>1.15</v>
      </c>
      <c r="F72" t="n">
        <v>1.17</v>
      </c>
      <c r="G72" t="n">
        <v>2.05</v>
      </c>
      <c r="H72" t="n">
        <v>1.73</v>
      </c>
      <c r="I72" t="n">
        <v>1.48</v>
      </c>
      <c r="J72" t="n">
        <v>1.37</v>
      </c>
      <c r="K72" t="n">
        <v>1.23</v>
      </c>
      <c r="L72" t="n">
        <v>1.53</v>
      </c>
      <c r="M72" t="n">
        <v>2.04</v>
      </c>
      <c r="N72" t="n">
        <v>2.08</v>
      </c>
      <c r="O72" t="n">
        <v>1.71</v>
      </c>
      <c r="P72" t="n">
        <v>2.05</v>
      </c>
      <c r="Q72" t="n">
        <v>2.35</v>
      </c>
      <c r="R72" t="n">
        <v>2.06</v>
      </c>
      <c r="S72" t="n">
        <v>1.64</v>
      </c>
      <c r="T72" t="n">
        <v>2.39</v>
      </c>
      <c r="U72" t="n">
        <v>2.33</v>
      </c>
      <c r="V72" t="n">
        <v>3.39</v>
      </c>
    </row>
    <row r="73">
      <c r="A73" s="5" t="inlineStr">
        <is>
          <t>Langfristige Vermögensquote in %</t>
        </is>
      </c>
      <c r="B73" s="5" t="inlineStr">
        <is>
          <t>Non-Current Assets Ratio in %</t>
        </is>
      </c>
      <c r="C73" t="n">
        <v>31.3</v>
      </c>
      <c r="D73" t="n">
        <v>36.09</v>
      </c>
      <c r="E73" t="n">
        <v>41.45</v>
      </c>
      <c r="F73" t="n">
        <v>38.78</v>
      </c>
      <c r="G73" t="n">
        <v>19.59</v>
      </c>
      <c r="H73" t="n">
        <v>22.09</v>
      </c>
      <c r="I73" t="n">
        <v>20.24</v>
      </c>
      <c r="J73" t="n">
        <v>19.67</v>
      </c>
      <c r="K73" t="n">
        <v>22.17</v>
      </c>
      <c r="L73" t="n">
        <v>21.29</v>
      </c>
      <c r="M73" t="n">
        <v>18.38</v>
      </c>
      <c r="N73" t="n">
        <v>15.1</v>
      </c>
      <c r="O73" t="n">
        <v>10.56</v>
      </c>
      <c r="P73" t="n">
        <v>12.81</v>
      </c>
      <c r="Q73" t="n">
        <v>24.03</v>
      </c>
      <c r="R73" t="n">
        <v>25.75</v>
      </c>
      <c r="S73" t="n">
        <v>22.66</v>
      </c>
      <c r="T73" t="n">
        <v>16.24</v>
      </c>
      <c r="U73" t="n">
        <v>16.61</v>
      </c>
      <c r="V73" t="n">
        <v>13.98</v>
      </c>
    </row>
    <row r="74">
      <c r="A74" s="5" t="inlineStr">
        <is>
          <t>Gesamtkapitalrentabilität</t>
        </is>
      </c>
      <c r="B74" s="5" t="inlineStr">
        <is>
          <t>ROA Return on Assets in %</t>
        </is>
      </c>
      <c r="C74" t="n">
        <v>-1.81</v>
      </c>
      <c r="D74" t="n">
        <v>-2.74</v>
      </c>
      <c r="E74" t="n">
        <v>0.01</v>
      </c>
      <c r="F74" t="n">
        <v>3.19</v>
      </c>
      <c r="G74" t="n">
        <v>3.58</v>
      </c>
      <c r="H74" t="n">
        <v>3.15</v>
      </c>
      <c r="I74" t="n">
        <v>0.86</v>
      </c>
      <c r="J74" t="n">
        <v>-8.81</v>
      </c>
      <c r="K74" t="n">
        <v>-4.71</v>
      </c>
      <c r="L74" t="n">
        <v>2.12</v>
      </c>
      <c r="M74" t="n">
        <v>2.89</v>
      </c>
      <c r="N74" t="n">
        <v>5.57</v>
      </c>
      <c r="O74" t="n">
        <v>6.95</v>
      </c>
      <c r="P74" t="n">
        <v>2.75</v>
      </c>
      <c r="Q74" t="n">
        <v>-3.54</v>
      </c>
      <c r="R74" t="n">
        <v>-16.46</v>
      </c>
      <c r="S74" t="n">
        <v>-61.15</v>
      </c>
      <c r="T74" t="n">
        <v>5.62</v>
      </c>
      <c r="U74" t="n">
        <v>2.57</v>
      </c>
      <c r="V74" t="n">
        <v>4.18</v>
      </c>
    </row>
    <row r="75">
      <c r="A75" s="5" t="inlineStr">
        <is>
          <t>Ertrag des eingesetzten Kapitals</t>
        </is>
      </c>
      <c r="B75" s="5" t="inlineStr">
        <is>
          <t>ROCE Return on Cap. Empl. in %</t>
        </is>
      </c>
      <c r="C75" t="n">
        <v>-1.18</v>
      </c>
      <c r="D75" t="n">
        <v>-3.56</v>
      </c>
      <c r="E75" t="n">
        <v>2.55</v>
      </c>
      <c r="F75" t="n">
        <v>9.619999999999999</v>
      </c>
      <c r="G75" t="n">
        <v>21.67</v>
      </c>
      <c r="H75" t="n">
        <v>12.77</v>
      </c>
      <c r="I75" t="n">
        <v>7.31</v>
      </c>
      <c r="J75" t="n">
        <v>-11.96</v>
      </c>
      <c r="K75" t="n">
        <v>-6.82</v>
      </c>
      <c r="L75" t="n">
        <v>7.86</v>
      </c>
      <c r="M75" t="n">
        <v>8.83</v>
      </c>
      <c r="N75" t="n">
        <v>16.1</v>
      </c>
      <c r="O75" t="n">
        <v>13.28</v>
      </c>
      <c r="P75" t="n">
        <v>9.81</v>
      </c>
      <c r="Q75" t="n">
        <v>-5.94</v>
      </c>
      <c r="R75" t="inlineStr">
        <is>
          <t>-</t>
        </is>
      </c>
      <c r="S75" t="inlineStr">
        <is>
          <t>-</t>
        </is>
      </c>
      <c r="T75" t="n">
        <v>9.359999999999999</v>
      </c>
      <c r="U75" t="inlineStr">
        <is>
          <t>-</t>
        </is>
      </c>
      <c r="V75" t="inlineStr">
        <is>
          <t>-</t>
        </is>
      </c>
    </row>
    <row r="76">
      <c r="A76" s="5" t="inlineStr">
        <is>
          <t>Eigenkapital zu Anlagevermögen</t>
        </is>
      </c>
      <c r="B76" s="5" t="inlineStr">
        <is>
          <t>Equity to Fixed Assets in %</t>
        </is>
      </c>
      <c r="C76" t="n">
        <v>59.49</v>
      </c>
      <c r="D76" t="n">
        <v>63.16</v>
      </c>
      <c r="E76" t="n">
        <v>78.95</v>
      </c>
      <c r="F76" t="n">
        <v>80.95999999999999</v>
      </c>
      <c r="G76" t="n">
        <v>159.3</v>
      </c>
      <c r="H76" t="n">
        <v>144.58</v>
      </c>
      <c r="I76" t="n">
        <v>152.74</v>
      </c>
      <c r="J76" t="n">
        <v>133</v>
      </c>
      <c r="K76" t="n">
        <v>164.14</v>
      </c>
      <c r="L76" t="n">
        <v>175.15</v>
      </c>
      <c r="M76" t="n">
        <v>223.5</v>
      </c>
      <c r="N76" t="n">
        <v>248.91</v>
      </c>
      <c r="O76" t="n">
        <v>363.93</v>
      </c>
      <c r="P76" t="n">
        <v>249.49</v>
      </c>
      <c r="Q76" t="n">
        <v>114.21</v>
      </c>
      <c r="R76" t="n">
        <v>19.27</v>
      </c>
      <c r="S76" t="n">
        <v>78.63</v>
      </c>
      <c r="T76" t="n">
        <v>348.36</v>
      </c>
      <c r="U76" t="n">
        <v>385.98</v>
      </c>
      <c r="V76" t="n">
        <v>74.77</v>
      </c>
    </row>
    <row r="77">
      <c r="A77" s="5" t="inlineStr">
        <is>
          <t>Liquidität Dritten Grades</t>
        </is>
      </c>
      <c r="B77" s="5" t="inlineStr">
        <is>
          <t>Current Ratio in %</t>
        </is>
      </c>
      <c r="C77" t="n">
        <v>107.3</v>
      </c>
      <c r="D77" t="n">
        <v>115.8</v>
      </c>
      <c r="E77" t="n">
        <v>139.76</v>
      </c>
      <c r="F77" t="n">
        <v>138.41</v>
      </c>
      <c r="G77" t="n">
        <v>129.79</v>
      </c>
      <c r="H77" t="n">
        <v>146.41</v>
      </c>
      <c r="I77" t="n">
        <v>153.71</v>
      </c>
      <c r="J77" t="n">
        <v>146.6</v>
      </c>
      <c r="K77" t="n">
        <v>128.11</v>
      </c>
      <c r="L77" t="n">
        <v>156.04</v>
      </c>
      <c r="M77" t="n">
        <v>168.23</v>
      </c>
      <c r="N77" t="n">
        <v>144.63</v>
      </c>
      <c r="O77" t="n">
        <v>144.12</v>
      </c>
      <c r="P77" t="n">
        <v>127.42</v>
      </c>
      <c r="Q77" t="n">
        <v>102.96</v>
      </c>
      <c r="R77" t="inlineStr">
        <is>
          <t>-</t>
        </is>
      </c>
      <c r="S77" t="inlineStr">
        <is>
          <t>-</t>
        </is>
      </c>
      <c r="T77" t="n">
        <v>193.54</v>
      </c>
      <c r="U77" t="inlineStr">
        <is>
          <t>-</t>
        </is>
      </c>
      <c r="V77" t="inlineStr">
        <is>
          <t>-</t>
        </is>
      </c>
    </row>
    <row r="78">
      <c r="A78" s="5" t="inlineStr">
        <is>
          <t>Operativer Cashflow</t>
        </is>
      </c>
      <c r="B78" s="5" t="inlineStr">
        <is>
          <t>Operating Cashflow in M</t>
        </is>
      </c>
      <c r="C78" t="n">
        <v>3617.5188</v>
      </c>
      <c r="D78" t="n">
        <v>571.2121999999999</v>
      </c>
      <c r="E78" t="n">
        <v>913.5516</v>
      </c>
      <c r="F78" t="n">
        <v>1327.6562</v>
      </c>
      <c r="G78" t="n">
        <v>1275.4776</v>
      </c>
      <c r="H78" t="n">
        <v>612.2616</v>
      </c>
      <c r="I78" t="n">
        <v>640.5695999999999</v>
      </c>
      <c r="J78" t="n">
        <v>114.7068</v>
      </c>
      <c r="K78" t="n">
        <v>-493.3863</v>
      </c>
      <c r="L78" t="n">
        <v>1212.659</v>
      </c>
      <c r="M78" t="n">
        <v>4878.044499999999</v>
      </c>
      <c r="N78" t="n">
        <v>-750.7255</v>
      </c>
      <c r="O78" t="n">
        <v>4844.6195</v>
      </c>
      <c r="P78" t="n">
        <v>728.7798</v>
      </c>
      <c r="Q78" t="n">
        <v>-839.9495999999999</v>
      </c>
      <c r="R78" t="n">
        <v>2133.5295</v>
      </c>
      <c r="S78" t="n">
        <v>-24.984</v>
      </c>
      <c r="T78" t="n">
        <v>1350.6975</v>
      </c>
      <c r="U78" t="n">
        <v>-3220.3335</v>
      </c>
      <c r="V78" t="inlineStr">
        <is>
          <t>-</t>
        </is>
      </c>
    </row>
    <row r="79">
      <c r="A79" s="5" t="inlineStr">
        <is>
          <t>Aktienrückkauf</t>
        </is>
      </c>
      <c r="B79" s="5" t="inlineStr">
        <is>
          <t>Share Buyback in M</t>
        </is>
      </c>
      <c r="C79" t="n">
        <v>-9.700000000000003</v>
      </c>
      <c r="D79" t="n">
        <v>0</v>
      </c>
      <c r="E79" t="n">
        <v>0</v>
      </c>
      <c r="F79" t="n">
        <v>-16.10000000000001</v>
      </c>
      <c r="G79" t="n">
        <v>0</v>
      </c>
      <c r="H79" t="n">
        <v>0</v>
      </c>
      <c r="I79" t="n">
        <v>-7.349999999999994</v>
      </c>
      <c r="J79" t="n">
        <v>0</v>
      </c>
      <c r="K79" t="n">
        <v>-6.680000000000007</v>
      </c>
      <c r="L79" t="n">
        <v>0</v>
      </c>
      <c r="M79" t="n">
        <v>0</v>
      </c>
      <c r="N79" t="n">
        <v>0</v>
      </c>
      <c r="O79" t="n">
        <v>-8.029999999999994</v>
      </c>
      <c r="P79" t="n">
        <v>0</v>
      </c>
      <c r="Q79" t="n">
        <v>-6.770000000000003</v>
      </c>
      <c r="R79" t="n">
        <v>0</v>
      </c>
      <c r="S79" t="n">
        <v>0</v>
      </c>
      <c r="T79" t="n">
        <v>0</v>
      </c>
      <c r="U79" t="n">
        <v>0</v>
      </c>
      <c r="V79" t="inlineStr">
        <is>
          <t>-</t>
        </is>
      </c>
    </row>
    <row r="80">
      <c r="A80" s="5" t="inlineStr">
        <is>
          <t>Umsatzwachstum 1J in %</t>
        </is>
      </c>
      <c r="B80" s="5" t="inlineStr">
        <is>
          <t>Revenue Growth 1Y in %</t>
        </is>
      </c>
      <c r="C80" t="n">
        <v>21.41</v>
      </c>
      <c r="D80" t="n">
        <v>-21.36</v>
      </c>
      <c r="E80" t="n">
        <v>-7.88</v>
      </c>
      <c r="F80" t="n">
        <v>17.21</v>
      </c>
      <c r="G80" t="n">
        <v>38.87</v>
      </c>
      <c r="H80" t="n">
        <v>21.73</v>
      </c>
      <c r="I80" t="n">
        <v>20.86</v>
      </c>
      <c r="J80" t="n">
        <v>15.94</v>
      </c>
      <c r="K80" t="n">
        <v>-16.38</v>
      </c>
      <c r="L80" t="n">
        <v>-11.92</v>
      </c>
      <c r="M80" t="n">
        <v>-3.82</v>
      </c>
      <c r="N80" t="n">
        <v>47.47</v>
      </c>
      <c r="O80" t="n">
        <v>28.54</v>
      </c>
      <c r="P80" t="n">
        <v>72.93000000000001</v>
      </c>
      <c r="Q80" t="n">
        <v>29.29</v>
      </c>
      <c r="R80" t="n">
        <v>1.45</v>
      </c>
      <c r="S80" t="n">
        <v>-51.64</v>
      </c>
      <c r="T80" t="n">
        <v>25.7</v>
      </c>
      <c r="U80" t="n">
        <v>31.21</v>
      </c>
      <c r="V80" t="inlineStr">
        <is>
          <t>-</t>
        </is>
      </c>
    </row>
    <row r="81">
      <c r="A81" s="5" t="inlineStr">
        <is>
          <t>Umsatzwachstum 3J in %</t>
        </is>
      </c>
      <c r="B81" s="5" t="inlineStr">
        <is>
          <t>Revenue Growth 3Y in %</t>
        </is>
      </c>
      <c r="C81" t="n">
        <v>-2.61</v>
      </c>
      <c r="D81" t="n">
        <v>-4.01</v>
      </c>
      <c r="E81" t="n">
        <v>16.07</v>
      </c>
      <c r="F81" t="n">
        <v>25.94</v>
      </c>
      <c r="G81" t="n">
        <v>27.15</v>
      </c>
      <c r="H81" t="n">
        <v>19.51</v>
      </c>
      <c r="I81" t="n">
        <v>6.81</v>
      </c>
      <c r="J81" t="n">
        <v>-4.12</v>
      </c>
      <c r="K81" t="n">
        <v>-10.71</v>
      </c>
      <c r="L81" t="n">
        <v>10.58</v>
      </c>
      <c r="M81" t="n">
        <v>24.06</v>
      </c>
      <c r="N81" t="n">
        <v>49.65</v>
      </c>
      <c r="O81" t="n">
        <v>43.59</v>
      </c>
      <c r="P81" t="n">
        <v>34.56</v>
      </c>
      <c r="Q81" t="n">
        <v>-6.97</v>
      </c>
      <c r="R81" t="n">
        <v>-8.16</v>
      </c>
      <c r="S81" t="n">
        <v>1.76</v>
      </c>
      <c r="T81" t="inlineStr">
        <is>
          <t>-</t>
        </is>
      </c>
      <c r="U81" t="inlineStr">
        <is>
          <t>-</t>
        </is>
      </c>
      <c r="V81" t="inlineStr">
        <is>
          <t>-</t>
        </is>
      </c>
    </row>
    <row r="82">
      <c r="A82" s="5" t="inlineStr">
        <is>
          <t>Umsatzwachstum 5J in %</t>
        </is>
      </c>
      <c r="B82" s="5" t="inlineStr">
        <is>
          <t>Revenue Growth 5Y in %</t>
        </is>
      </c>
      <c r="C82" t="n">
        <v>9.65</v>
      </c>
      <c r="D82" t="n">
        <v>9.710000000000001</v>
      </c>
      <c r="E82" t="n">
        <v>18.16</v>
      </c>
      <c r="F82" t="n">
        <v>22.92</v>
      </c>
      <c r="G82" t="n">
        <v>16.2</v>
      </c>
      <c r="H82" t="n">
        <v>6.05</v>
      </c>
      <c r="I82" t="n">
        <v>0.9399999999999999</v>
      </c>
      <c r="J82" t="n">
        <v>6.26</v>
      </c>
      <c r="K82" t="n">
        <v>8.779999999999999</v>
      </c>
      <c r="L82" t="n">
        <v>26.64</v>
      </c>
      <c r="M82" t="n">
        <v>34.88</v>
      </c>
      <c r="N82" t="n">
        <v>35.94</v>
      </c>
      <c r="O82" t="n">
        <v>16.11</v>
      </c>
      <c r="P82" t="n">
        <v>15.55</v>
      </c>
      <c r="Q82" t="n">
        <v>7.2</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7.85</v>
      </c>
      <c r="D83" t="n">
        <v>5.33</v>
      </c>
      <c r="E83" t="n">
        <v>12.21</v>
      </c>
      <c r="F83" t="n">
        <v>15.85</v>
      </c>
      <c r="G83" t="n">
        <v>21.42</v>
      </c>
      <c r="H83" t="n">
        <v>20.46</v>
      </c>
      <c r="I83" t="n">
        <v>18.44</v>
      </c>
      <c r="J83" t="n">
        <v>11.19</v>
      </c>
      <c r="K83" t="n">
        <v>12.16</v>
      </c>
      <c r="L83" t="n">
        <v>16.92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-13.47</v>
      </c>
      <c r="D84" t="n">
        <v>-28066.67</v>
      </c>
      <c r="E84" t="n">
        <v>-99.69</v>
      </c>
      <c r="F84" t="n">
        <v>82.41</v>
      </c>
      <c r="G84" t="n">
        <v>34.1</v>
      </c>
      <c r="H84" t="n">
        <v>282.35</v>
      </c>
      <c r="I84" t="n">
        <v>-110.86</v>
      </c>
      <c r="J84" t="n">
        <v>93.61</v>
      </c>
      <c r="K84" t="n">
        <v>-332.06</v>
      </c>
      <c r="L84" t="n">
        <v>-13.99</v>
      </c>
      <c r="M84" t="n">
        <v>-48.95</v>
      </c>
      <c r="N84" t="n">
        <v>-2.66</v>
      </c>
      <c r="O84" t="n">
        <v>288.1</v>
      </c>
      <c r="P84" t="n">
        <v>-253.66</v>
      </c>
      <c r="Q84" t="n">
        <v>-75.52</v>
      </c>
      <c r="R84" t="n">
        <v>-78.26000000000001</v>
      </c>
      <c r="S84" t="n">
        <v>-866.67</v>
      </c>
      <c r="T84" t="n">
        <v>168</v>
      </c>
      <c r="U84" t="n">
        <v>17.19</v>
      </c>
      <c r="V84" t="inlineStr">
        <is>
          <t>-</t>
        </is>
      </c>
    </row>
    <row r="85">
      <c r="A85" s="5" t="inlineStr">
        <is>
          <t>Gewinnwachstum 3J in %</t>
        </is>
      </c>
      <c r="B85" s="5" t="inlineStr">
        <is>
          <t>Earnings Growth 3Y in %</t>
        </is>
      </c>
      <c r="C85" t="n">
        <v>-9393.280000000001</v>
      </c>
      <c r="D85" t="n">
        <v>-9361.32</v>
      </c>
      <c r="E85" t="n">
        <v>5.61</v>
      </c>
      <c r="F85" t="n">
        <v>132.95</v>
      </c>
      <c r="G85" t="n">
        <v>68.53</v>
      </c>
      <c r="H85" t="n">
        <v>88.37</v>
      </c>
      <c r="I85" t="n">
        <v>-116.44</v>
      </c>
      <c r="J85" t="n">
        <v>-84.15000000000001</v>
      </c>
      <c r="K85" t="n">
        <v>-131.67</v>
      </c>
      <c r="L85" t="n">
        <v>-21.87</v>
      </c>
      <c r="M85" t="n">
        <v>78.83</v>
      </c>
      <c r="N85" t="n">
        <v>10.59</v>
      </c>
      <c r="O85" t="n">
        <v>-13.69</v>
      </c>
      <c r="P85" t="n">
        <v>-135.81</v>
      </c>
      <c r="Q85" t="n">
        <v>-340.15</v>
      </c>
      <c r="R85" t="n">
        <v>-258.98</v>
      </c>
      <c r="S85" t="n">
        <v>-227.16</v>
      </c>
      <c r="T85" t="inlineStr">
        <is>
          <t>-</t>
        </is>
      </c>
      <c r="U85" t="inlineStr">
        <is>
          <t>-</t>
        </is>
      </c>
      <c r="V85" t="inlineStr">
        <is>
          <t>-</t>
        </is>
      </c>
    </row>
    <row r="86">
      <c r="A86" s="5" t="inlineStr">
        <is>
          <t>Gewinnwachstum 5J in %</t>
        </is>
      </c>
      <c r="B86" s="5" t="inlineStr">
        <is>
          <t>Earnings Growth 5Y in %</t>
        </is>
      </c>
      <c r="C86" t="n">
        <v>-5612.66</v>
      </c>
      <c r="D86" t="n">
        <v>-5553.5</v>
      </c>
      <c r="E86" t="n">
        <v>37.66</v>
      </c>
      <c r="F86" t="n">
        <v>76.31999999999999</v>
      </c>
      <c r="G86" t="n">
        <v>-6.57</v>
      </c>
      <c r="H86" t="n">
        <v>-16.19</v>
      </c>
      <c r="I86" t="n">
        <v>-82.45</v>
      </c>
      <c r="J86" t="n">
        <v>-60.81</v>
      </c>
      <c r="K86" t="n">
        <v>-21.91</v>
      </c>
      <c r="L86" t="n">
        <v>-6.23</v>
      </c>
      <c r="M86" t="n">
        <v>-18.54</v>
      </c>
      <c r="N86" t="n">
        <v>-24.4</v>
      </c>
      <c r="O86" t="n">
        <v>-197.2</v>
      </c>
      <c r="P86" t="n">
        <v>-221.22</v>
      </c>
      <c r="Q86" t="n">
        <v>-167.05</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-2814.43</v>
      </c>
      <c r="D87" t="n">
        <v>-2817.98</v>
      </c>
      <c r="E87" t="n">
        <v>-11.57</v>
      </c>
      <c r="F87" t="n">
        <v>27.21</v>
      </c>
      <c r="G87" t="n">
        <v>-6.4</v>
      </c>
      <c r="H87" t="n">
        <v>-17.36</v>
      </c>
      <c r="I87" t="n">
        <v>-53.42</v>
      </c>
      <c r="J87" t="n">
        <v>-129.01</v>
      </c>
      <c r="K87" t="n">
        <v>-121.57</v>
      </c>
      <c r="L87" t="n">
        <v>-86.64</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inlineStr">
        <is>
          <t>-</t>
        </is>
      </c>
      <c r="E88" t="inlineStr">
        <is>
          <t>-</t>
        </is>
      </c>
      <c r="F88" t="n">
        <v>0.26</v>
      </c>
      <c r="G88" t="n">
        <v>-7.67</v>
      </c>
      <c r="H88" t="n">
        <v>-1.72</v>
      </c>
      <c r="I88" t="n">
        <v>-0.83</v>
      </c>
      <c r="J88" t="inlineStr">
        <is>
          <t>-</t>
        </is>
      </c>
      <c r="K88" t="inlineStr">
        <is>
          <t>-</t>
        </is>
      </c>
      <c r="L88" t="n">
        <v>-2.86</v>
      </c>
      <c r="M88" t="n">
        <v>-1.57</v>
      </c>
      <c r="N88" t="n">
        <v>-0.58</v>
      </c>
      <c r="O88" t="n">
        <v>-0.22</v>
      </c>
      <c r="P88" t="n">
        <v>-0.3</v>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-63.84</v>
      </c>
      <c r="D89" t="n">
        <v>-224.88</v>
      </c>
      <c r="E89" t="n">
        <v>-74.26000000000001</v>
      </c>
      <c r="F89" t="n">
        <v>33.6</v>
      </c>
      <c r="G89" t="n">
        <v>61.79</v>
      </c>
      <c r="H89" t="n">
        <v>76.06999999999999</v>
      </c>
      <c r="I89" t="n">
        <v>-172.5</v>
      </c>
      <c r="J89" t="n">
        <v>105.72</v>
      </c>
      <c r="K89" t="n">
        <v>-174.06</v>
      </c>
      <c r="L89" t="n">
        <v>0.25</v>
      </c>
      <c r="M89" t="n">
        <v>-36.51</v>
      </c>
      <c r="N89" t="n">
        <v>57.11</v>
      </c>
      <c r="O89" t="n">
        <v>141.57</v>
      </c>
      <c r="P89" t="n">
        <v>-425.49</v>
      </c>
      <c r="Q89" t="n">
        <v>-81.79000000000001</v>
      </c>
      <c r="R89" t="n">
        <v>-83.62</v>
      </c>
      <c r="S89" t="n">
        <v>-999.47</v>
      </c>
      <c r="T89" t="n">
        <v>25.83</v>
      </c>
      <c r="U89" t="n">
        <v>14.39</v>
      </c>
      <c r="V89" t="inlineStr">
        <is>
          <t>-</t>
        </is>
      </c>
    </row>
    <row r="90">
      <c r="A90" s="5" t="inlineStr">
        <is>
          <t>EBIT-Wachstum 3J in %</t>
        </is>
      </c>
      <c r="B90" s="5" t="inlineStr">
        <is>
          <t>EBIT Growth 3Y in %</t>
        </is>
      </c>
      <c r="C90" t="n">
        <v>-120.99</v>
      </c>
      <c r="D90" t="n">
        <v>-88.51000000000001</v>
      </c>
      <c r="E90" t="n">
        <v>7.04</v>
      </c>
      <c r="F90" t="n">
        <v>57.15</v>
      </c>
      <c r="G90" t="n">
        <v>-11.55</v>
      </c>
      <c r="H90" t="n">
        <v>3.1</v>
      </c>
      <c r="I90" t="n">
        <v>-80.28</v>
      </c>
      <c r="J90" t="n">
        <v>-22.7</v>
      </c>
      <c r="K90" t="n">
        <v>-70.11</v>
      </c>
      <c r="L90" t="n">
        <v>6.95</v>
      </c>
      <c r="M90" t="n">
        <v>54.06</v>
      </c>
      <c r="N90" t="n">
        <v>-75.59999999999999</v>
      </c>
      <c r="O90" t="n">
        <v>-121.9</v>
      </c>
      <c r="P90" t="n">
        <v>-196.97</v>
      </c>
      <c r="Q90" t="n">
        <v>-388.29</v>
      </c>
      <c r="R90" t="n">
        <v>-352.42</v>
      </c>
      <c r="S90" t="n">
        <v>-319.75</v>
      </c>
      <c r="T90" t="inlineStr">
        <is>
          <t>-</t>
        </is>
      </c>
      <c r="U90" t="inlineStr">
        <is>
          <t>-</t>
        </is>
      </c>
      <c r="V90" t="inlineStr">
        <is>
          <t>-</t>
        </is>
      </c>
    </row>
    <row r="91">
      <c r="A91" s="5" t="inlineStr">
        <is>
          <t>EBIT-Wachstum 5J in %</t>
        </is>
      </c>
      <c r="B91" s="5" t="inlineStr">
        <is>
          <t>EBIT Growth 5Y in %</t>
        </is>
      </c>
      <c r="C91" t="n">
        <v>-53.52</v>
      </c>
      <c r="D91" t="n">
        <v>-25.54</v>
      </c>
      <c r="E91" t="n">
        <v>-15.06</v>
      </c>
      <c r="F91" t="n">
        <v>20.94</v>
      </c>
      <c r="G91" t="n">
        <v>-20.6</v>
      </c>
      <c r="H91" t="n">
        <v>-32.9</v>
      </c>
      <c r="I91" t="n">
        <v>-55.42</v>
      </c>
      <c r="J91" t="n">
        <v>-9.5</v>
      </c>
      <c r="K91" t="n">
        <v>-2.33</v>
      </c>
      <c r="L91" t="n">
        <v>-52.61</v>
      </c>
      <c r="M91" t="n">
        <v>-69.02</v>
      </c>
      <c r="N91" t="n">
        <v>-78.44</v>
      </c>
      <c r="O91" t="n">
        <v>-289.76</v>
      </c>
      <c r="P91" t="n">
        <v>-312.91</v>
      </c>
      <c r="Q91" t="n">
        <v>-224.93</v>
      </c>
      <c r="R91" t="inlineStr">
        <is>
          <t>-</t>
        </is>
      </c>
      <c r="S91" t="inlineStr">
        <is>
          <t>-</t>
        </is>
      </c>
      <c r="T91" t="inlineStr">
        <is>
          <t>-</t>
        </is>
      </c>
      <c r="U91" t="inlineStr">
        <is>
          <t>-</t>
        </is>
      </c>
      <c r="V91" t="inlineStr">
        <is>
          <t>-</t>
        </is>
      </c>
    </row>
    <row r="92">
      <c r="A92" s="5" t="inlineStr">
        <is>
          <t>EBIT-Wachstum 10J in %</t>
        </is>
      </c>
      <c r="B92" s="5" t="inlineStr">
        <is>
          <t>EBIT Growth 10Y in %</t>
        </is>
      </c>
      <c r="C92" t="n">
        <v>-43.21</v>
      </c>
      <c r="D92" t="n">
        <v>-40.48</v>
      </c>
      <c r="E92" t="n">
        <v>-12.28</v>
      </c>
      <c r="F92" t="n">
        <v>9.300000000000001</v>
      </c>
      <c r="G92" t="n">
        <v>-36.61</v>
      </c>
      <c r="H92" t="n">
        <v>-50.96</v>
      </c>
      <c r="I92" t="n">
        <v>-66.93000000000001</v>
      </c>
      <c r="J92" t="n">
        <v>-149.63</v>
      </c>
      <c r="K92" t="n">
        <v>-157.62</v>
      </c>
      <c r="L92" t="n">
        <v>-138.77</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475.72</v>
      </c>
      <c r="D93" t="n">
        <v>-37.47</v>
      </c>
      <c r="E93" t="n">
        <v>-31.19</v>
      </c>
      <c r="F93" t="n">
        <v>-13.19</v>
      </c>
      <c r="G93" t="n">
        <v>108.32</v>
      </c>
      <c r="H93" t="n">
        <v>-4.42</v>
      </c>
      <c r="I93" t="n">
        <v>407.69</v>
      </c>
      <c r="J93" t="n">
        <v>-123.25</v>
      </c>
      <c r="K93" t="n">
        <v>-136.99</v>
      </c>
      <c r="L93" t="n">
        <v>-75.14</v>
      </c>
      <c r="M93" t="n">
        <v>-749.78</v>
      </c>
      <c r="N93" t="n">
        <v>-115.5</v>
      </c>
      <c r="O93" t="n">
        <v>484.91</v>
      </c>
      <c r="P93" t="n">
        <v>-186.76</v>
      </c>
      <c r="Q93" t="n">
        <v>-134.84</v>
      </c>
      <c r="R93" t="n">
        <v>-8639.58</v>
      </c>
      <c r="S93" t="n">
        <v>-101.85</v>
      </c>
      <c r="T93" t="n">
        <v>-141.94</v>
      </c>
      <c r="U93" t="inlineStr">
        <is>
          <t>-</t>
        </is>
      </c>
      <c r="V93" t="inlineStr">
        <is>
          <t>-</t>
        </is>
      </c>
    </row>
    <row r="94">
      <c r="A94" s="5" t="inlineStr">
        <is>
          <t>Op.Cashflow Wachstum 3J in %</t>
        </is>
      </c>
      <c r="B94" s="5" t="inlineStr">
        <is>
          <t>Op.Cashflow Wachstum 3Y in %</t>
        </is>
      </c>
      <c r="C94" t="n">
        <v>135.69</v>
      </c>
      <c r="D94" t="n">
        <v>-27.28</v>
      </c>
      <c r="E94" t="n">
        <v>21.31</v>
      </c>
      <c r="F94" t="n">
        <v>30.24</v>
      </c>
      <c r="G94" t="n">
        <v>170.53</v>
      </c>
      <c r="H94" t="n">
        <v>93.34</v>
      </c>
      <c r="I94" t="n">
        <v>49.15</v>
      </c>
      <c r="J94" t="n">
        <v>-111.79</v>
      </c>
      <c r="K94" t="n">
        <v>-320.64</v>
      </c>
      <c r="L94" t="n">
        <v>-313.47</v>
      </c>
      <c r="M94" t="n">
        <v>-126.79</v>
      </c>
      <c r="N94" t="n">
        <v>60.88</v>
      </c>
      <c r="O94" t="n">
        <v>54.44</v>
      </c>
      <c r="P94" t="n">
        <v>-2987.06</v>
      </c>
      <c r="Q94" t="n">
        <v>-2958.76</v>
      </c>
      <c r="R94" t="n">
        <v>-2961.12</v>
      </c>
      <c r="S94" t="inlineStr">
        <is>
          <t>-</t>
        </is>
      </c>
      <c r="T94" t="inlineStr">
        <is>
          <t>-</t>
        </is>
      </c>
      <c r="U94" t="inlineStr">
        <is>
          <t>-</t>
        </is>
      </c>
      <c r="V94" t="inlineStr">
        <is>
          <t>-</t>
        </is>
      </c>
    </row>
    <row r="95">
      <c r="A95" s="5" t="inlineStr">
        <is>
          <t>Op.Cashflow Wachstum 5J in %</t>
        </is>
      </c>
      <c r="B95" s="5" t="inlineStr">
        <is>
          <t>Op.Cashflow Wachstum 5Y in %</t>
        </is>
      </c>
      <c r="C95" t="n">
        <v>100.44</v>
      </c>
      <c r="D95" t="n">
        <v>4.41</v>
      </c>
      <c r="E95" t="n">
        <v>93.44</v>
      </c>
      <c r="F95" t="n">
        <v>75.03</v>
      </c>
      <c r="G95" t="n">
        <v>50.27</v>
      </c>
      <c r="H95" t="n">
        <v>13.58</v>
      </c>
      <c r="I95" t="n">
        <v>-135.49</v>
      </c>
      <c r="J95" t="n">
        <v>-240.13</v>
      </c>
      <c r="K95" t="n">
        <v>-118.5</v>
      </c>
      <c r="L95" t="n">
        <v>-128.45</v>
      </c>
      <c r="M95" t="n">
        <v>-140.39</v>
      </c>
      <c r="N95" t="n">
        <v>-1718.35</v>
      </c>
      <c r="O95" t="n">
        <v>-1715.62</v>
      </c>
      <c r="P95" t="n">
        <v>-1840.99</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57.01</v>
      </c>
      <c r="D96" t="n">
        <v>-65.54000000000001</v>
      </c>
      <c r="E96" t="n">
        <v>-73.34</v>
      </c>
      <c r="F96" t="n">
        <v>-21.73</v>
      </c>
      <c r="G96" t="n">
        <v>-39.09</v>
      </c>
      <c r="H96" t="n">
        <v>-63.41</v>
      </c>
      <c r="I96" t="n">
        <v>-926.92</v>
      </c>
      <c r="J96" t="n">
        <v>-977.88</v>
      </c>
      <c r="K96" t="n">
        <v>-979.75</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170.6</v>
      </c>
      <c r="D97" t="n">
        <v>242.7</v>
      </c>
      <c r="E97" t="n">
        <v>439</v>
      </c>
      <c r="F97" t="n">
        <v>476.9</v>
      </c>
      <c r="G97" t="n">
        <v>261.4</v>
      </c>
      <c r="H97" t="n">
        <v>292</v>
      </c>
      <c r="I97" t="n">
        <v>314.3</v>
      </c>
      <c r="J97" t="n">
        <v>258.7</v>
      </c>
      <c r="K97" t="n">
        <v>166.8</v>
      </c>
      <c r="L97" t="n">
        <v>267.2</v>
      </c>
      <c r="M97" t="n">
        <v>264.2</v>
      </c>
      <c r="N97" t="n">
        <v>206.6</v>
      </c>
      <c r="O97" t="n">
        <v>177.3</v>
      </c>
      <c r="P97" t="n">
        <v>79</v>
      </c>
      <c r="Q97" t="n">
        <v>4.3</v>
      </c>
      <c r="R97" t="n">
        <v>151.1</v>
      </c>
      <c r="S97" t="n">
        <v>194.9</v>
      </c>
      <c r="T97" t="n">
        <v>144.8</v>
      </c>
      <c r="U97" t="n">
        <v>234.8</v>
      </c>
      <c r="V97" t="n">
        <v>129.8</v>
      </c>
      <c r="W97" t="inlineStr">
        <is>
          <t>-</t>
        </is>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0"/>
    <col customWidth="1" max="15" min="15" width="20"/>
    <col customWidth="1" max="16" min="16" width="21"/>
    <col customWidth="1" max="17" min="17" width="10"/>
    <col customWidth="1" max="18" min="18" width="10"/>
    <col customWidth="1" max="19" min="19" width="21"/>
    <col customWidth="1" max="20" min="20" width="10"/>
    <col customWidth="1" max="21" min="21" width="22"/>
    <col customWidth="1" max="22" min="22" width="10"/>
  </cols>
  <sheetData>
    <row r="1">
      <c r="A1" s="1" t="inlineStr">
        <is>
          <t xml:space="preserve">PFEIFFER VACUUM </t>
        </is>
      </c>
      <c r="B1" s="2" t="inlineStr">
        <is>
          <t>WKN: 691660  ISIN: DE0006916604  Symbol:PFV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1890</t>
        </is>
      </c>
      <c r="C4" s="5" t="inlineStr">
        <is>
          <t>Telefon / Phone</t>
        </is>
      </c>
      <c r="D4" s="5" t="inlineStr"/>
      <c r="E4" t="inlineStr">
        <is>
          <t>+49-6441-802-0</t>
        </is>
      </c>
      <c r="G4" t="inlineStr">
        <is>
          <t>20.02.2020</t>
        </is>
      </c>
      <c r="H4" t="inlineStr">
        <is>
          <t>Preliminary Results</t>
        </is>
      </c>
      <c r="J4" t="inlineStr">
        <is>
          <t>Pangea/​Busch</t>
        </is>
      </c>
      <c r="L4" t="inlineStr">
        <is>
          <t>50,02%</t>
        </is>
      </c>
    </row>
    <row r="5">
      <c r="A5" s="5" t="inlineStr">
        <is>
          <t>Ticker</t>
        </is>
      </c>
      <c r="B5" t="inlineStr">
        <is>
          <t>PFV</t>
        </is>
      </c>
      <c r="C5" s="5" t="inlineStr">
        <is>
          <t>Fax</t>
        </is>
      </c>
      <c r="D5" s="5" t="inlineStr"/>
      <c r="E5" t="inlineStr">
        <is>
          <t>+49-6441-802-1202</t>
        </is>
      </c>
      <c r="G5" t="inlineStr">
        <is>
          <t>26.03.2020</t>
        </is>
      </c>
      <c r="H5" t="inlineStr">
        <is>
          <t>Publication Of Annual Report</t>
        </is>
      </c>
      <c r="J5" t="inlineStr">
        <is>
          <t>Hakuto, Tokyo</t>
        </is>
      </c>
      <c r="L5" t="inlineStr">
        <is>
          <t>3,48%</t>
        </is>
      </c>
    </row>
    <row r="6">
      <c r="A6" s="5" t="inlineStr">
        <is>
          <t>Gelistet Seit / Listed Since</t>
        </is>
      </c>
      <c r="B6" t="inlineStr">
        <is>
          <t>15.04.1996</t>
        </is>
      </c>
      <c r="C6" s="5" t="inlineStr">
        <is>
          <t>Internet</t>
        </is>
      </c>
      <c r="D6" s="5" t="inlineStr"/>
      <c r="E6" t="inlineStr">
        <is>
          <t>http://www.pfeiffer-vacuum.de</t>
        </is>
      </c>
      <c r="G6" t="inlineStr">
        <is>
          <t>05.05.2020</t>
        </is>
      </c>
      <c r="H6" t="inlineStr">
        <is>
          <t>Result Q1</t>
        </is>
      </c>
      <c r="J6" t="inlineStr">
        <is>
          <t>Norges Bank</t>
        </is>
      </c>
      <c r="L6" t="inlineStr">
        <is>
          <t>3,13%</t>
        </is>
      </c>
    </row>
    <row r="7">
      <c r="A7" s="5" t="inlineStr">
        <is>
          <t>Nominalwert / Nominal Value</t>
        </is>
      </c>
      <c r="B7" t="inlineStr">
        <is>
          <t>-</t>
        </is>
      </c>
      <c r="C7" s="5" t="inlineStr">
        <is>
          <t>E-Mail</t>
        </is>
      </c>
      <c r="D7" s="5" t="inlineStr"/>
      <c r="E7" t="inlineStr">
        <is>
          <t>info@pfeiffer-vacuum.de</t>
        </is>
      </c>
      <c r="G7" t="inlineStr">
        <is>
          <t>20.05.2020</t>
        </is>
      </c>
      <c r="H7" t="inlineStr">
        <is>
          <t>Annual General Meeting</t>
        </is>
      </c>
      <c r="J7" t="inlineStr">
        <is>
          <t>Investmentgesellschaft für langfristige Investoren TGV</t>
        </is>
      </c>
      <c r="L7" t="inlineStr">
        <is>
          <t>3,05%</t>
        </is>
      </c>
    </row>
    <row r="8">
      <c r="A8" s="5" t="inlineStr">
        <is>
          <t>Land / Country</t>
        </is>
      </c>
      <c r="B8" t="inlineStr">
        <is>
          <t>Deutschland</t>
        </is>
      </c>
      <c r="C8" s="5" t="inlineStr">
        <is>
          <t>Inv. Relations Telefon / Phone</t>
        </is>
      </c>
      <c r="D8" s="5" t="inlineStr"/>
      <c r="E8" t="inlineStr">
        <is>
          <t>+49-6441-802-1360</t>
        </is>
      </c>
      <c r="G8" t="inlineStr">
        <is>
          <t>04.08.2020</t>
        </is>
      </c>
      <c r="H8" t="inlineStr">
        <is>
          <t>Score Half Year</t>
        </is>
      </c>
      <c r="J8" t="inlineStr">
        <is>
          <t>Freefloat</t>
        </is>
      </c>
      <c r="L8" t="inlineStr">
        <is>
          <t>40,32%</t>
        </is>
      </c>
    </row>
    <row r="9">
      <c r="A9" s="5" t="inlineStr">
        <is>
          <t>Währung / Currency</t>
        </is>
      </c>
      <c r="B9" t="inlineStr">
        <is>
          <t>EUR</t>
        </is>
      </c>
      <c r="C9" s="5" t="inlineStr">
        <is>
          <t>Kontaktperson / Contact Person</t>
        </is>
      </c>
      <c r="D9" s="5" t="inlineStr"/>
      <c r="E9" t="inlineStr">
        <is>
          <t>Heide Erickson</t>
        </is>
      </c>
      <c r="G9" t="inlineStr">
        <is>
          <t>03.11.2020</t>
        </is>
      </c>
      <c r="H9" t="inlineStr">
        <is>
          <t>Q3 Earnings</t>
        </is>
      </c>
    </row>
    <row r="10">
      <c r="A10" s="5" t="inlineStr">
        <is>
          <t>Branche / Industry</t>
        </is>
      </c>
      <c r="B10" t="inlineStr">
        <is>
          <t>Other 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Pfeiffer Vacuum Technology AGBerliner Straße 43  D-35614 Asslar</t>
        </is>
      </c>
    </row>
    <row r="14">
      <c r="A14" s="5" t="inlineStr">
        <is>
          <t>Management</t>
        </is>
      </c>
      <c r="B14" t="inlineStr">
        <is>
          <t>Eric Taberlet, Wolfgang Ehrk, Nathalie Benedikt</t>
        </is>
      </c>
    </row>
    <row r="15">
      <c r="A15" s="5" t="inlineStr">
        <is>
          <t>Aufsichtsrat / Board</t>
        </is>
      </c>
      <c r="B15" t="inlineStr">
        <is>
          <t>Ayla Busch, Götz Timmerbeil, Matthias Mädler, Stefan Röser, Filippo Th. Beck, Henrik Newerla</t>
        </is>
      </c>
    </row>
    <row r="16">
      <c r="A16" s="5" t="inlineStr">
        <is>
          <t>Beschreibung</t>
        </is>
      </c>
      <c r="B16" t="inlineStr">
        <is>
          <t>Die Pfeiffer Vacuum Technology AG entwickelt, produziert, vertreibt und wartet eine breite Palette an Vakuumpumpen und -systemen sowie Mess- und Analysegeräten. Die Produkte werden in einem breiten Spektrum von kommerziellen und analytischen Anwendungen verwendet unter anderem bei der Herstellung von Halbleitern, CDs, Computerfestplatten, optischen Linsen, Monitoren, Glühlampen, Autoelektronik, Autoscheinwerfern, gefriergetrockneter Nahrung, oberflächenbehandelten Ersatz- und Maschinenteilen, Elektronenmikroskopen und Massenspektrometern. Zu den Kunden gehören Hersteller von analytischen Geräten und Vakuum-Prozessausrüstungen, Forschungs- und Entwicklungseinrichtungen sowie Unternehmen, die Vakuumprozesse in ihrer Produktion einsetzen. Copyright 2014 FINANCE BASE AG</t>
        </is>
      </c>
    </row>
    <row r="17">
      <c r="A17" s="5" t="inlineStr">
        <is>
          <t>Profile</t>
        </is>
      </c>
      <c r="B17" t="inlineStr">
        <is>
          <t>Pfeiffer Vacuum Technology AG develops, manufactures, sells and services a wide range of vacuum pumps and systems, and measurement and analysis equipment. The products are used in a wide range of commercial and analytical applications, among others, in the manufacture of semiconductors, CDs, computer hard drives, optical lenses, monitors, light bulbs, car electronics, car headlights, freeze dried food, surface-treated parts and machine parts, electron microscopes and mass spectrometers. Customers include manufacturers of analytical devices and, using vacuum process equipment, research and development institutions and companies, the vacuum processes in their production.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632.9</v>
      </c>
      <c r="D20" t="n">
        <v>659.7</v>
      </c>
      <c r="E20" t="n">
        <v>587</v>
      </c>
      <c r="F20" t="n">
        <v>474.2</v>
      </c>
      <c r="G20" t="n">
        <v>451.5</v>
      </c>
      <c r="H20" t="n">
        <v>406.6</v>
      </c>
      <c r="I20" t="n">
        <v>408.7</v>
      </c>
      <c r="J20" t="n">
        <v>461.3</v>
      </c>
      <c r="K20" t="n">
        <v>519.5</v>
      </c>
      <c r="L20" t="n">
        <v>220.5</v>
      </c>
      <c r="M20" t="n">
        <v>182</v>
      </c>
      <c r="N20" t="n">
        <v>198.1</v>
      </c>
      <c r="O20" t="n">
        <v>192</v>
      </c>
      <c r="P20" t="n">
        <v>179.5</v>
      </c>
      <c r="Q20" t="n">
        <v>159.5</v>
      </c>
      <c r="R20" t="n">
        <v>156.2</v>
      </c>
      <c r="S20" t="n">
        <v>144</v>
      </c>
      <c r="T20" t="n">
        <v>150.9</v>
      </c>
      <c r="U20" t="n">
        <v>170.2</v>
      </c>
      <c r="V20" t="n">
        <v>184.7</v>
      </c>
    </row>
    <row r="21">
      <c r="A21" s="5" t="inlineStr">
        <is>
          <t>Bruttoergebnis vom Umsatz</t>
        </is>
      </c>
      <c r="B21" s="5" t="inlineStr">
        <is>
          <t>Gross Profit</t>
        </is>
      </c>
      <c r="C21" t="n">
        <v>215.9</v>
      </c>
      <c r="D21" t="n">
        <v>235.2</v>
      </c>
      <c r="E21" t="n">
        <v>210</v>
      </c>
      <c r="F21" t="n">
        <v>180.5</v>
      </c>
      <c r="G21" t="n">
        <v>175.5</v>
      </c>
      <c r="H21" t="n">
        <v>143.4</v>
      </c>
      <c r="I21" t="n">
        <v>149.4</v>
      </c>
      <c r="J21" t="n">
        <v>166.8</v>
      </c>
      <c r="K21" t="n">
        <v>167.4</v>
      </c>
      <c r="L21" t="n">
        <v>102.9</v>
      </c>
      <c r="M21" t="n">
        <v>78.3</v>
      </c>
      <c r="N21" t="n">
        <v>91.7</v>
      </c>
      <c r="O21" t="n">
        <v>94.2</v>
      </c>
      <c r="P21" t="n">
        <v>87.7</v>
      </c>
      <c r="Q21" t="n">
        <v>75.5</v>
      </c>
      <c r="R21" t="n">
        <v>62.3</v>
      </c>
      <c r="S21" t="n">
        <v>62.3</v>
      </c>
      <c r="T21" t="n">
        <v>70.59999999999999</v>
      </c>
      <c r="U21" t="n">
        <v>77</v>
      </c>
      <c r="V21" t="n">
        <v>82.90000000000001</v>
      </c>
    </row>
    <row r="22">
      <c r="A22" s="5" t="inlineStr">
        <is>
          <t>Operatives Ergebnis (EBIT)</t>
        </is>
      </c>
      <c r="B22" s="5" t="inlineStr">
        <is>
          <t>EBIT Earning Before Interest &amp; Tax</t>
        </is>
      </c>
      <c r="C22" t="n">
        <v>65.2</v>
      </c>
      <c r="D22" t="n">
        <v>95.09999999999999</v>
      </c>
      <c r="E22" t="n">
        <v>71.40000000000001</v>
      </c>
      <c r="F22" t="n">
        <v>68</v>
      </c>
      <c r="G22" t="n">
        <v>60.8</v>
      </c>
      <c r="H22" t="n">
        <v>44.7</v>
      </c>
      <c r="I22" t="n">
        <v>50.5</v>
      </c>
      <c r="J22" t="n">
        <v>67.7</v>
      </c>
      <c r="K22" t="n">
        <v>61.8</v>
      </c>
      <c r="L22" t="n">
        <v>52.9</v>
      </c>
      <c r="M22" t="n">
        <v>37.8</v>
      </c>
      <c r="N22" t="n">
        <v>51.5</v>
      </c>
      <c r="O22" t="n">
        <v>52.8</v>
      </c>
      <c r="P22" t="n">
        <v>45</v>
      </c>
      <c r="Q22" t="n">
        <v>36.8</v>
      </c>
      <c r="R22" t="n">
        <v>18.1</v>
      </c>
      <c r="S22" t="n">
        <v>19.5</v>
      </c>
      <c r="T22" t="n">
        <v>21.2</v>
      </c>
      <c r="U22" t="n">
        <v>28.2</v>
      </c>
      <c r="V22" t="n">
        <v>35.5</v>
      </c>
    </row>
    <row r="23">
      <c r="A23" s="5" t="inlineStr">
        <is>
          <t>Finanzergebnis</t>
        </is>
      </c>
      <c r="B23" s="5" t="inlineStr">
        <is>
          <t>Financial Result</t>
        </is>
      </c>
      <c r="C23" t="n">
        <v>-0.7</v>
      </c>
      <c r="D23" t="n">
        <v>-0.5</v>
      </c>
      <c r="E23" t="n">
        <v>-0.4</v>
      </c>
      <c r="F23" t="n">
        <v>-0.4</v>
      </c>
      <c r="G23" t="n">
        <v>-0.3</v>
      </c>
      <c r="H23" t="n">
        <v>-0.4</v>
      </c>
      <c r="I23" t="n">
        <v>-0.5</v>
      </c>
      <c r="J23" t="n">
        <v>-1.4</v>
      </c>
      <c r="K23" t="n">
        <v>-2.3</v>
      </c>
      <c r="L23" t="n">
        <v>1.6</v>
      </c>
      <c r="M23" t="n">
        <v>0.6</v>
      </c>
      <c r="N23" t="n">
        <v>2.6</v>
      </c>
      <c r="O23" t="n">
        <v>6.6</v>
      </c>
      <c r="P23" t="n">
        <v>1.4</v>
      </c>
      <c r="Q23" t="n">
        <v>2.5</v>
      </c>
      <c r="R23" t="n">
        <v>1.5</v>
      </c>
      <c r="S23" t="n">
        <v>3.7</v>
      </c>
      <c r="T23" t="n">
        <v>3.6</v>
      </c>
      <c r="U23" t="n">
        <v>1.2</v>
      </c>
      <c r="V23" t="n">
        <v>-1.4</v>
      </c>
    </row>
    <row r="24">
      <c r="A24" s="5" t="inlineStr">
        <is>
          <t>Ergebnis vor Steuer (EBT)</t>
        </is>
      </c>
      <c r="B24" s="5" t="inlineStr">
        <is>
          <t>EBT Earning Before Tax</t>
        </is>
      </c>
      <c r="C24" t="n">
        <v>64.5</v>
      </c>
      <c r="D24" t="n">
        <v>94.59999999999999</v>
      </c>
      <c r="E24" t="n">
        <v>71</v>
      </c>
      <c r="F24" t="n">
        <v>67.59999999999999</v>
      </c>
      <c r="G24" t="n">
        <v>60.5</v>
      </c>
      <c r="H24" t="n">
        <v>44.3</v>
      </c>
      <c r="I24" t="n">
        <v>50</v>
      </c>
      <c r="J24" t="n">
        <v>66.3</v>
      </c>
      <c r="K24" t="n">
        <v>59.5</v>
      </c>
      <c r="L24" t="n">
        <v>54.5</v>
      </c>
      <c r="M24" t="n">
        <v>38.4</v>
      </c>
      <c r="N24" t="n">
        <v>54.1</v>
      </c>
      <c r="O24" t="n">
        <v>59.4</v>
      </c>
      <c r="P24" t="n">
        <v>46.4</v>
      </c>
      <c r="Q24" t="n">
        <v>39.3</v>
      </c>
      <c r="R24" t="n">
        <v>19.6</v>
      </c>
      <c r="S24" t="n">
        <v>23.2</v>
      </c>
      <c r="T24" t="n">
        <v>24.8</v>
      </c>
      <c r="U24" t="n">
        <v>29.4</v>
      </c>
      <c r="V24" t="n">
        <v>34.1</v>
      </c>
    </row>
    <row r="25">
      <c r="A25" s="5" t="inlineStr">
        <is>
          <t>Steuern auf Einkommen und Ertrag</t>
        </is>
      </c>
      <c r="B25" s="5" t="inlineStr">
        <is>
          <t>Taxes on income and earnings</t>
        </is>
      </c>
      <c r="C25" t="n">
        <v>16.2</v>
      </c>
      <c r="D25" t="n">
        <v>25.7</v>
      </c>
      <c r="E25" t="n">
        <v>17.2</v>
      </c>
      <c r="F25" t="n">
        <v>20.6</v>
      </c>
      <c r="G25" t="n">
        <v>18.5</v>
      </c>
      <c r="H25" t="n">
        <v>11.9</v>
      </c>
      <c r="I25" t="n">
        <v>15.1</v>
      </c>
      <c r="J25" t="n">
        <v>21</v>
      </c>
      <c r="K25" t="n">
        <v>17.4</v>
      </c>
      <c r="L25" t="n">
        <v>16.2</v>
      </c>
      <c r="M25" t="n">
        <v>10.7</v>
      </c>
      <c r="N25" t="n">
        <v>16.1</v>
      </c>
      <c r="O25" t="n">
        <v>22.1</v>
      </c>
      <c r="P25" t="n">
        <v>16.6</v>
      </c>
      <c r="Q25" t="n">
        <v>14.5</v>
      </c>
      <c r="R25" t="n">
        <v>6.9</v>
      </c>
      <c r="S25" t="n">
        <v>11.5</v>
      </c>
      <c r="T25" t="n">
        <v>7.5</v>
      </c>
      <c r="U25" t="n">
        <v>10.5</v>
      </c>
      <c r="V25" t="n">
        <v>15</v>
      </c>
    </row>
    <row r="26">
      <c r="A26" s="5" t="inlineStr">
        <is>
          <t>Ergebnis nach Steuer</t>
        </is>
      </c>
      <c r="B26" s="5" t="inlineStr">
        <is>
          <t>Earnings after tax</t>
        </is>
      </c>
      <c r="C26" t="n">
        <v>48.4</v>
      </c>
      <c r="D26" t="n">
        <v>68.90000000000001</v>
      </c>
      <c r="E26" t="n">
        <v>53.8</v>
      </c>
      <c r="F26" t="n">
        <v>47</v>
      </c>
      <c r="G26" t="n">
        <v>41.9</v>
      </c>
      <c r="H26" t="n">
        <v>32.4</v>
      </c>
      <c r="I26" t="n">
        <v>34.8</v>
      </c>
      <c r="J26" t="n">
        <v>45.3</v>
      </c>
      <c r="K26" t="n">
        <v>41.6</v>
      </c>
      <c r="L26" t="n">
        <v>38.3</v>
      </c>
      <c r="M26" t="n">
        <v>27.7</v>
      </c>
      <c r="N26" t="n">
        <v>38</v>
      </c>
      <c r="O26" t="n">
        <v>37.3</v>
      </c>
      <c r="P26" t="n">
        <v>29.8</v>
      </c>
      <c r="Q26" t="n">
        <v>24.4</v>
      </c>
      <c r="R26" t="n">
        <v>11.6</v>
      </c>
      <c r="S26" t="n">
        <v>12.7</v>
      </c>
      <c r="T26" t="n">
        <v>17.5</v>
      </c>
      <c r="U26" t="n">
        <v>18.9</v>
      </c>
      <c r="V26" t="n">
        <v>19.1</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n">
        <v>-0.2</v>
      </c>
      <c r="L27" t="n">
        <v>-0.2</v>
      </c>
      <c r="M27" t="n">
        <v>-0.1</v>
      </c>
      <c r="N27" t="n">
        <v>-0.1</v>
      </c>
      <c r="O27" t="n">
        <v>-0.3</v>
      </c>
      <c r="P27" t="n">
        <v>-0.2</v>
      </c>
      <c r="Q27" t="n">
        <v>-0.6</v>
      </c>
      <c r="R27" t="inlineStr">
        <is>
          <t>-</t>
        </is>
      </c>
      <c r="S27" t="inlineStr">
        <is>
          <t>-</t>
        </is>
      </c>
      <c r="T27" t="inlineStr">
        <is>
          <t>-</t>
        </is>
      </c>
      <c r="U27" t="inlineStr">
        <is>
          <t>-</t>
        </is>
      </c>
      <c r="V27" t="inlineStr">
        <is>
          <t>-</t>
        </is>
      </c>
    </row>
    <row r="28">
      <c r="A28" s="5" t="inlineStr">
        <is>
          <t>Jahresüberschuss/-fehlbetrag</t>
        </is>
      </c>
      <c r="B28" s="5" t="inlineStr">
        <is>
          <t>Net Profit</t>
        </is>
      </c>
      <c r="C28" t="n">
        <v>48.4</v>
      </c>
      <c r="D28" t="n">
        <v>68.90000000000001</v>
      </c>
      <c r="E28" t="n">
        <v>53.8</v>
      </c>
      <c r="F28" t="n">
        <v>47</v>
      </c>
      <c r="G28" t="n">
        <v>41.9</v>
      </c>
      <c r="H28" t="n">
        <v>32.4</v>
      </c>
      <c r="I28" t="n">
        <v>34.8</v>
      </c>
      <c r="J28" t="n">
        <v>45.3</v>
      </c>
      <c r="K28" t="n">
        <v>41.4</v>
      </c>
      <c r="L28" t="n">
        <v>38.1</v>
      </c>
      <c r="M28" t="n">
        <v>27.6</v>
      </c>
      <c r="N28" t="n">
        <v>38</v>
      </c>
      <c r="O28" t="n">
        <v>37</v>
      </c>
      <c r="P28" t="n">
        <v>29.6</v>
      </c>
      <c r="Q28" t="n">
        <v>22.7</v>
      </c>
      <c r="R28" t="n">
        <v>11.6</v>
      </c>
      <c r="S28" t="n">
        <v>12.7</v>
      </c>
      <c r="T28" t="n">
        <v>17.5</v>
      </c>
      <c r="U28" t="n">
        <v>18.9</v>
      </c>
      <c r="V28" t="n">
        <v>19.1</v>
      </c>
    </row>
    <row r="29">
      <c r="A29" s="5" t="inlineStr">
        <is>
          <t>Summe Umlaufvermögen</t>
        </is>
      </c>
      <c r="B29" s="5" t="inlineStr">
        <is>
          <t>Current Assets</t>
        </is>
      </c>
      <c r="C29" t="n">
        <v>358.8</v>
      </c>
      <c r="D29" t="n">
        <v>355.8</v>
      </c>
      <c r="E29" t="n">
        <v>308.3</v>
      </c>
      <c r="F29" t="n">
        <v>276.8</v>
      </c>
      <c r="G29" t="n">
        <v>268.2</v>
      </c>
      <c r="H29" t="n">
        <v>236.9</v>
      </c>
      <c r="I29" t="n">
        <v>238</v>
      </c>
      <c r="J29" t="n">
        <v>247.4</v>
      </c>
      <c r="K29" t="n">
        <v>269.9</v>
      </c>
      <c r="L29" t="n">
        <v>286.2</v>
      </c>
      <c r="M29" t="n">
        <v>114.8</v>
      </c>
      <c r="N29" t="n">
        <v>123.7</v>
      </c>
      <c r="O29" t="n">
        <v>131.9</v>
      </c>
      <c r="P29" t="n">
        <v>118.5</v>
      </c>
      <c r="Q29" t="n">
        <v>104.5</v>
      </c>
      <c r="R29" t="n">
        <v>93.8</v>
      </c>
      <c r="S29" t="n">
        <v>76.7</v>
      </c>
      <c r="T29" t="n">
        <v>121.8</v>
      </c>
      <c r="U29" t="n">
        <v>115.7</v>
      </c>
      <c r="V29" t="n">
        <v>111.2</v>
      </c>
    </row>
    <row r="30">
      <c r="A30" s="5" t="inlineStr">
        <is>
          <t>Summe Anlagevermögen</t>
        </is>
      </c>
      <c r="B30" s="5" t="inlineStr">
        <is>
          <t>Fixed Assets</t>
        </is>
      </c>
      <c r="C30" t="n">
        <v>300.8</v>
      </c>
      <c r="D30" t="n">
        <v>268.4</v>
      </c>
      <c r="E30" t="n">
        <v>245.1</v>
      </c>
      <c r="F30" t="n">
        <v>182.5</v>
      </c>
      <c r="G30" t="n">
        <v>185.3</v>
      </c>
      <c r="H30" t="n">
        <v>192.2</v>
      </c>
      <c r="I30" t="n">
        <v>192.5</v>
      </c>
      <c r="J30" t="n">
        <v>198.3</v>
      </c>
      <c r="K30" t="n">
        <v>206.9</v>
      </c>
      <c r="L30" t="n">
        <v>186.5</v>
      </c>
      <c r="M30" t="n">
        <v>44.3</v>
      </c>
      <c r="N30" t="n">
        <v>46.4</v>
      </c>
      <c r="O30" t="n">
        <v>45.5</v>
      </c>
      <c r="P30" t="n">
        <v>50.2</v>
      </c>
      <c r="Q30" t="n">
        <v>34.3</v>
      </c>
      <c r="R30" t="n">
        <v>31.4</v>
      </c>
      <c r="S30" t="n">
        <v>43.1</v>
      </c>
      <c r="T30" t="n">
        <v>33.7</v>
      </c>
      <c r="U30" t="n">
        <v>34.9</v>
      </c>
      <c r="V30" t="n">
        <v>30.3</v>
      </c>
    </row>
    <row r="31">
      <c r="A31" s="5" t="inlineStr">
        <is>
          <t>Summe Aktiva</t>
        </is>
      </c>
      <c r="B31" s="5" t="inlineStr">
        <is>
          <t>Total Assets</t>
        </is>
      </c>
      <c r="C31" t="n">
        <v>659.6</v>
      </c>
      <c r="D31" t="n">
        <v>624.2</v>
      </c>
      <c r="E31" t="n">
        <v>553.4</v>
      </c>
      <c r="F31" t="n">
        <v>459.3</v>
      </c>
      <c r="G31" t="n">
        <v>453.5</v>
      </c>
      <c r="H31" t="n">
        <v>429.1</v>
      </c>
      <c r="I31" t="n">
        <v>430.5</v>
      </c>
      <c r="J31" t="n">
        <v>445.7</v>
      </c>
      <c r="K31" t="n">
        <v>476.8</v>
      </c>
      <c r="L31" t="n">
        <v>472.7</v>
      </c>
      <c r="M31" t="n">
        <v>159.1</v>
      </c>
      <c r="N31" t="n">
        <v>170.1</v>
      </c>
      <c r="O31" t="n">
        <v>177.4</v>
      </c>
      <c r="P31" t="n">
        <v>168.7</v>
      </c>
      <c r="Q31" t="n">
        <v>138.8</v>
      </c>
      <c r="R31" t="n">
        <v>125.2</v>
      </c>
      <c r="S31" t="n">
        <v>119.8</v>
      </c>
      <c r="T31" t="n">
        <v>155.5</v>
      </c>
      <c r="U31" t="n">
        <v>150.6</v>
      </c>
      <c r="V31" t="n">
        <v>141.5</v>
      </c>
    </row>
    <row r="32">
      <c r="A32" s="5" t="inlineStr">
        <is>
          <t>Summe kurzfristiges Fremdkapital</t>
        </is>
      </c>
      <c r="B32" s="5" t="inlineStr">
        <is>
          <t>Short-Term Debt</t>
        </is>
      </c>
      <c r="C32" t="n">
        <v>126.7</v>
      </c>
      <c r="D32" t="n">
        <v>130.8</v>
      </c>
      <c r="E32" t="n">
        <v>118.2</v>
      </c>
      <c r="F32" t="n">
        <v>90.7</v>
      </c>
      <c r="G32" t="n">
        <v>90</v>
      </c>
      <c r="H32" t="n">
        <v>76.8</v>
      </c>
      <c r="I32" t="n">
        <v>75</v>
      </c>
      <c r="J32" t="n">
        <v>81.40000000000001</v>
      </c>
      <c r="K32" t="n">
        <v>100.3</v>
      </c>
      <c r="L32" t="n">
        <v>119.9</v>
      </c>
      <c r="M32" t="n">
        <v>18.9</v>
      </c>
      <c r="N32" t="n">
        <v>30.4</v>
      </c>
      <c r="O32" t="n">
        <v>26.2</v>
      </c>
      <c r="P32" t="n">
        <v>25.5</v>
      </c>
      <c r="Q32" t="n">
        <v>20.8</v>
      </c>
      <c r="R32" t="n">
        <v>23.6</v>
      </c>
      <c r="S32" t="n">
        <v>22.9</v>
      </c>
      <c r="T32" t="n">
        <v>20.5</v>
      </c>
      <c r="U32" t="n">
        <v>26.6</v>
      </c>
      <c r="V32" t="n">
        <v>37.7</v>
      </c>
    </row>
    <row r="33">
      <c r="A33" s="5" t="inlineStr">
        <is>
          <t>Summe langfristiges Fremdkapital</t>
        </is>
      </c>
      <c r="B33" s="5" t="inlineStr">
        <is>
          <t>Long-Term Debt</t>
        </is>
      </c>
      <c r="C33" t="n">
        <v>139.5</v>
      </c>
      <c r="D33" t="n">
        <v>121.1</v>
      </c>
      <c r="E33" t="n">
        <v>114.3</v>
      </c>
      <c r="F33" t="n">
        <v>53</v>
      </c>
      <c r="G33" t="n">
        <v>58.6</v>
      </c>
      <c r="H33" t="n">
        <v>72.5</v>
      </c>
      <c r="I33" t="n">
        <v>79.59999999999999</v>
      </c>
      <c r="J33" t="n">
        <v>70.8</v>
      </c>
      <c r="K33" t="n">
        <v>95.40000000000001</v>
      </c>
      <c r="L33" t="n">
        <v>82.8</v>
      </c>
      <c r="M33" t="n">
        <v>1.8</v>
      </c>
      <c r="N33" t="n">
        <v>2</v>
      </c>
      <c r="O33" t="n">
        <v>1.9</v>
      </c>
      <c r="P33" t="n">
        <v>4.2</v>
      </c>
      <c r="Q33" t="n">
        <v>4.8</v>
      </c>
      <c r="R33" t="n">
        <v>2.2</v>
      </c>
      <c r="S33" t="n">
        <v>1.9</v>
      </c>
      <c r="T33" t="n">
        <v>42.5</v>
      </c>
      <c r="U33" t="n">
        <v>40.6</v>
      </c>
      <c r="V33" t="n">
        <v>36.7</v>
      </c>
    </row>
    <row r="34">
      <c r="A34" s="5" t="inlineStr">
        <is>
          <t>Summe Fremdkapital</t>
        </is>
      </c>
      <c r="B34" s="5" t="inlineStr">
        <is>
          <t>Total Liabilities</t>
        </is>
      </c>
      <c r="C34" t="n">
        <v>266.1</v>
      </c>
      <c r="D34" t="n">
        <v>252</v>
      </c>
      <c r="E34" t="n">
        <v>232.5</v>
      </c>
      <c r="F34" t="n">
        <v>143.7</v>
      </c>
      <c r="G34" t="n">
        <v>148.5</v>
      </c>
      <c r="H34" t="n">
        <v>149.4</v>
      </c>
      <c r="I34" t="n">
        <v>154.6</v>
      </c>
      <c r="J34" t="n">
        <v>152.2</v>
      </c>
      <c r="K34" t="n">
        <v>195.6</v>
      </c>
      <c r="L34" t="n">
        <v>202.7</v>
      </c>
      <c r="M34" t="n">
        <v>20.7</v>
      </c>
      <c r="N34" t="n">
        <v>32.3</v>
      </c>
      <c r="O34" t="n">
        <v>28.1</v>
      </c>
      <c r="P34" t="n">
        <v>29.8</v>
      </c>
      <c r="Q34" t="n">
        <v>25.6</v>
      </c>
      <c r="R34" t="n">
        <v>25.8</v>
      </c>
      <c r="S34" t="n">
        <v>24.7</v>
      </c>
      <c r="T34" t="n">
        <v>63</v>
      </c>
      <c r="U34" t="n">
        <v>67.2</v>
      </c>
      <c r="V34" t="n">
        <v>74.40000000000001</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n">
        <v>0.9</v>
      </c>
      <c r="L35" t="n">
        <v>2.4</v>
      </c>
      <c r="M35" t="n">
        <v>0.6</v>
      </c>
      <c r="N35" t="n">
        <v>0.5</v>
      </c>
      <c r="O35" t="n">
        <v>0.7</v>
      </c>
      <c r="P35" t="n">
        <v>0.6</v>
      </c>
      <c r="Q35" t="n">
        <v>0.6</v>
      </c>
      <c r="R35" t="inlineStr">
        <is>
          <t>-</t>
        </is>
      </c>
      <c r="S35" t="inlineStr">
        <is>
          <t>-</t>
        </is>
      </c>
      <c r="T35" t="inlineStr">
        <is>
          <t>-</t>
        </is>
      </c>
      <c r="U35" t="inlineStr">
        <is>
          <t>-</t>
        </is>
      </c>
      <c r="V35" t="inlineStr">
        <is>
          <t>-</t>
        </is>
      </c>
    </row>
    <row r="36">
      <c r="A36" s="5" t="inlineStr">
        <is>
          <t>Summe Eigenkapital</t>
        </is>
      </c>
      <c r="B36" s="5" t="inlineStr">
        <is>
          <t>Equity</t>
        </is>
      </c>
      <c r="C36" t="n">
        <v>393.4</v>
      </c>
      <c r="D36" t="n">
        <v>372.2</v>
      </c>
      <c r="E36" t="n">
        <v>320.9</v>
      </c>
      <c r="F36" t="n">
        <v>315.6</v>
      </c>
      <c r="G36" t="n">
        <v>305</v>
      </c>
      <c r="H36" t="n">
        <v>279.7</v>
      </c>
      <c r="I36" t="n">
        <v>276</v>
      </c>
      <c r="J36" t="n">
        <v>293.4</v>
      </c>
      <c r="K36" t="n">
        <v>280.3</v>
      </c>
      <c r="L36" t="n">
        <v>267.6</v>
      </c>
      <c r="M36" t="n">
        <v>137.8</v>
      </c>
      <c r="N36" t="n">
        <v>137.3</v>
      </c>
      <c r="O36" t="n">
        <v>148.6</v>
      </c>
      <c r="P36" t="n">
        <v>138.3</v>
      </c>
      <c r="Q36" t="n">
        <v>112.6</v>
      </c>
      <c r="R36" t="n">
        <v>99.40000000000001</v>
      </c>
      <c r="S36" t="n">
        <v>95</v>
      </c>
      <c r="T36" t="n">
        <v>92.5</v>
      </c>
      <c r="U36" t="n">
        <v>83.40000000000001</v>
      </c>
      <c r="V36" t="n">
        <v>67.09999999999999</v>
      </c>
    </row>
    <row r="37">
      <c r="A37" s="5" t="inlineStr">
        <is>
          <t>Summe Passiva</t>
        </is>
      </c>
      <c r="B37" s="5" t="inlineStr">
        <is>
          <t>Liabilities &amp; Shareholder Equity</t>
        </is>
      </c>
      <c r="C37" t="n">
        <v>659.6</v>
      </c>
      <c r="D37" t="n">
        <v>624.2</v>
      </c>
      <c r="E37" t="n">
        <v>553.4</v>
      </c>
      <c r="F37" t="n">
        <v>459.3</v>
      </c>
      <c r="G37" t="n">
        <v>453.5</v>
      </c>
      <c r="H37" t="n">
        <v>429.1</v>
      </c>
      <c r="I37" t="n">
        <v>430.5</v>
      </c>
      <c r="J37" t="n">
        <v>445.7</v>
      </c>
      <c r="K37" t="n">
        <v>476.8</v>
      </c>
      <c r="L37" t="n">
        <v>472.7</v>
      </c>
      <c r="M37" t="n">
        <v>159.1</v>
      </c>
      <c r="N37" t="n">
        <v>170.1</v>
      </c>
      <c r="O37" t="n">
        <v>177.4</v>
      </c>
      <c r="P37" t="n">
        <v>168.7</v>
      </c>
      <c r="Q37" t="n">
        <v>138.8</v>
      </c>
      <c r="R37" t="n">
        <v>125.2</v>
      </c>
      <c r="S37" t="n">
        <v>119.8</v>
      </c>
      <c r="T37" t="n">
        <v>155.5</v>
      </c>
      <c r="U37" t="n">
        <v>150.6</v>
      </c>
      <c r="V37" t="n">
        <v>141.5</v>
      </c>
    </row>
    <row r="38">
      <c r="A38" s="5" t="inlineStr">
        <is>
          <t>Mio.Aktien im Umlauf</t>
        </is>
      </c>
      <c r="B38" s="5" t="inlineStr">
        <is>
          <t>Million shares outstanding</t>
        </is>
      </c>
      <c r="C38" t="n">
        <v>9.869999999999999</v>
      </c>
      <c r="D38" t="n">
        <v>9.869999999999999</v>
      </c>
      <c r="E38" t="n">
        <v>9.869999999999999</v>
      </c>
      <c r="F38" t="n">
        <v>9.869999999999999</v>
      </c>
      <c r="G38" t="n">
        <v>9.869999999999999</v>
      </c>
      <c r="H38" t="n">
        <v>9.869999999999999</v>
      </c>
      <c r="I38" t="n">
        <v>9.869999999999999</v>
      </c>
      <c r="J38" t="n">
        <v>9.869999999999999</v>
      </c>
      <c r="K38" t="n">
        <v>9.9</v>
      </c>
      <c r="L38" t="n">
        <v>9.9</v>
      </c>
      <c r="M38" t="n">
        <v>9</v>
      </c>
      <c r="N38" t="n">
        <v>9</v>
      </c>
      <c r="O38" t="n">
        <v>9</v>
      </c>
      <c r="P38" t="n">
        <v>9</v>
      </c>
      <c r="Q38" t="n">
        <v>8.800000000000001</v>
      </c>
      <c r="R38" t="n">
        <v>8.800000000000001</v>
      </c>
      <c r="S38" t="n">
        <v>8.800000000000001</v>
      </c>
      <c r="T38" t="n">
        <v>8.800000000000001</v>
      </c>
      <c r="U38" t="n">
        <v>8.800000000000001</v>
      </c>
      <c r="V38" t="n">
        <v>8.6</v>
      </c>
    </row>
    <row r="39">
      <c r="A39" s="5" t="inlineStr">
        <is>
          <t>Ergebnis je Aktie (brutto)</t>
        </is>
      </c>
      <c r="B39" s="5" t="inlineStr">
        <is>
          <t>Earnings per share</t>
        </is>
      </c>
      <c r="C39" t="n">
        <v>6.54</v>
      </c>
      <c r="D39" t="n">
        <v>9.59</v>
      </c>
      <c r="E39" t="n">
        <v>7.19</v>
      </c>
      <c r="F39" t="n">
        <v>6.85</v>
      </c>
      <c r="G39" t="n">
        <v>6.13</v>
      </c>
      <c r="H39" t="n">
        <v>4.49</v>
      </c>
      <c r="I39" t="n">
        <v>5.07</v>
      </c>
      <c r="J39" t="n">
        <v>6.72</v>
      </c>
      <c r="K39" t="n">
        <v>6.01</v>
      </c>
      <c r="L39" t="n">
        <v>5.51</v>
      </c>
      <c r="M39" t="n">
        <v>4.27</v>
      </c>
      <c r="N39" t="n">
        <v>6.01</v>
      </c>
      <c r="O39" t="n">
        <v>6.6</v>
      </c>
      <c r="P39" t="n">
        <v>5.16</v>
      </c>
      <c r="Q39" t="n">
        <v>4.47</v>
      </c>
      <c r="R39" t="n">
        <v>2.23</v>
      </c>
      <c r="S39" t="n">
        <v>2.64</v>
      </c>
      <c r="T39" t="n">
        <v>2.82</v>
      </c>
      <c r="U39" t="n">
        <v>3.34</v>
      </c>
      <c r="V39" t="n">
        <v>3.97</v>
      </c>
    </row>
    <row r="40">
      <c r="A40" s="5" t="inlineStr">
        <is>
          <t>Ergebnis je Aktie (unverwässert)</t>
        </is>
      </c>
      <c r="B40" s="5" t="inlineStr">
        <is>
          <t>Basic Earnings per share</t>
        </is>
      </c>
      <c r="C40" t="n">
        <v>4.9</v>
      </c>
      <c r="D40" t="n">
        <v>6.98</v>
      </c>
      <c r="E40" t="n">
        <v>5.46</v>
      </c>
      <c r="F40" t="n">
        <v>4.77</v>
      </c>
      <c r="G40" t="n">
        <v>4.25</v>
      </c>
      <c r="H40" t="n">
        <v>3.29</v>
      </c>
      <c r="I40" t="n">
        <v>3.53</v>
      </c>
      <c r="J40" t="n">
        <v>4.59</v>
      </c>
      <c r="K40" t="n">
        <v>4.19</v>
      </c>
      <c r="L40" t="n">
        <v>4.4</v>
      </c>
      <c r="M40" t="n">
        <v>3.24</v>
      </c>
      <c r="N40" t="n">
        <v>4.36</v>
      </c>
      <c r="O40" t="n">
        <v>4.19</v>
      </c>
      <c r="P40" t="n">
        <v>3.39</v>
      </c>
      <c r="Q40" t="n">
        <v>2.62</v>
      </c>
      <c r="R40" t="n">
        <v>1.34</v>
      </c>
      <c r="S40" t="n">
        <v>1.46</v>
      </c>
      <c r="T40" t="n">
        <v>1.99</v>
      </c>
      <c r="U40" t="n">
        <v>2.16</v>
      </c>
      <c r="V40" t="n">
        <v>2.24</v>
      </c>
    </row>
    <row r="41">
      <c r="A41" s="5" t="inlineStr">
        <is>
          <t>Ergebnis je Aktie (verwässert)</t>
        </is>
      </c>
      <c r="B41" s="5" t="inlineStr">
        <is>
          <t>Diluted Earnings per share</t>
        </is>
      </c>
      <c r="C41" t="n">
        <v>4.9</v>
      </c>
      <c r="D41" t="n">
        <v>6.98</v>
      </c>
      <c r="E41" t="n">
        <v>5.46</v>
      </c>
      <c r="F41" t="n">
        <v>4.77</v>
      </c>
      <c r="G41" t="n">
        <v>4.25</v>
      </c>
      <c r="H41" t="n">
        <v>3.29</v>
      </c>
      <c r="I41" t="n">
        <v>3.53</v>
      </c>
      <c r="J41" t="n">
        <v>4.59</v>
      </c>
      <c r="K41" t="n">
        <v>4.19</v>
      </c>
      <c r="L41" t="n">
        <v>4.4</v>
      </c>
      <c r="M41" t="n">
        <v>3.24</v>
      </c>
      <c r="N41" t="n">
        <v>4.36</v>
      </c>
      <c r="O41" t="n">
        <v>4.19</v>
      </c>
      <c r="P41" t="n">
        <v>3.39</v>
      </c>
      <c r="Q41" t="n">
        <v>2.62</v>
      </c>
      <c r="R41" t="n">
        <v>1.34</v>
      </c>
      <c r="S41" t="n">
        <v>1.46</v>
      </c>
      <c r="T41" t="n">
        <v>1.99</v>
      </c>
      <c r="U41" t="n">
        <v>2.16</v>
      </c>
      <c r="V41" t="n">
        <v>2.24</v>
      </c>
    </row>
    <row r="42">
      <c r="A42" s="5" t="inlineStr">
        <is>
          <t>Dividende je Aktie</t>
        </is>
      </c>
      <c r="B42" s="5" t="inlineStr">
        <is>
          <t>Dividend per share</t>
        </is>
      </c>
      <c r="C42" t="n">
        <v>1.25</v>
      </c>
      <c r="D42" t="n">
        <v>2.3</v>
      </c>
      <c r="E42" t="n">
        <v>2</v>
      </c>
      <c r="F42" t="n">
        <v>3.6</v>
      </c>
      <c r="G42" t="n">
        <v>3.2</v>
      </c>
      <c r="H42" t="n">
        <v>2.65</v>
      </c>
      <c r="I42" t="n">
        <v>2.65</v>
      </c>
      <c r="J42" t="n">
        <v>3.45</v>
      </c>
      <c r="K42" t="n">
        <v>3.15</v>
      </c>
      <c r="L42" t="n">
        <v>2.9</v>
      </c>
      <c r="M42" t="n">
        <v>2.45</v>
      </c>
      <c r="N42" t="n">
        <v>3.35</v>
      </c>
      <c r="O42" t="n">
        <v>3.15</v>
      </c>
      <c r="P42" t="n">
        <v>2.5</v>
      </c>
      <c r="Q42" t="n">
        <v>1.35</v>
      </c>
      <c r="R42" t="n">
        <v>0.9</v>
      </c>
      <c r="S42" t="n">
        <v>0.7</v>
      </c>
      <c r="T42" t="n">
        <v>0.5600000000000001</v>
      </c>
      <c r="U42" t="n">
        <v>0.5600000000000001</v>
      </c>
      <c r="V42" t="n">
        <v>0.5</v>
      </c>
    </row>
    <row r="43">
      <c r="A43" s="5" t="inlineStr">
        <is>
          <t>Dividendenausschüttung in Mio</t>
        </is>
      </c>
      <c r="B43" s="5" t="inlineStr">
        <is>
          <t>Dividend Payment in M</t>
        </is>
      </c>
      <c r="C43" t="n">
        <v>12.34</v>
      </c>
      <c r="D43" t="n">
        <v>22.7</v>
      </c>
      <c r="E43" t="n">
        <v>19.74</v>
      </c>
      <c r="F43" t="n">
        <v>35.52</v>
      </c>
      <c r="G43" t="n">
        <v>31.58</v>
      </c>
      <c r="H43" t="n">
        <v>26.15</v>
      </c>
      <c r="I43" t="n">
        <v>26.15</v>
      </c>
      <c r="J43" t="n">
        <v>34.04</v>
      </c>
      <c r="K43" t="n">
        <v>31.1</v>
      </c>
      <c r="L43" t="n">
        <v>28.6</v>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Umsatz je Aktie</t>
        </is>
      </c>
      <c r="B44" s="5" t="inlineStr">
        <is>
          <t>Revenue per share</t>
        </is>
      </c>
      <c r="C44" t="n">
        <v>64.14</v>
      </c>
      <c r="D44" t="n">
        <v>66.84999999999999</v>
      </c>
      <c r="E44" t="n">
        <v>59.49</v>
      </c>
      <c r="F44" t="n">
        <v>48.05</v>
      </c>
      <c r="G44" t="n">
        <v>45.75</v>
      </c>
      <c r="H44" t="n">
        <v>41.2</v>
      </c>
      <c r="I44" t="n">
        <v>41.42</v>
      </c>
      <c r="J44" t="n">
        <v>46.75</v>
      </c>
      <c r="K44" t="n">
        <v>52.47</v>
      </c>
      <c r="L44" t="n">
        <v>22.27</v>
      </c>
      <c r="M44" t="n">
        <v>20.22</v>
      </c>
      <c r="N44" t="n">
        <v>22.01</v>
      </c>
      <c r="O44" t="n">
        <v>21.33</v>
      </c>
      <c r="P44" t="n">
        <v>19.94</v>
      </c>
      <c r="Q44" t="n">
        <v>18.13</v>
      </c>
      <c r="R44" t="n">
        <v>17.75</v>
      </c>
      <c r="S44" t="n">
        <v>16.36</v>
      </c>
      <c r="T44" t="n">
        <v>17.15</v>
      </c>
      <c r="U44" t="n">
        <v>19.34</v>
      </c>
      <c r="V44" t="n">
        <v>21.48</v>
      </c>
    </row>
    <row r="45">
      <c r="A45" s="5" t="inlineStr">
        <is>
          <t>Buchwert je Aktie</t>
        </is>
      </c>
      <c r="B45" s="5" t="inlineStr">
        <is>
          <t>Book value per share</t>
        </is>
      </c>
      <c r="C45" t="n">
        <v>39.87</v>
      </c>
      <c r="D45" t="n">
        <v>37.72</v>
      </c>
      <c r="E45" t="n">
        <v>32.52</v>
      </c>
      <c r="F45" t="n">
        <v>31.98</v>
      </c>
      <c r="G45" t="n">
        <v>30.91</v>
      </c>
      <c r="H45" t="n">
        <v>28.34</v>
      </c>
      <c r="I45" t="n">
        <v>27.97</v>
      </c>
      <c r="J45" t="n">
        <v>29.73</v>
      </c>
      <c r="K45" t="n">
        <v>28.31</v>
      </c>
      <c r="L45" t="n">
        <v>27.03</v>
      </c>
      <c r="M45" t="n">
        <v>15.31</v>
      </c>
      <c r="N45" t="n">
        <v>15.26</v>
      </c>
      <c r="O45" t="n">
        <v>16.51</v>
      </c>
      <c r="P45" t="n">
        <v>15.37</v>
      </c>
      <c r="Q45" t="n">
        <v>12.8</v>
      </c>
      <c r="R45" t="n">
        <v>11.3</v>
      </c>
      <c r="S45" t="n">
        <v>10.8</v>
      </c>
      <c r="T45" t="n">
        <v>10.51</v>
      </c>
      <c r="U45" t="n">
        <v>9.48</v>
      </c>
      <c r="V45" t="n">
        <v>7.8</v>
      </c>
    </row>
    <row r="46">
      <c r="A46" s="5" t="inlineStr">
        <is>
          <t>Cashflow je Aktie</t>
        </is>
      </c>
      <c r="B46" s="5" t="inlineStr">
        <is>
          <t>Cashflow per share</t>
        </is>
      </c>
      <c r="C46" t="n">
        <v>6.63</v>
      </c>
      <c r="D46" t="n">
        <v>6.33</v>
      </c>
      <c r="E46" t="n">
        <v>7.24</v>
      </c>
      <c r="F46" t="n">
        <v>6.45</v>
      </c>
      <c r="G46" t="n">
        <v>6.05</v>
      </c>
      <c r="H46" t="n">
        <v>5.3</v>
      </c>
      <c r="I46" t="n">
        <v>4.85</v>
      </c>
      <c r="J46" t="n">
        <v>6.41</v>
      </c>
      <c r="K46" t="n">
        <v>7.19</v>
      </c>
      <c r="L46" t="n">
        <v>5.24</v>
      </c>
      <c r="M46" t="n">
        <v>2.6</v>
      </c>
      <c r="N46" t="n">
        <v>4.79</v>
      </c>
      <c r="O46" t="n">
        <v>3.13</v>
      </c>
      <c r="P46" t="n">
        <v>3.53</v>
      </c>
      <c r="Q46" t="n">
        <v>2.78</v>
      </c>
      <c r="R46" t="n">
        <v>2.99</v>
      </c>
      <c r="S46" t="n">
        <v>-1.52</v>
      </c>
      <c r="T46" t="n">
        <v>2.45</v>
      </c>
      <c r="U46" t="n">
        <v>2.39</v>
      </c>
      <c r="V46" t="n">
        <v>2.97</v>
      </c>
    </row>
    <row r="47">
      <c r="A47" s="5" t="inlineStr">
        <is>
          <t>Bilanzsumme je Aktie</t>
        </is>
      </c>
      <c r="B47" s="5" t="inlineStr">
        <is>
          <t>Total assets per share</t>
        </is>
      </c>
      <c r="C47" t="n">
        <v>66.84</v>
      </c>
      <c r="D47" t="n">
        <v>63.25</v>
      </c>
      <c r="E47" t="n">
        <v>56.08</v>
      </c>
      <c r="F47" t="n">
        <v>46.54</v>
      </c>
      <c r="G47" t="n">
        <v>45.96</v>
      </c>
      <c r="H47" t="n">
        <v>43.48</v>
      </c>
      <c r="I47" t="n">
        <v>43.63</v>
      </c>
      <c r="J47" t="n">
        <v>45.17</v>
      </c>
      <c r="K47" t="n">
        <v>48.16</v>
      </c>
      <c r="L47" t="n">
        <v>47.75</v>
      </c>
      <c r="M47" t="n">
        <v>17.68</v>
      </c>
      <c r="N47" t="n">
        <v>18.9</v>
      </c>
      <c r="O47" t="n">
        <v>19.71</v>
      </c>
      <c r="P47" t="n">
        <v>18.74</v>
      </c>
      <c r="Q47" t="n">
        <v>15.77</v>
      </c>
      <c r="R47" t="n">
        <v>14.23</v>
      </c>
      <c r="S47" t="n">
        <v>13.61</v>
      </c>
      <c r="T47" t="n">
        <v>17.67</v>
      </c>
      <c r="U47" t="n">
        <v>17.11</v>
      </c>
      <c r="V47" t="n">
        <v>16.45</v>
      </c>
    </row>
    <row r="48">
      <c r="A48" s="5" t="inlineStr">
        <is>
          <t>Personal am Ende des Jahres</t>
        </is>
      </c>
      <c r="B48" s="5" t="inlineStr">
        <is>
          <t>Staff at the end of year</t>
        </is>
      </c>
      <c r="C48" t="n">
        <v>3276</v>
      </c>
      <c r="D48" t="n">
        <v>3204</v>
      </c>
      <c r="E48" t="n">
        <v>2945</v>
      </c>
      <c r="F48" t="n">
        <v>2415</v>
      </c>
      <c r="G48" t="n">
        <v>2374</v>
      </c>
      <c r="H48" t="n">
        <v>2258</v>
      </c>
      <c r="I48" t="n">
        <v>2235</v>
      </c>
      <c r="J48" t="n">
        <v>2270</v>
      </c>
      <c r="K48" t="n">
        <v>2276</v>
      </c>
      <c r="L48" t="n">
        <v>1226</v>
      </c>
      <c r="M48" t="n">
        <v>729</v>
      </c>
      <c r="N48" t="n">
        <v>713</v>
      </c>
      <c r="O48" t="n">
        <v>692</v>
      </c>
      <c r="P48" t="n">
        <v>684</v>
      </c>
      <c r="Q48" t="n">
        <v>691</v>
      </c>
      <c r="R48" t="n">
        <v>745</v>
      </c>
      <c r="S48" t="n">
        <v>761</v>
      </c>
      <c r="T48" t="n">
        <v>811</v>
      </c>
      <c r="U48" t="n">
        <v>793</v>
      </c>
      <c r="V48" t="n">
        <v>800</v>
      </c>
    </row>
    <row r="49">
      <c r="A49" s="5" t="inlineStr">
        <is>
          <t>Personalaufwand in Mio. EUR</t>
        </is>
      </c>
      <c r="B49" s="5" t="inlineStr">
        <is>
          <t>Personnel expenses in M</t>
        </is>
      </c>
      <c r="C49" t="n">
        <v>211</v>
      </c>
      <c r="D49" t="n">
        <v>212</v>
      </c>
      <c r="E49" t="n">
        <v>191</v>
      </c>
      <c r="F49" t="n">
        <v>157.6</v>
      </c>
      <c r="G49" t="n">
        <v>152</v>
      </c>
      <c r="H49" t="n">
        <v>134.4</v>
      </c>
      <c r="I49" t="n">
        <v>130.7</v>
      </c>
      <c r="J49" t="n">
        <v>131.4</v>
      </c>
      <c r="K49" t="n">
        <v>137.8</v>
      </c>
      <c r="L49" t="n">
        <v>55.4</v>
      </c>
      <c r="M49" t="n">
        <v>46.2</v>
      </c>
      <c r="N49" t="n">
        <v>43.3</v>
      </c>
      <c r="O49" t="n">
        <v>44.7</v>
      </c>
      <c r="P49" t="n">
        <v>47.2</v>
      </c>
      <c r="Q49" t="n">
        <v>43.5</v>
      </c>
      <c r="R49" t="n">
        <v>45.9</v>
      </c>
      <c r="S49" t="n">
        <v>47.1</v>
      </c>
      <c r="T49" t="n">
        <v>49.6</v>
      </c>
      <c r="U49" t="n">
        <v>46</v>
      </c>
      <c r="V49" t="n">
        <v>48</v>
      </c>
    </row>
    <row r="50">
      <c r="A50" s="5" t="inlineStr">
        <is>
          <t>Aufwand je Mitarbeiter in EUR</t>
        </is>
      </c>
      <c r="B50" s="5" t="inlineStr">
        <is>
          <t>Effort per employee</t>
        </is>
      </c>
      <c r="C50" t="n">
        <v>64408</v>
      </c>
      <c r="D50" t="n">
        <v>66167</v>
      </c>
      <c r="E50" t="n">
        <v>64856</v>
      </c>
      <c r="F50" t="n">
        <v>65259</v>
      </c>
      <c r="G50" t="n">
        <v>64027</v>
      </c>
      <c r="H50" t="n">
        <v>59522</v>
      </c>
      <c r="I50" t="n">
        <v>58479</v>
      </c>
      <c r="J50" t="n">
        <v>57885</v>
      </c>
      <c r="K50" t="n">
        <v>60545</v>
      </c>
      <c r="L50" t="n">
        <v>45188</v>
      </c>
      <c r="M50" t="n">
        <v>63374</v>
      </c>
      <c r="N50" t="n">
        <v>60729</v>
      </c>
      <c r="O50" t="n">
        <v>64595</v>
      </c>
      <c r="P50" t="n">
        <v>69006</v>
      </c>
      <c r="Q50" t="n">
        <v>62952</v>
      </c>
      <c r="R50" t="n">
        <v>61611</v>
      </c>
      <c r="S50" t="n">
        <v>61892</v>
      </c>
      <c r="T50" t="n">
        <v>61159</v>
      </c>
      <c r="U50" t="n">
        <v>58008</v>
      </c>
      <c r="V50" t="n">
        <v>60000</v>
      </c>
    </row>
    <row r="51">
      <c r="A51" s="5" t="inlineStr">
        <is>
          <t>Umsatz je Mitarbeiter in EUR</t>
        </is>
      </c>
      <c r="B51" s="5" t="inlineStr">
        <is>
          <t>Turnover per employee</t>
        </is>
      </c>
      <c r="C51" t="n">
        <v>193182</v>
      </c>
      <c r="D51" t="n">
        <v>205907</v>
      </c>
      <c r="E51" t="n">
        <v>199308</v>
      </c>
      <c r="F51" t="n">
        <v>196374</v>
      </c>
      <c r="G51" t="n">
        <v>190194</v>
      </c>
      <c r="H51" t="n">
        <v>180089</v>
      </c>
      <c r="I51" t="n">
        <v>182876</v>
      </c>
      <c r="J51" t="n">
        <v>203228</v>
      </c>
      <c r="K51" t="n">
        <v>228255</v>
      </c>
      <c r="L51" t="n">
        <v>179833</v>
      </c>
      <c r="M51" t="n">
        <v>249658</v>
      </c>
      <c r="N51" t="n">
        <v>277840</v>
      </c>
      <c r="O51" t="n">
        <v>277456</v>
      </c>
      <c r="P51" t="n">
        <v>262426</v>
      </c>
      <c r="Q51" t="n">
        <v>230824</v>
      </c>
      <c r="R51" t="n">
        <v>209664</v>
      </c>
      <c r="S51" t="n">
        <v>189224</v>
      </c>
      <c r="T51" t="n">
        <v>186000</v>
      </c>
      <c r="U51" t="n">
        <v>215000</v>
      </c>
      <c r="V51" t="n">
        <v>231000</v>
      </c>
    </row>
    <row r="52">
      <c r="A52" s="5" t="inlineStr">
        <is>
          <t>Bruttoergebnis je Mitarbeiter in EUR</t>
        </is>
      </c>
      <c r="B52" s="5" t="inlineStr">
        <is>
          <t>Gross Profit per employee</t>
        </is>
      </c>
      <c r="C52" t="n">
        <v>65904</v>
      </c>
      <c r="D52" t="n">
        <v>73408</v>
      </c>
      <c r="E52" t="n">
        <v>71307</v>
      </c>
      <c r="F52" t="n">
        <v>74741</v>
      </c>
      <c r="G52" t="n">
        <v>73926</v>
      </c>
      <c r="H52" t="n">
        <v>63508</v>
      </c>
      <c r="I52" t="n">
        <v>66846</v>
      </c>
      <c r="J52" t="n">
        <v>73480</v>
      </c>
      <c r="K52" t="n">
        <v>73550</v>
      </c>
      <c r="L52" t="n">
        <v>83931</v>
      </c>
      <c r="M52" t="n">
        <v>107407</v>
      </c>
      <c r="N52" t="n">
        <v>128612</v>
      </c>
      <c r="O52" t="n">
        <v>136127</v>
      </c>
      <c r="P52" t="n">
        <v>128216</v>
      </c>
      <c r="Q52" t="n">
        <v>109262</v>
      </c>
      <c r="R52" t="n">
        <v>83624</v>
      </c>
      <c r="S52" t="n">
        <v>81866</v>
      </c>
      <c r="T52" t="n">
        <v>87053</v>
      </c>
      <c r="U52" t="n">
        <v>97100</v>
      </c>
      <c r="V52" t="n">
        <v>103625</v>
      </c>
    </row>
    <row r="53">
      <c r="A53" s="5" t="inlineStr">
        <is>
          <t>Gewinn je Mitarbeiter in EUR</t>
        </is>
      </c>
      <c r="B53" s="5" t="inlineStr">
        <is>
          <t>Earnings per employee</t>
        </is>
      </c>
      <c r="C53" t="n">
        <v>14774</v>
      </c>
      <c r="D53" t="n">
        <v>21504</v>
      </c>
      <c r="E53" t="n">
        <v>18268</v>
      </c>
      <c r="F53" t="n">
        <v>19462</v>
      </c>
      <c r="G53" t="n">
        <v>17650</v>
      </c>
      <c r="H53" t="n">
        <v>14349</v>
      </c>
      <c r="I53" t="n">
        <v>15570</v>
      </c>
      <c r="J53" t="n">
        <v>19956</v>
      </c>
      <c r="K53" t="n">
        <v>18190</v>
      </c>
      <c r="L53" t="n">
        <v>31077</v>
      </c>
      <c r="M53" t="n">
        <v>37860</v>
      </c>
      <c r="N53" t="n">
        <v>53296</v>
      </c>
      <c r="O53" t="n">
        <v>53468</v>
      </c>
      <c r="P53" t="n">
        <v>43275</v>
      </c>
      <c r="Q53" t="n">
        <v>32851</v>
      </c>
      <c r="R53" t="n">
        <v>15570</v>
      </c>
      <c r="S53" t="n">
        <v>16689</v>
      </c>
      <c r="T53" t="n">
        <v>21578</v>
      </c>
      <c r="U53" t="n">
        <v>23834</v>
      </c>
      <c r="V53" t="n">
        <v>23875</v>
      </c>
    </row>
    <row r="54">
      <c r="A54" s="5" t="inlineStr">
        <is>
          <t>KGV (Kurs/Gewinn)</t>
        </is>
      </c>
      <c r="B54" s="5" t="inlineStr">
        <is>
          <t>PE (price/earnings)</t>
        </is>
      </c>
      <c r="C54" t="n">
        <v>32.4</v>
      </c>
      <c r="D54" t="n">
        <v>15.6</v>
      </c>
      <c r="E54" t="n">
        <v>28.6</v>
      </c>
      <c r="F54" t="n">
        <v>18.6</v>
      </c>
      <c r="G54" t="n">
        <v>22</v>
      </c>
      <c r="H54" t="n">
        <v>20.9</v>
      </c>
      <c r="I54" t="n">
        <v>28</v>
      </c>
      <c r="J54" t="n">
        <v>19.9</v>
      </c>
      <c r="K54" t="n">
        <v>16.1</v>
      </c>
      <c r="L54" t="n">
        <v>20</v>
      </c>
      <c r="M54" t="n">
        <v>18.1</v>
      </c>
      <c r="N54" t="n">
        <v>10.8</v>
      </c>
      <c r="O54" t="n">
        <v>13.1</v>
      </c>
      <c r="P54" t="n">
        <v>19</v>
      </c>
      <c r="Q54" t="n">
        <v>17.6</v>
      </c>
      <c r="R54" t="n">
        <v>24.6</v>
      </c>
      <c r="S54" t="n">
        <v>19.2</v>
      </c>
      <c r="T54" t="n">
        <v>9.6</v>
      </c>
      <c r="U54" t="n">
        <v>16.3</v>
      </c>
      <c r="V54" t="n">
        <v>20.2</v>
      </c>
    </row>
    <row r="55">
      <c r="A55" s="5" t="inlineStr">
        <is>
          <t>KUV (Kurs/Umsatz)</t>
        </is>
      </c>
      <c r="B55" s="5" t="inlineStr">
        <is>
          <t>PS (price/sales)</t>
        </is>
      </c>
      <c r="C55" t="n">
        <v>2.48</v>
      </c>
      <c r="D55" t="n">
        <v>1.63</v>
      </c>
      <c r="E55" t="n">
        <v>2.63</v>
      </c>
      <c r="F55" t="n">
        <v>1.85</v>
      </c>
      <c r="G55" t="n">
        <v>2.04</v>
      </c>
      <c r="H55" t="n">
        <v>1.66</v>
      </c>
      <c r="I55" t="n">
        <v>2.39</v>
      </c>
      <c r="J55" t="n">
        <v>1.95</v>
      </c>
      <c r="K55" t="n">
        <v>1.29</v>
      </c>
      <c r="L55" t="n">
        <v>3.95</v>
      </c>
      <c r="M55" t="n">
        <v>2.89</v>
      </c>
      <c r="N55" t="n">
        <v>2.13</v>
      </c>
      <c r="O55" t="n">
        <v>2.58</v>
      </c>
      <c r="P55" t="n">
        <v>3.23</v>
      </c>
      <c r="Q55" t="n">
        <v>2.55</v>
      </c>
      <c r="R55" t="n">
        <v>1.86</v>
      </c>
      <c r="S55" t="n">
        <v>1.71</v>
      </c>
      <c r="T55" t="n">
        <v>1.12</v>
      </c>
      <c r="U55" t="n">
        <v>1.82</v>
      </c>
      <c r="V55" t="n">
        <v>2.1</v>
      </c>
    </row>
    <row r="56">
      <c r="A56" s="5" t="inlineStr">
        <is>
          <t>KBV (Kurs/Buchwert)</t>
        </is>
      </c>
      <c r="B56" s="5" t="inlineStr">
        <is>
          <t>PB (price/book value)</t>
        </is>
      </c>
      <c r="C56" t="n">
        <v>3.99</v>
      </c>
      <c r="D56" t="n">
        <v>2.88</v>
      </c>
      <c r="E56" t="n">
        <v>4.8</v>
      </c>
      <c r="F56" t="n">
        <v>2.78</v>
      </c>
      <c r="G56" t="n">
        <v>3.03</v>
      </c>
      <c r="H56" t="n">
        <v>2.42</v>
      </c>
      <c r="I56" t="n">
        <v>3.54</v>
      </c>
      <c r="J56" t="n">
        <v>3.07</v>
      </c>
      <c r="K56" t="n">
        <v>2.39</v>
      </c>
      <c r="L56" t="n">
        <v>3.26</v>
      </c>
      <c r="M56" t="n">
        <v>3.82</v>
      </c>
      <c r="N56" t="n">
        <v>3.08</v>
      </c>
      <c r="O56" t="n">
        <v>3.33</v>
      </c>
      <c r="P56" t="n">
        <v>4.19</v>
      </c>
      <c r="Q56" t="n">
        <v>3.61</v>
      </c>
      <c r="R56" t="n">
        <v>2.92</v>
      </c>
      <c r="S56" t="n">
        <v>2.59</v>
      </c>
      <c r="T56" t="n">
        <v>1.82</v>
      </c>
      <c r="U56" t="n">
        <v>3.71</v>
      </c>
      <c r="V56" t="n">
        <v>5.79</v>
      </c>
    </row>
    <row r="57">
      <c r="A57" s="5" t="inlineStr">
        <is>
          <t>KCV (Kurs/Cashflow)</t>
        </is>
      </c>
      <c r="B57" s="5" t="inlineStr">
        <is>
          <t>PC (price/cashflow)</t>
        </is>
      </c>
      <c r="C57" t="n">
        <v>23.99</v>
      </c>
      <c r="D57" t="n">
        <v>17.16</v>
      </c>
      <c r="E57" t="n">
        <v>21.58</v>
      </c>
      <c r="F57" t="n">
        <v>13.78</v>
      </c>
      <c r="G57" t="n">
        <v>15.46</v>
      </c>
      <c r="H57" t="n">
        <v>12.94</v>
      </c>
      <c r="I57" t="n">
        <v>20.38</v>
      </c>
      <c r="J57" t="n">
        <v>14.23</v>
      </c>
      <c r="K57" t="n">
        <v>9.4</v>
      </c>
      <c r="L57" t="n">
        <v>16.79</v>
      </c>
      <c r="M57" t="n">
        <v>22.5</v>
      </c>
      <c r="N57" t="n">
        <v>9.800000000000001</v>
      </c>
      <c r="O57" t="n">
        <v>17.55</v>
      </c>
      <c r="P57" t="n">
        <v>18.23</v>
      </c>
      <c r="Q57" t="n">
        <v>16.58</v>
      </c>
      <c r="R57" t="n">
        <v>11.04</v>
      </c>
      <c r="S57" t="n">
        <v>-18.39</v>
      </c>
      <c r="T57" t="n">
        <v>7.79</v>
      </c>
      <c r="U57" t="n">
        <v>14.75</v>
      </c>
      <c r="V57" t="n">
        <v>15.24</v>
      </c>
    </row>
    <row r="58">
      <c r="A58" s="5" t="inlineStr">
        <is>
          <t>Dividendenrendite in %</t>
        </is>
      </c>
      <c r="B58" s="5" t="inlineStr">
        <is>
          <t>Dividend Yield in %</t>
        </is>
      </c>
      <c r="C58" t="n">
        <v>0.79</v>
      </c>
      <c r="D58" t="n">
        <v>2.12</v>
      </c>
      <c r="E58" t="n">
        <v>1.28</v>
      </c>
      <c r="F58" t="n">
        <v>4.05</v>
      </c>
      <c r="G58" t="n">
        <v>3.42</v>
      </c>
      <c r="H58" t="n">
        <v>3.86</v>
      </c>
      <c r="I58" t="n">
        <v>2.68</v>
      </c>
      <c r="J58" t="n">
        <v>3.78</v>
      </c>
      <c r="K58" t="n">
        <v>4.66</v>
      </c>
      <c r="L58" t="n">
        <v>3.3</v>
      </c>
      <c r="M58" t="n">
        <v>4.19</v>
      </c>
      <c r="N58" t="n">
        <v>7.14</v>
      </c>
      <c r="O58" t="n">
        <v>5.73</v>
      </c>
      <c r="P58" t="n">
        <v>3.88</v>
      </c>
      <c r="Q58" t="n">
        <v>2.92</v>
      </c>
      <c r="R58" t="n">
        <v>2.73</v>
      </c>
      <c r="S58" t="n">
        <v>2.5</v>
      </c>
      <c r="T58" t="n">
        <v>2.93</v>
      </c>
      <c r="U58" t="n">
        <v>1.59</v>
      </c>
      <c r="V58" t="n">
        <v>1.11</v>
      </c>
    </row>
    <row r="59">
      <c r="A59" s="5" t="inlineStr">
        <is>
          <t>Gewinnrendite in %</t>
        </is>
      </c>
      <c r="B59" s="5" t="inlineStr">
        <is>
          <t>Return on profit in %</t>
        </is>
      </c>
      <c r="C59" t="n">
        <v>3.1</v>
      </c>
      <c r="D59" t="n">
        <v>6.4</v>
      </c>
      <c r="E59" t="n">
        <v>3.5</v>
      </c>
      <c r="F59" t="n">
        <v>5.4</v>
      </c>
      <c r="G59" t="n">
        <v>4.5</v>
      </c>
      <c r="H59" t="n">
        <v>4.8</v>
      </c>
      <c r="I59" t="n">
        <v>3.6</v>
      </c>
      <c r="J59" t="n">
        <v>5</v>
      </c>
      <c r="K59" t="n">
        <v>6.2</v>
      </c>
      <c r="L59" t="n">
        <v>5</v>
      </c>
      <c r="M59" t="n">
        <v>5.5</v>
      </c>
      <c r="N59" t="n">
        <v>9.300000000000001</v>
      </c>
      <c r="O59" t="n">
        <v>7.6</v>
      </c>
      <c r="P59" t="n">
        <v>5.3</v>
      </c>
      <c r="Q59" t="n">
        <v>5.7</v>
      </c>
      <c r="R59" t="n">
        <v>4.1</v>
      </c>
      <c r="S59" t="n">
        <v>5.2</v>
      </c>
      <c r="T59" t="n">
        <v>10.4</v>
      </c>
      <c r="U59" t="n">
        <v>6.1</v>
      </c>
      <c r="V59" t="n">
        <v>5</v>
      </c>
    </row>
    <row r="60">
      <c r="A60" s="5" t="inlineStr">
        <is>
          <t>Eigenkapitalrendite in %</t>
        </is>
      </c>
      <c r="B60" s="5" t="inlineStr">
        <is>
          <t>Return on Equity in %</t>
        </is>
      </c>
      <c r="C60" t="n">
        <v>12.3</v>
      </c>
      <c r="D60" t="n">
        <v>18.51</v>
      </c>
      <c r="E60" t="n">
        <v>16.77</v>
      </c>
      <c r="F60" t="n">
        <v>14.89</v>
      </c>
      <c r="G60" t="n">
        <v>13.74</v>
      </c>
      <c r="H60" t="n">
        <v>11.58</v>
      </c>
      <c r="I60" t="n">
        <v>12.61</v>
      </c>
      <c r="J60" t="n">
        <v>15.44</v>
      </c>
      <c r="K60" t="n">
        <v>14.77</v>
      </c>
      <c r="L60" t="n">
        <v>14.24</v>
      </c>
      <c r="M60" t="n">
        <v>20.03</v>
      </c>
      <c r="N60" t="n">
        <v>27.68</v>
      </c>
      <c r="O60" t="n">
        <v>24.9</v>
      </c>
      <c r="P60" t="n">
        <v>21.4</v>
      </c>
      <c r="Q60" t="n">
        <v>20.16</v>
      </c>
      <c r="R60" t="n">
        <v>11.67</v>
      </c>
      <c r="S60" t="n">
        <v>13.37</v>
      </c>
      <c r="T60" t="n">
        <v>18.92</v>
      </c>
      <c r="U60" t="n">
        <v>22.66</v>
      </c>
      <c r="V60" t="n">
        <v>28.46</v>
      </c>
    </row>
    <row r="61">
      <c r="A61" s="5" t="inlineStr">
        <is>
          <t>Umsatzrendite in %</t>
        </is>
      </c>
      <c r="B61" s="5" t="inlineStr">
        <is>
          <t>Return on sales in %</t>
        </is>
      </c>
      <c r="C61" t="n">
        <v>7.65</v>
      </c>
      <c r="D61" t="n">
        <v>10.44</v>
      </c>
      <c r="E61" t="n">
        <v>9.17</v>
      </c>
      <c r="F61" t="n">
        <v>9.91</v>
      </c>
      <c r="G61" t="n">
        <v>9.279999999999999</v>
      </c>
      <c r="H61" t="n">
        <v>7.97</v>
      </c>
      <c r="I61" t="n">
        <v>8.51</v>
      </c>
      <c r="J61" t="n">
        <v>9.82</v>
      </c>
      <c r="K61" t="n">
        <v>7.97</v>
      </c>
      <c r="L61" t="n">
        <v>17.28</v>
      </c>
      <c r="M61" t="n">
        <v>15.16</v>
      </c>
      <c r="N61" t="n">
        <v>19.18</v>
      </c>
      <c r="O61" t="n">
        <v>19.27</v>
      </c>
      <c r="P61" t="n">
        <v>16.49</v>
      </c>
      <c r="Q61" t="n">
        <v>14.23</v>
      </c>
      <c r="R61" t="n">
        <v>7.43</v>
      </c>
      <c r="S61" t="n">
        <v>8.82</v>
      </c>
      <c r="T61" t="n">
        <v>11.6</v>
      </c>
      <c r="U61" t="n">
        <v>11.1</v>
      </c>
      <c r="V61" t="n">
        <v>10.34</v>
      </c>
    </row>
    <row r="62">
      <c r="A62" s="5" t="inlineStr">
        <is>
          <t>Gesamtkapitalrendite in %</t>
        </is>
      </c>
      <c r="B62" s="5" t="inlineStr">
        <is>
          <t>Total Return on Investment in %</t>
        </is>
      </c>
      <c r="C62" t="n">
        <v>7.47</v>
      </c>
      <c r="D62" t="n">
        <v>11.15</v>
      </c>
      <c r="E62" t="n">
        <v>9.85</v>
      </c>
      <c r="F62" t="n">
        <v>10.39</v>
      </c>
      <c r="G62" t="n">
        <v>9.390000000000001</v>
      </c>
      <c r="H62" t="n">
        <v>7.78</v>
      </c>
      <c r="I62" t="n">
        <v>8.359999999999999</v>
      </c>
      <c r="J62" t="n">
        <v>10.66</v>
      </c>
      <c r="K62" t="n">
        <v>9.289999999999999</v>
      </c>
      <c r="L62" t="n">
        <v>8.44</v>
      </c>
      <c r="M62" t="n">
        <v>17.47</v>
      </c>
      <c r="N62" t="n">
        <v>23.22</v>
      </c>
      <c r="O62" t="n">
        <v>20.86</v>
      </c>
      <c r="P62" t="n">
        <v>17.61</v>
      </c>
      <c r="Q62" t="n">
        <v>16.5</v>
      </c>
      <c r="R62" t="n">
        <v>9.35</v>
      </c>
      <c r="S62" t="n">
        <v>10.77</v>
      </c>
      <c r="T62" t="n">
        <v>11.58</v>
      </c>
      <c r="U62" t="n">
        <v>12.95</v>
      </c>
      <c r="V62" t="n">
        <v>13.92</v>
      </c>
    </row>
    <row r="63">
      <c r="A63" s="5" t="inlineStr">
        <is>
          <t>Return on Investment in %</t>
        </is>
      </c>
      <c r="B63" s="5" t="inlineStr">
        <is>
          <t>Return on Investment in %</t>
        </is>
      </c>
      <c r="C63" t="n">
        <v>7.34</v>
      </c>
      <c r="D63" t="n">
        <v>11.04</v>
      </c>
      <c r="E63" t="n">
        <v>9.720000000000001</v>
      </c>
      <c r="F63" t="n">
        <v>10.23</v>
      </c>
      <c r="G63" t="n">
        <v>9.24</v>
      </c>
      <c r="H63" t="n">
        <v>7.55</v>
      </c>
      <c r="I63" t="n">
        <v>8.08</v>
      </c>
      <c r="J63" t="n">
        <v>10.16</v>
      </c>
      <c r="K63" t="n">
        <v>8.68</v>
      </c>
      <c r="L63" t="n">
        <v>8.06</v>
      </c>
      <c r="M63" t="n">
        <v>17.35</v>
      </c>
      <c r="N63" t="n">
        <v>22.34</v>
      </c>
      <c r="O63" t="n">
        <v>20.86</v>
      </c>
      <c r="P63" t="n">
        <v>17.55</v>
      </c>
      <c r="Q63" t="n">
        <v>16.35</v>
      </c>
      <c r="R63" t="n">
        <v>9.27</v>
      </c>
      <c r="S63" t="n">
        <v>10.6</v>
      </c>
      <c r="T63" t="n">
        <v>11.25</v>
      </c>
      <c r="U63" t="n">
        <v>12.55</v>
      </c>
      <c r="V63" t="n">
        <v>13.5</v>
      </c>
    </row>
    <row r="64">
      <c r="A64" s="5" t="inlineStr">
        <is>
          <t>Arbeitsintensität in %</t>
        </is>
      </c>
      <c r="B64" s="5" t="inlineStr">
        <is>
          <t>Work Intensity in %</t>
        </is>
      </c>
      <c r="C64" t="n">
        <v>54.4</v>
      </c>
      <c r="D64" t="n">
        <v>57</v>
      </c>
      <c r="E64" t="n">
        <v>55.71</v>
      </c>
      <c r="F64" t="n">
        <v>60.27</v>
      </c>
      <c r="G64" t="n">
        <v>59.14</v>
      </c>
      <c r="H64" t="n">
        <v>55.21</v>
      </c>
      <c r="I64" t="n">
        <v>55.28</v>
      </c>
      <c r="J64" t="n">
        <v>55.51</v>
      </c>
      <c r="K64" t="n">
        <v>56.61</v>
      </c>
      <c r="L64" t="n">
        <v>60.55</v>
      </c>
      <c r="M64" t="n">
        <v>72.16</v>
      </c>
      <c r="N64" t="n">
        <v>72.72</v>
      </c>
      <c r="O64" t="n">
        <v>74.34999999999999</v>
      </c>
      <c r="P64" t="n">
        <v>70.23999999999999</v>
      </c>
      <c r="Q64" t="n">
        <v>75.29000000000001</v>
      </c>
      <c r="R64" t="n">
        <v>74.92</v>
      </c>
      <c r="S64" t="n">
        <v>64.02</v>
      </c>
      <c r="T64" t="n">
        <v>78.33</v>
      </c>
      <c r="U64" t="n">
        <v>76.83</v>
      </c>
      <c r="V64" t="n">
        <v>78.59</v>
      </c>
    </row>
    <row r="65">
      <c r="A65" s="5" t="inlineStr">
        <is>
          <t>Eigenkapitalquote in %</t>
        </is>
      </c>
      <c r="B65" s="5" t="inlineStr">
        <is>
          <t>Equity Ratio in %</t>
        </is>
      </c>
      <c r="C65" t="n">
        <v>59.64</v>
      </c>
      <c r="D65" t="n">
        <v>59.63</v>
      </c>
      <c r="E65" t="n">
        <v>57.99</v>
      </c>
      <c r="F65" t="n">
        <v>68.70999999999999</v>
      </c>
      <c r="G65" t="n">
        <v>67.25</v>
      </c>
      <c r="H65" t="n">
        <v>65.18000000000001</v>
      </c>
      <c r="I65" t="n">
        <v>64.11</v>
      </c>
      <c r="J65" t="n">
        <v>65.83</v>
      </c>
      <c r="K65" t="n">
        <v>58.79</v>
      </c>
      <c r="L65" t="n">
        <v>56.61</v>
      </c>
      <c r="M65" t="n">
        <v>86.61</v>
      </c>
      <c r="N65" t="n">
        <v>80.72</v>
      </c>
      <c r="O65" t="n">
        <v>83.77</v>
      </c>
      <c r="P65" t="n">
        <v>81.98</v>
      </c>
      <c r="Q65" t="n">
        <v>81.12</v>
      </c>
      <c r="R65" t="n">
        <v>79.39</v>
      </c>
      <c r="S65" t="n">
        <v>79.3</v>
      </c>
      <c r="T65" t="n">
        <v>59.49</v>
      </c>
      <c r="U65" t="n">
        <v>55.38</v>
      </c>
      <c r="V65" t="n">
        <v>47.42</v>
      </c>
    </row>
    <row r="66">
      <c r="A66" s="5" t="inlineStr">
        <is>
          <t>Fremdkapitalquote in %</t>
        </is>
      </c>
      <c r="B66" s="5" t="inlineStr">
        <is>
          <t>Debt Ratio in %</t>
        </is>
      </c>
      <c r="C66" t="n">
        <v>40.36</v>
      </c>
      <c r="D66" t="n">
        <v>40.37</v>
      </c>
      <c r="E66" t="n">
        <v>42.01</v>
      </c>
      <c r="F66" t="n">
        <v>31.29</v>
      </c>
      <c r="G66" t="n">
        <v>32.75</v>
      </c>
      <c r="H66" t="n">
        <v>34.82</v>
      </c>
      <c r="I66" t="n">
        <v>35.89</v>
      </c>
      <c r="J66" t="n">
        <v>34.17</v>
      </c>
      <c r="K66" t="n">
        <v>41.21</v>
      </c>
      <c r="L66" t="n">
        <v>43.39</v>
      </c>
      <c r="M66" t="n">
        <v>13.39</v>
      </c>
      <c r="N66" t="n">
        <v>19.28</v>
      </c>
      <c r="O66" t="n">
        <v>16.23</v>
      </c>
      <c r="P66" t="n">
        <v>18.02</v>
      </c>
      <c r="Q66" t="n">
        <v>18.88</v>
      </c>
      <c r="R66" t="n">
        <v>20.61</v>
      </c>
      <c r="S66" t="n">
        <v>20.7</v>
      </c>
      <c r="T66" t="n">
        <v>40.51</v>
      </c>
      <c r="U66" t="n">
        <v>44.62</v>
      </c>
      <c r="V66" t="n">
        <v>52.58</v>
      </c>
    </row>
    <row r="67">
      <c r="A67" s="5" t="inlineStr">
        <is>
          <t>Verschuldungsgrad in %</t>
        </is>
      </c>
      <c r="B67" s="5" t="inlineStr">
        <is>
          <t>Finance Gearing in %</t>
        </is>
      </c>
      <c r="C67" t="n">
        <v>67.67</v>
      </c>
      <c r="D67" t="n">
        <v>67.70999999999999</v>
      </c>
      <c r="E67" t="n">
        <v>72.45</v>
      </c>
      <c r="F67" t="n">
        <v>45.53</v>
      </c>
      <c r="G67" t="n">
        <v>48.69</v>
      </c>
      <c r="H67" t="n">
        <v>53.41</v>
      </c>
      <c r="I67" t="n">
        <v>55.98</v>
      </c>
      <c r="J67" t="n">
        <v>51.91</v>
      </c>
      <c r="K67" t="n">
        <v>70.09999999999999</v>
      </c>
      <c r="L67" t="n">
        <v>76.64</v>
      </c>
      <c r="M67" t="n">
        <v>15.46</v>
      </c>
      <c r="N67" t="n">
        <v>23.89</v>
      </c>
      <c r="O67" t="n">
        <v>19.38</v>
      </c>
      <c r="P67" t="n">
        <v>21.98</v>
      </c>
      <c r="Q67" t="n">
        <v>23.27</v>
      </c>
      <c r="R67" t="n">
        <v>25.96</v>
      </c>
      <c r="S67" t="n">
        <v>26.11</v>
      </c>
      <c r="T67" t="n">
        <v>68.11</v>
      </c>
      <c r="U67" t="n">
        <v>80.58</v>
      </c>
      <c r="V67" t="n">
        <v>110.88</v>
      </c>
    </row>
    <row r="68">
      <c r="A68" s="5" t="inlineStr">
        <is>
          <t>Bruttoergebnis Marge in %</t>
        </is>
      </c>
      <c r="B68" s="5" t="inlineStr">
        <is>
          <t>Gross Profit Marge in %</t>
        </is>
      </c>
      <c r="C68" t="n">
        <v>34.11</v>
      </c>
      <c r="D68" t="n">
        <v>35.65</v>
      </c>
      <c r="E68" t="n">
        <v>35.78</v>
      </c>
      <c r="F68" t="n">
        <v>38.06</v>
      </c>
      <c r="G68" t="n">
        <v>38.87</v>
      </c>
      <c r="H68" t="n">
        <v>35.27</v>
      </c>
      <c r="I68" t="n">
        <v>36.55</v>
      </c>
      <c r="J68" t="n">
        <v>36.16</v>
      </c>
      <c r="K68" t="n">
        <v>32.22</v>
      </c>
      <c r="L68" t="n">
        <v>46.67</v>
      </c>
      <c r="M68" t="n">
        <v>43.02</v>
      </c>
      <c r="N68" t="n">
        <v>46.29</v>
      </c>
      <c r="O68" t="n">
        <v>49.06</v>
      </c>
      <c r="P68" t="n">
        <v>48.86</v>
      </c>
      <c r="Q68" t="n">
        <v>47.34</v>
      </c>
      <c r="R68" t="n">
        <v>39.88</v>
      </c>
      <c r="S68" t="n">
        <v>43.26</v>
      </c>
      <c r="T68" t="n">
        <v>46.79</v>
      </c>
      <c r="U68" t="n">
        <v>45.24</v>
      </c>
    </row>
    <row r="69">
      <c r="A69" s="5" t="inlineStr">
        <is>
          <t>Kurzfristige Vermögensquote in %</t>
        </is>
      </c>
      <c r="B69" s="5" t="inlineStr">
        <is>
          <t>Current Assets Ratio in %</t>
        </is>
      </c>
      <c r="C69" t="n">
        <v>54.4</v>
      </c>
      <c r="D69" t="n">
        <v>57</v>
      </c>
      <c r="E69" t="n">
        <v>55.71</v>
      </c>
      <c r="F69" t="n">
        <v>60.27</v>
      </c>
      <c r="G69" t="n">
        <v>59.14</v>
      </c>
      <c r="H69" t="n">
        <v>55.21</v>
      </c>
      <c r="I69" t="n">
        <v>55.28</v>
      </c>
      <c r="J69" t="n">
        <v>55.51</v>
      </c>
      <c r="K69" t="n">
        <v>56.61</v>
      </c>
      <c r="L69" t="n">
        <v>60.55</v>
      </c>
      <c r="M69" t="n">
        <v>72.16</v>
      </c>
      <c r="N69" t="n">
        <v>72.72</v>
      </c>
      <c r="O69" t="n">
        <v>74.34999999999999</v>
      </c>
      <c r="P69" t="n">
        <v>70.23999999999999</v>
      </c>
      <c r="Q69" t="n">
        <v>75.29000000000001</v>
      </c>
      <c r="R69" t="n">
        <v>74.92</v>
      </c>
      <c r="S69" t="n">
        <v>64.02</v>
      </c>
      <c r="T69" t="n">
        <v>78.33</v>
      </c>
      <c r="U69" t="n">
        <v>76.83</v>
      </c>
    </row>
    <row r="70">
      <c r="A70" s="5" t="inlineStr">
        <is>
          <t>Nettogewinn Marge in %</t>
        </is>
      </c>
      <c r="B70" s="5" t="inlineStr">
        <is>
          <t>Net Profit Marge in %</t>
        </is>
      </c>
      <c r="C70" t="n">
        <v>7.65</v>
      </c>
      <c r="D70" t="n">
        <v>10.44</v>
      </c>
      <c r="E70" t="n">
        <v>9.17</v>
      </c>
      <c r="F70" t="n">
        <v>9.91</v>
      </c>
      <c r="G70" t="n">
        <v>9.279999999999999</v>
      </c>
      <c r="H70" t="n">
        <v>7.97</v>
      </c>
      <c r="I70" t="n">
        <v>8.51</v>
      </c>
      <c r="J70" t="n">
        <v>9.82</v>
      </c>
      <c r="K70" t="n">
        <v>7.97</v>
      </c>
      <c r="L70" t="n">
        <v>17.28</v>
      </c>
      <c r="M70" t="n">
        <v>15.16</v>
      </c>
      <c r="N70" t="n">
        <v>19.18</v>
      </c>
      <c r="O70" t="n">
        <v>19.27</v>
      </c>
      <c r="P70" t="n">
        <v>16.49</v>
      </c>
      <c r="Q70" t="n">
        <v>14.23</v>
      </c>
      <c r="R70" t="n">
        <v>7.43</v>
      </c>
      <c r="S70" t="n">
        <v>8.82</v>
      </c>
      <c r="T70" t="n">
        <v>11.6</v>
      </c>
      <c r="U70" t="n">
        <v>11.1</v>
      </c>
    </row>
    <row r="71">
      <c r="A71" s="5" t="inlineStr">
        <is>
          <t>Operative Ergebnis Marge in %</t>
        </is>
      </c>
      <c r="B71" s="5" t="inlineStr">
        <is>
          <t>EBIT Marge in %</t>
        </is>
      </c>
      <c r="C71" t="n">
        <v>10.3</v>
      </c>
      <c r="D71" t="n">
        <v>14.42</v>
      </c>
      <c r="E71" t="n">
        <v>12.16</v>
      </c>
      <c r="F71" t="n">
        <v>14.34</v>
      </c>
      <c r="G71" t="n">
        <v>13.47</v>
      </c>
      <c r="H71" t="n">
        <v>10.99</v>
      </c>
      <c r="I71" t="n">
        <v>12.36</v>
      </c>
      <c r="J71" t="n">
        <v>14.68</v>
      </c>
      <c r="K71" t="n">
        <v>11.9</v>
      </c>
      <c r="L71" t="n">
        <v>23.99</v>
      </c>
      <c r="M71" t="n">
        <v>20.77</v>
      </c>
      <c r="N71" t="n">
        <v>26</v>
      </c>
      <c r="O71" t="n">
        <v>27.5</v>
      </c>
      <c r="P71" t="n">
        <v>25.07</v>
      </c>
      <c r="Q71" t="n">
        <v>23.07</v>
      </c>
      <c r="R71" t="n">
        <v>11.59</v>
      </c>
      <c r="S71" t="n">
        <v>13.54</v>
      </c>
      <c r="T71" t="n">
        <v>14.05</v>
      </c>
      <c r="U71" t="n">
        <v>16.57</v>
      </c>
    </row>
    <row r="72">
      <c r="A72" s="5" t="inlineStr">
        <is>
          <t>Vermögensumsschlag in %</t>
        </is>
      </c>
      <c r="B72" s="5" t="inlineStr">
        <is>
          <t>Asset Turnover in %</t>
        </is>
      </c>
      <c r="C72" t="n">
        <v>95.95</v>
      </c>
      <c r="D72" t="n">
        <v>105.69</v>
      </c>
      <c r="E72" t="n">
        <v>106.07</v>
      </c>
      <c r="F72" t="n">
        <v>103.24</v>
      </c>
      <c r="G72" t="n">
        <v>99.56</v>
      </c>
      <c r="H72" t="n">
        <v>94.76000000000001</v>
      </c>
      <c r="I72" t="n">
        <v>94.94</v>
      </c>
      <c r="J72" t="n">
        <v>103.5</v>
      </c>
      <c r="K72" t="n">
        <v>108.96</v>
      </c>
      <c r="L72" t="n">
        <v>46.65</v>
      </c>
      <c r="M72" t="n">
        <v>114.39</v>
      </c>
      <c r="N72" t="n">
        <v>116.46</v>
      </c>
      <c r="O72" t="n">
        <v>108.23</v>
      </c>
      <c r="P72" t="n">
        <v>106.4</v>
      </c>
      <c r="Q72" t="n">
        <v>114.91</v>
      </c>
      <c r="R72" t="n">
        <v>124.76</v>
      </c>
      <c r="S72" t="n">
        <v>120.2</v>
      </c>
      <c r="T72" t="n">
        <v>97.04000000000001</v>
      </c>
      <c r="U72" t="n">
        <v>113.01</v>
      </c>
    </row>
    <row r="73">
      <c r="A73" s="5" t="inlineStr">
        <is>
          <t>Langfristige Vermögensquote in %</t>
        </is>
      </c>
      <c r="B73" s="5" t="inlineStr">
        <is>
          <t>Non-Current Assets Ratio in %</t>
        </is>
      </c>
      <c r="C73" t="n">
        <v>45.6</v>
      </c>
      <c r="D73" t="n">
        <v>43</v>
      </c>
      <c r="E73" t="n">
        <v>44.29</v>
      </c>
      <c r="F73" t="n">
        <v>39.73</v>
      </c>
      <c r="G73" t="n">
        <v>40.86</v>
      </c>
      <c r="H73" t="n">
        <v>44.79</v>
      </c>
      <c r="I73" t="n">
        <v>44.72</v>
      </c>
      <c r="J73" t="n">
        <v>44.49</v>
      </c>
      <c r="K73" t="n">
        <v>43.39</v>
      </c>
      <c r="L73" t="n">
        <v>39.45</v>
      </c>
      <c r="M73" t="n">
        <v>27.84</v>
      </c>
      <c r="N73" t="n">
        <v>27.28</v>
      </c>
      <c r="O73" t="n">
        <v>25.65</v>
      </c>
      <c r="P73" t="n">
        <v>29.76</v>
      </c>
      <c r="Q73" t="n">
        <v>24.71</v>
      </c>
      <c r="R73" t="n">
        <v>25.08</v>
      </c>
      <c r="S73" t="n">
        <v>35.98</v>
      </c>
      <c r="T73" t="n">
        <v>21.67</v>
      </c>
      <c r="U73" t="n">
        <v>23.17</v>
      </c>
    </row>
    <row r="74">
      <c r="A74" s="5" t="inlineStr">
        <is>
          <t>Gesamtkapitalrentabilität</t>
        </is>
      </c>
      <c r="B74" s="5" t="inlineStr">
        <is>
          <t>ROA Return on Assets in %</t>
        </is>
      </c>
      <c r="C74" t="n">
        <v>7.34</v>
      </c>
      <c r="D74" t="n">
        <v>11.04</v>
      </c>
      <c r="E74" t="n">
        <v>9.720000000000001</v>
      </c>
      <c r="F74" t="n">
        <v>10.23</v>
      </c>
      <c r="G74" t="n">
        <v>9.24</v>
      </c>
      <c r="H74" t="n">
        <v>7.55</v>
      </c>
      <c r="I74" t="n">
        <v>8.08</v>
      </c>
      <c r="J74" t="n">
        <v>10.16</v>
      </c>
      <c r="K74" t="n">
        <v>8.68</v>
      </c>
      <c r="L74" t="n">
        <v>8.06</v>
      </c>
      <c r="M74" t="n">
        <v>17.35</v>
      </c>
      <c r="N74" t="n">
        <v>22.34</v>
      </c>
      <c r="O74" t="n">
        <v>20.86</v>
      </c>
      <c r="P74" t="n">
        <v>17.55</v>
      </c>
      <c r="Q74" t="n">
        <v>16.35</v>
      </c>
      <c r="R74" t="n">
        <v>9.27</v>
      </c>
      <c r="S74" t="n">
        <v>10.6</v>
      </c>
      <c r="T74" t="n">
        <v>11.25</v>
      </c>
      <c r="U74" t="n">
        <v>12.55</v>
      </c>
    </row>
    <row r="75">
      <c r="A75" s="5" t="inlineStr">
        <is>
          <t>Ertrag des eingesetzten Kapitals</t>
        </is>
      </c>
      <c r="B75" s="5" t="inlineStr">
        <is>
          <t>ROCE Return on Cap. Empl. in %</t>
        </is>
      </c>
      <c r="C75" t="n">
        <v>12.23</v>
      </c>
      <c r="D75" t="n">
        <v>19.27</v>
      </c>
      <c r="E75" t="n">
        <v>16.41</v>
      </c>
      <c r="F75" t="n">
        <v>18.45</v>
      </c>
      <c r="G75" t="n">
        <v>16.73</v>
      </c>
      <c r="H75" t="n">
        <v>12.69</v>
      </c>
      <c r="I75" t="n">
        <v>14.21</v>
      </c>
      <c r="J75" t="n">
        <v>18.58</v>
      </c>
      <c r="K75" t="n">
        <v>16.41</v>
      </c>
      <c r="L75" t="n">
        <v>14.99</v>
      </c>
      <c r="M75" t="n">
        <v>26.96</v>
      </c>
      <c r="N75" t="n">
        <v>36.86</v>
      </c>
      <c r="O75" t="n">
        <v>34.92</v>
      </c>
      <c r="P75" t="n">
        <v>31.42</v>
      </c>
      <c r="Q75" t="n">
        <v>31.19</v>
      </c>
      <c r="R75" t="n">
        <v>17.81</v>
      </c>
      <c r="S75" t="n">
        <v>20.12</v>
      </c>
      <c r="T75" t="n">
        <v>15.7</v>
      </c>
      <c r="U75" t="n">
        <v>22.74</v>
      </c>
    </row>
    <row r="76">
      <c r="A76" s="5" t="inlineStr">
        <is>
          <t>Eigenkapital zu Anlagevermögen</t>
        </is>
      </c>
      <c r="B76" s="5" t="inlineStr">
        <is>
          <t>Equity to Fixed Assets in %</t>
        </is>
      </c>
      <c r="C76" t="n">
        <v>130.78</v>
      </c>
      <c r="D76" t="n">
        <v>138.67</v>
      </c>
      <c r="E76" t="n">
        <v>130.93</v>
      </c>
      <c r="F76" t="n">
        <v>172.93</v>
      </c>
      <c r="G76" t="n">
        <v>164.6</v>
      </c>
      <c r="H76" t="n">
        <v>145.53</v>
      </c>
      <c r="I76" t="n">
        <v>143.38</v>
      </c>
      <c r="J76" t="n">
        <v>147.96</v>
      </c>
      <c r="K76" t="n">
        <v>135.48</v>
      </c>
      <c r="L76" t="n">
        <v>143.49</v>
      </c>
      <c r="M76" t="n">
        <v>311.06</v>
      </c>
      <c r="N76" t="n">
        <v>295.91</v>
      </c>
      <c r="O76" t="n">
        <v>326.59</v>
      </c>
      <c r="P76" t="n">
        <v>275.5</v>
      </c>
      <c r="Q76" t="n">
        <v>328.28</v>
      </c>
      <c r="R76" t="n">
        <v>316.56</v>
      </c>
      <c r="S76" t="n">
        <v>220.42</v>
      </c>
      <c r="T76" t="n">
        <v>274.48</v>
      </c>
      <c r="U76" t="n">
        <v>238.97</v>
      </c>
    </row>
    <row r="77">
      <c r="A77" s="5" t="inlineStr">
        <is>
          <t>Liquidität Dritten Grades</t>
        </is>
      </c>
      <c r="B77" s="5" t="inlineStr">
        <is>
          <t>Current Ratio in %</t>
        </is>
      </c>
      <c r="C77" t="n">
        <v>283.19</v>
      </c>
      <c r="D77" t="n">
        <v>272.02</v>
      </c>
      <c r="E77" t="n">
        <v>260.83</v>
      </c>
      <c r="F77" t="n">
        <v>305.18</v>
      </c>
      <c r="G77" t="n">
        <v>298</v>
      </c>
      <c r="H77" t="n">
        <v>308.46</v>
      </c>
      <c r="I77" t="n">
        <v>317.33</v>
      </c>
      <c r="J77" t="n">
        <v>303.93</v>
      </c>
      <c r="K77" t="n">
        <v>269.09</v>
      </c>
      <c r="L77" t="n">
        <v>238.7</v>
      </c>
      <c r="M77" t="n">
        <v>607.41</v>
      </c>
      <c r="N77" t="n">
        <v>406.91</v>
      </c>
      <c r="O77" t="n">
        <v>503.44</v>
      </c>
      <c r="P77" t="n">
        <v>464.71</v>
      </c>
      <c r="Q77" t="n">
        <v>502.4</v>
      </c>
      <c r="R77" t="n">
        <v>397.46</v>
      </c>
      <c r="S77" t="n">
        <v>334.93</v>
      </c>
      <c r="T77" t="n">
        <v>594.15</v>
      </c>
      <c r="U77" t="n">
        <v>434.96</v>
      </c>
    </row>
    <row r="78">
      <c r="A78" s="5" t="inlineStr">
        <is>
          <t>Operativer Cashflow</t>
        </is>
      </c>
      <c r="B78" s="5" t="inlineStr">
        <is>
          <t>Operating Cashflow in M</t>
        </is>
      </c>
      <c r="C78" t="n">
        <v>236.7813</v>
      </c>
      <c r="D78" t="n">
        <v>169.3692</v>
      </c>
      <c r="E78" t="n">
        <v>212.9946</v>
      </c>
      <c r="F78" t="n">
        <v>136.0086</v>
      </c>
      <c r="G78" t="n">
        <v>152.5902</v>
      </c>
      <c r="H78" t="n">
        <v>127.7178</v>
      </c>
      <c r="I78" t="n">
        <v>201.1506</v>
      </c>
      <c r="J78" t="n">
        <v>140.4501</v>
      </c>
      <c r="K78" t="n">
        <v>93.06</v>
      </c>
      <c r="L78" t="n">
        <v>166.221</v>
      </c>
      <c r="M78" t="n">
        <v>202.5</v>
      </c>
      <c r="N78" t="n">
        <v>88.2</v>
      </c>
      <c r="O78" t="n">
        <v>157.95</v>
      </c>
      <c r="P78" t="n">
        <v>164.07</v>
      </c>
      <c r="Q78" t="n">
        <v>145.904</v>
      </c>
      <c r="R78" t="n">
        <v>97.152</v>
      </c>
      <c r="S78" t="n">
        <v>-161.832</v>
      </c>
      <c r="T78" t="n">
        <v>68.55200000000001</v>
      </c>
      <c r="U78" t="n">
        <v>129.8</v>
      </c>
    </row>
    <row r="79">
      <c r="A79" s="5" t="inlineStr">
        <is>
          <t>Aktienrückkauf</t>
        </is>
      </c>
      <c r="B79" s="5" t="inlineStr">
        <is>
          <t>Share Buyback in M</t>
        </is>
      </c>
      <c r="C79" t="n">
        <v>0</v>
      </c>
      <c r="D79" t="n">
        <v>0</v>
      </c>
      <c r="E79" t="n">
        <v>0</v>
      </c>
      <c r="F79" t="n">
        <v>0</v>
      </c>
      <c r="G79" t="n">
        <v>0</v>
      </c>
      <c r="H79" t="n">
        <v>0</v>
      </c>
      <c r="I79" t="n">
        <v>0</v>
      </c>
      <c r="J79" t="n">
        <v>0.03000000000000114</v>
      </c>
      <c r="K79" t="n">
        <v>0</v>
      </c>
      <c r="L79" t="n">
        <v>-0.9000000000000004</v>
      </c>
      <c r="M79" t="n">
        <v>0</v>
      </c>
      <c r="N79" t="n">
        <v>0</v>
      </c>
      <c r="O79" t="n">
        <v>0</v>
      </c>
      <c r="P79" t="n">
        <v>-0.1999999999999993</v>
      </c>
      <c r="Q79" t="n">
        <v>0</v>
      </c>
      <c r="R79" t="n">
        <v>0</v>
      </c>
      <c r="S79" t="n">
        <v>0</v>
      </c>
      <c r="T79" t="n">
        <v>0</v>
      </c>
      <c r="U79" t="n">
        <v>-0.2000000000000011</v>
      </c>
    </row>
    <row r="80">
      <c r="A80" s="5" t="inlineStr">
        <is>
          <t>Umsatzwachstum 1J in %</t>
        </is>
      </c>
      <c r="B80" s="5" t="inlineStr">
        <is>
          <t>Revenue Growth 1Y in %</t>
        </is>
      </c>
      <c r="C80" t="n">
        <v>-4.06</v>
      </c>
      <c r="D80" t="n">
        <v>12.39</v>
      </c>
      <c r="E80" t="n">
        <v>23.79</v>
      </c>
      <c r="F80" t="n">
        <v>5.03</v>
      </c>
      <c r="G80" t="n">
        <v>11.04</v>
      </c>
      <c r="H80" t="n">
        <v>-0.51</v>
      </c>
      <c r="I80" t="n">
        <v>-11.4</v>
      </c>
      <c r="J80" t="n">
        <v>-11.2</v>
      </c>
      <c r="K80" t="n">
        <v>135.6</v>
      </c>
      <c r="L80" t="n">
        <v>21.15</v>
      </c>
      <c r="M80" t="n">
        <v>-8.130000000000001</v>
      </c>
      <c r="N80" t="n">
        <v>3.18</v>
      </c>
      <c r="O80" t="n">
        <v>6.96</v>
      </c>
      <c r="P80" t="n">
        <v>12.54</v>
      </c>
      <c r="Q80" t="n">
        <v>2.11</v>
      </c>
      <c r="R80" t="n">
        <v>8.470000000000001</v>
      </c>
      <c r="S80" t="n">
        <v>-4.57</v>
      </c>
      <c r="T80" t="n">
        <v>-11.34</v>
      </c>
      <c r="U80" t="n">
        <v>-7.85</v>
      </c>
    </row>
    <row r="81">
      <c r="A81" s="5" t="inlineStr">
        <is>
          <t>Umsatzwachstum 3J in %</t>
        </is>
      </c>
      <c r="B81" s="5" t="inlineStr">
        <is>
          <t>Revenue Growth 3Y in %</t>
        </is>
      </c>
      <c r="C81" t="n">
        <v>10.71</v>
      </c>
      <c r="D81" t="n">
        <v>13.74</v>
      </c>
      <c r="E81" t="n">
        <v>13.29</v>
      </c>
      <c r="F81" t="n">
        <v>5.19</v>
      </c>
      <c r="G81" t="n">
        <v>-0.29</v>
      </c>
      <c r="H81" t="n">
        <v>-7.7</v>
      </c>
      <c r="I81" t="n">
        <v>37.67</v>
      </c>
      <c r="J81" t="n">
        <v>48.52</v>
      </c>
      <c r="K81" t="n">
        <v>49.54</v>
      </c>
      <c r="L81" t="n">
        <v>5.4</v>
      </c>
      <c r="M81" t="n">
        <v>0.67</v>
      </c>
      <c r="N81" t="n">
        <v>7.56</v>
      </c>
      <c r="O81" t="n">
        <v>7.2</v>
      </c>
      <c r="P81" t="n">
        <v>7.71</v>
      </c>
      <c r="Q81" t="n">
        <v>2</v>
      </c>
      <c r="R81" t="n">
        <v>-2.48</v>
      </c>
      <c r="S81" t="n">
        <v>-7.92</v>
      </c>
      <c r="T81" t="inlineStr">
        <is>
          <t>-</t>
        </is>
      </c>
      <c r="U81" t="inlineStr">
        <is>
          <t>-</t>
        </is>
      </c>
    </row>
    <row r="82">
      <c r="A82" s="5" t="inlineStr">
        <is>
          <t>Umsatzwachstum 5J in %</t>
        </is>
      </c>
      <c r="B82" s="5" t="inlineStr">
        <is>
          <t>Revenue Growth 5Y in %</t>
        </is>
      </c>
      <c r="C82" t="n">
        <v>9.640000000000001</v>
      </c>
      <c r="D82" t="n">
        <v>10.35</v>
      </c>
      <c r="E82" t="n">
        <v>5.59</v>
      </c>
      <c r="F82" t="n">
        <v>-1.41</v>
      </c>
      <c r="G82" t="n">
        <v>24.71</v>
      </c>
      <c r="H82" t="n">
        <v>26.73</v>
      </c>
      <c r="I82" t="n">
        <v>25.2</v>
      </c>
      <c r="J82" t="n">
        <v>28.12</v>
      </c>
      <c r="K82" t="n">
        <v>31.75</v>
      </c>
      <c r="L82" t="n">
        <v>7.14</v>
      </c>
      <c r="M82" t="n">
        <v>3.33</v>
      </c>
      <c r="N82" t="n">
        <v>6.65</v>
      </c>
      <c r="O82" t="n">
        <v>5.1</v>
      </c>
      <c r="P82" t="n">
        <v>1.44</v>
      </c>
      <c r="Q82" t="n">
        <v>-2.64</v>
      </c>
      <c r="R82" t="inlineStr">
        <is>
          <t>-</t>
        </is>
      </c>
      <c r="S82" t="inlineStr">
        <is>
          <t>-</t>
        </is>
      </c>
      <c r="T82" t="inlineStr">
        <is>
          <t>-</t>
        </is>
      </c>
      <c r="U82" t="inlineStr">
        <is>
          <t>-</t>
        </is>
      </c>
    </row>
    <row r="83">
      <c r="A83" s="5" t="inlineStr">
        <is>
          <t>Umsatzwachstum 10J in %</t>
        </is>
      </c>
      <c r="B83" s="5" t="inlineStr">
        <is>
          <t>Revenue Growth 10Y in %</t>
        </is>
      </c>
      <c r="C83" t="n">
        <v>18.18</v>
      </c>
      <c r="D83" t="n">
        <v>17.78</v>
      </c>
      <c r="E83" t="n">
        <v>16.86</v>
      </c>
      <c r="F83" t="n">
        <v>15.17</v>
      </c>
      <c r="G83" t="n">
        <v>15.92</v>
      </c>
      <c r="H83" t="n">
        <v>15.03</v>
      </c>
      <c r="I83" t="n">
        <v>15.93</v>
      </c>
      <c r="J83" t="n">
        <v>16.61</v>
      </c>
      <c r="K83" t="n">
        <v>16.6</v>
      </c>
      <c r="L83" t="n">
        <v>2.25</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-29.75</v>
      </c>
      <c r="D84" t="n">
        <v>28.07</v>
      </c>
      <c r="E84" t="n">
        <v>14.47</v>
      </c>
      <c r="F84" t="n">
        <v>12.17</v>
      </c>
      <c r="G84" t="n">
        <v>29.32</v>
      </c>
      <c r="H84" t="n">
        <v>-6.9</v>
      </c>
      <c r="I84" t="n">
        <v>-23.18</v>
      </c>
      <c r="J84" t="n">
        <v>9.42</v>
      </c>
      <c r="K84" t="n">
        <v>8.66</v>
      </c>
      <c r="L84" t="n">
        <v>38.04</v>
      </c>
      <c r="M84" t="n">
        <v>-27.37</v>
      </c>
      <c r="N84" t="n">
        <v>2.7</v>
      </c>
      <c r="O84" t="n">
        <v>25</v>
      </c>
      <c r="P84" t="n">
        <v>30.4</v>
      </c>
      <c r="Q84" t="n">
        <v>95.69</v>
      </c>
      <c r="R84" t="n">
        <v>-8.66</v>
      </c>
      <c r="S84" t="n">
        <v>-27.43</v>
      </c>
      <c r="T84" t="n">
        <v>-7.41</v>
      </c>
      <c r="U84" t="n">
        <v>-1.05</v>
      </c>
    </row>
    <row r="85">
      <c r="A85" s="5" t="inlineStr">
        <is>
          <t>Gewinnwachstum 3J in %</t>
        </is>
      </c>
      <c r="B85" s="5" t="inlineStr">
        <is>
          <t>Earnings Growth 3Y in %</t>
        </is>
      </c>
      <c r="C85" t="n">
        <v>4.26</v>
      </c>
      <c r="D85" t="n">
        <v>18.24</v>
      </c>
      <c r="E85" t="n">
        <v>18.65</v>
      </c>
      <c r="F85" t="n">
        <v>11.53</v>
      </c>
      <c r="G85" t="n">
        <v>-0.25</v>
      </c>
      <c r="H85" t="n">
        <v>-6.89</v>
      </c>
      <c r="I85" t="n">
        <v>-1.7</v>
      </c>
      <c r="J85" t="n">
        <v>18.71</v>
      </c>
      <c r="K85" t="n">
        <v>6.44</v>
      </c>
      <c r="L85" t="n">
        <v>4.46</v>
      </c>
      <c r="M85" t="n">
        <v>0.11</v>
      </c>
      <c r="N85" t="n">
        <v>19.37</v>
      </c>
      <c r="O85" t="n">
        <v>50.36</v>
      </c>
      <c r="P85" t="n">
        <v>39.14</v>
      </c>
      <c r="Q85" t="n">
        <v>19.87</v>
      </c>
      <c r="R85" t="n">
        <v>-14.5</v>
      </c>
      <c r="S85" t="n">
        <v>-11.96</v>
      </c>
      <c r="T85" t="inlineStr">
        <is>
          <t>-</t>
        </is>
      </c>
      <c r="U85" t="inlineStr">
        <is>
          <t>-</t>
        </is>
      </c>
    </row>
    <row r="86">
      <c r="A86" s="5" t="inlineStr">
        <is>
          <t>Gewinnwachstum 5J in %</t>
        </is>
      </c>
      <c r="B86" s="5" t="inlineStr">
        <is>
          <t>Earnings Growth 5Y in %</t>
        </is>
      </c>
      <c r="C86" t="n">
        <v>10.86</v>
      </c>
      <c r="D86" t="n">
        <v>15.43</v>
      </c>
      <c r="E86" t="n">
        <v>5.18</v>
      </c>
      <c r="F86" t="n">
        <v>4.17</v>
      </c>
      <c r="G86" t="n">
        <v>3.46</v>
      </c>
      <c r="H86" t="n">
        <v>5.21</v>
      </c>
      <c r="I86" t="n">
        <v>1.11</v>
      </c>
      <c r="J86" t="n">
        <v>6.29</v>
      </c>
      <c r="K86" t="n">
        <v>9.41</v>
      </c>
      <c r="L86" t="n">
        <v>13.75</v>
      </c>
      <c r="M86" t="n">
        <v>25.28</v>
      </c>
      <c r="N86" t="n">
        <v>29.03</v>
      </c>
      <c r="O86" t="n">
        <v>23</v>
      </c>
      <c r="P86" t="n">
        <v>16.52</v>
      </c>
      <c r="Q86" t="n">
        <v>10.23</v>
      </c>
      <c r="R86" t="inlineStr">
        <is>
          <t>-</t>
        </is>
      </c>
      <c r="S86" t="inlineStr">
        <is>
          <t>-</t>
        </is>
      </c>
      <c r="T86" t="inlineStr">
        <is>
          <t>-</t>
        </is>
      </c>
      <c r="U86" t="inlineStr">
        <is>
          <t>-</t>
        </is>
      </c>
    </row>
    <row r="87">
      <c r="A87" s="5" t="inlineStr">
        <is>
          <t>Gewinnwachstum 10J in %</t>
        </is>
      </c>
      <c r="B87" s="5" t="inlineStr">
        <is>
          <t>Earnings Growth 10Y in %</t>
        </is>
      </c>
      <c r="C87" t="n">
        <v>8.029999999999999</v>
      </c>
      <c r="D87" t="n">
        <v>8.27</v>
      </c>
      <c r="E87" t="n">
        <v>5.73</v>
      </c>
      <c r="F87" t="n">
        <v>6.79</v>
      </c>
      <c r="G87" t="n">
        <v>8.609999999999999</v>
      </c>
      <c r="H87" t="n">
        <v>15.25</v>
      </c>
      <c r="I87" t="n">
        <v>15.07</v>
      </c>
      <c r="J87" t="n">
        <v>14.64</v>
      </c>
      <c r="K87" t="n">
        <v>12.96</v>
      </c>
      <c r="L87" t="n">
        <v>11.99</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2.98</v>
      </c>
      <c r="D88" t="n">
        <v>1.01</v>
      </c>
      <c r="E88" t="n">
        <v>5.52</v>
      </c>
      <c r="F88" t="n">
        <v>4.46</v>
      </c>
      <c r="G88" t="n">
        <v>6.36</v>
      </c>
      <c r="H88" t="n">
        <v>4.01</v>
      </c>
      <c r="I88" t="n">
        <v>25.23</v>
      </c>
      <c r="J88" t="n">
        <v>3.16</v>
      </c>
      <c r="K88" t="n">
        <v>1.71</v>
      </c>
      <c r="L88" t="n">
        <v>1.45</v>
      </c>
      <c r="M88" t="n">
        <v>0.72</v>
      </c>
      <c r="N88" t="n">
        <v>0.37</v>
      </c>
      <c r="O88" t="n">
        <v>0.57</v>
      </c>
      <c r="P88" t="n">
        <v>1.15</v>
      </c>
      <c r="Q88" t="n">
        <v>1.72</v>
      </c>
      <c r="R88" t="inlineStr">
        <is>
          <t>-</t>
        </is>
      </c>
      <c r="S88" t="inlineStr">
        <is>
          <t>-</t>
        </is>
      </c>
      <c r="T88" t="inlineStr">
        <is>
          <t>-</t>
        </is>
      </c>
      <c r="U88" t="inlineStr">
        <is>
          <t>-</t>
        </is>
      </c>
    </row>
    <row r="89">
      <c r="A89" s="5" t="inlineStr">
        <is>
          <t>EBIT-Wachstum 1J in %</t>
        </is>
      </c>
      <c r="B89" s="5" t="inlineStr">
        <is>
          <t>EBIT Growth 1Y in %</t>
        </is>
      </c>
      <c r="C89" t="n">
        <v>-31.44</v>
      </c>
      <c r="D89" t="n">
        <v>33.19</v>
      </c>
      <c r="E89" t="n">
        <v>5</v>
      </c>
      <c r="F89" t="n">
        <v>11.84</v>
      </c>
      <c r="G89" t="n">
        <v>36.02</v>
      </c>
      <c r="H89" t="n">
        <v>-11.49</v>
      </c>
      <c r="I89" t="n">
        <v>-25.41</v>
      </c>
      <c r="J89" t="n">
        <v>9.550000000000001</v>
      </c>
      <c r="K89" t="n">
        <v>16.82</v>
      </c>
      <c r="L89" t="n">
        <v>39.95</v>
      </c>
      <c r="M89" t="n">
        <v>-26.6</v>
      </c>
      <c r="N89" t="n">
        <v>-2.46</v>
      </c>
      <c r="O89" t="n">
        <v>17.33</v>
      </c>
      <c r="P89" t="n">
        <v>22.28</v>
      </c>
      <c r="Q89" t="n">
        <v>103.31</v>
      </c>
      <c r="R89" t="n">
        <v>-7.18</v>
      </c>
      <c r="S89" t="n">
        <v>-8.02</v>
      </c>
      <c r="T89" t="n">
        <v>-24.82</v>
      </c>
      <c r="U89" t="n">
        <v>-20.56</v>
      </c>
    </row>
    <row r="90">
      <c r="A90" s="5" t="inlineStr">
        <is>
          <t>EBIT-Wachstum 3J in %</t>
        </is>
      </c>
      <c r="B90" s="5" t="inlineStr">
        <is>
          <t>EBIT Growth 3Y in %</t>
        </is>
      </c>
      <c r="C90" t="n">
        <v>2.25</v>
      </c>
      <c r="D90" t="n">
        <v>16.68</v>
      </c>
      <c r="E90" t="n">
        <v>17.62</v>
      </c>
      <c r="F90" t="n">
        <v>12.12</v>
      </c>
      <c r="G90" t="n">
        <v>-0.29</v>
      </c>
      <c r="H90" t="n">
        <v>-9.119999999999999</v>
      </c>
      <c r="I90" t="n">
        <v>0.32</v>
      </c>
      <c r="J90" t="n">
        <v>22.11</v>
      </c>
      <c r="K90" t="n">
        <v>10.06</v>
      </c>
      <c r="L90" t="n">
        <v>3.63</v>
      </c>
      <c r="M90" t="n">
        <v>-3.91</v>
      </c>
      <c r="N90" t="n">
        <v>12.38</v>
      </c>
      <c r="O90" t="n">
        <v>47.64</v>
      </c>
      <c r="P90" t="n">
        <v>39.47</v>
      </c>
      <c r="Q90" t="n">
        <v>29.37</v>
      </c>
      <c r="R90" t="n">
        <v>-13.34</v>
      </c>
      <c r="S90" t="n">
        <v>-17.8</v>
      </c>
      <c r="T90" t="inlineStr">
        <is>
          <t>-</t>
        </is>
      </c>
      <c r="U90" t="inlineStr">
        <is>
          <t>-</t>
        </is>
      </c>
    </row>
    <row r="91">
      <c r="A91" s="5" t="inlineStr">
        <is>
          <t>EBIT-Wachstum 5J in %</t>
        </is>
      </c>
      <c r="B91" s="5" t="inlineStr">
        <is>
          <t>EBIT Growth 5Y in %</t>
        </is>
      </c>
      <c r="C91" t="n">
        <v>10.92</v>
      </c>
      <c r="D91" t="n">
        <v>14.91</v>
      </c>
      <c r="E91" t="n">
        <v>3.19</v>
      </c>
      <c r="F91" t="n">
        <v>4.1</v>
      </c>
      <c r="G91" t="n">
        <v>5.1</v>
      </c>
      <c r="H91" t="n">
        <v>5.88</v>
      </c>
      <c r="I91" t="n">
        <v>2.86</v>
      </c>
      <c r="J91" t="n">
        <v>7.45</v>
      </c>
      <c r="K91" t="n">
        <v>9.01</v>
      </c>
      <c r="L91" t="n">
        <v>10.1</v>
      </c>
      <c r="M91" t="n">
        <v>22.77</v>
      </c>
      <c r="N91" t="n">
        <v>26.66</v>
      </c>
      <c r="O91" t="n">
        <v>25.54</v>
      </c>
      <c r="P91" t="n">
        <v>17.11</v>
      </c>
      <c r="Q91" t="n">
        <v>8.550000000000001</v>
      </c>
      <c r="R91" t="inlineStr">
        <is>
          <t>-</t>
        </is>
      </c>
      <c r="S91" t="inlineStr">
        <is>
          <t>-</t>
        </is>
      </c>
      <c r="T91" t="inlineStr">
        <is>
          <t>-</t>
        </is>
      </c>
      <c r="U91" t="inlineStr">
        <is>
          <t>-</t>
        </is>
      </c>
    </row>
    <row r="92">
      <c r="A92" s="5" t="inlineStr">
        <is>
          <t>EBIT-Wachstum 10J in %</t>
        </is>
      </c>
      <c r="B92" s="5" t="inlineStr">
        <is>
          <t>EBIT Growth 10Y in %</t>
        </is>
      </c>
      <c r="C92" t="n">
        <v>8.4</v>
      </c>
      <c r="D92" t="n">
        <v>8.890000000000001</v>
      </c>
      <c r="E92" t="n">
        <v>5.32</v>
      </c>
      <c r="F92" t="n">
        <v>6.55</v>
      </c>
      <c r="G92" t="n">
        <v>7.6</v>
      </c>
      <c r="H92" t="n">
        <v>14.33</v>
      </c>
      <c r="I92" t="n">
        <v>14.76</v>
      </c>
      <c r="J92" t="n">
        <v>16.5</v>
      </c>
      <c r="K92" t="n">
        <v>13.06</v>
      </c>
      <c r="L92" t="n">
        <v>9.32</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39.8</v>
      </c>
      <c r="D93" t="n">
        <v>-20.48</v>
      </c>
      <c r="E93" t="n">
        <v>56.6</v>
      </c>
      <c r="F93" t="n">
        <v>-10.87</v>
      </c>
      <c r="G93" t="n">
        <v>19.47</v>
      </c>
      <c r="H93" t="n">
        <v>-36.51</v>
      </c>
      <c r="I93" t="n">
        <v>43.22</v>
      </c>
      <c r="J93" t="n">
        <v>51.38</v>
      </c>
      <c r="K93" t="n">
        <v>-44.01</v>
      </c>
      <c r="L93" t="n">
        <v>-25.38</v>
      </c>
      <c r="M93" t="n">
        <v>129.59</v>
      </c>
      <c r="N93" t="n">
        <v>-44.16</v>
      </c>
      <c r="O93" t="n">
        <v>-3.73</v>
      </c>
      <c r="P93" t="n">
        <v>9.949999999999999</v>
      </c>
      <c r="Q93" t="n">
        <v>50.18</v>
      </c>
      <c r="R93" t="n">
        <v>-160.03</v>
      </c>
      <c r="S93" t="n">
        <v>-336.07</v>
      </c>
      <c r="T93" t="n">
        <v>-47.19</v>
      </c>
      <c r="U93" t="n">
        <v>-3.22</v>
      </c>
    </row>
    <row r="94">
      <c r="A94" s="5" t="inlineStr">
        <is>
          <t>Op.Cashflow Wachstum 3J in %</t>
        </is>
      </c>
      <c r="B94" s="5" t="inlineStr">
        <is>
          <t>Op.Cashflow Wachstum 3Y in %</t>
        </is>
      </c>
      <c r="C94" t="n">
        <v>25.31</v>
      </c>
      <c r="D94" t="n">
        <v>8.42</v>
      </c>
      <c r="E94" t="n">
        <v>21.73</v>
      </c>
      <c r="F94" t="n">
        <v>-9.300000000000001</v>
      </c>
      <c r="G94" t="n">
        <v>8.73</v>
      </c>
      <c r="H94" t="n">
        <v>19.36</v>
      </c>
      <c r="I94" t="n">
        <v>16.86</v>
      </c>
      <c r="J94" t="n">
        <v>-6</v>
      </c>
      <c r="K94" t="n">
        <v>20.07</v>
      </c>
      <c r="L94" t="n">
        <v>20.02</v>
      </c>
      <c r="M94" t="n">
        <v>27.23</v>
      </c>
      <c r="N94" t="n">
        <v>-12.65</v>
      </c>
      <c r="O94" t="n">
        <v>18.8</v>
      </c>
      <c r="P94" t="n">
        <v>-33.3</v>
      </c>
      <c r="Q94" t="n">
        <v>-148.64</v>
      </c>
      <c r="R94" t="n">
        <v>-181.1</v>
      </c>
      <c r="S94" t="n">
        <v>-128.83</v>
      </c>
      <c r="T94" t="inlineStr">
        <is>
          <t>-</t>
        </is>
      </c>
      <c r="U94" t="inlineStr">
        <is>
          <t>-</t>
        </is>
      </c>
    </row>
    <row r="95">
      <c r="A95" s="5" t="inlineStr">
        <is>
          <t>Op.Cashflow Wachstum 5J in %</t>
        </is>
      </c>
      <c r="B95" s="5" t="inlineStr">
        <is>
          <t>Op.Cashflow Wachstum 5Y in %</t>
        </is>
      </c>
      <c r="C95" t="n">
        <v>16.9</v>
      </c>
      <c r="D95" t="n">
        <v>1.64</v>
      </c>
      <c r="E95" t="n">
        <v>14.38</v>
      </c>
      <c r="F95" t="n">
        <v>13.34</v>
      </c>
      <c r="G95" t="n">
        <v>6.71</v>
      </c>
      <c r="H95" t="n">
        <v>-2.26</v>
      </c>
      <c r="I95" t="n">
        <v>30.96</v>
      </c>
      <c r="J95" t="n">
        <v>13.48</v>
      </c>
      <c r="K95" t="n">
        <v>2.46</v>
      </c>
      <c r="L95" t="n">
        <v>13.25</v>
      </c>
      <c r="M95" t="n">
        <v>28.37</v>
      </c>
      <c r="N95" t="n">
        <v>-29.56</v>
      </c>
      <c r="O95" t="n">
        <v>-87.94</v>
      </c>
      <c r="P95" t="n">
        <v>-96.63</v>
      </c>
      <c r="Q95" t="n">
        <v>-99.27</v>
      </c>
      <c r="R95" t="inlineStr">
        <is>
          <t>-</t>
        </is>
      </c>
      <c r="S95" t="inlineStr">
        <is>
          <t>-</t>
        </is>
      </c>
      <c r="T95" t="inlineStr">
        <is>
          <t>-</t>
        </is>
      </c>
      <c r="U95" t="inlineStr">
        <is>
          <t>-</t>
        </is>
      </c>
    </row>
    <row r="96">
      <c r="A96" s="5" t="inlineStr">
        <is>
          <t>Op.Cashflow Wachstum 10J in %</t>
        </is>
      </c>
      <c r="B96" s="5" t="inlineStr">
        <is>
          <t>Op.Cashflow Wachstum 10Y in %</t>
        </is>
      </c>
      <c r="C96" t="n">
        <v>7.32</v>
      </c>
      <c r="D96" t="n">
        <v>16.3</v>
      </c>
      <c r="E96" t="n">
        <v>13.93</v>
      </c>
      <c r="F96" t="n">
        <v>7.9</v>
      </c>
      <c r="G96" t="n">
        <v>9.98</v>
      </c>
      <c r="H96" t="n">
        <v>13.05</v>
      </c>
      <c r="I96" t="n">
        <v>0.7</v>
      </c>
      <c r="J96" t="n">
        <v>-37.23</v>
      </c>
      <c r="K96" t="n">
        <v>-47.08</v>
      </c>
      <c r="L96" t="n">
        <v>-43.01</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232.1</v>
      </c>
      <c r="D97" t="n">
        <v>225</v>
      </c>
      <c r="E97" t="n">
        <v>190.1</v>
      </c>
      <c r="F97" t="n">
        <v>186.1</v>
      </c>
      <c r="G97" t="n">
        <v>178.2</v>
      </c>
      <c r="H97" t="n">
        <v>160.1</v>
      </c>
      <c r="I97" t="n">
        <v>163</v>
      </c>
      <c r="J97" t="n">
        <v>166</v>
      </c>
      <c r="K97" t="n">
        <v>169.6</v>
      </c>
      <c r="L97" t="n">
        <v>166.3</v>
      </c>
      <c r="M97" t="n">
        <v>95.90000000000001</v>
      </c>
      <c r="N97" t="n">
        <v>93.3</v>
      </c>
      <c r="O97" t="n">
        <v>105.7</v>
      </c>
      <c r="P97" t="n">
        <v>93</v>
      </c>
      <c r="Q97" t="n">
        <v>83.7</v>
      </c>
      <c r="R97" t="n">
        <v>70.2</v>
      </c>
      <c r="S97" t="n">
        <v>53.8</v>
      </c>
      <c r="T97" t="n">
        <v>101.3</v>
      </c>
      <c r="U97" t="n">
        <v>89.09999999999999</v>
      </c>
      <c r="V97" t="n">
        <v>73.5</v>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0"/>
    <col customWidth="1" max="15" min="15" width="21"/>
    <col customWidth="1" max="16" min="16" width="10"/>
    <col customWidth="1" max="17" min="17" width="21"/>
    <col customWidth="1" max="18" min="18" width="20"/>
    <col customWidth="1" max="19" min="19" width="10"/>
    <col customWidth="1" max="20" min="20" width="10"/>
    <col customWidth="1" max="21" min="21" width="10"/>
    <col customWidth="1" max="22" min="22" width="10"/>
    <col customWidth="1" max="23" min="23" width="8"/>
  </cols>
  <sheetData>
    <row r="1">
      <c r="A1" s="1" t="inlineStr">
        <is>
          <t xml:space="preserve">1 1 DRILLISCH </t>
        </is>
      </c>
      <c r="B1" s="2" t="inlineStr">
        <is>
          <t>WKN: 554550  ISIN: DE0005545503  Symbol:DRI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1982</t>
        </is>
      </c>
      <c r="C4" s="5" t="inlineStr">
        <is>
          <t>Telefon / Phone</t>
        </is>
      </c>
      <c r="D4" s="5" t="inlineStr"/>
      <c r="E4" t="inlineStr">
        <is>
          <t>+49-6181-412-3</t>
        </is>
      </c>
      <c r="G4" t="inlineStr">
        <is>
          <t>26.03.2020</t>
        </is>
      </c>
      <c r="H4" t="inlineStr">
        <is>
          <t>Publication Of Annual Report</t>
        </is>
      </c>
      <c r="J4" t="inlineStr">
        <is>
          <t>United Internet</t>
        </is>
      </c>
      <c r="L4" t="inlineStr">
        <is>
          <t>75,10%</t>
        </is>
      </c>
    </row>
    <row r="5">
      <c r="A5" s="5" t="inlineStr">
        <is>
          <t>Ticker</t>
        </is>
      </c>
      <c r="B5" t="inlineStr">
        <is>
          <t>DRI</t>
        </is>
      </c>
      <c r="C5" s="5" t="inlineStr">
        <is>
          <t>Fax</t>
        </is>
      </c>
      <c r="D5" s="5" t="inlineStr"/>
      <c r="E5" t="inlineStr">
        <is>
          <t>+49-6181-412-183</t>
        </is>
      </c>
      <c r="G5" t="inlineStr">
        <is>
          <t>13.05.2020</t>
        </is>
      </c>
      <c r="H5" t="inlineStr">
        <is>
          <t>Result Q1</t>
        </is>
      </c>
      <c r="J5" t="inlineStr">
        <is>
          <t>Freefloat</t>
        </is>
      </c>
      <c r="L5" t="inlineStr">
        <is>
          <t>24,90%</t>
        </is>
      </c>
    </row>
    <row r="6">
      <c r="A6" s="5" t="inlineStr">
        <is>
          <t>Gelistet Seit / Listed Since</t>
        </is>
      </c>
      <c r="B6" t="inlineStr">
        <is>
          <t>22.04.1998</t>
        </is>
      </c>
      <c r="C6" s="5" t="inlineStr">
        <is>
          <t>Internet</t>
        </is>
      </c>
      <c r="D6" s="5" t="inlineStr"/>
      <c r="E6" t="inlineStr">
        <is>
          <t>http://www.drillisch.de</t>
        </is>
      </c>
      <c r="G6" t="inlineStr">
        <is>
          <t>19.05.2020</t>
        </is>
      </c>
      <c r="H6" t="inlineStr">
        <is>
          <t>Annual General Meeting</t>
        </is>
      </c>
    </row>
    <row r="7">
      <c r="A7" s="5" t="inlineStr">
        <is>
          <t>Nominalwert / Nominal Value</t>
        </is>
      </c>
      <c r="B7" t="inlineStr">
        <is>
          <t>1,10</t>
        </is>
      </c>
      <c r="C7" s="5" t="inlineStr">
        <is>
          <t>E-Mail</t>
        </is>
      </c>
      <c r="D7" s="5" t="inlineStr"/>
      <c r="E7" t="inlineStr">
        <is>
          <t>presse@1und1-drillisch.de</t>
        </is>
      </c>
      <c r="G7" t="inlineStr">
        <is>
          <t>13.08.2020</t>
        </is>
      </c>
      <c r="H7" t="inlineStr">
        <is>
          <t>Score Half Year</t>
        </is>
      </c>
    </row>
    <row r="8">
      <c r="A8" s="5" t="inlineStr">
        <is>
          <t>Land / Country</t>
        </is>
      </c>
      <c r="B8" t="inlineStr">
        <is>
          <t>Deutschland</t>
        </is>
      </c>
      <c r="C8" s="5" t="inlineStr">
        <is>
          <t>Inv. Relations Telefon / Phone</t>
        </is>
      </c>
      <c r="D8" s="5" t="inlineStr"/>
      <c r="E8" t="inlineStr">
        <is>
          <t>+49-6181-412-200</t>
        </is>
      </c>
      <c r="G8" t="inlineStr">
        <is>
          <t>10.11.2020</t>
        </is>
      </c>
      <c r="H8" t="inlineStr">
        <is>
          <t>Q3 Earnings</t>
        </is>
      </c>
    </row>
    <row r="9">
      <c r="A9" s="5" t="inlineStr">
        <is>
          <t>Währung / Currency</t>
        </is>
      </c>
      <c r="B9" t="inlineStr">
        <is>
          <t>EUR</t>
        </is>
      </c>
      <c r="C9" s="5" t="inlineStr">
        <is>
          <t>Inv. Relations E-Mail</t>
        </is>
      </c>
      <c r="D9" s="5" t="inlineStr"/>
      <c r="E9" t="inlineStr">
        <is>
          <t>inr@1und1-drillisch.de</t>
        </is>
      </c>
    </row>
    <row r="10">
      <c r="A10" s="5" t="inlineStr">
        <is>
          <t>Branche / Industry</t>
        </is>
      </c>
      <c r="B10" t="inlineStr">
        <is>
          <t>Telecommunications Provider</t>
        </is>
      </c>
      <c r="C10" s="5" t="inlineStr">
        <is>
          <t>Kontaktperson / Contact Person</t>
        </is>
      </c>
      <c r="D10" s="5" t="inlineStr"/>
      <c r="E10" t="inlineStr">
        <is>
          <t>Oliver Keil</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1&amp;1 Drillisch AGWilhelm-Röntgen-Straße 1-5  D-63477 Maintal</t>
        </is>
      </c>
    </row>
    <row r="14">
      <c r="A14" s="5" t="inlineStr">
        <is>
          <t>Management</t>
        </is>
      </c>
      <c r="B14" t="inlineStr">
        <is>
          <t>Ralph Dommermuth, Markus Huhn, Alessandro Nava</t>
        </is>
      </c>
    </row>
    <row r="15">
      <c r="A15" s="5" t="inlineStr">
        <is>
          <t>Aufsichtsrat / Board</t>
        </is>
      </c>
      <c r="B15" t="inlineStr">
        <is>
          <t>Michael Scheeren, Kai-Uwe Ricke, Dr. Claudia Borgas-Herold, Vlasios Choulidis, Kurt Dobitsch, Norbert Lang</t>
        </is>
      </c>
    </row>
    <row r="16">
      <c r="A16" s="5" t="inlineStr">
        <is>
          <t>Beschreibung</t>
        </is>
      </c>
      <c r="B16" t="inlineStr">
        <is>
          <t>Die 1&amp;1 Drillisch AG ist einer der großen netzunabhängigen Telekommunikationsanbieter in Deutschland mit Sitz im hessischen Maintal. Mit seinen beiden 100-prozentigen Tochtergesellschaften 1&amp;1 Telecommunication SE und Drillisch Online AG bietet Drillisch ein umfassendes Portfolio an Dienstleistungen und Produkten aus dem Bereich leitungsgebundener sowie mobiler Sprach- und Datendienste als auch Content aus einer Hand. Im Premiumsegment konzentriert sich das Unternehmen dabei auf seine Marke 1&amp;1 als Anbieter von Festnetz-, DSL- und Mobilfunkprodukten. Mit der Marke yourfone, unter der Drillisch mehr als 200 Ladengeschäfte in den Top-Lagen deutscher Innenstädte betreibt, wird das Offline-Segment bedient. Darüber hinaus zählen viele weitere erfolgreiche Mobilfunkmarken zum Portfolio der Drillisch AG, darunter smartmobil.de, simply, sim.de, PremiumSIM, DeutschlandSIM, McSIM, helloMobil, winSIM und discoTEL. Copyright 2014 FINANCE BASE AG</t>
        </is>
      </c>
    </row>
    <row r="17">
      <c r="A17" s="5" t="inlineStr">
        <is>
          <t>Profile</t>
        </is>
      </c>
      <c r="B17" t="inlineStr">
        <is>
          <t>The 1 &amp; 1 Drillisch AG is one of the big network independent telecommunications provider in Germany with headquarters in the Hessian valley. With its two 100-owned subsidiaries 1 &amp; 1 Telecommunication SE and Drillisch AG offers online Drillisch a comprehensive portfolio of services and products in the field of wired and mobile voice and data services and content from a single source. In the premium segment, the company concentrates on its brand 1 &amp; 1 as a provider of fixed-line, broadband and mobile products. With the brand yourfone, operates more than 200 stores in prime locations in German city under the Drillisch, the offline segment is operated. Moreover, among many other successful mobile brands to the portfolio of Drillisch AG, including smartmobil.de, simply, sim.de, PremiumSIM, DeutschlandSIM, McSIM, helloMobil, WinSIM and discoTEL.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3675</v>
      </c>
      <c r="D20" t="n">
        <v>3663</v>
      </c>
      <c r="E20" t="n">
        <v>2812</v>
      </c>
      <c r="F20" t="n">
        <v>710</v>
      </c>
      <c r="G20" t="n">
        <v>629.5</v>
      </c>
      <c r="H20" t="n">
        <v>289.6</v>
      </c>
      <c r="I20" t="n">
        <v>290.5</v>
      </c>
      <c r="J20" t="n">
        <v>323.7</v>
      </c>
      <c r="K20" t="n">
        <v>349.1</v>
      </c>
      <c r="L20" t="n">
        <v>362.5</v>
      </c>
      <c r="M20" t="n">
        <v>344.5</v>
      </c>
      <c r="N20" t="n">
        <v>350.1</v>
      </c>
      <c r="O20" t="n">
        <v>361.5</v>
      </c>
      <c r="P20" t="n">
        <v>282.2</v>
      </c>
      <c r="Q20" t="n">
        <v>323.2</v>
      </c>
      <c r="R20" t="n">
        <v>350.4</v>
      </c>
      <c r="S20" t="n">
        <v>154.8</v>
      </c>
      <c r="T20" t="n">
        <v>144.5</v>
      </c>
      <c r="U20" t="n">
        <v>173</v>
      </c>
      <c r="V20" t="n">
        <v>187.9</v>
      </c>
      <c r="W20" t="inlineStr">
        <is>
          <t>-</t>
        </is>
      </c>
    </row>
    <row r="21">
      <c r="A21" s="5" t="inlineStr">
        <is>
          <t>Operatives Ergebnis (EBIT)</t>
        </is>
      </c>
      <c r="B21" s="5" t="inlineStr">
        <is>
          <t>EBIT Earning Before Interest &amp; Tax</t>
        </is>
      </c>
      <c r="C21" t="n">
        <v>528.5</v>
      </c>
      <c r="D21" t="n">
        <v>567.2</v>
      </c>
      <c r="E21" t="n">
        <v>439.9</v>
      </c>
      <c r="F21" t="n">
        <v>58.7</v>
      </c>
      <c r="G21" t="n">
        <v>69.2</v>
      </c>
      <c r="H21" t="n">
        <v>75.3</v>
      </c>
      <c r="I21" t="n">
        <v>61.2</v>
      </c>
      <c r="J21" t="n">
        <v>55.5</v>
      </c>
      <c r="K21" t="n">
        <v>48.1</v>
      </c>
      <c r="L21" t="n">
        <v>40.4</v>
      </c>
      <c r="M21" t="n">
        <v>44.4</v>
      </c>
      <c r="N21" t="n">
        <v>33.9</v>
      </c>
      <c r="O21" t="n">
        <v>34</v>
      </c>
      <c r="P21" t="n">
        <v>28.8</v>
      </c>
      <c r="Q21" t="n">
        <v>24</v>
      </c>
      <c r="R21" t="n">
        <v>16.1</v>
      </c>
      <c r="S21" t="n">
        <v>8.4</v>
      </c>
      <c r="T21" t="n">
        <v>2.8</v>
      </c>
      <c r="U21" t="n">
        <v>-18.9</v>
      </c>
      <c r="V21" t="n">
        <v>5.7</v>
      </c>
      <c r="W21" t="inlineStr">
        <is>
          <t>-</t>
        </is>
      </c>
    </row>
    <row r="22">
      <c r="A22" s="5" t="inlineStr">
        <is>
          <t>Finanzergebnis</t>
        </is>
      </c>
      <c r="B22" s="5" t="inlineStr">
        <is>
          <t>Financial Result</t>
        </is>
      </c>
      <c r="C22" t="n">
        <v>-6.1</v>
      </c>
      <c r="D22" t="n">
        <v>-4.6</v>
      </c>
      <c r="E22" t="n">
        <v>-8.6</v>
      </c>
      <c r="F22" t="n">
        <v>-3.1</v>
      </c>
      <c r="G22" t="n">
        <v>-3.4</v>
      </c>
      <c r="H22" t="n">
        <v>-2.7</v>
      </c>
      <c r="I22" t="n">
        <v>116.8</v>
      </c>
      <c r="J22" t="n">
        <v>-34.7</v>
      </c>
      <c r="K22" t="n">
        <v>4.2</v>
      </c>
      <c r="L22" t="n">
        <v>2.2</v>
      </c>
      <c r="M22" t="n">
        <v>66.5</v>
      </c>
      <c r="N22" t="n">
        <v>-206.3</v>
      </c>
      <c r="O22" t="n">
        <v>-6.3</v>
      </c>
      <c r="P22" t="n">
        <v>-0.7</v>
      </c>
      <c r="Q22" t="n">
        <v>1.1</v>
      </c>
      <c r="R22" t="n">
        <v>0.5</v>
      </c>
      <c r="S22" t="n">
        <v>-0.7</v>
      </c>
      <c r="T22" t="n">
        <v>-0.4</v>
      </c>
      <c r="U22" t="n">
        <v>-1.7</v>
      </c>
      <c r="V22" t="n">
        <v>-2</v>
      </c>
      <c r="W22" t="inlineStr">
        <is>
          <t>-</t>
        </is>
      </c>
    </row>
    <row r="23">
      <c r="A23" s="5" t="inlineStr">
        <is>
          <t>Ergebnis vor Steuer (EBT)</t>
        </is>
      </c>
      <c r="B23" s="5" t="inlineStr">
        <is>
          <t>EBT Earning Before Tax</t>
        </is>
      </c>
      <c r="C23" t="n">
        <v>522.4</v>
      </c>
      <c r="D23" t="n">
        <v>562.6</v>
      </c>
      <c r="E23" t="n">
        <v>431.3</v>
      </c>
      <c r="F23" t="n">
        <v>55.6</v>
      </c>
      <c r="G23" t="n">
        <v>65.8</v>
      </c>
      <c r="H23" t="n">
        <v>72.59999999999999</v>
      </c>
      <c r="I23" t="n">
        <v>178</v>
      </c>
      <c r="J23" t="n">
        <v>20.8</v>
      </c>
      <c r="K23" t="n">
        <v>52.3</v>
      </c>
      <c r="L23" t="n">
        <v>42.6</v>
      </c>
      <c r="M23" t="n">
        <v>110.9</v>
      </c>
      <c r="N23" t="n">
        <v>-172.4</v>
      </c>
      <c r="O23" t="n">
        <v>27.7</v>
      </c>
      <c r="P23" t="n">
        <v>28.1</v>
      </c>
      <c r="Q23" t="n">
        <v>25.1</v>
      </c>
      <c r="R23" t="n">
        <v>16.6</v>
      </c>
      <c r="S23" t="n">
        <v>7.7</v>
      </c>
      <c r="T23" t="n">
        <v>2.4</v>
      </c>
      <c r="U23" t="n">
        <v>-20.6</v>
      </c>
      <c r="V23" t="n">
        <v>3.7</v>
      </c>
      <c r="W23" t="inlineStr">
        <is>
          <t>-</t>
        </is>
      </c>
    </row>
    <row r="24">
      <c r="A24" s="5" t="inlineStr">
        <is>
          <t>Steuern auf Einkommen und Ertrag</t>
        </is>
      </c>
      <c r="B24" s="5" t="inlineStr">
        <is>
          <t>Taxes on income and earnings</t>
        </is>
      </c>
      <c r="C24" t="n">
        <v>148.8</v>
      </c>
      <c r="D24" t="n">
        <v>156.5</v>
      </c>
      <c r="E24" t="n">
        <v>121</v>
      </c>
      <c r="F24" t="n">
        <v>29.1</v>
      </c>
      <c r="G24" t="n">
        <v>20</v>
      </c>
      <c r="H24" t="n">
        <v>22.5</v>
      </c>
      <c r="I24" t="n">
        <v>22.2</v>
      </c>
      <c r="J24" t="n">
        <v>-2.7</v>
      </c>
      <c r="K24" t="n">
        <v>11.3</v>
      </c>
      <c r="L24" t="n">
        <v>11.6</v>
      </c>
      <c r="M24" t="n">
        <v>10</v>
      </c>
      <c r="N24" t="n">
        <v>11.7</v>
      </c>
      <c r="O24" t="n">
        <v>3.4</v>
      </c>
      <c r="P24" t="n">
        <v>10.9</v>
      </c>
      <c r="Q24" t="n">
        <v>10.6</v>
      </c>
      <c r="R24" t="n">
        <v>6.1</v>
      </c>
      <c r="S24" t="n">
        <v>5.1</v>
      </c>
      <c r="T24" t="n">
        <v>1.8</v>
      </c>
      <c r="U24" t="n">
        <v>-6.7</v>
      </c>
      <c r="V24" t="n">
        <v>3.6</v>
      </c>
      <c r="W24" t="inlineStr">
        <is>
          <t>-</t>
        </is>
      </c>
    </row>
    <row r="25">
      <c r="A25" s="5" t="inlineStr">
        <is>
          <t>Ergebnis nach Steuer</t>
        </is>
      </c>
      <c r="B25" s="5" t="inlineStr">
        <is>
          <t>Earnings after tax</t>
        </is>
      </c>
      <c r="C25" t="n">
        <v>373.6</v>
      </c>
      <c r="D25" t="n">
        <v>406</v>
      </c>
      <c r="E25" t="n">
        <v>310.4</v>
      </c>
      <c r="F25" t="n">
        <v>26.4</v>
      </c>
      <c r="G25" t="n">
        <v>45.8</v>
      </c>
      <c r="H25" t="n">
        <v>50.1</v>
      </c>
      <c r="I25" t="n">
        <v>155.8</v>
      </c>
      <c r="J25" t="n">
        <v>23.5</v>
      </c>
      <c r="K25" t="n">
        <v>41</v>
      </c>
      <c r="L25" t="n">
        <v>31</v>
      </c>
      <c r="M25" t="n">
        <v>101.2</v>
      </c>
      <c r="N25" t="n">
        <v>-184.1</v>
      </c>
      <c r="O25" t="n">
        <v>24.3</v>
      </c>
      <c r="P25" t="n">
        <v>17.2</v>
      </c>
      <c r="Q25" t="n">
        <v>14.4</v>
      </c>
      <c r="R25" t="n">
        <v>10.6</v>
      </c>
      <c r="S25" t="n">
        <v>2.6</v>
      </c>
      <c r="T25" t="n">
        <v>0.7</v>
      </c>
      <c r="U25" t="n">
        <v>-13.9</v>
      </c>
      <c r="V25" t="n">
        <v>0.1</v>
      </c>
      <c r="W25" t="inlineStr">
        <is>
          <t>-</t>
        </is>
      </c>
    </row>
    <row r="26">
      <c r="A26" s="5" t="inlineStr">
        <is>
          <t>Minderheitenanteil</t>
        </is>
      </c>
      <c r="B26" s="5" t="inlineStr">
        <is>
          <t>Minority Share</t>
        </is>
      </c>
      <c r="C26" t="inlineStr">
        <is>
          <t>-</t>
        </is>
      </c>
      <c r="D26" t="inlineStr">
        <is>
          <t>-</t>
        </is>
      </c>
      <c r="E26" t="n">
        <v>-16.6</v>
      </c>
      <c r="F26" t="inlineStr">
        <is>
          <t>-</t>
        </is>
      </c>
      <c r="G26" t="inlineStr">
        <is>
          <t>-</t>
        </is>
      </c>
      <c r="H26" t="inlineStr">
        <is>
          <t>-</t>
        </is>
      </c>
      <c r="I26" t="inlineStr">
        <is>
          <t>-</t>
        </is>
      </c>
      <c r="J26" t="inlineStr">
        <is>
          <t>-</t>
        </is>
      </c>
      <c r="K26" t="inlineStr">
        <is>
          <t>-</t>
        </is>
      </c>
      <c r="L26" t="inlineStr">
        <is>
          <t>-</t>
        </is>
      </c>
      <c r="M26" t="n">
        <v>0.1</v>
      </c>
      <c r="N26" t="inlineStr">
        <is>
          <t>-</t>
        </is>
      </c>
      <c r="O26" t="inlineStr">
        <is>
          <t>-</t>
        </is>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373.6</v>
      </c>
      <c r="D27" t="n">
        <v>406</v>
      </c>
      <c r="E27" t="n">
        <v>464.7</v>
      </c>
      <c r="F27" t="n">
        <v>26.4</v>
      </c>
      <c r="G27" t="n">
        <v>46.1</v>
      </c>
      <c r="H27" t="n">
        <v>50.1</v>
      </c>
      <c r="I27" t="n">
        <v>155.8</v>
      </c>
      <c r="J27" t="n">
        <v>23.5</v>
      </c>
      <c r="K27" t="n">
        <v>41</v>
      </c>
      <c r="L27" t="n">
        <v>31</v>
      </c>
      <c r="M27" t="n">
        <v>101.2</v>
      </c>
      <c r="N27" t="n">
        <v>-184.1</v>
      </c>
      <c r="O27" t="n">
        <v>24.3</v>
      </c>
      <c r="P27" t="n">
        <v>17.2</v>
      </c>
      <c r="Q27" t="n">
        <v>14.4</v>
      </c>
      <c r="R27" t="n">
        <v>10.6</v>
      </c>
      <c r="S27" t="n">
        <v>2.6</v>
      </c>
      <c r="T27" t="n">
        <v>0.7</v>
      </c>
      <c r="U27" t="n">
        <v>-13.9</v>
      </c>
      <c r="V27" t="n">
        <v>0.3</v>
      </c>
      <c r="W27" t="inlineStr">
        <is>
          <t>-</t>
        </is>
      </c>
    </row>
    <row r="28">
      <c r="A28" s="5" t="inlineStr">
        <is>
          <t>Summe Umlaufvermögen</t>
        </is>
      </c>
      <c r="B28" s="5" t="inlineStr">
        <is>
          <t>Current Assets</t>
        </is>
      </c>
      <c r="C28" t="n">
        <v>1309</v>
      </c>
      <c r="D28" t="n">
        <v>1065</v>
      </c>
      <c r="E28" t="n">
        <v>656.6</v>
      </c>
      <c r="F28" t="n">
        <v>200.5</v>
      </c>
      <c r="G28" t="n">
        <v>283.9</v>
      </c>
      <c r="H28" t="n">
        <v>373.6</v>
      </c>
      <c r="I28" t="n">
        <v>242.1</v>
      </c>
      <c r="J28" t="n">
        <v>130.8</v>
      </c>
      <c r="K28" t="n">
        <v>75.2</v>
      </c>
      <c r="L28" t="n">
        <v>70.40000000000001</v>
      </c>
      <c r="M28" t="n">
        <v>74.90000000000001</v>
      </c>
      <c r="N28" t="n">
        <v>43.1</v>
      </c>
      <c r="O28" t="n">
        <v>143.1</v>
      </c>
      <c r="P28" t="n">
        <v>38.2</v>
      </c>
      <c r="Q28" t="n">
        <v>66.59999999999999</v>
      </c>
      <c r="R28" t="n">
        <v>50.4</v>
      </c>
      <c r="S28" t="n">
        <v>69.2</v>
      </c>
      <c r="T28" t="n">
        <v>23.9</v>
      </c>
      <c r="U28" t="n">
        <v>33.7</v>
      </c>
      <c r="V28" t="n">
        <v>45.7</v>
      </c>
      <c r="W28" t="inlineStr">
        <is>
          <t>-</t>
        </is>
      </c>
    </row>
    <row r="29">
      <c r="A29" s="5" t="inlineStr">
        <is>
          <t>Summe Anlagevermögen</t>
        </is>
      </c>
      <c r="B29" s="5" t="inlineStr">
        <is>
          <t>Fixed Assets</t>
        </is>
      </c>
      <c r="C29" t="n">
        <v>5153</v>
      </c>
      <c r="D29" t="n">
        <v>4182</v>
      </c>
      <c r="E29" t="n">
        <v>4079</v>
      </c>
      <c r="F29" t="n">
        <v>394.7</v>
      </c>
      <c r="G29" t="n">
        <v>404.8</v>
      </c>
      <c r="H29" t="n">
        <v>102</v>
      </c>
      <c r="I29" t="n">
        <v>110.2</v>
      </c>
      <c r="J29" t="n">
        <v>391.8</v>
      </c>
      <c r="K29" t="n">
        <v>318.5</v>
      </c>
      <c r="L29" t="n">
        <v>204.2</v>
      </c>
      <c r="M29" t="n">
        <v>230.4</v>
      </c>
      <c r="N29" t="n">
        <v>139.2</v>
      </c>
      <c r="O29" t="n">
        <v>242.9</v>
      </c>
      <c r="P29" t="n">
        <v>212.7</v>
      </c>
      <c r="Q29" t="n">
        <v>44.1</v>
      </c>
      <c r="R29" t="n">
        <v>44.8</v>
      </c>
      <c r="S29" t="n">
        <v>52.1</v>
      </c>
      <c r="T29" t="n">
        <v>22.6</v>
      </c>
      <c r="U29" t="n">
        <v>25.2</v>
      </c>
      <c r="V29" t="n">
        <v>34.6</v>
      </c>
      <c r="W29" t="inlineStr">
        <is>
          <t>-</t>
        </is>
      </c>
    </row>
    <row r="30">
      <c r="A30" s="5" t="inlineStr">
        <is>
          <t>Summe Aktiva</t>
        </is>
      </c>
      <c r="B30" s="5" t="inlineStr">
        <is>
          <t>Total Assets</t>
        </is>
      </c>
      <c r="C30" t="n">
        <v>6462</v>
      </c>
      <c r="D30" t="n">
        <v>5247</v>
      </c>
      <c r="E30" t="n">
        <v>4736</v>
      </c>
      <c r="F30" t="n">
        <v>595.2</v>
      </c>
      <c r="G30" t="n">
        <v>688.7</v>
      </c>
      <c r="H30" t="n">
        <v>475.6</v>
      </c>
      <c r="I30" t="n">
        <v>352.3</v>
      </c>
      <c r="J30" t="n">
        <v>522.6</v>
      </c>
      <c r="K30" t="n">
        <v>393.7</v>
      </c>
      <c r="L30" t="n">
        <v>274.6</v>
      </c>
      <c r="M30" t="n">
        <v>305.3</v>
      </c>
      <c r="N30" t="n">
        <v>182.3</v>
      </c>
      <c r="O30" t="n">
        <v>386</v>
      </c>
      <c r="P30" t="n">
        <v>250.9</v>
      </c>
      <c r="Q30" t="n">
        <v>110.7</v>
      </c>
      <c r="R30" t="n">
        <v>95.2</v>
      </c>
      <c r="S30" t="n">
        <v>121.3</v>
      </c>
      <c r="T30" t="n">
        <v>46.5</v>
      </c>
      <c r="U30" t="n">
        <v>58.9</v>
      </c>
      <c r="V30" t="n">
        <v>80.3</v>
      </c>
      <c r="W30" t="inlineStr">
        <is>
          <t>-</t>
        </is>
      </c>
    </row>
    <row r="31">
      <c r="A31" s="5" t="inlineStr">
        <is>
          <t>Summe kurzfristiges Fremdkapital</t>
        </is>
      </c>
      <c r="B31" s="5" t="inlineStr">
        <is>
          <t>Short-Term Debt</t>
        </is>
      </c>
      <c r="C31" t="n">
        <v>548.9</v>
      </c>
      <c r="D31" t="n">
        <v>646.9</v>
      </c>
      <c r="E31" t="n">
        <v>675.2</v>
      </c>
      <c r="F31" t="n">
        <v>153.7</v>
      </c>
      <c r="G31" t="n">
        <v>201.1</v>
      </c>
      <c r="H31" t="n">
        <v>45.6</v>
      </c>
      <c r="I31" t="n">
        <v>41.4</v>
      </c>
      <c r="J31" t="n">
        <v>65.90000000000001</v>
      </c>
      <c r="K31" t="n">
        <v>65.7</v>
      </c>
      <c r="L31" t="n">
        <v>73.3</v>
      </c>
      <c r="M31" t="n">
        <v>92.7</v>
      </c>
      <c r="N31" t="n">
        <v>66.90000000000001</v>
      </c>
      <c r="O31" t="n">
        <v>71.2</v>
      </c>
      <c r="P31" t="n">
        <v>51.4</v>
      </c>
      <c r="Q31" t="n">
        <v>39.4</v>
      </c>
      <c r="R31" t="n">
        <v>37</v>
      </c>
      <c r="S31" t="n">
        <v>69.7</v>
      </c>
      <c r="T31" t="n">
        <v>19.3</v>
      </c>
      <c r="U31" t="n">
        <v>31.8</v>
      </c>
      <c r="V31" t="n">
        <v>39</v>
      </c>
      <c r="W31" t="inlineStr">
        <is>
          <t>-</t>
        </is>
      </c>
    </row>
    <row r="32">
      <c r="A32" s="5" t="inlineStr">
        <is>
          <t>Summe langfristiges Fremdkapital</t>
        </is>
      </c>
      <c r="B32" s="5" t="inlineStr">
        <is>
          <t>Long-Term Debt</t>
        </is>
      </c>
      <c r="C32" t="n">
        <v>1272</v>
      </c>
      <c r="D32" t="n">
        <v>319.6</v>
      </c>
      <c r="E32" t="n">
        <v>255.4</v>
      </c>
      <c r="F32" t="n">
        <v>141.5</v>
      </c>
      <c r="G32" t="n">
        <v>134.5</v>
      </c>
      <c r="H32" t="n">
        <v>98.8</v>
      </c>
      <c r="I32" t="n">
        <v>93.3</v>
      </c>
      <c r="J32" t="n">
        <v>336.3</v>
      </c>
      <c r="K32" t="n">
        <v>163</v>
      </c>
      <c r="L32" t="n">
        <v>60.9</v>
      </c>
      <c r="M32" t="n">
        <v>64</v>
      </c>
      <c r="N32" t="n">
        <v>83.59999999999999</v>
      </c>
      <c r="O32" t="n">
        <v>81.09999999999999</v>
      </c>
      <c r="P32" t="n">
        <v>87.2</v>
      </c>
      <c r="Q32" t="n">
        <v>0.6</v>
      </c>
      <c r="R32" t="n">
        <v>0.3</v>
      </c>
      <c r="S32" t="n">
        <v>0.5</v>
      </c>
      <c r="T32" t="n">
        <v>0.7</v>
      </c>
      <c r="U32" t="n">
        <v>1.4</v>
      </c>
      <c r="V32" t="n">
        <v>1.7</v>
      </c>
      <c r="W32" t="inlineStr">
        <is>
          <t>-</t>
        </is>
      </c>
    </row>
    <row r="33">
      <c r="A33" s="5" t="inlineStr">
        <is>
          <t>Summe Fremdkapital</t>
        </is>
      </c>
      <c r="B33" s="5" t="inlineStr">
        <is>
          <t>Total Liabilities</t>
        </is>
      </c>
      <c r="C33" t="n">
        <v>1821</v>
      </c>
      <c r="D33" t="n">
        <v>966.6</v>
      </c>
      <c r="E33" t="n">
        <v>930.6</v>
      </c>
      <c r="F33" t="n">
        <v>311.8</v>
      </c>
      <c r="G33" t="n">
        <v>335.7</v>
      </c>
      <c r="H33" t="n">
        <v>144.4</v>
      </c>
      <c r="I33" t="n">
        <v>134.7</v>
      </c>
      <c r="J33" t="n">
        <v>402.2</v>
      </c>
      <c r="K33" t="n">
        <v>228.7</v>
      </c>
      <c r="L33" t="n">
        <v>134.2</v>
      </c>
      <c r="M33" t="n">
        <v>156.8</v>
      </c>
      <c r="N33" t="n">
        <v>150.6</v>
      </c>
      <c r="O33" t="n">
        <v>152.3</v>
      </c>
      <c r="P33" t="n">
        <v>138.6</v>
      </c>
      <c r="Q33" t="n">
        <v>40</v>
      </c>
      <c r="R33" t="n">
        <v>37.2</v>
      </c>
      <c r="S33" t="n">
        <v>70.2</v>
      </c>
      <c r="T33" t="n">
        <v>20</v>
      </c>
      <c r="U33" t="n">
        <v>33.2</v>
      </c>
      <c r="V33" t="n">
        <v>40.7</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n">
        <v>0.2</v>
      </c>
      <c r="M34" t="n">
        <v>0.4</v>
      </c>
      <c r="N34" t="inlineStr">
        <is>
          <t>-</t>
        </is>
      </c>
      <c r="O34" t="inlineStr">
        <is>
          <t>-</t>
        </is>
      </c>
      <c r="P34" t="inlineStr">
        <is>
          <t>-</t>
        </is>
      </c>
      <c r="Q34" t="inlineStr">
        <is>
          <t>-</t>
        </is>
      </c>
      <c r="R34" t="inlineStr">
        <is>
          <t>-</t>
        </is>
      </c>
      <c r="S34" t="inlineStr">
        <is>
          <t>-</t>
        </is>
      </c>
      <c r="T34" t="inlineStr">
        <is>
          <t>-</t>
        </is>
      </c>
      <c r="U34" t="inlineStr">
        <is>
          <t>-</t>
        </is>
      </c>
      <c r="V34" t="n">
        <v>-0.1</v>
      </c>
      <c r="W34" t="inlineStr">
        <is>
          <t>-</t>
        </is>
      </c>
    </row>
    <row r="35">
      <c r="A35" s="5" t="inlineStr">
        <is>
          <t>Summe Eigenkapital</t>
        </is>
      </c>
      <c r="B35" s="5" t="inlineStr">
        <is>
          <t>Equity</t>
        </is>
      </c>
      <c r="C35" t="n">
        <v>4641</v>
      </c>
      <c r="D35" t="n">
        <v>4280</v>
      </c>
      <c r="E35" t="n">
        <v>3805</v>
      </c>
      <c r="F35" t="n">
        <v>283.4</v>
      </c>
      <c r="G35" t="n">
        <v>353</v>
      </c>
      <c r="H35" t="n">
        <v>331.1</v>
      </c>
      <c r="I35" t="n">
        <v>217.6</v>
      </c>
      <c r="J35" t="n">
        <v>120.5</v>
      </c>
      <c r="K35" t="n">
        <v>165</v>
      </c>
      <c r="L35" t="n">
        <v>140.2</v>
      </c>
      <c r="M35" t="n">
        <v>148.1</v>
      </c>
      <c r="N35" t="n">
        <v>31.7</v>
      </c>
      <c r="O35" t="n">
        <v>233.7</v>
      </c>
      <c r="P35" t="n">
        <v>112.3</v>
      </c>
      <c r="Q35" t="n">
        <v>70.7</v>
      </c>
      <c r="R35" t="n">
        <v>58</v>
      </c>
      <c r="S35" t="n">
        <v>51.1</v>
      </c>
      <c r="T35" t="n">
        <v>26.5</v>
      </c>
      <c r="U35" t="n">
        <v>25.6</v>
      </c>
      <c r="V35" t="n">
        <v>39.8</v>
      </c>
      <c r="W35" t="inlineStr">
        <is>
          <t>-</t>
        </is>
      </c>
    </row>
    <row r="36">
      <c r="A36" s="5" t="inlineStr">
        <is>
          <t>Summe Passiva</t>
        </is>
      </c>
      <c r="B36" s="5" t="inlineStr">
        <is>
          <t>Liabilities &amp; Shareholder Equity</t>
        </is>
      </c>
      <c r="C36" t="n">
        <v>6462</v>
      </c>
      <c r="D36" t="n">
        <v>5247</v>
      </c>
      <c r="E36" t="n">
        <v>4736</v>
      </c>
      <c r="F36" t="n">
        <v>595.2</v>
      </c>
      <c r="G36" t="n">
        <v>688.7</v>
      </c>
      <c r="H36" t="n">
        <v>475.6</v>
      </c>
      <c r="I36" t="n">
        <v>352.3</v>
      </c>
      <c r="J36" t="n">
        <v>522.6</v>
      </c>
      <c r="K36" t="n">
        <v>393.7</v>
      </c>
      <c r="L36" t="n">
        <v>274.6</v>
      </c>
      <c r="M36" t="n">
        <v>305.3</v>
      </c>
      <c r="N36" t="n">
        <v>182.3</v>
      </c>
      <c r="O36" t="n">
        <v>386</v>
      </c>
      <c r="P36" t="n">
        <v>250.9</v>
      </c>
      <c r="Q36" t="n">
        <v>110.7</v>
      </c>
      <c r="R36" t="n">
        <v>95.2</v>
      </c>
      <c r="S36" t="n">
        <v>121.3</v>
      </c>
      <c r="T36" t="n">
        <v>46.5</v>
      </c>
      <c r="U36" t="n">
        <v>58.9</v>
      </c>
      <c r="V36" t="n">
        <v>80.3</v>
      </c>
      <c r="W36" t="inlineStr">
        <is>
          <t>-</t>
        </is>
      </c>
    </row>
    <row r="37">
      <c r="A37" s="5" t="inlineStr">
        <is>
          <t>Mio.Aktien im Umlauf</t>
        </is>
      </c>
      <c r="B37" s="5" t="inlineStr">
        <is>
          <t>Million shares outstanding</t>
        </is>
      </c>
      <c r="C37" t="n">
        <v>176.27</v>
      </c>
      <c r="D37" t="n">
        <v>176.36</v>
      </c>
      <c r="E37" t="n">
        <v>176.77</v>
      </c>
      <c r="F37" t="n">
        <v>54.77</v>
      </c>
      <c r="G37" t="n">
        <v>54.77</v>
      </c>
      <c r="H37" t="n">
        <v>53.19</v>
      </c>
      <c r="I37" t="n">
        <v>53.19</v>
      </c>
      <c r="J37" t="n">
        <v>48.71</v>
      </c>
      <c r="K37" t="n">
        <v>51.9</v>
      </c>
      <c r="L37" t="n">
        <v>53.2</v>
      </c>
      <c r="M37" t="n">
        <v>53.2</v>
      </c>
      <c r="N37" t="n">
        <v>53.2</v>
      </c>
      <c r="O37" t="n">
        <v>53.2</v>
      </c>
      <c r="P37" t="n">
        <v>32.5</v>
      </c>
      <c r="Q37" t="n">
        <v>32.5</v>
      </c>
      <c r="R37" t="n">
        <v>32.7</v>
      </c>
      <c r="S37" t="n">
        <v>35</v>
      </c>
      <c r="T37" t="n">
        <v>24</v>
      </c>
      <c r="U37" t="n">
        <v>24</v>
      </c>
      <c r="V37" t="inlineStr">
        <is>
          <t>-</t>
        </is>
      </c>
      <c r="W37" t="inlineStr">
        <is>
          <t>-</t>
        </is>
      </c>
    </row>
    <row r="38">
      <c r="A38" s="5" t="inlineStr">
        <is>
          <t>Gezeichnetes Kapital (in Mio.)</t>
        </is>
      </c>
      <c r="B38" s="5" t="inlineStr">
        <is>
          <t>Subscribed Capital in M</t>
        </is>
      </c>
      <c r="C38" t="n">
        <v>193.9</v>
      </c>
      <c r="D38" t="n">
        <v>194</v>
      </c>
      <c r="E38" t="n">
        <v>194.4</v>
      </c>
      <c r="F38" t="n">
        <v>60.24</v>
      </c>
      <c r="G38" t="n">
        <v>60.24</v>
      </c>
      <c r="H38" t="n">
        <v>52.8</v>
      </c>
      <c r="I38" t="n">
        <v>58.51</v>
      </c>
      <c r="J38" t="n">
        <v>53.58</v>
      </c>
      <c r="K38" t="n">
        <v>57.09</v>
      </c>
      <c r="L38" t="n">
        <v>58.5</v>
      </c>
      <c r="M38" t="n">
        <v>58.5</v>
      </c>
      <c r="N38" t="n">
        <v>54.7</v>
      </c>
      <c r="O38" t="n">
        <v>58.5</v>
      </c>
      <c r="P38" t="n">
        <v>34.5</v>
      </c>
      <c r="Q38" t="n">
        <v>34.6</v>
      </c>
      <c r="R38" t="n">
        <v>34.6</v>
      </c>
      <c r="S38" t="n">
        <v>35</v>
      </c>
      <c r="T38" t="n">
        <v>23.9</v>
      </c>
      <c r="U38" t="n">
        <v>23.7</v>
      </c>
      <c r="V38" t="inlineStr">
        <is>
          <t>-</t>
        </is>
      </c>
      <c r="W38" t="inlineStr">
        <is>
          <t>-</t>
        </is>
      </c>
    </row>
    <row r="39">
      <c r="A39" s="5" t="inlineStr">
        <is>
          <t>Ergebnis je Aktie (brutto)</t>
        </is>
      </c>
      <c r="B39" s="5" t="inlineStr">
        <is>
          <t>Earnings per share</t>
        </is>
      </c>
      <c r="C39" t="n">
        <v>2.96</v>
      </c>
      <c r="D39" t="n">
        <v>3.19</v>
      </c>
      <c r="E39" t="n">
        <v>2.44</v>
      </c>
      <c r="F39" t="n">
        <v>1.02</v>
      </c>
      <c r="G39" t="n">
        <v>1.2</v>
      </c>
      <c r="H39" t="n">
        <v>1.36</v>
      </c>
      <c r="I39" t="n">
        <v>3.35</v>
      </c>
      <c r="J39" t="n">
        <v>0.43</v>
      </c>
      <c r="K39" t="n">
        <v>1.01</v>
      </c>
      <c r="L39" t="n">
        <v>0.8</v>
      </c>
      <c r="M39" t="n">
        <v>2.08</v>
      </c>
      <c r="N39" t="n">
        <v>-3.24</v>
      </c>
      <c r="O39" t="n">
        <v>0.52</v>
      </c>
      <c r="P39" t="n">
        <v>0.86</v>
      </c>
      <c r="Q39" t="n">
        <v>0.77</v>
      </c>
      <c r="R39" t="n">
        <v>0.51</v>
      </c>
      <c r="S39" t="n">
        <v>0.22</v>
      </c>
      <c r="T39" t="n">
        <v>0.1</v>
      </c>
      <c r="U39" t="n">
        <v>-0.86</v>
      </c>
      <c r="V39" t="inlineStr">
        <is>
          <t>-</t>
        </is>
      </c>
      <c r="W39" t="inlineStr">
        <is>
          <t>-</t>
        </is>
      </c>
    </row>
    <row r="40">
      <c r="A40" s="5" t="inlineStr">
        <is>
          <t>Ergebnis je Aktie (unverwässert)</t>
        </is>
      </c>
      <c r="B40" s="5" t="inlineStr">
        <is>
          <t>Basic Earnings per share</t>
        </is>
      </c>
      <c r="C40" t="n">
        <v>2.12</v>
      </c>
      <c r="D40" t="n">
        <v>2.3</v>
      </c>
      <c r="E40" t="n">
        <v>2.28</v>
      </c>
      <c r="F40" t="n">
        <v>0.48</v>
      </c>
      <c r="G40" t="n">
        <v>0.85</v>
      </c>
      <c r="H40" t="n">
        <v>1.03</v>
      </c>
      <c r="I40" t="n">
        <v>3.24</v>
      </c>
      <c r="J40" t="n">
        <v>0.46</v>
      </c>
      <c r="K40" t="n">
        <v>0.77</v>
      </c>
      <c r="L40" t="n">
        <v>0.58</v>
      </c>
      <c r="M40" t="n">
        <v>1.98</v>
      </c>
      <c r="N40" t="n">
        <v>-3.58</v>
      </c>
      <c r="O40" t="n">
        <v>0.66</v>
      </c>
      <c r="P40" t="n">
        <v>0.54</v>
      </c>
      <c r="Q40" t="n">
        <v>0.45</v>
      </c>
      <c r="R40" t="n">
        <v>0.31</v>
      </c>
      <c r="S40" t="n">
        <v>0.1</v>
      </c>
      <c r="T40" t="n">
        <v>0.03</v>
      </c>
      <c r="U40" t="n">
        <v>-0.59</v>
      </c>
      <c r="V40" t="n">
        <v>0.01</v>
      </c>
      <c r="W40" t="inlineStr">
        <is>
          <t>-</t>
        </is>
      </c>
    </row>
    <row r="41">
      <c r="A41" s="5" t="inlineStr">
        <is>
          <t>Ergebnis je Aktie (verwässert)</t>
        </is>
      </c>
      <c r="B41" s="5" t="inlineStr">
        <is>
          <t>Diluted Earnings per share</t>
        </is>
      </c>
      <c r="C41" t="n">
        <v>2.12</v>
      </c>
      <c r="D41" t="n">
        <v>2.3</v>
      </c>
      <c r="E41" t="n">
        <v>2.28</v>
      </c>
      <c r="F41" t="n">
        <v>0.48</v>
      </c>
      <c r="G41" t="n">
        <v>0.82</v>
      </c>
      <c r="H41" t="n">
        <v>0.99</v>
      </c>
      <c r="I41" t="n">
        <v>3.23</v>
      </c>
      <c r="J41" t="n">
        <v>0.46</v>
      </c>
      <c r="K41" t="n">
        <v>0.77</v>
      </c>
      <c r="L41" t="n">
        <v>0.58</v>
      </c>
      <c r="M41" t="n">
        <v>1.98</v>
      </c>
      <c r="N41" t="n">
        <v>-3.58</v>
      </c>
      <c r="O41" t="n">
        <v>0.66</v>
      </c>
      <c r="P41" t="n">
        <v>0.54</v>
      </c>
      <c r="Q41" t="n">
        <v>0.45</v>
      </c>
      <c r="R41" t="n">
        <v>0.31</v>
      </c>
      <c r="S41" t="n">
        <v>0.1</v>
      </c>
      <c r="T41" t="n">
        <v>0.03</v>
      </c>
      <c r="U41" t="n">
        <v>-0.59</v>
      </c>
      <c r="V41" t="n">
        <v>0.01</v>
      </c>
      <c r="W41" t="inlineStr">
        <is>
          <t>-</t>
        </is>
      </c>
    </row>
    <row r="42">
      <c r="A42" s="5" t="inlineStr">
        <is>
          <t>Dividende je Aktie</t>
        </is>
      </c>
      <c r="B42" s="5" t="inlineStr">
        <is>
          <t>Dividend per share</t>
        </is>
      </c>
      <c r="C42" t="n">
        <v>0.05</v>
      </c>
      <c r="D42" t="n">
        <v>0.05</v>
      </c>
      <c r="E42" t="n">
        <v>1.6</v>
      </c>
      <c r="F42" t="n">
        <v>1.8</v>
      </c>
      <c r="G42" t="n">
        <v>1.75</v>
      </c>
      <c r="H42" t="n">
        <v>1.7</v>
      </c>
      <c r="I42" t="n">
        <v>1.6</v>
      </c>
      <c r="J42" t="n">
        <v>1.3</v>
      </c>
      <c r="K42" t="n">
        <v>0.7</v>
      </c>
      <c r="L42" t="n">
        <v>0.5</v>
      </c>
      <c r="M42" t="n">
        <v>0.3</v>
      </c>
      <c r="N42" t="inlineStr">
        <is>
          <t>-</t>
        </is>
      </c>
      <c r="O42" t="n">
        <v>0.1</v>
      </c>
      <c r="P42" t="inlineStr">
        <is>
          <t>-</t>
        </is>
      </c>
      <c r="Q42" t="n">
        <v>0.2</v>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8.800000000000001</v>
      </c>
      <c r="D43" t="n">
        <v>8.81</v>
      </c>
      <c r="E43" t="n">
        <v>282.8</v>
      </c>
      <c r="F43" t="n">
        <v>98.59999999999999</v>
      </c>
      <c r="G43" t="n">
        <v>95.8</v>
      </c>
      <c r="H43" t="n">
        <v>90.40000000000001</v>
      </c>
      <c r="I43" t="n">
        <v>76.8</v>
      </c>
      <c r="J43" t="n">
        <v>62.4</v>
      </c>
      <c r="K43" t="n">
        <v>37.2</v>
      </c>
      <c r="L43" t="n">
        <v>26.6</v>
      </c>
      <c r="M43" t="n">
        <v>16</v>
      </c>
      <c r="N43" t="inlineStr">
        <is>
          <t>-</t>
        </is>
      </c>
      <c r="O43" t="n">
        <v>5.3</v>
      </c>
      <c r="P43" t="inlineStr">
        <is>
          <t>-</t>
        </is>
      </c>
      <c r="Q43" t="n">
        <v>6.5</v>
      </c>
      <c r="R43" t="inlineStr">
        <is>
          <t>-</t>
        </is>
      </c>
      <c r="S43" t="inlineStr">
        <is>
          <t>-</t>
        </is>
      </c>
      <c r="T43" t="inlineStr">
        <is>
          <t>-</t>
        </is>
      </c>
      <c r="U43" t="inlineStr">
        <is>
          <t>-</t>
        </is>
      </c>
      <c r="V43" t="inlineStr">
        <is>
          <t>-</t>
        </is>
      </c>
      <c r="W43" t="inlineStr">
        <is>
          <t>-</t>
        </is>
      </c>
    </row>
    <row r="44">
      <c r="A44" s="5" t="inlineStr">
        <is>
          <t>Umsatz</t>
        </is>
      </c>
      <c r="B44" s="5" t="inlineStr">
        <is>
          <t>Revenue</t>
        </is>
      </c>
      <c r="C44" t="n">
        <v>20.85</v>
      </c>
      <c r="D44" t="n">
        <v>20.77</v>
      </c>
      <c r="E44" t="n">
        <v>15.91</v>
      </c>
      <c r="F44" t="n">
        <v>12.96</v>
      </c>
      <c r="G44" t="n">
        <v>11.49</v>
      </c>
      <c r="H44" t="n">
        <v>5.44</v>
      </c>
      <c r="I44" t="n">
        <v>5.46</v>
      </c>
      <c r="J44" t="n">
        <v>6.65</v>
      </c>
      <c r="K44" t="n">
        <v>6.73</v>
      </c>
      <c r="L44" t="n">
        <v>6.81</v>
      </c>
      <c r="M44" t="n">
        <v>6.48</v>
      </c>
      <c r="N44" t="n">
        <v>6.58</v>
      </c>
      <c r="O44" t="n">
        <v>6.8</v>
      </c>
      <c r="P44" t="n">
        <v>8.68</v>
      </c>
      <c r="Q44" t="n">
        <v>9.94</v>
      </c>
      <c r="R44" t="n">
        <v>10.72</v>
      </c>
      <c r="S44" t="n">
        <v>4.42</v>
      </c>
      <c r="T44" t="n">
        <v>6.02</v>
      </c>
      <c r="U44" t="n">
        <v>7.21</v>
      </c>
      <c r="V44" t="inlineStr">
        <is>
          <t>-</t>
        </is>
      </c>
      <c r="W44" t="inlineStr">
        <is>
          <t>-</t>
        </is>
      </c>
    </row>
    <row r="45">
      <c r="A45" s="5" t="inlineStr">
        <is>
          <t>Buchwert je Aktie</t>
        </is>
      </c>
      <c r="B45" s="5" t="inlineStr">
        <is>
          <t>Book value per share</t>
        </is>
      </c>
      <c r="C45" t="n">
        <v>26.33</v>
      </c>
      <c r="D45" t="n">
        <v>24.27</v>
      </c>
      <c r="E45" t="n">
        <v>21.53</v>
      </c>
      <c r="F45" t="n">
        <v>5.17</v>
      </c>
      <c r="G45" t="n">
        <v>6.45</v>
      </c>
      <c r="H45" t="n">
        <v>6.22</v>
      </c>
      <c r="I45" t="n">
        <v>4.09</v>
      </c>
      <c r="J45" t="n">
        <v>2.47</v>
      </c>
      <c r="K45" t="n">
        <v>3.18</v>
      </c>
      <c r="L45" t="n">
        <v>2.64</v>
      </c>
      <c r="M45" t="n">
        <v>2.78</v>
      </c>
      <c r="N45" t="n">
        <v>0.6</v>
      </c>
      <c r="O45" t="n">
        <v>4.39</v>
      </c>
      <c r="P45" t="n">
        <v>3.46</v>
      </c>
      <c r="Q45" t="n">
        <v>2.18</v>
      </c>
      <c r="R45" t="n">
        <v>1.77</v>
      </c>
      <c r="S45" t="n">
        <v>1.46</v>
      </c>
      <c r="T45" t="n">
        <v>1.1</v>
      </c>
      <c r="U45" t="n">
        <v>1.07</v>
      </c>
      <c r="V45" t="inlineStr">
        <is>
          <t>-</t>
        </is>
      </c>
      <c r="W45" t="inlineStr">
        <is>
          <t>-</t>
        </is>
      </c>
    </row>
    <row r="46">
      <c r="A46" s="5" t="inlineStr">
        <is>
          <t>Cashflow je Aktie</t>
        </is>
      </c>
      <c r="B46" s="5" t="inlineStr">
        <is>
          <t>Cashflow per share</t>
        </is>
      </c>
      <c r="C46" t="n">
        <v>2.13</v>
      </c>
      <c r="D46" t="n">
        <v>0.88</v>
      </c>
      <c r="E46" t="n">
        <v>1.97</v>
      </c>
      <c r="F46" t="n">
        <v>1.47</v>
      </c>
      <c r="G46" t="n">
        <v>1.39</v>
      </c>
      <c r="H46" t="n">
        <v>1.35</v>
      </c>
      <c r="I46" t="n">
        <v>1.07</v>
      </c>
      <c r="J46" t="n">
        <v>0.5</v>
      </c>
      <c r="K46" t="n">
        <v>0.39</v>
      </c>
      <c r="L46" t="n">
        <v>0.77</v>
      </c>
      <c r="M46" t="n">
        <v>1.01</v>
      </c>
      <c r="N46" t="n">
        <v>0.8</v>
      </c>
      <c r="O46" t="n">
        <v>0.1</v>
      </c>
      <c r="P46" t="n">
        <v>0.72</v>
      </c>
      <c r="Q46" t="n">
        <v>0.48</v>
      </c>
      <c r="R46" t="n">
        <v>0.51</v>
      </c>
      <c r="S46" t="n">
        <v>0.58</v>
      </c>
      <c r="T46" t="n">
        <v>0.41</v>
      </c>
      <c r="U46" t="n">
        <v>0.34</v>
      </c>
      <c r="V46" t="inlineStr">
        <is>
          <t>-</t>
        </is>
      </c>
      <c r="W46" t="inlineStr">
        <is>
          <t>-</t>
        </is>
      </c>
    </row>
    <row r="47">
      <c r="A47" s="5" t="inlineStr">
        <is>
          <t>Bilanzsumme je Aktie</t>
        </is>
      </c>
      <c r="B47" s="5" t="inlineStr">
        <is>
          <t>Total assets per share</t>
        </is>
      </c>
      <c r="C47" t="n">
        <v>36.66</v>
      </c>
      <c r="D47" t="n">
        <v>29.75</v>
      </c>
      <c r="E47" t="n">
        <v>26.79</v>
      </c>
      <c r="F47" t="n">
        <v>10.87</v>
      </c>
      <c r="G47" t="n">
        <v>12.58</v>
      </c>
      <c r="H47" t="n">
        <v>8.94</v>
      </c>
      <c r="I47" t="n">
        <v>6.62</v>
      </c>
      <c r="J47" t="n">
        <v>10.73</v>
      </c>
      <c r="K47" t="n">
        <v>7.59</v>
      </c>
      <c r="L47" t="n">
        <v>5.16</v>
      </c>
      <c r="M47" t="n">
        <v>5.74</v>
      </c>
      <c r="N47" t="n">
        <v>3.43</v>
      </c>
      <c r="O47" t="n">
        <v>7.26</v>
      </c>
      <c r="P47" t="n">
        <v>7.72</v>
      </c>
      <c r="Q47" t="n">
        <v>3.41</v>
      </c>
      <c r="R47" t="n">
        <v>2.91</v>
      </c>
      <c r="S47" t="n">
        <v>3.47</v>
      </c>
      <c r="T47" t="n">
        <v>1.94</v>
      </c>
      <c r="U47" t="n">
        <v>2.45</v>
      </c>
      <c r="V47" t="inlineStr">
        <is>
          <t>-</t>
        </is>
      </c>
      <c r="W47" t="inlineStr">
        <is>
          <t>-</t>
        </is>
      </c>
    </row>
    <row r="48">
      <c r="A48" s="5" t="inlineStr">
        <is>
          <t>Personal am Ende des Jahres</t>
        </is>
      </c>
      <c r="B48" s="5" t="inlineStr">
        <is>
          <t>Staff at the end of year</t>
        </is>
      </c>
      <c r="C48" t="n">
        <v>3163</v>
      </c>
      <c r="D48" t="n">
        <v>3150</v>
      </c>
      <c r="E48" t="n">
        <v>3194</v>
      </c>
      <c r="F48" t="n">
        <v>916</v>
      </c>
      <c r="G48" t="n">
        <v>733</v>
      </c>
      <c r="H48" t="n">
        <v>355</v>
      </c>
      <c r="I48" t="n">
        <v>358</v>
      </c>
      <c r="J48" t="n">
        <v>342</v>
      </c>
      <c r="K48" t="n">
        <v>329</v>
      </c>
      <c r="L48" t="n">
        <v>379</v>
      </c>
      <c r="M48" t="n">
        <v>382</v>
      </c>
      <c r="N48" t="n">
        <v>347</v>
      </c>
      <c r="O48" t="n">
        <v>374</v>
      </c>
      <c r="P48" t="n">
        <v>306</v>
      </c>
      <c r="Q48" t="n">
        <v>332</v>
      </c>
      <c r="R48" t="n">
        <v>372</v>
      </c>
      <c r="S48" t="n">
        <v>201</v>
      </c>
      <c r="T48" t="n">
        <v>161</v>
      </c>
      <c r="U48" t="n">
        <v>233</v>
      </c>
      <c r="V48" t="n">
        <v>274</v>
      </c>
      <c r="W48" t="n">
        <v>284</v>
      </c>
    </row>
    <row r="49">
      <c r="A49" s="5" t="inlineStr">
        <is>
          <t>Personalaufwand in Mio. EUR</t>
        </is>
      </c>
      <c r="B49" s="5" t="inlineStr">
        <is>
          <t>Personnel expenses in M</t>
        </is>
      </c>
      <c r="C49" t="n">
        <v>185.6</v>
      </c>
      <c r="D49" t="n">
        <v>178.3</v>
      </c>
      <c r="E49" t="n">
        <v>163.1</v>
      </c>
      <c r="F49" t="n">
        <v>59.7</v>
      </c>
      <c r="G49" t="n">
        <v>46.9</v>
      </c>
      <c r="H49" t="n">
        <v>24.6</v>
      </c>
      <c r="I49" t="n">
        <v>23.8</v>
      </c>
      <c r="J49" t="n">
        <v>22.6</v>
      </c>
      <c r="K49" t="n">
        <v>20.8</v>
      </c>
      <c r="L49" t="n">
        <v>23.9</v>
      </c>
      <c r="M49" t="n">
        <v>21.4</v>
      </c>
      <c r="N49" t="n">
        <v>19.5</v>
      </c>
      <c r="O49" t="n">
        <v>21</v>
      </c>
      <c r="P49" t="n">
        <v>16.4</v>
      </c>
      <c r="Q49" t="n">
        <v>18.2</v>
      </c>
      <c r="R49" t="n">
        <v>18.9</v>
      </c>
      <c r="S49" t="n">
        <v>11.1</v>
      </c>
      <c r="T49" t="n">
        <v>8.199999999999999</v>
      </c>
      <c r="U49" t="n">
        <v>10.4</v>
      </c>
      <c r="V49" t="n">
        <v>12.3</v>
      </c>
      <c r="W49" t="n">
        <v>11.5</v>
      </c>
    </row>
    <row r="50">
      <c r="A50" s="5" t="inlineStr">
        <is>
          <t>Aufwand je Mitarbeiter in EUR</t>
        </is>
      </c>
      <c r="B50" s="5" t="inlineStr">
        <is>
          <t>Effort per employee</t>
        </is>
      </c>
      <c r="C50" t="n">
        <v>58678</v>
      </c>
      <c r="D50" t="n">
        <v>56603</v>
      </c>
      <c r="E50" t="n">
        <v>51065</v>
      </c>
      <c r="F50" t="n">
        <v>65175</v>
      </c>
      <c r="G50" t="n">
        <v>63984</v>
      </c>
      <c r="H50" t="n">
        <v>69296</v>
      </c>
      <c r="I50" t="n">
        <v>66480</v>
      </c>
      <c r="J50" t="n">
        <v>66082</v>
      </c>
      <c r="K50" t="n">
        <v>63222</v>
      </c>
      <c r="L50" t="n">
        <v>63061</v>
      </c>
      <c r="M50" t="n">
        <v>56021</v>
      </c>
      <c r="N50" t="n">
        <v>56196</v>
      </c>
      <c r="O50" t="n">
        <v>56150</v>
      </c>
      <c r="P50" t="n">
        <v>53595</v>
      </c>
      <c r="Q50" t="n">
        <v>54819</v>
      </c>
      <c r="R50" t="n">
        <v>50806</v>
      </c>
      <c r="S50" t="n">
        <v>55224</v>
      </c>
      <c r="T50" t="n">
        <v>50932</v>
      </c>
      <c r="U50" t="n">
        <v>44635</v>
      </c>
      <c r="V50" t="n">
        <v>44891</v>
      </c>
      <c r="W50" t="inlineStr">
        <is>
          <t>-</t>
        </is>
      </c>
    </row>
    <row r="51">
      <c r="A51" s="5" t="inlineStr">
        <is>
          <t>Umsatz je Aktie</t>
        </is>
      </c>
      <c r="B51" s="5" t="inlineStr">
        <is>
          <t>Revenue per share</t>
        </is>
      </c>
      <c r="C51" t="n">
        <v>1160000</v>
      </c>
      <c r="D51" t="n">
        <v>1160000</v>
      </c>
      <c r="E51" t="n">
        <v>880499</v>
      </c>
      <c r="F51" t="n">
        <v>841704</v>
      </c>
      <c r="G51" t="n">
        <v>858862</v>
      </c>
      <c r="H51" t="n">
        <v>815910</v>
      </c>
      <c r="I51" t="n">
        <v>811366</v>
      </c>
      <c r="J51" t="n">
        <v>946468</v>
      </c>
      <c r="K51" t="n">
        <v>1060000</v>
      </c>
      <c r="L51" t="n">
        <v>956441</v>
      </c>
      <c r="M51" t="n">
        <v>901832</v>
      </c>
      <c r="N51" t="n">
        <v>1010000</v>
      </c>
      <c r="O51" t="n">
        <v>966577</v>
      </c>
      <c r="P51" t="n">
        <v>922222</v>
      </c>
      <c r="Q51" t="n">
        <v>973493</v>
      </c>
      <c r="R51" t="n">
        <v>941935</v>
      </c>
      <c r="S51" t="n">
        <v>770149</v>
      </c>
      <c r="T51" t="n">
        <v>897515</v>
      </c>
      <c r="U51" t="n">
        <v>742489</v>
      </c>
      <c r="V51" t="n">
        <v>685766</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118116</v>
      </c>
      <c r="D53" t="n">
        <v>128889</v>
      </c>
      <c r="E53" t="n">
        <v>145492</v>
      </c>
      <c r="F53" t="n">
        <v>28821</v>
      </c>
      <c r="G53" t="n">
        <v>62892</v>
      </c>
      <c r="H53" t="n">
        <v>141127</v>
      </c>
      <c r="I53" t="n">
        <v>435196</v>
      </c>
      <c r="J53" t="n">
        <v>68713</v>
      </c>
      <c r="K53" t="n">
        <v>124620</v>
      </c>
      <c r="L53" t="n">
        <v>81794</v>
      </c>
      <c r="M53" t="n">
        <v>264921</v>
      </c>
      <c r="N53" t="n">
        <v>-530548</v>
      </c>
      <c r="O53" t="n">
        <v>64973</v>
      </c>
      <c r="P53" t="n">
        <v>56209</v>
      </c>
      <c r="Q53" t="n">
        <v>43373</v>
      </c>
      <c r="R53" t="n">
        <v>28495</v>
      </c>
      <c r="S53" t="n">
        <v>12935</v>
      </c>
      <c r="T53" t="n">
        <v>4348</v>
      </c>
      <c r="U53" t="n">
        <v>-59657</v>
      </c>
      <c r="V53" t="n">
        <v>1095</v>
      </c>
      <c r="W53" t="inlineStr">
        <is>
          <t>-</t>
        </is>
      </c>
    </row>
    <row r="54">
      <c r="A54" s="5" t="inlineStr">
        <is>
          <t>KGV (Kurs/Gewinn)</t>
        </is>
      </c>
      <c r="B54" s="5" t="inlineStr">
        <is>
          <t>PE (price/earnings)</t>
        </is>
      </c>
      <c r="C54" t="n">
        <v>10.8</v>
      </c>
      <c r="D54" t="n">
        <v>19.3</v>
      </c>
      <c r="E54" t="n">
        <v>30.2</v>
      </c>
      <c r="F54" t="n">
        <v>85.2</v>
      </c>
      <c r="G54" t="n">
        <v>46</v>
      </c>
      <c r="H54" t="n">
        <v>28.7</v>
      </c>
      <c r="I54" t="n">
        <v>6.5</v>
      </c>
      <c r="J54" t="n">
        <v>24.2</v>
      </c>
      <c r="K54" t="n">
        <v>9.199999999999999</v>
      </c>
      <c r="L54" t="n">
        <v>10.5</v>
      </c>
      <c r="M54" t="n">
        <v>2.6</v>
      </c>
      <c r="N54" t="inlineStr">
        <is>
          <t>-</t>
        </is>
      </c>
      <c r="O54" t="n">
        <v>8.300000000000001</v>
      </c>
      <c r="P54" t="n">
        <v>10.7</v>
      </c>
      <c r="Q54" t="n">
        <v>10.1</v>
      </c>
      <c r="R54" t="n">
        <v>10.7</v>
      </c>
      <c r="S54" t="n">
        <v>35.8</v>
      </c>
      <c r="T54" t="n">
        <v>23.7</v>
      </c>
      <c r="U54" t="inlineStr">
        <is>
          <t>-</t>
        </is>
      </c>
      <c r="V54" t="n">
        <v>335</v>
      </c>
      <c r="W54" t="inlineStr">
        <is>
          <t>-</t>
        </is>
      </c>
    </row>
    <row r="55">
      <c r="A55" s="5" t="inlineStr">
        <is>
          <t>KUV (Kurs/Umsatz)</t>
        </is>
      </c>
      <c r="B55" s="5" t="inlineStr">
        <is>
          <t>PS (price/sales)</t>
        </is>
      </c>
      <c r="C55" t="n">
        <v>1.1</v>
      </c>
      <c r="D55" t="n">
        <v>2.14</v>
      </c>
      <c r="E55" t="n">
        <v>4.33</v>
      </c>
      <c r="F55" t="n">
        <v>3.15</v>
      </c>
      <c r="G55" t="n">
        <v>3.4</v>
      </c>
      <c r="H55" t="n">
        <v>5.43</v>
      </c>
      <c r="I55" t="n">
        <v>3.84</v>
      </c>
      <c r="J55" t="n">
        <v>1.68</v>
      </c>
      <c r="K55" t="n">
        <v>1.06</v>
      </c>
      <c r="L55" t="n">
        <v>0.9</v>
      </c>
      <c r="M55" t="n">
        <v>0.78</v>
      </c>
      <c r="N55" t="n">
        <v>0.26</v>
      </c>
      <c r="O55" t="n">
        <v>0.8100000000000001</v>
      </c>
      <c r="P55" t="n">
        <v>0.67</v>
      </c>
      <c r="Q55" t="n">
        <v>0.46</v>
      </c>
      <c r="R55" t="n">
        <v>0.31</v>
      </c>
      <c r="S55" t="n">
        <v>0.8100000000000001</v>
      </c>
      <c r="T55" t="n">
        <v>0.12</v>
      </c>
      <c r="U55" t="n">
        <v>0.13</v>
      </c>
      <c r="V55" t="inlineStr">
        <is>
          <t>-</t>
        </is>
      </c>
      <c r="W55" t="inlineStr">
        <is>
          <t>-</t>
        </is>
      </c>
    </row>
    <row r="56">
      <c r="A56" s="5" t="inlineStr">
        <is>
          <t>KBV (Kurs/Buchwert)</t>
        </is>
      </c>
      <c r="B56" s="5" t="inlineStr">
        <is>
          <t>PB (price/book value)</t>
        </is>
      </c>
      <c r="C56" t="n">
        <v>0.87</v>
      </c>
      <c r="D56" t="n">
        <v>1.83</v>
      </c>
      <c r="E56" t="n">
        <v>3.2</v>
      </c>
      <c r="F56" t="n">
        <v>7.9</v>
      </c>
      <c r="G56" t="n">
        <v>6.06</v>
      </c>
      <c r="H56" t="n">
        <v>4.75</v>
      </c>
      <c r="I56" t="n">
        <v>5.13</v>
      </c>
      <c r="J56" t="n">
        <v>4.51</v>
      </c>
      <c r="K56" t="n">
        <v>2.24</v>
      </c>
      <c r="L56" t="n">
        <v>2.31</v>
      </c>
      <c r="M56" t="n">
        <v>1.81</v>
      </c>
      <c r="N56" t="n">
        <v>2.9</v>
      </c>
      <c r="O56" t="n">
        <v>1.25</v>
      </c>
      <c r="P56" t="n">
        <v>1.68</v>
      </c>
      <c r="Q56" t="n">
        <v>2.09</v>
      </c>
      <c r="R56" t="n">
        <v>1.87</v>
      </c>
      <c r="S56" t="n">
        <v>2.45</v>
      </c>
      <c r="T56" t="n">
        <v>0.64</v>
      </c>
      <c r="U56" t="n">
        <v>0.87</v>
      </c>
      <c r="V56" t="inlineStr">
        <is>
          <t>-</t>
        </is>
      </c>
      <c r="W56" t="inlineStr">
        <is>
          <t>-</t>
        </is>
      </c>
    </row>
    <row r="57">
      <c r="A57" s="5" t="inlineStr">
        <is>
          <t>KCV (Kurs/Cashflow)</t>
        </is>
      </c>
      <c r="B57" s="5" t="inlineStr">
        <is>
          <t>PC (price/cashflow)</t>
        </is>
      </c>
      <c r="C57" t="n">
        <v>10.73</v>
      </c>
      <c r="D57" t="n">
        <v>50.44</v>
      </c>
      <c r="E57" t="n">
        <v>35</v>
      </c>
      <c r="F57" t="n">
        <v>27.82</v>
      </c>
      <c r="G57" t="n">
        <v>28.09</v>
      </c>
      <c r="H57" t="n">
        <v>21.91</v>
      </c>
      <c r="I57" t="n">
        <v>19.6</v>
      </c>
      <c r="J57" t="n">
        <v>22.35</v>
      </c>
      <c r="K57" t="n">
        <v>18.45</v>
      </c>
      <c r="L57" t="n">
        <v>7.95</v>
      </c>
      <c r="M57" t="n">
        <v>4.98</v>
      </c>
      <c r="N57" t="n">
        <v>2.16</v>
      </c>
      <c r="O57" t="n">
        <v>54.19</v>
      </c>
      <c r="P57" t="n">
        <v>8.06</v>
      </c>
      <c r="Q57" t="n">
        <v>9.48</v>
      </c>
      <c r="R57" t="n">
        <v>6.46</v>
      </c>
      <c r="S57" t="n">
        <v>6.2</v>
      </c>
      <c r="T57" t="n">
        <v>1.72</v>
      </c>
      <c r="U57" t="n">
        <v>2.72</v>
      </c>
      <c r="V57" t="inlineStr">
        <is>
          <t>-</t>
        </is>
      </c>
      <c r="W57" t="inlineStr">
        <is>
          <t>-</t>
        </is>
      </c>
    </row>
    <row r="58">
      <c r="A58" s="5" t="inlineStr">
        <is>
          <t>Dividendenrendite in %</t>
        </is>
      </c>
      <c r="B58" s="5" t="inlineStr">
        <is>
          <t>Dividend Yield in %</t>
        </is>
      </c>
      <c r="C58" t="n">
        <v>0.22</v>
      </c>
      <c r="D58" t="n">
        <v>0.11</v>
      </c>
      <c r="E58" t="n">
        <v>2.32</v>
      </c>
      <c r="F58" t="n">
        <v>4.4</v>
      </c>
      <c r="G58" t="n">
        <v>4.48</v>
      </c>
      <c r="H58" t="n">
        <v>5.75</v>
      </c>
      <c r="I58" t="n">
        <v>7.62</v>
      </c>
      <c r="J58" t="n">
        <v>11.66</v>
      </c>
      <c r="K58" t="n">
        <v>9.85</v>
      </c>
      <c r="L58" t="n">
        <v>8.199999999999999</v>
      </c>
      <c r="M58" t="n">
        <v>5.94</v>
      </c>
      <c r="N58" t="inlineStr">
        <is>
          <t>-</t>
        </is>
      </c>
      <c r="O58" t="n">
        <v>1.82</v>
      </c>
      <c r="P58" t="inlineStr">
        <is>
          <t>-</t>
        </is>
      </c>
      <c r="Q58" t="n">
        <v>4.4</v>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9.300000000000001</v>
      </c>
      <c r="D59" t="n">
        <v>5.2</v>
      </c>
      <c r="E59" t="n">
        <v>3.3</v>
      </c>
      <c r="F59" t="n">
        <v>1.2</v>
      </c>
      <c r="G59" t="n">
        <v>2.2</v>
      </c>
      <c r="H59" t="n">
        <v>3.5</v>
      </c>
      <c r="I59" t="n">
        <v>15.4</v>
      </c>
      <c r="J59" t="n">
        <v>4.1</v>
      </c>
      <c r="K59" t="n">
        <v>10.8</v>
      </c>
      <c r="L59" t="n">
        <v>9.5</v>
      </c>
      <c r="M59" t="n">
        <v>39.2</v>
      </c>
      <c r="N59" t="n">
        <v>-206.9</v>
      </c>
      <c r="O59" t="n">
        <v>12</v>
      </c>
      <c r="P59" t="n">
        <v>9.300000000000001</v>
      </c>
      <c r="Q59" t="n">
        <v>9.9</v>
      </c>
      <c r="R59" t="n">
        <v>9.300000000000001</v>
      </c>
      <c r="S59" t="n">
        <v>2.8</v>
      </c>
      <c r="T59" t="n">
        <v>4.2</v>
      </c>
      <c r="U59" t="n">
        <v>-63.4</v>
      </c>
      <c r="V59" t="n">
        <v>0.3</v>
      </c>
      <c r="W59" t="inlineStr">
        <is>
          <t>-</t>
        </is>
      </c>
    </row>
    <row r="60">
      <c r="A60" s="5" t="inlineStr">
        <is>
          <t>Eigenkapitalrendite in %</t>
        </is>
      </c>
      <c r="B60" s="5" t="inlineStr">
        <is>
          <t>Return on Equity in %</t>
        </is>
      </c>
      <c r="C60" t="n">
        <v>8.050000000000001</v>
      </c>
      <c r="D60" t="n">
        <v>9.49</v>
      </c>
      <c r="E60" t="n">
        <v>12.21</v>
      </c>
      <c r="F60" t="n">
        <v>9.32</v>
      </c>
      <c r="G60" t="n">
        <v>13.06</v>
      </c>
      <c r="H60" t="n">
        <v>15.13</v>
      </c>
      <c r="I60" t="n">
        <v>71.59999999999999</v>
      </c>
      <c r="J60" t="n">
        <v>19.5</v>
      </c>
      <c r="K60" t="n">
        <v>24.85</v>
      </c>
      <c r="L60" t="n">
        <v>22.11</v>
      </c>
      <c r="M60" t="n">
        <v>68.33</v>
      </c>
      <c r="N60" t="n">
        <v>-580.76</v>
      </c>
      <c r="O60" t="n">
        <v>10.4</v>
      </c>
      <c r="P60" t="n">
        <v>15.32</v>
      </c>
      <c r="Q60" t="n">
        <v>20.37</v>
      </c>
      <c r="R60" t="n">
        <v>18.28</v>
      </c>
      <c r="S60" t="n">
        <v>5.09</v>
      </c>
      <c r="T60" t="n">
        <v>2.64</v>
      </c>
      <c r="U60" t="n">
        <v>-54.3</v>
      </c>
      <c r="V60" t="n">
        <v>0.75</v>
      </c>
      <c r="W60" t="inlineStr">
        <is>
          <t>-</t>
        </is>
      </c>
    </row>
    <row r="61">
      <c r="A61" s="5" t="inlineStr">
        <is>
          <t>Umsatzrendite in %</t>
        </is>
      </c>
      <c r="B61" s="5" t="inlineStr">
        <is>
          <t>Return on sales in %</t>
        </is>
      </c>
      <c r="C61" t="n">
        <v>10.17</v>
      </c>
      <c r="D61" t="n">
        <v>11.09</v>
      </c>
      <c r="E61" t="n">
        <v>16.52</v>
      </c>
      <c r="F61" t="n">
        <v>3.72</v>
      </c>
      <c r="G61" t="n">
        <v>7.32</v>
      </c>
      <c r="H61" t="n">
        <v>17.3</v>
      </c>
      <c r="I61" t="n">
        <v>53.63</v>
      </c>
      <c r="J61" t="n">
        <v>7.26</v>
      </c>
      <c r="K61" t="n">
        <v>11.74</v>
      </c>
      <c r="L61" t="n">
        <v>8.550000000000001</v>
      </c>
      <c r="M61" t="n">
        <v>29.38</v>
      </c>
      <c r="N61" t="n">
        <v>-52.58</v>
      </c>
      <c r="O61" t="n">
        <v>6.72</v>
      </c>
      <c r="P61" t="n">
        <v>6.09</v>
      </c>
      <c r="Q61" t="n">
        <v>4.46</v>
      </c>
      <c r="R61" t="n">
        <v>3.03</v>
      </c>
      <c r="S61" t="n">
        <v>1.68</v>
      </c>
      <c r="T61" t="n">
        <v>0.48</v>
      </c>
      <c r="U61" t="n">
        <v>-8.029999999999999</v>
      </c>
      <c r="V61" t="n">
        <v>0.16</v>
      </c>
      <c r="W61" t="inlineStr">
        <is>
          <t>-</t>
        </is>
      </c>
    </row>
    <row r="62">
      <c r="A62" s="5" t="inlineStr">
        <is>
          <t>Gesamtkapitalrendite in %</t>
        </is>
      </c>
      <c r="B62" s="5" t="inlineStr">
        <is>
          <t>Total Return on Investment in %</t>
        </is>
      </c>
      <c r="C62" t="n">
        <v>5.89</v>
      </c>
      <c r="D62" t="n">
        <v>7.84</v>
      </c>
      <c r="E62" t="n">
        <v>10.01</v>
      </c>
      <c r="F62" t="n">
        <v>5.16</v>
      </c>
      <c r="G62" t="n">
        <v>7.27</v>
      </c>
      <c r="H62" t="n">
        <v>11.29</v>
      </c>
      <c r="I62" t="n">
        <v>58.53</v>
      </c>
      <c r="J62" t="n">
        <v>6.72</v>
      </c>
      <c r="K62" t="n">
        <v>11.61</v>
      </c>
      <c r="L62" t="n">
        <v>11.29</v>
      </c>
      <c r="M62" t="n">
        <v>33.15</v>
      </c>
      <c r="N62" t="n">
        <v>-100.99</v>
      </c>
      <c r="O62" t="n">
        <v>6.3</v>
      </c>
      <c r="P62" t="n">
        <v>6.86</v>
      </c>
      <c r="Q62" t="n">
        <v>13.01</v>
      </c>
      <c r="R62" t="n">
        <v>11.13</v>
      </c>
      <c r="S62" t="n">
        <v>2.14</v>
      </c>
      <c r="T62" t="n">
        <v>1.51</v>
      </c>
      <c r="U62" t="n">
        <v>-23.6</v>
      </c>
      <c r="V62" t="n">
        <v>0.37</v>
      </c>
      <c r="W62" t="inlineStr">
        <is>
          <t>-</t>
        </is>
      </c>
    </row>
    <row r="63">
      <c r="A63" s="5" t="inlineStr">
        <is>
          <t>Return on Investment in %</t>
        </is>
      </c>
      <c r="B63" s="5" t="inlineStr">
        <is>
          <t>Return on Investment in %</t>
        </is>
      </c>
      <c r="C63" t="n">
        <v>5.78</v>
      </c>
      <c r="D63" t="n">
        <v>7.74</v>
      </c>
      <c r="E63" t="n">
        <v>9.81</v>
      </c>
      <c r="F63" t="n">
        <v>4.44</v>
      </c>
      <c r="G63" t="n">
        <v>6.69</v>
      </c>
      <c r="H63" t="n">
        <v>10.53</v>
      </c>
      <c r="I63" t="n">
        <v>44.22</v>
      </c>
      <c r="J63" t="n">
        <v>4.5</v>
      </c>
      <c r="K63" t="n">
        <v>10.41</v>
      </c>
      <c r="L63" t="n">
        <v>11.29</v>
      </c>
      <c r="M63" t="n">
        <v>33.15</v>
      </c>
      <c r="N63" t="n">
        <v>-100.99</v>
      </c>
      <c r="O63" t="n">
        <v>6.3</v>
      </c>
      <c r="P63" t="n">
        <v>6.86</v>
      </c>
      <c r="Q63" t="n">
        <v>13.01</v>
      </c>
      <c r="R63" t="n">
        <v>11.13</v>
      </c>
      <c r="S63" t="n">
        <v>2.14</v>
      </c>
      <c r="T63" t="n">
        <v>1.51</v>
      </c>
      <c r="U63" t="n">
        <v>-23.6</v>
      </c>
      <c r="V63" t="n">
        <v>0.37</v>
      </c>
      <c r="W63" t="inlineStr">
        <is>
          <t>-</t>
        </is>
      </c>
    </row>
    <row r="64">
      <c r="A64" s="5" t="inlineStr">
        <is>
          <t>Arbeitsintensität in %</t>
        </is>
      </c>
      <c r="B64" s="5" t="inlineStr">
        <is>
          <t>Work Intensity in %</t>
        </is>
      </c>
      <c r="C64" t="n">
        <v>20.26</v>
      </c>
      <c r="D64" t="n">
        <v>20.29</v>
      </c>
      <c r="E64" t="n">
        <v>13.86</v>
      </c>
      <c r="F64" t="n">
        <v>33.69</v>
      </c>
      <c r="G64" t="n">
        <v>41.22</v>
      </c>
      <c r="H64" t="n">
        <v>78.55</v>
      </c>
      <c r="I64" t="n">
        <v>68.72</v>
      </c>
      <c r="J64" t="n">
        <v>25.03</v>
      </c>
      <c r="K64" t="n">
        <v>19.1</v>
      </c>
      <c r="L64" t="n">
        <v>25.64</v>
      </c>
      <c r="M64" t="n">
        <v>24.53</v>
      </c>
      <c r="N64" t="n">
        <v>23.64</v>
      </c>
      <c r="O64" t="n">
        <v>37.07</v>
      </c>
      <c r="P64" t="n">
        <v>15.23</v>
      </c>
      <c r="Q64" t="n">
        <v>60.16</v>
      </c>
      <c r="R64" t="n">
        <v>52.94</v>
      </c>
      <c r="S64" t="n">
        <v>57.05</v>
      </c>
      <c r="T64" t="n">
        <v>51.4</v>
      </c>
      <c r="U64" t="n">
        <v>57.22</v>
      </c>
      <c r="V64" t="n">
        <v>56.91</v>
      </c>
      <c r="W64" t="inlineStr">
        <is>
          <t>-</t>
        </is>
      </c>
    </row>
    <row r="65">
      <c r="A65" s="5" t="inlineStr">
        <is>
          <t>Eigenkapitalquote in %</t>
        </is>
      </c>
      <c r="B65" s="5" t="inlineStr">
        <is>
          <t>Equity Ratio in %</t>
        </is>
      </c>
      <c r="C65" t="n">
        <v>71.81999999999999</v>
      </c>
      <c r="D65" t="n">
        <v>81.58</v>
      </c>
      <c r="E65" t="n">
        <v>80.34999999999999</v>
      </c>
      <c r="F65" t="n">
        <v>47.61</v>
      </c>
      <c r="G65" t="n">
        <v>51.26</v>
      </c>
      <c r="H65" t="n">
        <v>69.62</v>
      </c>
      <c r="I65" t="n">
        <v>61.77</v>
      </c>
      <c r="J65" t="n">
        <v>23.06</v>
      </c>
      <c r="K65" t="n">
        <v>41.91</v>
      </c>
      <c r="L65" t="n">
        <v>51.06</v>
      </c>
      <c r="M65" t="n">
        <v>48.51</v>
      </c>
      <c r="N65" t="n">
        <v>17.39</v>
      </c>
      <c r="O65" t="n">
        <v>60.54</v>
      </c>
      <c r="P65" t="n">
        <v>44.76</v>
      </c>
      <c r="Q65" t="n">
        <v>63.87</v>
      </c>
      <c r="R65" t="n">
        <v>60.92</v>
      </c>
      <c r="S65" t="n">
        <v>42.13</v>
      </c>
      <c r="T65" t="n">
        <v>56.99</v>
      </c>
      <c r="U65" t="n">
        <v>43.46</v>
      </c>
      <c r="V65" t="n">
        <v>49.56</v>
      </c>
      <c r="W65" t="inlineStr">
        <is>
          <t>-</t>
        </is>
      </c>
    </row>
    <row r="66">
      <c r="A66" s="5" t="inlineStr">
        <is>
          <t>Fremdkapitalquote in %</t>
        </is>
      </c>
      <c r="B66" s="5" t="inlineStr">
        <is>
          <t>Debt Ratio in %</t>
        </is>
      </c>
      <c r="C66" t="n">
        <v>28.18</v>
      </c>
      <c r="D66" t="n">
        <v>18.42</v>
      </c>
      <c r="E66" t="n">
        <v>19.65</v>
      </c>
      <c r="F66" t="n">
        <v>52.39</v>
      </c>
      <c r="G66" t="n">
        <v>48.74</v>
      </c>
      <c r="H66" t="n">
        <v>30.38</v>
      </c>
      <c r="I66" t="n">
        <v>38.23</v>
      </c>
      <c r="J66" t="n">
        <v>76.94</v>
      </c>
      <c r="K66" t="n">
        <v>58.09</v>
      </c>
      <c r="L66" t="n">
        <v>48.94</v>
      </c>
      <c r="M66" t="n">
        <v>51.49</v>
      </c>
      <c r="N66" t="n">
        <v>82.61</v>
      </c>
      <c r="O66" t="n">
        <v>39.46</v>
      </c>
      <c r="P66" t="n">
        <v>55.24</v>
      </c>
      <c r="Q66" t="n">
        <v>36.13</v>
      </c>
      <c r="R66" t="n">
        <v>39.08</v>
      </c>
      <c r="S66" t="n">
        <v>57.87</v>
      </c>
      <c r="T66" t="n">
        <v>43.01</v>
      </c>
      <c r="U66" t="n">
        <v>56.54</v>
      </c>
      <c r="V66" t="n">
        <v>50.44</v>
      </c>
      <c r="W66" t="inlineStr">
        <is>
          <t>-</t>
        </is>
      </c>
    </row>
    <row r="67">
      <c r="A67" s="5" t="inlineStr">
        <is>
          <t>Verschuldungsgrad in %</t>
        </is>
      </c>
      <c r="B67" s="5" t="inlineStr">
        <is>
          <t>Finance Gearing in %</t>
        </is>
      </c>
      <c r="C67" t="n">
        <v>39.24</v>
      </c>
      <c r="D67" t="n">
        <v>22.58</v>
      </c>
      <c r="E67" t="n">
        <v>24.46</v>
      </c>
      <c r="F67" t="n">
        <v>110.02</v>
      </c>
      <c r="G67" t="n">
        <v>95.09999999999999</v>
      </c>
      <c r="H67" t="n">
        <v>43.64</v>
      </c>
      <c r="I67" t="n">
        <v>61.9</v>
      </c>
      <c r="J67" t="n">
        <v>333.69</v>
      </c>
      <c r="K67" t="n">
        <v>138.61</v>
      </c>
      <c r="L67" t="n">
        <v>95.86</v>
      </c>
      <c r="M67" t="n">
        <v>106.14</v>
      </c>
      <c r="N67" t="n">
        <v>475.08</v>
      </c>
      <c r="O67" t="n">
        <v>65.17</v>
      </c>
      <c r="P67" t="n">
        <v>123.42</v>
      </c>
      <c r="Q67" t="n">
        <v>56.58</v>
      </c>
      <c r="R67" t="n">
        <v>64.14</v>
      </c>
      <c r="S67" t="n">
        <v>137.38</v>
      </c>
      <c r="T67" t="n">
        <v>75.47</v>
      </c>
      <c r="U67" t="n">
        <v>130.08</v>
      </c>
      <c r="V67" t="n">
        <v>101.76</v>
      </c>
      <c r="W67" t="inlineStr">
        <is>
          <t>-</t>
        </is>
      </c>
    </row>
    <row r="68">
      <c r="A68" s="5" t="inlineStr"/>
      <c r="B68" s="5" t="inlineStr"/>
    </row>
    <row r="69">
      <c r="A69" s="5" t="inlineStr">
        <is>
          <t>Kurzfristige Vermögensquote in %</t>
        </is>
      </c>
      <c r="B69" s="5" t="inlineStr">
        <is>
          <t>Current Assets Ratio in %</t>
        </is>
      </c>
      <c r="C69" t="n">
        <v>20.26</v>
      </c>
      <c r="D69" t="n">
        <v>20.3</v>
      </c>
      <c r="E69" t="n">
        <v>13.86</v>
      </c>
      <c r="F69" t="n">
        <v>33.69</v>
      </c>
      <c r="G69" t="n">
        <v>41.22</v>
      </c>
      <c r="H69" t="n">
        <v>78.55</v>
      </c>
      <c r="I69" t="n">
        <v>68.72</v>
      </c>
      <c r="J69" t="n">
        <v>25.03</v>
      </c>
      <c r="K69" t="n">
        <v>19.1</v>
      </c>
      <c r="L69" t="n">
        <v>25.64</v>
      </c>
      <c r="M69" t="n">
        <v>24.53</v>
      </c>
      <c r="N69" t="n">
        <v>23.64</v>
      </c>
      <c r="O69" t="n">
        <v>37.07</v>
      </c>
      <c r="P69" t="n">
        <v>15.23</v>
      </c>
      <c r="Q69" t="n">
        <v>60.16</v>
      </c>
      <c r="R69" t="n">
        <v>52.94</v>
      </c>
      <c r="S69" t="n">
        <v>57.05</v>
      </c>
      <c r="T69" t="n">
        <v>51.4</v>
      </c>
      <c r="U69" t="n">
        <v>57.22</v>
      </c>
      <c r="V69" t="n">
        <v>56.91</v>
      </c>
    </row>
    <row r="70">
      <c r="A70" s="5" t="inlineStr">
        <is>
          <t>Nettogewinn Marge in %</t>
        </is>
      </c>
      <c r="B70" s="5" t="inlineStr">
        <is>
          <t>Net Profit Marge in %</t>
        </is>
      </c>
      <c r="C70" t="n">
        <v>1791.85</v>
      </c>
      <c r="D70" t="n">
        <v>1954.74</v>
      </c>
      <c r="E70" t="n">
        <v>2920.8</v>
      </c>
      <c r="F70" t="n">
        <v>203.7</v>
      </c>
      <c r="G70" t="n">
        <v>401.22</v>
      </c>
      <c r="H70" t="n">
        <v>920.96</v>
      </c>
      <c r="I70" t="n">
        <v>2853.48</v>
      </c>
      <c r="J70" t="n">
        <v>353.38</v>
      </c>
      <c r="K70" t="n">
        <v>609.21</v>
      </c>
      <c r="L70" t="n">
        <v>455.21</v>
      </c>
      <c r="M70" t="n">
        <v>1561.73</v>
      </c>
      <c r="N70" t="n">
        <v>-2797.87</v>
      </c>
      <c r="O70" t="n">
        <v>357.35</v>
      </c>
      <c r="P70" t="n">
        <v>198.16</v>
      </c>
      <c r="Q70" t="n">
        <v>144.87</v>
      </c>
      <c r="R70" t="n">
        <v>98.88</v>
      </c>
      <c r="S70" t="n">
        <v>58.82</v>
      </c>
      <c r="T70" t="n">
        <v>11.63</v>
      </c>
      <c r="U70" t="n">
        <v>-192.79</v>
      </c>
      <c r="V70" t="inlineStr">
        <is>
          <t>-</t>
        </is>
      </c>
    </row>
    <row r="71">
      <c r="A71" s="5" t="inlineStr">
        <is>
          <t>Operative Ergebnis Marge in %</t>
        </is>
      </c>
      <c r="B71" s="5" t="inlineStr">
        <is>
          <t>EBIT Marge in %</t>
        </is>
      </c>
      <c r="C71" t="n">
        <v>2534.77</v>
      </c>
      <c r="D71" t="n">
        <v>2730.86</v>
      </c>
      <c r="E71" t="n">
        <v>2764.93</v>
      </c>
      <c r="F71" t="n">
        <v>452.93</v>
      </c>
      <c r="G71" t="n">
        <v>602.26</v>
      </c>
      <c r="H71" t="n">
        <v>1384.19</v>
      </c>
      <c r="I71" t="n">
        <v>1120.88</v>
      </c>
      <c r="J71" t="n">
        <v>834.59</v>
      </c>
      <c r="K71" t="n">
        <v>714.71</v>
      </c>
      <c r="L71" t="n">
        <v>593.25</v>
      </c>
      <c r="M71" t="n">
        <v>685.1900000000001</v>
      </c>
      <c r="N71" t="n">
        <v>515.2</v>
      </c>
      <c r="O71" t="n">
        <v>500</v>
      </c>
      <c r="P71" t="n">
        <v>331.8</v>
      </c>
      <c r="Q71" t="n">
        <v>241.45</v>
      </c>
      <c r="R71" t="n">
        <v>150.19</v>
      </c>
      <c r="S71" t="n">
        <v>190.05</v>
      </c>
      <c r="T71" t="n">
        <v>46.51</v>
      </c>
      <c r="U71" t="n">
        <v>-262.14</v>
      </c>
      <c r="V71" t="inlineStr">
        <is>
          <t>-</t>
        </is>
      </c>
    </row>
    <row r="72">
      <c r="A72" s="5" t="inlineStr">
        <is>
          <t>Vermögensumsschlag in %</t>
        </is>
      </c>
      <c r="B72" s="5" t="inlineStr">
        <is>
          <t>Asset Turnover in %</t>
        </is>
      </c>
      <c r="C72" t="n">
        <v>0.32</v>
      </c>
      <c r="D72" t="n">
        <v>0.4</v>
      </c>
      <c r="E72" t="n">
        <v>0.34</v>
      </c>
      <c r="F72" t="n">
        <v>2.18</v>
      </c>
      <c r="G72" t="n">
        <v>1.67</v>
      </c>
      <c r="H72" t="n">
        <v>1.14</v>
      </c>
      <c r="I72" t="n">
        <v>1.55</v>
      </c>
      <c r="J72" t="n">
        <v>1.27</v>
      </c>
      <c r="K72" t="n">
        <v>1.71</v>
      </c>
      <c r="L72" t="n">
        <v>2.48</v>
      </c>
      <c r="M72" t="n">
        <v>2.12</v>
      </c>
      <c r="N72" t="n">
        <v>3.61</v>
      </c>
      <c r="O72" t="n">
        <v>1.76</v>
      </c>
      <c r="P72" t="n">
        <v>3.46</v>
      </c>
      <c r="Q72" t="n">
        <v>8.98</v>
      </c>
      <c r="R72" t="n">
        <v>11.26</v>
      </c>
      <c r="S72" t="n">
        <v>3.64</v>
      </c>
      <c r="T72" t="n">
        <v>12.95</v>
      </c>
      <c r="U72" t="n">
        <v>12.24</v>
      </c>
      <c r="V72" t="inlineStr">
        <is>
          <t>-</t>
        </is>
      </c>
    </row>
    <row r="73">
      <c r="A73" s="5" t="inlineStr">
        <is>
          <t>Langfristige Vermögensquote in %</t>
        </is>
      </c>
      <c r="B73" s="5" t="inlineStr">
        <is>
          <t>Non-Current Assets Ratio in %</t>
        </is>
      </c>
      <c r="C73" t="n">
        <v>79.73999999999999</v>
      </c>
      <c r="D73" t="n">
        <v>79.7</v>
      </c>
      <c r="E73" t="n">
        <v>86.13</v>
      </c>
      <c r="F73" t="n">
        <v>66.31</v>
      </c>
      <c r="G73" t="n">
        <v>58.78</v>
      </c>
      <c r="H73" t="n">
        <v>21.45</v>
      </c>
      <c r="I73" t="n">
        <v>31.28</v>
      </c>
      <c r="J73" t="n">
        <v>74.97</v>
      </c>
      <c r="K73" t="n">
        <v>80.90000000000001</v>
      </c>
      <c r="L73" t="n">
        <v>74.36</v>
      </c>
      <c r="M73" t="n">
        <v>75.47</v>
      </c>
      <c r="N73" t="n">
        <v>76.36</v>
      </c>
      <c r="O73" t="n">
        <v>62.93</v>
      </c>
      <c r="P73" t="n">
        <v>84.77</v>
      </c>
      <c r="Q73" t="n">
        <v>39.84</v>
      </c>
      <c r="R73" t="n">
        <v>47.06</v>
      </c>
      <c r="S73" t="n">
        <v>42.95</v>
      </c>
      <c r="T73" t="n">
        <v>48.6</v>
      </c>
      <c r="U73" t="n">
        <v>42.78</v>
      </c>
      <c r="V73" t="n">
        <v>43.09</v>
      </c>
    </row>
    <row r="74">
      <c r="A74" s="5" t="inlineStr">
        <is>
          <t>Gesamtkapitalrentabilität</t>
        </is>
      </c>
      <c r="B74" s="5" t="inlineStr">
        <is>
          <t>ROA Return on Assets in %</t>
        </is>
      </c>
      <c r="C74" t="n">
        <v>5.78</v>
      </c>
      <c r="D74" t="n">
        <v>7.74</v>
      </c>
      <c r="E74" t="n">
        <v>9.81</v>
      </c>
      <c r="F74" t="n">
        <v>4.44</v>
      </c>
      <c r="G74" t="n">
        <v>6.69</v>
      </c>
      <c r="H74" t="n">
        <v>10.53</v>
      </c>
      <c r="I74" t="n">
        <v>44.22</v>
      </c>
      <c r="J74" t="n">
        <v>4.5</v>
      </c>
      <c r="K74" t="n">
        <v>10.41</v>
      </c>
      <c r="L74" t="n">
        <v>11.29</v>
      </c>
      <c r="M74" t="n">
        <v>33.15</v>
      </c>
      <c r="N74" t="n">
        <v>-100.99</v>
      </c>
      <c r="O74" t="n">
        <v>6.3</v>
      </c>
      <c r="P74" t="n">
        <v>6.86</v>
      </c>
      <c r="Q74" t="n">
        <v>13.01</v>
      </c>
      <c r="R74" t="n">
        <v>11.13</v>
      </c>
      <c r="S74" t="n">
        <v>2.14</v>
      </c>
      <c r="T74" t="n">
        <v>1.51</v>
      </c>
      <c r="U74" t="n">
        <v>-23.6</v>
      </c>
      <c r="V74" t="n">
        <v>0.37</v>
      </c>
    </row>
    <row r="75">
      <c r="A75" s="5" t="inlineStr">
        <is>
          <t>Ertrag des eingesetzten Kapitals</t>
        </is>
      </c>
      <c r="B75" s="5" t="inlineStr">
        <is>
          <t>ROCE Return on Cap. Empl. in %</t>
        </is>
      </c>
      <c r="C75" t="n">
        <v>8.94</v>
      </c>
      <c r="D75" t="n">
        <v>12.33</v>
      </c>
      <c r="E75" t="n">
        <v>10.83</v>
      </c>
      <c r="F75" t="n">
        <v>13.3</v>
      </c>
      <c r="G75" t="n">
        <v>14.19</v>
      </c>
      <c r="H75" t="n">
        <v>17.51</v>
      </c>
      <c r="I75" t="n">
        <v>19.68</v>
      </c>
      <c r="J75" t="n">
        <v>12.15</v>
      </c>
      <c r="K75" t="n">
        <v>14.66</v>
      </c>
      <c r="L75" t="n">
        <v>20.07</v>
      </c>
      <c r="M75" t="n">
        <v>20.88</v>
      </c>
      <c r="N75" t="n">
        <v>29.38</v>
      </c>
      <c r="O75" t="n">
        <v>10.8</v>
      </c>
      <c r="P75" t="n">
        <v>14.44</v>
      </c>
      <c r="Q75" t="n">
        <v>33.66</v>
      </c>
      <c r="R75" t="n">
        <v>27.66</v>
      </c>
      <c r="S75" t="n">
        <v>16.28</v>
      </c>
      <c r="T75" t="n">
        <v>10.29</v>
      </c>
      <c r="U75" t="n">
        <v>-69.73999999999999</v>
      </c>
      <c r="V75" t="n">
        <v>13.8</v>
      </c>
    </row>
    <row r="76">
      <c r="A76" s="5" t="inlineStr">
        <is>
          <t>Eigenkapital zu Anlagevermögen</t>
        </is>
      </c>
      <c r="B76" s="5" t="inlineStr">
        <is>
          <t>Equity to Fixed Assets in %</t>
        </is>
      </c>
      <c r="C76" t="n">
        <v>90.06</v>
      </c>
      <c r="D76" t="n">
        <v>102.34</v>
      </c>
      <c r="E76" t="n">
        <v>93.28</v>
      </c>
      <c r="F76" t="n">
        <v>71.8</v>
      </c>
      <c r="G76" t="n">
        <v>87.2</v>
      </c>
      <c r="H76" t="n">
        <v>324.61</v>
      </c>
      <c r="I76" t="n">
        <v>197.46</v>
      </c>
      <c r="J76" t="n">
        <v>30.76</v>
      </c>
      <c r="K76" t="n">
        <v>51.81</v>
      </c>
      <c r="L76" t="n">
        <v>68.66</v>
      </c>
      <c r="M76" t="n">
        <v>64.28</v>
      </c>
      <c r="N76" t="n">
        <v>22.77</v>
      </c>
      <c r="O76" t="n">
        <v>96.20999999999999</v>
      </c>
      <c r="P76" t="n">
        <v>52.8</v>
      </c>
      <c r="Q76" t="n">
        <v>160.32</v>
      </c>
      <c r="R76" t="n">
        <v>129.46</v>
      </c>
      <c r="S76" t="n">
        <v>98.08</v>
      </c>
      <c r="T76" t="n">
        <v>117.26</v>
      </c>
      <c r="U76" t="n">
        <v>101.59</v>
      </c>
      <c r="V76" t="n">
        <v>115.03</v>
      </c>
    </row>
    <row r="77">
      <c r="A77" s="5" t="inlineStr">
        <is>
          <t>Liquidität Dritten Grades</t>
        </is>
      </c>
      <c r="B77" s="5" t="inlineStr">
        <is>
          <t>Current Ratio in %</t>
        </is>
      </c>
      <c r="C77" t="n">
        <v>238.48</v>
      </c>
      <c r="D77" t="n">
        <v>164.63</v>
      </c>
      <c r="E77" t="n">
        <v>97.25</v>
      </c>
      <c r="F77" t="n">
        <v>130.45</v>
      </c>
      <c r="G77" t="n">
        <v>141.17</v>
      </c>
      <c r="H77" t="n">
        <v>819.3</v>
      </c>
      <c r="I77" t="n">
        <v>584.78</v>
      </c>
      <c r="J77" t="n">
        <v>198.48</v>
      </c>
      <c r="K77" t="n">
        <v>114.46</v>
      </c>
      <c r="L77" t="n">
        <v>96.04000000000001</v>
      </c>
      <c r="M77" t="n">
        <v>80.8</v>
      </c>
      <c r="N77" t="n">
        <v>64.42</v>
      </c>
      <c r="O77" t="n">
        <v>200.98</v>
      </c>
      <c r="P77" t="n">
        <v>74.31999999999999</v>
      </c>
      <c r="Q77" t="n">
        <v>169.04</v>
      </c>
      <c r="R77" t="n">
        <v>136.22</v>
      </c>
      <c r="S77" t="n">
        <v>99.28</v>
      </c>
      <c r="T77" t="n">
        <v>123.83</v>
      </c>
      <c r="U77" t="n">
        <v>105.97</v>
      </c>
      <c r="V77" t="n">
        <v>117.18</v>
      </c>
    </row>
    <row r="78">
      <c r="A78" s="5" t="inlineStr">
        <is>
          <t>Operativer Cashflow</t>
        </is>
      </c>
      <c r="B78" s="5" t="inlineStr">
        <is>
          <t>Operating Cashflow in M</t>
        </is>
      </c>
      <c r="C78" t="n">
        <v>1891.3771</v>
      </c>
      <c r="D78" t="n">
        <v>8895.598400000001</v>
      </c>
      <c r="E78" t="n">
        <v>6186.950000000001</v>
      </c>
      <c r="F78" t="n">
        <v>1523.7014</v>
      </c>
      <c r="G78" t="n">
        <v>1538.4893</v>
      </c>
      <c r="H78" t="n">
        <v>1165.3929</v>
      </c>
      <c r="I78" t="n">
        <v>1042.524</v>
      </c>
      <c r="J78" t="n">
        <v>1088.6685</v>
      </c>
      <c r="K78" t="n">
        <v>957.5549999999999</v>
      </c>
      <c r="L78" t="n">
        <v>422.9400000000001</v>
      </c>
      <c r="M78" t="n">
        <v>264.936</v>
      </c>
      <c r="N78" t="n">
        <v>114.912</v>
      </c>
      <c r="O78" t="n">
        <v>2882.908</v>
      </c>
      <c r="P78" t="n">
        <v>261.95</v>
      </c>
      <c r="Q78" t="n">
        <v>308.1</v>
      </c>
      <c r="R78" t="n">
        <v>211.242</v>
      </c>
      <c r="S78" t="n">
        <v>217</v>
      </c>
      <c r="T78" t="n">
        <v>41.28</v>
      </c>
      <c r="U78" t="n">
        <v>65.28</v>
      </c>
      <c r="V78" t="inlineStr">
        <is>
          <t>-</t>
        </is>
      </c>
    </row>
    <row r="79">
      <c r="A79" s="5" t="inlineStr">
        <is>
          <t>Aktienrückkauf</t>
        </is>
      </c>
      <c r="B79" s="5" t="inlineStr">
        <is>
          <t>Share Buyback in M</t>
        </is>
      </c>
      <c r="C79" t="n">
        <v>0.09000000000000341</v>
      </c>
      <c r="D79" t="n">
        <v>0.4099999999999966</v>
      </c>
      <c r="E79" t="n">
        <v>-122</v>
      </c>
      <c r="F79" t="n">
        <v>0</v>
      </c>
      <c r="G79" t="n">
        <v>-1.580000000000005</v>
      </c>
      <c r="H79" t="n">
        <v>0</v>
      </c>
      <c r="I79" t="n">
        <v>-4.479999999999997</v>
      </c>
      <c r="J79" t="n">
        <v>3.189999999999998</v>
      </c>
      <c r="K79" t="n">
        <v>1.300000000000004</v>
      </c>
      <c r="L79" t="n">
        <v>0</v>
      </c>
      <c r="M79" t="n">
        <v>0</v>
      </c>
      <c r="N79" t="n">
        <v>0</v>
      </c>
      <c r="O79" t="n">
        <v>-20.7</v>
      </c>
      <c r="P79" t="n">
        <v>0</v>
      </c>
      <c r="Q79" t="n">
        <v>0.2000000000000028</v>
      </c>
      <c r="R79" t="n">
        <v>2.299999999999997</v>
      </c>
      <c r="S79" t="n">
        <v>-11</v>
      </c>
      <c r="T79" t="n">
        <v>0</v>
      </c>
      <c r="U79" t="inlineStr">
        <is>
          <t>-</t>
        </is>
      </c>
      <c r="V79" t="inlineStr">
        <is>
          <t>-</t>
        </is>
      </c>
    </row>
    <row r="80">
      <c r="A80" s="5" t="inlineStr">
        <is>
          <t>Umsatzwachstum 1J in %</t>
        </is>
      </c>
      <c r="B80" s="5" t="inlineStr">
        <is>
          <t>Revenue Growth 1Y in %</t>
        </is>
      </c>
      <c r="C80" t="n">
        <v>0.39</v>
      </c>
      <c r="D80" t="n">
        <v>30.55</v>
      </c>
      <c r="E80" t="n">
        <v>22.76</v>
      </c>
      <c r="F80" t="n">
        <v>12.79</v>
      </c>
      <c r="G80" t="n">
        <v>111.21</v>
      </c>
      <c r="H80" t="n">
        <v>-0.37</v>
      </c>
      <c r="I80" t="n">
        <v>-17.89</v>
      </c>
      <c r="J80" t="n">
        <v>-1.19</v>
      </c>
      <c r="K80" t="n">
        <v>-1.17</v>
      </c>
      <c r="L80" t="n">
        <v>5.09</v>
      </c>
      <c r="M80" t="n">
        <v>-1.52</v>
      </c>
      <c r="N80" t="n">
        <v>-3.24</v>
      </c>
      <c r="O80" t="n">
        <v>-21.66</v>
      </c>
      <c r="P80" t="n">
        <v>-12.68</v>
      </c>
      <c r="Q80" t="n">
        <v>-7.28</v>
      </c>
      <c r="R80" t="n">
        <v>142.53</v>
      </c>
      <c r="S80" t="n">
        <v>-26.58</v>
      </c>
      <c r="T80" t="n">
        <v>-16.5</v>
      </c>
      <c r="U80" t="inlineStr">
        <is>
          <t>-</t>
        </is>
      </c>
      <c r="V80" t="inlineStr">
        <is>
          <t>-</t>
        </is>
      </c>
    </row>
    <row r="81">
      <c r="A81" s="5" t="inlineStr">
        <is>
          <t>Umsatzwachstum 3J in %</t>
        </is>
      </c>
      <c r="B81" s="5" t="inlineStr">
        <is>
          <t>Revenue Growth 3Y in %</t>
        </is>
      </c>
      <c r="C81" t="n">
        <v>17.9</v>
      </c>
      <c r="D81" t="n">
        <v>22.03</v>
      </c>
      <c r="E81" t="n">
        <v>48.92</v>
      </c>
      <c r="F81" t="n">
        <v>41.21</v>
      </c>
      <c r="G81" t="n">
        <v>30.98</v>
      </c>
      <c r="H81" t="n">
        <v>-6.48</v>
      </c>
      <c r="I81" t="n">
        <v>-6.75</v>
      </c>
      <c r="J81" t="n">
        <v>0.91</v>
      </c>
      <c r="K81" t="n">
        <v>0.8</v>
      </c>
      <c r="L81" t="n">
        <v>0.11</v>
      </c>
      <c r="M81" t="n">
        <v>-8.81</v>
      </c>
      <c r="N81" t="n">
        <v>-12.53</v>
      </c>
      <c r="O81" t="n">
        <v>-13.87</v>
      </c>
      <c r="P81" t="n">
        <v>40.86</v>
      </c>
      <c r="Q81" t="n">
        <v>36.22</v>
      </c>
      <c r="R81" t="n">
        <v>33.15</v>
      </c>
      <c r="S81" t="inlineStr">
        <is>
          <t>-</t>
        </is>
      </c>
      <c r="T81" t="inlineStr">
        <is>
          <t>-</t>
        </is>
      </c>
      <c r="U81" t="inlineStr">
        <is>
          <t>-</t>
        </is>
      </c>
      <c r="V81" t="inlineStr">
        <is>
          <t>-</t>
        </is>
      </c>
    </row>
    <row r="82">
      <c r="A82" s="5" t="inlineStr">
        <is>
          <t>Umsatzwachstum 5J in %</t>
        </is>
      </c>
      <c r="B82" s="5" t="inlineStr">
        <is>
          <t>Revenue Growth 5Y in %</t>
        </is>
      </c>
      <c r="C82" t="n">
        <v>35.54</v>
      </c>
      <c r="D82" t="n">
        <v>35.39</v>
      </c>
      <c r="E82" t="n">
        <v>25.7</v>
      </c>
      <c r="F82" t="n">
        <v>20.91</v>
      </c>
      <c r="G82" t="n">
        <v>18.12</v>
      </c>
      <c r="H82" t="n">
        <v>-3.11</v>
      </c>
      <c r="I82" t="n">
        <v>-3.34</v>
      </c>
      <c r="J82" t="n">
        <v>-0.41</v>
      </c>
      <c r="K82" t="n">
        <v>-4.5</v>
      </c>
      <c r="L82" t="n">
        <v>-6.8</v>
      </c>
      <c r="M82" t="n">
        <v>-9.279999999999999</v>
      </c>
      <c r="N82" t="n">
        <v>19.53</v>
      </c>
      <c r="O82" t="n">
        <v>14.87</v>
      </c>
      <c r="P82" t="n">
        <v>15.9</v>
      </c>
      <c r="Q82" t="inlineStr">
        <is>
          <t>-</t>
        </is>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16.22</v>
      </c>
      <c r="D83" t="n">
        <v>16.03</v>
      </c>
      <c r="E83" t="n">
        <v>12.65</v>
      </c>
      <c r="F83" t="n">
        <v>8.210000000000001</v>
      </c>
      <c r="G83" t="n">
        <v>5.66</v>
      </c>
      <c r="H83" t="n">
        <v>-6.19</v>
      </c>
      <c r="I83" t="n">
        <v>8.1</v>
      </c>
      <c r="J83" t="n">
        <v>7.23</v>
      </c>
      <c r="K83" t="n">
        <v>5.7</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-7.98</v>
      </c>
      <c r="D84" t="n">
        <v>-12.63</v>
      </c>
      <c r="E84" t="n">
        <v>1660.23</v>
      </c>
      <c r="F84" t="n">
        <v>-42.73</v>
      </c>
      <c r="G84" t="n">
        <v>-7.98</v>
      </c>
      <c r="H84" t="n">
        <v>-67.84</v>
      </c>
      <c r="I84" t="n">
        <v>562.98</v>
      </c>
      <c r="J84" t="n">
        <v>-42.68</v>
      </c>
      <c r="K84" t="n">
        <v>32.26</v>
      </c>
      <c r="L84" t="n">
        <v>-69.37</v>
      </c>
      <c r="M84" t="n">
        <v>-154.97</v>
      </c>
      <c r="N84" t="n">
        <v>-857.61</v>
      </c>
      <c r="O84" t="n">
        <v>41.28</v>
      </c>
      <c r="P84" t="n">
        <v>19.44</v>
      </c>
      <c r="Q84" t="n">
        <v>35.85</v>
      </c>
      <c r="R84" t="n">
        <v>307.69</v>
      </c>
      <c r="S84" t="n">
        <v>271.43</v>
      </c>
      <c r="T84" t="n">
        <v>-105.04</v>
      </c>
      <c r="U84" t="n">
        <v>-4733.33</v>
      </c>
      <c r="V84" t="inlineStr">
        <is>
          <t>-</t>
        </is>
      </c>
    </row>
    <row r="85">
      <c r="A85" s="5" t="inlineStr">
        <is>
          <t>Gewinnwachstum 3J in %</t>
        </is>
      </c>
      <c r="B85" s="5" t="inlineStr">
        <is>
          <t>Earnings Growth 3Y in %</t>
        </is>
      </c>
      <c r="C85" t="n">
        <v>546.54</v>
      </c>
      <c r="D85" t="n">
        <v>534.96</v>
      </c>
      <c r="E85" t="n">
        <v>536.51</v>
      </c>
      <c r="F85" t="n">
        <v>-39.52</v>
      </c>
      <c r="G85" t="n">
        <v>162.39</v>
      </c>
      <c r="H85" t="n">
        <v>150.82</v>
      </c>
      <c r="I85" t="n">
        <v>184.19</v>
      </c>
      <c r="J85" t="n">
        <v>-26.6</v>
      </c>
      <c r="K85" t="n">
        <v>-64.03</v>
      </c>
      <c r="L85" t="n">
        <v>-360.65</v>
      </c>
      <c r="M85" t="n">
        <v>-323.77</v>
      </c>
      <c r="N85" t="n">
        <v>-265.63</v>
      </c>
      <c r="O85" t="n">
        <v>32.19</v>
      </c>
      <c r="P85" t="n">
        <v>120.99</v>
      </c>
      <c r="Q85" t="n">
        <v>204.99</v>
      </c>
      <c r="R85" t="n">
        <v>158.03</v>
      </c>
      <c r="S85" t="n">
        <v>-1522.31</v>
      </c>
      <c r="T85" t="inlineStr">
        <is>
          <t>-</t>
        </is>
      </c>
      <c r="U85" t="inlineStr">
        <is>
          <t>-</t>
        </is>
      </c>
      <c r="V85" t="inlineStr">
        <is>
          <t>-</t>
        </is>
      </c>
    </row>
    <row r="86">
      <c r="A86" s="5" t="inlineStr">
        <is>
          <t>Gewinnwachstum 5J in %</t>
        </is>
      </c>
      <c r="B86" s="5" t="inlineStr">
        <is>
          <t>Earnings Growth 5Y in %</t>
        </is>
      </c>
      <c r="C86" t="n">
        <v>317.78</v>
      </c>
      <c r="D86" t="n">
        <v>305.81</v>
      </c>
      <c r="E86" t="n">
        <v>420.93</v>
      </c>
      <c r="F86" t="n">
        <v>80.34999999999999</v>
      </c>
      <c r="G86" t="n">
        <v>95.34999999999999</v>
      </c>
      <c r="H86" t="n">
        <v>83.06999999999999</v>
      </c>
      <c r="I86" t="n">
        <v>65.64</v>
      </c>
      <c r="J86" t="n">
        <v>-218.47</v>
      </c>
      <c r="K86" t="n">
        <v>-201.68</v>
      </c>
      <c r="L86" t="n">
        <v>-204.25</v>
      </c>
      <c r="M86" t="n">
        <v>-183.2</v>
      </c>
      <c r="N86" t="n">
        <v>-90.67</v>
      </c>
      <c r="O86" t="n">
        <v>135.14</v>
      </c>
      <c r="P86" t="n">
        <v>105.87</v>
      </c>
      <c r="Q86" t="n">
        <v>-844.6799999999999</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200.43</v>
      </c>
      <c r="D87" t="n">
        <v>185.73</v>
      </c>
      <c r="E87" t="n">
        <v>101.23</v>
      </c>
      <c r="F87" t="n">
        <v>-60.67</v>
      </c>
      <c r="G87" t="n">
        <v>-54.45</v>
      </c>
      <c r="H87" t="n">
        <v>-50.07</v>
      </c>
      <c r="I87" t="n">
        <v>-12.51</v>
      </c>
      <c r="J87" t="n">
        <v>-41.67</v>
      </c>
      <c r="K87" t="n">
        <v>-47.9</v>
      </c>
      <c r="L87" t="n">
        <v>-524.46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0.03</v>
      </c>
      <c r="D88" t="n">
        <v>0.06</v>
      </c>
      <c r="E88" t="n">
        <v>0.07000000000000001</v>
      </c>
      <c r="F88" t="n">
        <v>1.06</v>
      </c>
      <c r="G88" t="n">
        <v>0.48</v>
      </c>
      <c r="H88" t="n">
        <v>0.35</v>
      </c>
      <c r="I88" t="n">
        <v>0.1</v>
      </c>
      <c r="J88" t="n">
        <v>-0.11</v>
      </c>
      <c r="K88" t="n">
        <v>-0.05</v>
      </c>
      <c r="L88" t="n">
        <v>-0.05</v>
      </c>
      <c r="M88" t="n">
        <v>-0.01</v>
      </c>
      <c r="N88" t="inlineStr">
        <is>
          <t>-</t>
        </is>
      </c>
      <c r="O88" t="n">
        <v>0.06</v>
      </c>
      <c r="P88" t="n">
        <v>0.1</v>
      </c>
      <c r="Q88" t="n">
        <v>-0.01</v>
      </c>
      <c r="R88" t="inlineStr">
        <is>
          <t>-</t>
        </is>
      </c>
      <c r="S88" t="inlineStr">
        <is>
          <t>-</t>
        </is>
      </c>
      <c r="T88" t="inlineStr">
        <is>
          <t>-</t>
        </is>
      </c>
      <c r="U88" t="inlineStr">
        <is>
          <t>-</t>
        </is>
      </c>
      <c r="V88" t="inlineStr">
        <is>
          <t>-</t>
        </is>
      </c>
    </row>
    <row r="89">
      <c r="A89" s="5" t="inlineStr">
        <is>
          <t>EBIT-Wachstum 1J in %</t>
        </is>
      </c>
      <c r="B89" s="5" t="inlineStr">
        <is>
          <t>EBIT Growth 1Y in %</t>
        </is>
      </c>
      <c r="C89" t="n">
        <v>-6.82</v>
      </c>
      <c r="D89" t="n">
        <v>28.94</v>
      </c>
      <c r="E89" t="n">
        <v>649.4</v>
      </c>
      <c r="F89" t="n">
        <v>-15.17</v>
      </c>
      <c r="G89" t="n">
        <v>-8.1</v>
      </c>
      <c r="H89" t="n">
        <v>23.04</v>
      </c>
      <c r="I89" t="n">
        <v>10.27</v>
      </c>
      <c r="J89" t="n">
        <v>15.38</v>
      </c>
      <c r="K89" t="n">
        <v>19.06</v>
      </c>
      <c r="L89" t="n">
        <v>-9.01</v>
      </c>
      <c r="M89" t="n">
        <v>30.97</v>
      </c>
      <c r="N89" t="n">
        <v>-0.29</v>
      </c>
      <c r="O89" t="n">
        <v>18.06</v>
      </c>
      <c r="P89" t="n">
        <v>20</v>
      </c>
      <c r="Q89" t="n">
        <v>49.07</v>
      </c>
      <c r="R89" t="n">
        <v>91.67</v>
      </c>
      <c r="S89" t="n">
        <v>200</v>
      </c>
      <c r="T89" t="n">
        <v>-114.81</v>
      </c>
      <c r="U89" t="n">
        <v>-431.58</v>
      </c>
      <c r="V89" t="inlineStr">
        <is>
          <t>-</t>
        </is>
      </c>
    </row>
    <row r="90">
      <c r="A90" s="5" t="inlineStr">
        <is>
          <t>EBIT-Wachstum 3J in %</t>
        </is>
      </c>
      <c r="B90" s="5" t="inlineStr">
        <is>
          <t>EBIT Growth 3Y in %</t>
        </is>
      </c>
      <c r="C90" t="n">
        <v>223.84</v>
      </c>
      <c r="D90" t="n">
        <v>221.06</v>
      </c>
      <c r="E90" t="n">
        <v>208.71</v>
      </c>
      <c r="F90" t="n">
        <v>-0.08</v>
      </c>
      <c r="G90" t="n">
        <v>8.4</v>
      </c>
      <c r="H90" t="n">
        <v>16.23</v>
      </c>
      <c r="I90" t="n">
        <v>14.9</v>
      </c>
      <c r="J90" t="n">
        <v>8.48</v>
      </c>
      <c r="K90" t="n">
        <v>13.67</v>
      </c>
      <c r="L90" t="n">
        <v>7.22</v>
      </c>
      <c r="M90" t="n">
        <v>16.25</v>
      </c>
      <c r="N90" t="n">
        <v>12.59</v>
      </c>
      <c r="O90" t="n">
        <v>29.04</v>
      </c>
      <c r="P90" t="n">
        <v>53.58</v>
      </c>
      <c r="Q90" t="n">
        <v>113.58</v>
      </c>
      <c r="R90" t="n">
        <v>58.95</v>
      </c>
      <c r="S90" t="n">
        <v>-115.46</v>
      </c>
      <c r="T90" t="inlineStr">
        <is>
          <t>-</t>
        </is>
      </c>
      <c r="U90" t="inlineStr">
        <is>
          <t>-</t>
        </is>
      </c>
      <c r="V90" t="inlineStr">
        <is>
          <t>-</t>
        </is>
      </c>
    </row>
    <row r="91">
      <c r="A91" s="5" t="inlineStr">
        <is>
          <t>EBIT-Wachstum 5J in %</t>
        </is>
      </c>
      <c r="B91" s="5" t="inlineStr">
        <is>
          <t>EBIT Growth 5Y in %</t>
        </is>
      </c>
      <c r="C91" t="n">
        <v>129.65</v>
      </c>
      <c r="D91" t="n">
        <v>135.62</v>
      </c>
      <c r="E91" t="n">
        <v>131.89</v>
      </c>
      <c r="F91" t="n">
        <v>5.08</v>
      </c>
      <c r="G91" t="n">
        <v>11.93</v>
      </c>
      <c r="H91" t="n">
        <v>11.75</v>
      </c>
      <c r="I91" t="n">
        <v>13.33</v>
      </c>
      <c r="J91" t="n">
        <v>11.22</v>
      </c>
      <c r="K91" t="n">
        <v>11.76</v>
      </c>
      <c r="L91" t="n">
        <v>11.95</v>
      </c>
      <c r="M91" t="n">
        <v>23.56</v>
      </c>
      <c r="N91" t="n">
        <v>35.7</v>
      </c>
      <c r="O91" t="n">
        <v>75.76000000000001</v>
      </c>
      <c r="P91" t="n">
        <v>49.19</v>
      </c>
      <c r="Q91" t="n">
        <v>-41.13</v>
      </c>
      <c r="R91" t="inlineStr">
        <is>
          <t>-</t>
        </is>
      </c>
      <c r="S91" t="inlineStr">
        <is>
          <t>-</t>
        </is>
      </c>
      <c r="T91" t="inlineStr">
        <is>
          <t>-</t>
        </is>
      </c>
      <c r="U91" t="inlineStr">
        <is>
          <t>-</t>
        </is>
      </c>
      <c r="V91" t="inlineStr">
        <is>
          <t>-</t>
        </is>
      </c>
    </row>
    <row r="92">
      <c r="A92" s="5" t="inlineStr">
        <is>
          <t>EBIT-Wachstum 10J in %</t>
        </is>
      </c>
      <c r="B92" s="5" t="inlineStr">
        <is>
          <t>EBIT Growth 10Y in %</t>
        </is>
      </c>
      <c r="C92" t="n">
        <v>70.7</v>
      </c>
      <c r="D92" t="n">
        <v>74.48</v>
      </c>
      <c r="E92" t="n">
        <v>71.55</v>
      </c>
      <c r="F92" t="n">
        <v>8.42</v>
      </c>
      <c r="G92" t="n">
        <v>11.94</v>
      </c>
      <c r="H92" t="n">
        <v>17.66</v>
      </c>
      <c r="I92" t="n">
        <v>24.52</v>
      </c>
      <c r="J92" t="n">
        <v>43.49</v>
      </c>
      <c r="K92" t="n">
        <v>30.47</v>
      </c>
      <c r="L92" t="n">
        <v>-14.59</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-78.73</v>
      </c>
      <c r="D93" t="n">
        <v>44.11</v>
      </c>
      <c r="E93" t="n">
        <v>25.81</v>
      </c>
      <c r="F93" t="n">
        <v>-0.96</v>
      </c>
      <c r="G93" t="n">
        <v>28.21</v>
      </c>
      <c r="H93" t="n">
        <v>11.79</v>
      </c>
      <c r="I93" t="n">
        <v>-12.3</v>
      </c>
      <c r="J93" t="n">
        <v>21.14</v>
      </c>
      <c r="K93" t="n">
        <v>132.08</v>
      </c>
      <c r="L93" t="n">
        <v>59.64</v>
      </c>
      <c r="M93" t="n">
        <v>130.56</v>
      </c>
      <c r="N93" t="n">
        <v>-96.01000000000001</v>
      </c>
      <c r="O93" t="n">
        <v>572.33</v>
      </c>
      <c r="P93" t="n">
        <v>-14.98</v>
      </c>
      <c r="Q93" t="n">
        <v>46.75</v>
      </c>
      <c r="R93" t="n">
        <v>4.19</v>
      </c>
      <c r="S93" t="n">
        <v>260.47</v>
      </c>
      <c r="T93" t="n">
        <v>-36.76</v>
      </c>
      <c r="U93" t="inlineStr">
        <is>
          <t>-</t>
        </is>
      </c>
      <c r="V93" t="inlineStr">
        <is>
          <t>-</t>
        </is>
      </c>
    </row>
    <row r="94">
      <c r="A94" s="5" t="inlineStr">
        <is>
          <t>Op.Cashflow Wachstum 3J in %</t>
        </is>
      </c>
      <c r="B94" s="5" t="inlineStr">
        <is>
          <t>Op.Cashflow Wachstum 3Y in %</t>
        </is>
      </c>
      <c r="C94" t="n">
        <v>-2.94</v>
      </c>
      <c r="D94" t="n">
        <v>22.99</v>
      </c>
      <c r="E94" t="n">
        <v>17.69</v>
      </c>
      <c r="F94" t="n">
        <v>13.01</v>
      </c>
      <c r="G94" t="n">
        <v>9.23</v>
      </c>
      <c r="H94" t="n">
        <v>6.88</v>
      </c>
      <c r="I94" t="n">
        <v>46.97</v>
      </c>
      <c r="J94" t="n">
        <v>70.95</v>
      </c>
      <c r="K94" t="n">
        <v>107.43</v>
      </c>
      <c r="L94" t="n">
        <v>31.4</v>
      </c>
      <c r="M94" t="n">
        <v>202.29</v>
      </c>
      <c r="N94" t="n">
        <v>153.78</v>
      </c>
      <c r="O94" t="n">
        <v>201.37</v>
      </c>
      <c r="P94" t="n">
        <v>11.99</v>
      </c>
      <c r="Q94" t="n">
        <v>103.8</v>
      </c>
      <c r="R94" t="n">
        <v>75.97</v>
      </c>
      <c r="S94" t="inlineStr">
        <is>
          <t>-</t>
        </is>
      </c>
      <c r="T94" t="inlineStr">
        <is>
          <t>-</t>
        </is>
      </c>
      <c r="U94" t="inlineStr">
        <is>
          <t>-</t>
        </is>
      </c>
      <c r="V94" t="inlineStr">
        <is>
          <t>-</t>
        </is>
      </c>
    </row>
    <row r="95">
      <c r="A95" s="5" t="inlineStr">
        <is>
          <t>Op.Cashflow Wachstum 5J in %</t>
        </is>
      </c>
      <c r="B95" s="5" t="inlineStr">
        <is>
          <t>Op.Cashflow Wachstum 5Y in %</t>
        </is>
      </c>
      <c r="C95" t="n">
        <v>3.69</v>
      </c>
      <c r="D95" t="n">
        <v>21.79</v>
      </c>
      <c r="E95" t="n">
        <v>10.51</v>
      </c>
      <c r="F95" t="n">
        <v>9.58</v>
      </c>
      <c r="G95" t="n">
        <v>36.18</v>
      </c>
      <c r="H95" t="n">
        <v>42.47</v>
      </c>
      <c r="I95" t="n">
        <v>66.22</v>
      </c>
      <c r="J95" t="n">
        <v>49.48</v>
      </c>
      <c r="K95" t="n">
        <v>159.72</v>
      </c>
      <c r="L95" t="n">
        <v>130.31</v>
      </c>
      <c r="M95" t="n">
        <v>127.73</v>
      </c>
      <c r="N95" t="n">
        <v>102.46</v>
      </c>
      <c r="O95" t="n">
        <v>173.75</v>
      </c>
      <c r="P95" t="n">
        <v>51.93</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23.08</v>
      </c>
      <c r="D96" t="n">
        <v>44.01</v>
      </c>
      <c r="E96" t="n">
        <v>30</v>
      </c>
      <c r="F96" t="n">
        <v>84.65000000000001</v>
      </c>
      <c r="G96" t="n">
        <v>83.25</v>
      </c>
      <c r="H96" t="n">
        <v>85.09999999999999</v>
      </c>
      <c r="I96" t="n">
        <v>84.34</v>
      </c>
      <c r="J96" t="n">
        <v>111.62</v>
      </c>
      <c r="K96" t="n">
        <v>105.83</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760.3</v>
      </c>
      <c r="D97" t="n">
        <v>417.7</v>
      </c>
      <c r="E97" t="n">
        <v>-18.6</v>
      </c>
      <c r="F97" t="n">
        <v>46.8</v>
      </c>
      <c r="G97" t="n">
        <v>82.8</v>
      </c>
      <c r="H97" t="n">
        <v>328</v>
      </c>
      <c r="I97" t="n">
        <v>200.7</v>
      </c>
      <c r="J97" t="n">
        <v>64.90000000000001</v>
      </c>
      <c r="K97" t="n">
        <v>9.5</v>
      </c>
      <c r="L97" t="n">
        <v>-2.9</v>
      </c>
      <c r="M97" t="n">
        <v>-17.8</v>
      </c>
      <c r="N97" t="n">
        <v>-23.8</v>
      </c>
      <c r="O97" t="n">
        <v>71.90000000000001</v>
      </c>
      <c r="P97" t="n">
        <v>-13.2</v>
      </c>
      <c r="Q97" t="n">
        <v>27.2</v>
      </c>
      <c r="R97" t="n">
        <v>13.4</v>
      </c>
      <c r="S97" t="n">
        <v>-0.5</v>
      </c>
      <c r="T97" t="n">
        <v>4.6</v>
      </c>
      <c r="U97" t="n">
        <v>1.9</v>
      </c>
      <c r="V97" t="n">
        <v>6.7</v>
      </c>
      <c r="W97" t="inlineStr">
        <is>
          <t>-</t>
        </is>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20"/>
    <col customWidth="1" max="16" min="16" width="21"/>
    <col customWidth="1" max="17" min="17" width="21"/>
    <col customWidth="1" max="18" min="18" width="21"/>
    <col customWidth="1" max="19" min="19" width="21"/>
    <col customWidth="1" max="20" min="20" width="20"/>
    <col customWidth="1" max="21" min="21" width="10"/>
    <col customWidth="1" max="22" min="22" width="10"/>
    <col customWidth="1" max="23" min="23" width="8"/>
  </cols>
  <sheetData>
    <row r="1">
      <c r="A1" s="1" t="inlineStr">
        <is>
          <t xml:space="preserve">QIAGEN </t>
        </is>
      </c>
      <c r="B1" s="2" t="inlineStr">
        <is>
          <t>WKN: A2DKCH  ISIN: NL0012169213  US-Symbol:QGEN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1984</t>
        </is>
      </c>
      <c r="C4" s="5" t="inlineStr">
        <is>
          <t>Telefon / Phone</t>
        </is>
      </c>
      <c r="D4" s="5" t="inlineStr"/>
      <c r="E4" t="inlineStr">
        <is>
          <t>+31-77-320-8400</t>
        </is>
      </c>
      <c r="G4" t="inlineStr">
        <is>
          <t>04.02.2020</t>
        </is>
      </c>
      <c r="H4" t="inlineStr">
        <is>
          <t>Preliminary Results</t>
        </is>
      </c>
      <c r="J4" t="inlineStr">
        <is>
          <t>BlackRock, Inc.</t>
        </is>
      </c>
      <c r="L4" t="inlineStr">
        <is>
          <t>10,59%</t>
        </is>
      </c>
    </row>
    <row r="5">
      <c r="A5" s="5" t="inlineStr">
        <is>
          <t>Ticker</t>
        </is>
      </c>
      <c r="B5" t="inlineStr">
        <is>
          <t>QIA</t>
        </is>
      </c>
      <c r="C5" s="5" t="inlineStr">
        <is>
          <t>Fax</t>
        </is>
      </c>
      <c r="D5" s="5" t="inlineStr"/>
      <c r="E5" t="inlineStr">
        <is>
          <t>+31-77-320-8409</t>
        </is>
      </c>
      <c r="G5" t="inlineStr">
        <is>
          <t>03.03.2020</t>
        </is>
      </c>
      <c r="H5" t="inlineStr">
        <is>
          <t>Publication Of Annual Report</t>
        </is>
      </c>
      <c r="J5" t="inlineStr">
        <is>
          <t>Sun Life Financial Inc.</t>
        </is>
      </c>
      <c r="L5" t="inlineStr">
        <is>
          <t>5,85%</t>
        </is>
      </c>
    </row>
    <row r="6">
      <c r="A6" s="5" t="inlineStr">
        <is>
          <t>Gelistet Seit / Listed Since</t>
        </is>
      </c>
      <c r="B6" t="inlineStr">
        <is>
          <t>25.09.1997</t>
        </is>
      </c>
      <c r="C6" s="5" t="inlineStr">
        <is>
          <t>Internet</t>
        </is>
      </c>
      <c r="D6" s="5" t="inlineStr"/>
      <c r="E6" t="inlineStr">
        <is>
          <t>http://www.qiagen.com</t>
        </is>
      </c>
      <c r="G6" t="inlineStr">
        <is>
          <t>06.05.2020</t>
        </is>
      </c>
      <c r="H6" t="inlineStr">
        <is>
          <t>Result Q1</t>
        </is>
      </c>
      <c r="J6" t="inlineStr">
        <is>
          <t>PRIMECAP Management Co.</t>
        </is>
      </c>
      <c r="L6" t="inlineStr">
        <is>
          <t>5,80%</t>
        </is>
      </c>
    </row>
    <row r="7">
      <c r="A7" s="5" t="inlineStr">
        <is>
          <t>Nominalwert / Nominal Value</t>
        </is>
      </c>
      <c r="B7" t="inlineStr">
        <is>
          <t>0,01</t>
        </is>
      </c>
      <c r="C7" s="5" t="inlineStr">
        <is>
          <t>E-Mail</t>
        </is>
      </c>
      <c r="D7" s="5" t="inlineStr"/>
      <c r="E7" t="inlineStr">
        <is>
          <t>qiagen@qiagen.com</t>
        </is>
      </c>
      <c r="J7" t="inlineStr">
        <is>
          <t>Wellington Management</t>
        </is>
      </c>
      <c r="L7" t="inlineStr">
        <is>
          <t>5,08%</t>
        </is>
      </c>
    </row>
    <row r="8">
      <c r="A8" s="5" t="inlineStr">
        <is>
          <t>Land / Country</t>
        </is>
      </c>
      <c r="B8" t="inlineStr">
        <is>
          <t>Niederlande</t>
        </is>
      </c>
      <c r="C8" s="5" t="inlineStr">
        <is>
          <t>Inv. Relations Telefon / Phone</t>
        </is>
      </c>
      <c r="D8" s="5" t="inlineStr"/>
      <c r="E8" t="inlineStr">
        <is>
          <t>+49-2103-29-11711</t>
        </is>
      </c>
      <c r="J8" t="inlineStr">
        <is>
          <t>State Street Corp.</t>
        </is>
      </c>
      <c r="L8" t="inlineStr">
        <is>
          <t>3,39%</t>
        </is>
      </c>
    </row>
    <row r="9">
      <c r="A9" s="5" t="inlineStr">
        <is>
          <t>Währung / Currency</t>
        </is>
      </c>
      <c r="B9" t="inlineStr">
        <is>
          <t>USD</t>
        </is>
      </c>
      <c r="C9" s="5" t="inlineStr">
        <is>
          <t>Inv. Relations E-Mail</t>
        </is>
      </c>
      <c r="D9" s="5" t="inlineStr"/>
      <c r="E9" t="inlineStr">
        <is>
          <t>john.gilardi@qiagen.com</t>
        </is>
      </c>
      <c r="J9" t="inlineStr">
        <is>
          <t>The Vanguard Group, Inc.</t>
        </is>
      </c>
      <c r="L9" t="inlineStr">
        <is>
          <t>3,19%</t>
        </is>
      </c>
    </row>
    <row r="10">
      <c r="A10" s="5" t="inlineStr">
        <is>
          <t>Branche / Industry</t>
        </is>
      </c>
      <c r="B10" t="inlineStr">
        <is>
          <t>Biotechnology</t>
        </is>
      </c>
      <c r="C10" s="5" t="inlineStr">
        <is>
          <t>Kontaktperson / Contact Person</t>
        </is>
      </c>
      <c r="D10" s="5" t="inlineStr"/>
      <c r="E10" t="inlineStr">
        <is>
          <t>John Gilardi</t>
        </is>
      </c>
      <c r="J10" t="inlineStr">
        <is>
          <t>Freefloat</t>
        </is>
      </c>
      <c r="L10" t="inlineStr">
        <is>
          <t>66,10%</t>
        </is>
      </c>
    </row>
    <row r="11">
      <c r="A11" s="5" t="inlineStr">
        <is>
          <t>Sektor / Sector</t>
        </is>
      </c>
      <c r="B11" t="inlineStr">
        <is>
          <t>Chemicals / Pharmaceuticals</t>
        </is>
      </c>
    </row>
    <row r="12">
      <c r="A12" s="5" t="inlineStr">
        <is>
          <t>Typ / Genre</t>
        </is>
      </c>
      <c r="B12" t="inlineStr">
        <is>
          <t>Namensaktie</t>
        </is>
      </c>
    </row>
    <row r="13">
      <c r="A13" s="5" t="inlineStr">
        <is>
          <t>Adresse / Address</t>
        </is>
      </c>
      <c r="B13" t="inlineStr">
        <is>
          <t>QIAGEN N.V.Spoorstraat 50  NL-5911 KJ Venlo</t>
        </is>
      </c>
    </row>
    <row r="14">
      <c r="A14" s="5" t="inlineStr">
        <is>
          <t>Management</t>
        </is>
      </c>
      <c r="B14" t="inlineStr">
        <is>
          <t>Thierry Bernard, Stephany Foster, Dr. Barthold Piening, Roland Sackers, Dr. Thomas Schweins, Dr. Jonathan Sheldon, Jean-Pascal Viola</t>
        </is>
      </c>
    </row>
    <row r="15">
      <c r="A15" s="5" t="inlineStr">
        <is>
          <t>Aufsichtsrat / Board</t>
        </is>
      </c>
      <c r="B15" t="inlineStr">
        <is>
          <t>Dr. Håkan Björklund, Stéphane Bancel, Dr. Metin Colpan, Prof. Dr. Ross L. Levine, Prof. Dr. Elaine Mardis, Lawrence A. Rosen, Elizabeth E. Tallett</t>
        </is>
      </c>
    </row>
    <row r="16">
      <c r="A16" s="5" t="inlineStr">
        <is>
          <t>Beschreibung</t>
        </is>
      </c>
      <c r="B16" t="inlineStr">
        <is>
          <t>Qiagen N.V. ist eine niederländische Holdinggesellschaft und weltweit führend in der Entwicklung und Herstellung innovativer Technologien und Produkte für die präanalytische Probenvorbereitung und molekularbiologischen Tests für die Forschung in Life Sciences, dem Feld der angewandten Testverfahren und der molekularen Diagnostik. Das umfangreiche Produktangebot des Unternehmens umfasst über 500 Produkte und Automationsplattformen für die Probenentnahme sowie die Trennung, Reinigung und Handhabung von Nukleinsäuren und Proteinen sowie Testtechnologien, die in der Form von offenen Nachweiskits und auch gezielten Tests für die angewandten Märkte und die molekulare Diagnostik angeboten werden. Qiagen-Produkte werden an wissenschaftliche Forschungsinstitute, Unternehmen im Pharma- und Biotechnologiebereich, an Kunden in angewandten Märkten (u.a. Forensik, Tier- und Nahrungsmittelkontrolle und der pharmazeutischen Prozesskontrolle) sowie an diagnostische Labore verkauft. Im Oktober gab die Gesellschaft bekannt, gemeinsam mit Bayer Health Care bei der Krebsdiagnostik kooperieren zu wollen. Entwickelt werden sollen therapiebegleitende Diagnostika für neue Medikamente von Bayer. Darüber hinaus wollen die beiden Unternehmen zusammen neue Technologien für die Profilierung von Patienten entwickeln. Anfang März 2020 wurde die geplante Übernahme durch Thermo Fisher bekanntgegeben. Copyright 2014 FINANCE BASE AG</t>
        </is>
      </c>
    </row>
    <row r="17">
      <c r="A17" s="5" t="inlineStr">
        <is>
          <t>Profile</t>
        </is>
      </c>
      <c r="B17" t="inlineStr">
        <is>
          <t>Qiagen N.V. a Netherlands holding company is the leading innovative in the development and manufacturing technologies and products for pre-analytical sample preparation and molecular tests for research in life sciences, the field of applied testing and molecular diagnostics. The extensive product portfolio includes over 500 products and automated solutions for sample collection, separation, purification and handling of nucleic acids and proteins and test technologies in the form of open detection kits and specific tests for the applied markets and molecular diagnostics are offered. Qiagen's products are sold to academic research markets, to leading pharmaceutical and biotechnology companies, to applied testing customers markets (among others forensics, animal or food control and industrial applications) as well as to diagnostics laboratories. In October, the Company announced to want to cooperate jointly with Bayer HealthCare in cancer diagnostics. will develop companion diagnostics for new drugs from Bayer. In addition, the two companies plan to jointly develop new technologies for the profiling of patients. Beginning in March 2020 was the proposed acquisition announced by Thermo Fisher.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USD per  31.12</t>
        </is>
      </c>
      <c r="B19" s="5" t="inlineStr">
        <is>
          <t>Balance Sheet in M  USD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1526</v>
      </c>
      <c r="D20" t="n">
        <v>1502</v>
      </c>
      <c r="E20" t="n">
        <v>1418</v>
      </c>
      <c r="F20" t="n">
        <v>1338</v>
      </c>
      <c r="G20" t="n">
        <v>1280</v>
      </c>
      <c r="H20" t="n">
        <v>1345</v>
      </c>
      <c r="I20" t="n">
        <v>1302</v>
      </c>
      <c r="J20" t="n">
        <v>1255</v>
      </c>
      <c r="K20" t="n">
        <v>1170</v>
      </c>
      <c r="L20" t="n">
        <v>1087</v>
      </c>
      <c r="M20" t="n">
        <v>1010</v>
      </c>
      <c r="N20" t="n">
        <v>893</v>
      </c>
      <c r="O20" t="n">
        <v>649.8</v>
      </c>
      <c r="P20" t="n">
        <v>465.8</v>
      </c>
      <c r="Q20" t="n">
        <v>398.4</v>
      </c>
      <c r="R20" t="n">
        <v>380.6</v>
      </c>
      <c r="S20" t="n">
        <v>351.4</v>
      </c>
      <c r="T20" t="n">
        <v>298.6</v>
      </c>
      <c r="U20" t="n">
        <v>263.8</v>
      </c>
      <c r="V20" t="n">
        <v>216.8</v>
      </c>
      <c r="W20" t="n">
        <v>158.2</v>
      </c>
    </row>
    <row r="21">
      <c r="A21" s="5" t="inlineStr">
        <is>
          <t>Bruttoergebnis vom Umsatz</t>
        </is>
      </c>
      <c r="B21" s="5" t="inlineStr">
        <is>
          <t>Gross Profit</t>
        </is>
      </c>
      <c r="C21" t="n">
        <v>1005</v>
      </c>
      <c r="D21" t="n">
        <v>1001</v>
      </c>
      <c r="E21" t="n">
        <v>922.6</v>
      </c>
      <c r="F21" t="n">
        <v>844.7</v>
      </c>
      <c r="G21" t="n">
        <v>826.4</v>
      </c>
      <c r="H21" t="n">
        <v>864.9</v>
      </c>
      <c r="I21" t="n">
        <v>815.5</v>
      </c>
      <c r="J21" t="n">
        <v>824</v>
      </c>
      <c r="K21" t="n">
        <v>749.8</v>
      </c>
      <c r="L21" t="n">
        <v>715.6</v>
      </c>
      <c r="M21" t="n">
        <v>667.1</v>
      </c>
      <c r="N21" t="n">
        <v>599.7</v>
      </c>
      <c r="O21" t="n">
        <v>433.5</v>
      </c>
      <c r="P21" t="n">
        <v>324.6</v>
      </c>
      <c r="Q21" t="n">
        <v>275.2</v>
      </c>
      <c r="R21" t="n">
        <v>253.5</v>
      </c>
      <c r="S21" t="n">
        <v>229</v>
      </c>
      <c r="T21" t="n">
        <v>202.1</v>
      </c>
      <c r="U21" t="n">
        <v>184.1</v>
      </c>
      <c r="V21" t="n">
        <v>151.4</v>
      </c>
      <c r="W21" t="n">
        <v>112.3</v>
      </c>
    </row>
    <row r="22">
      <c r="A22" s="5" t="inlineStr">
        <is>
          <t>Operatives Ergebnis (EBIT)</t>
        </is>
      </c>
      <c r="B22" s="5" t="inlineStr">
        <is>
          <t>EBIT Earning Before Interest &amp; Tax</t>
        </is>
      </c>
      <c r="C22" t="n">
        <v>-26.1</v>
      </c>
      <c r="D22" t="n">
        <v>266.6</v>
      </c>
      <c r="E22" t="n">
        <v>153.4</v>
      </c>
      <c r="F22" t="n">
        <v>98.8</v>
      </c>
      <c r="G22" t="n">
        <v>175.7</v>
      </c>
      <c r="H22" t="n">
        <v>160.8</v>
      </c>
      <c r="I22" t="n">
        <v>63.3</v>
      </c>
      <c r="J22" t="n">
        <v>169.8</v>
      </c>
      <c r="K22" t="n">
        <v>99.59999999999999</v>
      </c>
      <c r="L22" t="n">
        <v>188.5</v>
      </c>
      <c r="M22" t="n">
        <v>180.2</v>
      </c>
      <c r="N22" t="n">
        <v>145.7</v>
      </c>
      <c r="O22" t="n">
        <v>83.09999999999999</v>
      </c>
      <c r="P22" t="n">
        <v>100.6</v>
      </c>
      <c r="Q22" t="n">
        <v>94.8</v>
      </c>
      <c r="R22" t="n">
        <v>84.09999999999999</v>
      </c>
      <c r="S22" t="n">
        <v>68.90000000000001</v>
      </c>
      <c r="T22" t="n">
        <v>43.2</v>
      </c>
      <c r="U22" t="n">
        <v>53.5</v>
      </c>
      <c r="V22" t="n">
        <v>36.5</v>
      </c>
      <c r="W22" t="n">
        <v>23.3</v>
      </c>
    </row>
    <row r="23">
      <c r="A23" s="5" t="inlineStr">
        <is>
          <t>Finanzergebnis</t>
        </is>
      </c>
      <c r="B23" s="5" t="inlineStr">
        <is>
          <t>Financial Result</t>
        </is>
      </c>
      <c r="C23" t="n">
        <v>-51.7</v>
      </c>
      <c r="D23" t="n">
        <v>-40.9</v>
      </c>
      <c r="E23" t="n">
        <v>-39</v>
      </c>
      <c r="F23" t="n">
        <v>-41.9</v>
      </c>
      <c r="G23" t="n">
        <v>-43.2</v>
      </c>
      <c r="H23" t="n">
        <v>-42.3</v>
      </c>
      <c r="I23" t="n">
        <v>-26</v>
      </c>
      <c r="J23" t="n">
        <v>-24.6</v>
      </c>
      <c r="K23" t="n">
        <v>-3.4</v>
      </c>
      <c r="L23" t="n">
        <v>-15.4</v>
      </c>
      <c r="M23" t="n">
        <v>-7.9</v>
      </c>
      <c r="N23" t="n">
        <v>-26.4</v>
      </c>
      <c r="O23" t="n">
        <v>-7.4</v>
      </c>
      <c r="P23" t="n">
        <v>5.5</v>
      </c>
      <c r="Q23" t="n">
        <v>2.5</v>
      </c>
      <c r="R23" t="n">
        <v>-11.4</v>
      </c>
      <c r="S23" t="n">
        <v>-1.6</v>
      </c>
      <c r="T23" t="n">
        <v>-4.3</v>
      </c>
      <c r="U23" t="n">
        <v>2.8</v>
      </c>
      <c r="V23" t="n">
        <v>2.6</v>
      </c>
      <c r="W23" t="n">
        <v>1.7</v>
      </c>
    </row>
    <row r="24">
      <c r="A24" s="5" t="inlineStr">
        <is>
          <t>Ergebnis vor Steuer (EBT)</t>
        </is>
      </c>
      <c r="B24" s="5" t="inlineStr">
        <is>
          <t>EBT Earning Before Tax</t>
        </is>
      </c>
      <c r="C24" t="n">
        <v>-77.8</v>
      </c>
      <c r="D24" t="n">
        <v>225.7</v>
      </c>
      <c r="E24" t="n">
        <v>114.4</v>
      </c>
      <c r="F24" t="n">
        <v>56.9</v>
      </c>
      <c r="G24" t="n">
        <v>132.5</v>
      </c>
      <c r="H24" t="n">
        <v>118.5</v>
      </c>
      <c r="I24" t="n">
        <v>37.3</v>
      </c>
      <c r="J24" t="n">
        <v>145.2</v>
      </c>
      <c r="K24" t="n">
        <v>96.2</v>
      </c>
      <c r="L24" t="n">
        <v>173.1</v>
      </c>
      <c r="M24" t="n">
        <v>172.3</v>
      </c>
      <c r="N24" t="n">
        <v>119.3</v>
      </c>
      <c r="O24" t="n">
        <v>75.7</v>
      </c>
      <c r="P24" t="n">
        <v>106.1</v>
      </c>
      <c r="Q24" t="n">
        <v>97.3</v>
      </c>
      <c r="R24" t="n">
        <v>72.7</v>
      </c>
      <c r="S24" t="n">
        <v>67.3</v>
      </c>
      <c r="T24" t="n">
        <v>38.9</v>
      </c>
      <c r="U24" t="n">
        <v>56.3</v>
      </c>
      <c r="V24" t="n">
        <v>39.1</v>
      </c>
      <c r="W24" t="n">
        <v>25</v>
      </c>
    </row>
    <row r="25">
      <c r="A25" s="5" t="inlineStr">
        <is>
          <t>Steuern auf Einkommen und Ertrag</t>
        </is>
      </c>
      <c r="B25" s="5" t="inlineStr">
        <is>
          <t>Taxes on income and earnings</t>
        </is>
      </c>
      <c r="C25" t="n">
        <v>-36.3</v>
      </c>
      <c r="D25" t="n">
        <v>35.4</v>
      </c>
      <c r="E25" t="n">
        <v>74</v>
      </c>
      <c r="F25" t="n">
        <v>-23.4</v>
      </c>
      <c r="G25" t="n">
        <v>5.6</v>
      </c>
      <c r="H25" t="n">
        <v>1.3</v>
      </c>
      <c r="I25" t="n">
        <v>-31.8</v>
      </c>
      <c r="J25" t="n">
        <v>15.6</v>
      </c>
      <c r="K25" t="n">
        <v>1.3</v>
      </c>
      <c r="L25" t="n">
        <v>28.8</v>
      </c>
      <c r="M25" t="n">
        <v>34.6</v>
      </c>
      <c r="N25" t="n">
        <v>29.8</v>
      </c>
      <c r="O25" t="n">
        <v>25.6</v>
      </c>
      <c r="P25" t="n">
        <v>35.5</v>
      </c>
      <c r="Q25" t="n">
        <v>35</v>
      </c>
      <c r="R25" t="n">
        <v>24</v>
      </c>
      <c r="S25" t="n">
        <v>24.4</v>
      </c>
      <c r="T25" t="n">
        <v>15.7</v>
      </c>
      <c r="U25" t="n">
        <v>21.9</v>
      </c>
      <c r="V25" t="n">
        <v>18.1</v>
      </c>
      <c r="W25" t="n">
        <v>11</v>
      </c>
    </row>
    <row r="26">
      <c r="A26" s="5" t="inlineStr">
        <is>
          <t>Ergebnis nach Steuer</t>
        </is>
      </c>
      <c r="B26" s="5" t="inlineStr">
        <is>
          <t>Earnings after tax</t>
        </is>
      </c>
      <c r="C26" t="n">
        <v>-41.5</v>
      </c>
      <c r="D26" t="n">
        <v>190.4</v>
      </c>
      <c r="E26" t="n">
        <v>40.4</v>
      </c>
      <c r="F26" t="n">
        <v>80.3</v>
      </c>
      <c r="G26" t="n">
        <v>126.9</v>
      </c>
      <c r="H26" t="n">
        <v>117.2</v>
      </c>
      <c r="I26" t="n">
        <v>69.09999999999999</v>
      </c>
      <c r="J26" t="n">
        <v>129.5</v>
      </c>
      <c r="K26" t="n">
        <v>94.90000000000001</v>
      </c>
      <c r="L26" t="n">
        <v>144.3</v>
      </c>
      <c r="M26" t="n">
        <v>137.8</v>
      </c>
      <c r="N26" t="n">
        <v>89.5</v>
      </c>
      <c r="O26" t="n">
        <v>50.1</v>
      </c>
      <c r="P26" t="n">
        <v>70.5</v>
      </c>
      <c r="Q26" t="n">
        <v>62.2</v>
      </c>
      <c r="R26" t="n">
        <v>48.7</v>
      </c>
      <c r="S26" t="n">
        <v>42.9</v>
      </c>
      <c r="T26" t="n">
        <v>23.1</v>
      </c>
      <c r="U26" t="n">
        <v>34.4</v>
      </c>
      <c r="V26" t="n">
        <v>21</v>
      </c>
      <c r="W26" t="n">
        <v>14</v>
      </c>
    </row>
    <row r="27">
      <c r="A27" s="5" t="inlineStr">
        <is>
          <t>Minderheitenanteil</t>
        </is>
      </c>
      <c r="B27" s="5" t="inlineStr">
        <is>
          <t>Minority Share</t>
        </is>
      </c>
      <c r="C27" t="inlineStr">
        <is>
          <t>-</t>
        </is>
      </c>
      <c r="D27" t="inlineStr">
        <is>
          <t>-</t>
        </is>
      </c>
      <c r="E27" t="inlineStr">
        <is>
          <t>-</t>
        </is>
      </c>
      <c r="F27" t="n">
        <v>0.1</v>
      </c>
      <c r="G27" t="n">
        <v>0.2</v>
      </c>
      <c r="H27" t="n">
        <v>-0.6</v>
      </c>
      <c r="I27" t="inlineStr">
        <is>
          <t>-</t>
        </is>
      </c>
      <c r="J27" t="inlineStr">
        <is>
          <t>-</t>
        </is>
      </c>
      <c r="K27" t="n">
        <v>1.1</v>
      </c>
      <c r="L27" t="inlineStr">
        <is>
          <t>-</t>
        </is>
      </c>
      <c r="M27" t="inlineStr">
        <is>
          <t>-</t>
        </is>
      </c>
      <c r="N27" t="n">
        <v>-0.5</v>
      </c>
      <c r="O27" t="inlineStr">
        <is>
          <t>-</t>
        </is>
      </c>
      <c r="P27" t="inlineStr">
        <is>
          <t>-</t>
        </is>
      </c>
      <c r="Q27" t="inlineStr">
        <is>
          <t>-</t>
        </is>
      </c>
      <c r="R27" t="inlineStr">
        <is>
          <t>-</t>
        </is>
      </c>
      <c r="S27" t="inlineStr">
        <is>
          <t>-</t>
        </is>
      </c>
      <c r="T27" t="inlineStr">
        <is>
          <t>-</t>
        </is>
      </c>
      <c r="U27" t="inlineStr">
        <is>
          <t>-</t>
        </is>
      </c>
      <c r="V27" t="inlineStr">
        <is>
          <t>-</t>
        </is>
      </c>
      <c r="W27" t="n">
        <v>-0.1</v>
      </c>
    </row>
    <row r="28">
      <c r="A28" s="5" t="inlineStr">
        <is>
          <t>Jahresüberschuss/-fehlbetrag</t>
        </is>
      </c>
      <c r="B28" s="5" t="inlineStr">
        <is>
          <t>Net Profit</t>
        </is>
      </c>
      <c r="C28" t="n">
        <v>-41.5</v>
      </c>
      <c r="D28" t="n">
        <v>190.4</v>
      </c>
      <c r="E28" t="n">
        <v>40.4</v>
      </c>
      <c r="F28" t="n">
        <v>80.40000000000001</v>
      </c>
      <c r="G28" t="n">
        <v>127.1</v>
      </c>
      <c r="H28" t="n">
        <v>116.6</v>
      </c>
      <c r="I28" t="n">
        <v>69.09999999999999</v>
      </c>
      <c r="J28" t="n">
        <v>129.5</v>
      </c>
      <c r="K28" t="n">
        <v>96</v>
      </c>
      <c r="L28" t="n">
        <v>144.3</v>
      </c>
      <c r="M28" t="n">
        <v>137.8</v>
      </c>
      <c r="N28" t="n">
        <v>89</v>
      </c>
      <c r="O28" t="n">
        <v>50.1</v>
      </c>
      <c r="P28" t="n">
        <v>70.5</v>
      </c>
      <c r="Q28" t="n">
        <v>62.2</v>
      </c>
      <c r="R28" t="n">
        <v>48.7</v>
      </c>
      <c r="S28" t="n">
        <v>42.9</v>
      </c>
      <c r="T28" t="n">
        <v>23.1</v>
      </c>
      <c r="U28" t="n">
        <v>34.4</v>
      </c>
      <c r="V28" t="n">
        <v>21</v>
      </c>
      <c r="W28" t="n">
        <v>13.9</v>
      </c>
    </row>
    <row r="29">
      <c r="A29" s="5" t="inlineStr">
        <is>
          <t>Summe Umlaufvermögen</t>
        </is>
      </c>
      <c r="B29" s="5" t="inlineStr">
        <is>
          <t>Current Assets</t>
        </is>
      </c>
      <c r="C29" t="n">
        <v>1570</v>
      </c>
      <c r="D29" t="n">
        <v>2155</v>
      </c>
      <c r="E29" t="n">
        <v>1648</v>
      </c>
      <c r="F29" t="n">
        <v>1038</v>
      </c>
      <c r="G29" t="n">
        <v>961.6</v>
      </c>
      <c r="H29" t="n">
        <v>1149</v>
      </c>
      <c r="I29" t="n">
        <v>920.9</v>
      </c>
      <c r="J29" t="n">
        <v>992.6</v>
      </c>
      <c r="K29" t="n">
        <v>748.4</v>
      </c>
      <c r="L29" t="n">
        <v>1365</v>
      </c>
      <c r="M29" t="n">
        <v>1334</v>
      </c>
      <c r="N29" t="n">
        <v>703.6</v>
      </c>
      <c r="O29" t="n">
        <v>647.9</v>
      </c>
      <c r="P29" t="n">
        <v>683.2</v>
      </c>
      <c r="Q29" t="n">
        <v>370.3</v>
      </c>
      <c r="R29" t="n">
        <v>387.1</v>
      </c>
      <c r="S29" t="n">
        <v>258.9</v>
      </c>
      <c r="T29" t="n">
        <v>193</v>
      </c>
      <c r="U29" t="n">
        <v>177.3</v>
      </c>
      <c r="V29" t="n">
        <v>147.7</v>
      </c>
      <c r="W29" t="inlineStr">
        <is>
          <t>-</t>
        </is>
      </c>
    </row>
    <row r="30">
      <c r="A30" s="5" t="inlineStr">
        <is>
          <t>Summe Anlagevermögen</t>
        </is>
      </c>
      <c r="B30" s="5" t="inlineStr">
        <is>
          <t>Fixed Assets</t>
        </is>
      </c>
      <c r="C30" t="n">
        <v>3665</v>
      </c>
      <c r="D30" t="n">
        <v>3593</v>
      </c>
      <c r="E30" t="n">
        <v>3391</v>
      </c>
      <c r="F30" t="n">
        <v>3271</v>
      </c>
      <c r="G30" t="n">
        <v>3228</v>
      </c>
      <c r="H30" t="n">
        <v>3306</v>
      </c>
      <c r="I30" t="n">
        <v>3168</v>
      </c>
      <c r="J30" t="n">
        <v>3095</v>
      </c>
      <c r="K30" t="n">
        <v>3008</v>
      </c>
      <c r="L30" t="n">
        <v>2549</v>
      </c>
      <c r="M30" t="n">
        <v>2463</v>
      </c>
      <c r="N30" t="n">
        <v>2182</v>
      </c>
      <c r="O30" t="n">
        <v>2127</v>
      </c>
      <c r="P30" t="n">
        <v>528.8</v>
      </c>
      <c r="Q30" t="n">
        <v>395</v>
      </c>
      <c r="R30" t="n">
        <v>327.5</v>
      </c>
      <c r="S30" t="n">
        <v>293</v>
      </c>
      <c r="T30" t="n">
        <v>261.5</v>
      </c>
      <c r="U30" t="n">
        <v>179.7</v>
      </c>
      <c r="V30" t="n">
        <v>93.2</v>
      </c>
      <c r="W30" t="inlineStr">
        <is>
          <t>-</t>
        </is>
      </c>
    </row>
    <row r="31">
      <c r="A31" s="5" t="inlineStr">
        <is>
          <t>Summe Aktiva</t>
        </is>
      </c>
      <c r="B31" s="5" t="inlineStr">
        <is>
          <t>Total Assets</t>
        </is>
      </c>
      <c r="C31" t="n">
        <v>5236</v>
      </c>
      <c r="D31" t="n">
        <v>5748</v>
      </c>
      <c r="E31" t="n">
        <v>5039</v>
      </c>
      <c r="F31" t="n">
        <v>4308</v>
      </c>
      <c r="G31" t="n">
        <v>4190</v>
      </c>
      <c r="H31" t="n">
        <v>4454</v>
      </c>
      <c r="I31" t="n">
        <v>4088</v>
      </c>
      <c r="J31" t="n">
        <v>4088</v>
      </c>
      <c r="K31" t="n">
        <v>3757</v>
      </c>
      <c r="L31" t="n">
        <v>3914</v>
      </c>
      <c r="M31" t="n">
        <v>3797</v>
      </c>
      <c r="N31" t="n">
        <v>2885</v>
      </c>
      <c r="O31" t="n">
        <v>2775</v>
      </c>
      <c r="P31" t="n">
        <v>1212</v>
      </c>
      <c r="Q31" t="n">
        <v>765.3</v>
      </c>
      <c r="R31" t="n">
        <v>714.6</v>
      </c>
      <c r="S31" t="n">
        <v>551.9</v>
      </c>
      <c r="T31" t="n">
        <v>454.5</v>
      </c>
      <c r="U31" t="n">
        <v>357</v>
      </c>
      <c r="V31" t="n">
        <v>240.9</v>
      </c>
      <c r="W31" t="inlineStr">
        <is>
          <t>-</t>
        </is>
      </c>
    </row>
    <row r="32">
      <c r="A32" s="5" t="inlineStr">
        <is>
          <t>Summe kurzfristiges Fremdkapital</t>
        </is>
      </c>
      <c r="B32" s="5" t="inlineStr">
        <is>
          <t>Short-Term Debt</t>
        </is>
      </c>
      <c r="C32" t="n">
        <v>951.3</v>
      </c>
      <c r="D32" t="n">
        <v>972.2</v>
      </c>
      <c r="E32" t="n">
        <v>324.8</v>
      </c>
      <c r="F32" t="n">
        <v>308.4</v>
      </c>
      <c r="G32" t="n">
        <v>268.4</v>
      </c>
      <c r="H32" t="n">
        <v>431.6</v>
      </c>
      <c r="I32" t="n">
        <v>337</v>
      </c>
      <c r="J32" t="n">
        <v>266.9</v>
      </c>
      <c r="K32" t="n">
        <v>481.7</v>
      </c>
      <c r="L32" t="n">
        <v>388.4</v>
      </c>
      <c r="M32" t="n">
        <v>375.5</v>
      </c>
      <c r="N32" t="n">
        <v>262.4</v>
      </c>
      <c r="O32" t="n">
        <v>165.7</v>
      </c>
      <c r="P32" t="n">
        <v>116.5</v>
      </c>
      <c r="Q32" t="n">
        <v>91.7</v>
      </c>
      <c r="R32" t="n">
        <v>88.09999999999999</v>
      </c>
      <c r="S32" t="n">
        <v>95.3</v>
      </c>
      <c r="T32" t="n">
        <v>81.5</v>
      </c>
      <c r="U32" t="n">
        <v>57.9</v>
      </c>
      <c r="V32" t="n">
        <v>46.1</v>
      </c>
      <c r="W32" t="inlineStr">
        <is>
          <t>-</t>
        </is>
      </c>
    </row>
    <row r="33">
      <c r="A33" s="5" t="inlineStr">
        <is>
          <t>Summe langfristiges Fremdkapital</t>
        </is>
      </c>
      <c r="B33" s="5" t="inlineStr">
        <is>
          <t>Long-Term Debt</t>
        </is>
      </c>
      <c r="C33" t="n">
        <v>1748</v>
      </c>
      <c r="D33" t="n">
        <v>2141</v>
      </c>
      <c r="E33" t="n">
        <v>2173</v>
      </c>
      <c r="F33" t="n">
        <v>1393</v>
      </c>
      <c r="G33" t="n">
        <v>1359</v>
      </c>
      <c r="H33" t="n">
        <v>1365</v>
      </c>
      <c r="I33" t="n">
        <v>1028</v>
      </c>
      <c r="J33" t="n">
        <v>1096</v>
      </c>
      <c r="K33" t="n">
        <v>717</v>
      </c>
      <c r="L33" t="n">
        <v>1049</v>
      </c>
      <c r="M33" t="n">
        <v>1130</v>
      </c>
      <c r="N33" t="n">
        <v>1169</v>
      </c>
      <c r="O33" t="n">
        <v>1217</v>
      </c>
      <c r="P33" t="n">
        <v>529.3</v>
      </c>
      <c r="Q33" t="n">
        <v>223.2</v>
      </c>
      <c r="R33" t="n">
        <v>226.2</v>
      </c>
      <c r="S33" t="n">
        <v>121.9</v>
      </c>
      <c r="T33" t="n">
        <v>110</v>
      </c>
      <c r="U33" t="n">
        <v>86.09999999999999</v>
      </c>
      <c r="V33" t="n">
        <v>27.2</v>
      </c>
      <c r="W33" t="inlineStr">
        <is>
          <t>-</t>
        </is>
      </c>
    </row>
    <row r="34">
      <c r="A34" s="5" t="inlineStr">
        <is>
          <t>Summe Fremdkapital</t>
        </is>
      </c>
      <c r="B34" s="5" t="inlineStr">
        <is>
          <t>Total Liabilities</t>
        </is>
      </c>
      <c r="C34" t="n">
        <v>2699</v>
      </c>
      <c r="D34" t="n">
        <v>3113</v>
      </c>
      <c r="E34" t="n">
        <v>2498</v>
      </c>
      <c r="F34" t="n">
        <v>1701</v>
      </c>
      <c r="G34" t="n">
        <v>1628</v>
      </c>
      <c r="H34" t="n">
        <v>1796</v>
      </c>
      <c r="I34" t="n">
        <v>1365</v>
      </c>
      <c r="J34" t="n">
        <v>1363</v>
      </c>
      <c r="K34" t="n">
        <v>1199</v>
      </c>
      <c r="L34" t="n">
        <v>1438</v>
      </c>
      <c r="M34" t="n">
        <v>1505</v>
      </c>
      <c r="N34" t="n">
        <v>1432</v>
      </c>
      <c r="O34" t="n">
        <v>1383</v>
      </c>
      <c r="P34" t="n">
        <v>645.8</v>
      </c>
      <c r="Q34" t="n">
        <v>314.8</v>
      </c>
      <c r="R34" t="n">
        <v>314.2</v>
      </c>
      <c r="S34" t="n">
        <v>217.1</v>
      </c>
      <c r="T34" t="n">
        <v>191.5</v>
      </c>
      <c r="U34" t="n">
        <v>144</v>
      </c>
      <c r="V34" t="n">
        <v>73.3</v>
      </c>
      <c r="W34" t="inlineStr">
        <is>
          <t>-</t>
        </is>
      </c>
    </row>
    <row r="35">
      <c r="A35" s="5" t="inlineStr">
        <is>
          <t>Minderheitenanteil</t>
        </is>
      </c>
      <c r="B35" s="5" t="inlineStr">
        <is>
          <t>Minority Share</t>
        </is>
      </c>
      <c r="C35" t="inlineStr">
        <is>
          <t>-</t>
        </is>
      </c>
      <c r="D35" t="inlineStr">
        <is>
          <t>-</t>
        </is>
      </c>
      <c r="E35" t="inlineStr">
        <is>
          <t>-</t>
        </is>
      </c>
      <c r="F35" t="inlineStr">
        <is>
          <t>-</t>
        </is>
      </c>
      <c r="G35" t="n">
        <v>2</v>
      </c>
      <c r="H35" t="n">
        <v>8.300000000000001</v>
      </c>
      <c r="I35" t="n">
        <v>9.5</v>
      </c>
      <c r="J35" t="n">
        <v>9.699999999999999</v>
      </c>
      <c r="K35" t="n">
        <v>9.5</v>
      </c>
      <c r="L35" t="inlineStr">
        <is>
          <t>-</t>
        </is>
      </c>
      <c r="M35" t="inlineStr">
        <is>
          <t>-</t>
        </is>
      </c>
      <c r="N35" t="inlineStr">
        <is>
          <t>-</t>
        </is>
      </c>
      <c r="O35" t="n">
        <v>0.6</v>
      </c>
      <c r="P35" t="inlineStr">
        <is>
          <t>-</t>
        </is>
      </c>
      <c r="Q35" t="inlineStr">
        <is>
          <t>-</t>
        </is>
      </c>
      <c r="R35" t="inlineStr">
        <is>
          <t>-</t>
        </is>
      </c>
      <c r="S35" t="inlineStr">
        <is>
          <t>-</t>
        </is>
      </c>
      <c r="T35" t="inlineStr">
        <is>
          <t>-</t>
        </is>
      </c>
      <c r="U35" t="inlineStr">
        <is>
          <t>-</t>
        </is>
      </c>
      <c r="V35" t="n">
        <v>0.2</v>
      </c>
      <c r="W35" t="inlineStr">
        <is>
          <t>-</t>
        </is>
      </c>
    </row>
    <row r="36">
      <c r="A36" s="5" t="inlineStr">
        <is>
          <t>Summe Eigenkapital</t>
        </is>
      </c>
      <c r="B36" s="5" t="inlineStr">
        <is>
          <t>Equity</t>
        </is>
      </c>
      <c r="C36" t="n">
        <v>2537</v>
      </c>
      <c r="D36" t="n">
        <v>2635</v>
      </c>
      <c r="E36" t="n">
        <v>2541</v>
      </c>
      <c r="F36" t="n">
        <v>2607</v>
      </c>
      <c r="G36" t="n">
        <v>2560</v>
      </c>
      <c r="H36" t="n">
        <v>2650</v>
      </c>
      <c r="I36" t="n">
        <v>2714</v>
      </c>
      <c r="J36" t="n">
        <v>2715</v>
      </c>
      <c r="K36" t="n">
        <v>2548</v>
      </c>
      <c r="L36" t="n">
        <v>2476</v>
      </c>
      <c r="M36" t="n">
        <v>2291</v>
      </c>
      <c r="N36" t="n">
        <v>1454</v>
      </c>
      <c r="O36" t="n">
        <v>1392</v>
      </c>
      <c r="P36" t="n">
        <v>566.2</v>
      </c>
      <c r="Q36" t="n">
        <v>450.5</v>
      </c>
      <c r="R36" t="n">
        <v>400.4</v>
      </c>
      <c r="S36" t="n">
        <v>334.8</v>
      </c>
      <c r="T36" t="n">
        <v>263</v>
      </c>
      <c r="U36" t="n">
        <v>213</v>
      </c>
      <c r="V36" t="n">
        <v>167.4</v>
      </c>
      <c r="W36" t="inlineStr">
        <is>
          <t>-</t>
        </is>
      </c>
    </row>
    <row r="37">
      <c r="A37" s="5" t="inlineStr">
        <is>
          <t>Summe Passiva</t>
        </is>
      </c>
      <c r="B37" s="5" t="inlineStr">
        <is>
          <t>Liabilities &amp; Shareholder Equity</t>
        </is>
      </c>
      <c r="C37" t="n">
        <v>5236</v>
      </c>
      <c r="D37" t="n">
        <v>5748</v>
      </c>
      <c r="E37" t="n">
        <v>5039</v>
      </c>
      <c r="F37" t="n">
        <v>4308</v>
      </c>
      <c r="G37" t="n">
        <v>4190</v>
      </c>
      <c r="H37" t="n">
        <v>4454</v>
      </c>
      <c r="I37" t="n">
        <v>4088</v>
      </c>
      <c r="J37" t="n">
        <v>4088</v>
      </c>
      <c r="K37" t="n">
        <v>3757</v>
      </c>
      <c r="L37" t="n">
        <v>3914</v>
      </c>
      <c r="M37" t="n">
        <v>3797</v>
      </c>
      <c r="N37" t="n">
        <v>2885</v>
      </c>
      <c r="O37" t="n">
        <v>2775</v>
      </c>
      <c r="P37" t="n">
        <v>1212</v>
      </c>
      <c r="Q37" t="n">
        <v>765.3</v>
      </c>
      <c r="R37" t="n">
        <v>714.6</v>
      </c>
      <c r="S37" t="n">
        <v>551.9</v>
      </c>
      <c r="T37" t="n">
        <v>454.5</v>
      </c>
      <c r="U37" t="n">
        <v>357</v>
      </c>
      <c r="V37" t="n">
        <v>240.9</v>
      </c>
      <c r="W37" t="inlineStr">
        <is>
          <t>-</t>
        </is>
      </c>
    </row>
    <row r="38">
      <c r="A38" s="5" t="inlineStr">
        <is>
          <t>Mio.Aktien im Umlauf</t>
        </is>
      </c>
      <c r="B38" s="5" t="inlineStr">
        <is>
          <t>Million shares outstanding</t>
        </is>
      </c>
      <c r="C38" t="n">
        <v>227.75</v>
      </c>
      <c r="D38" t="n">
        <v>225.51</v>
      </c>
      <c r="E38" t="n">
        <v>226.56</v>
      </c>
      <c r="F38" t="n">
        <v>234.56</v>
      </c>
      <c r="G38" t="n">
        <v>233.01</v>
      </c>
      <c r="H38" t="n">
        <v>232.02</v>
      </c>
      <c r="I38" t="n">
        <v>239.73</v>
      </c>
      <c r="J38" t="n">
        <v>236.49</v>
      </c>
      <c r="K38" t="n">
        <v>234.22</v>
      </c>
      <c r="L38" t="n">
        <v>233.1</v>
      </c>
      <c r="M38" t="n">
        <v>232.1</v>
      </c>
      <c r="N38" t="n">
        <v>197.8</v>
      </c>
      <c r="O38" t="n">
        <v>195.3</v>
      </c>
      <c r="P38" t="n">
        <v>150.2</v>
      </c>
      <c r="Q38" t="n">
        <v>148.6</v>
      </c>
      <c r="R38" t="n">
        <v>147</v>
      </c>
      <c r="S38" t="n">
        <v>146.2</v>
      </c>
      <c r="T38" t="n">
        <v>145.5</v>
      </c>
      <c r="U38" t="n">
        <v>147</v>
      </c>
      <c r="V38" t="n">
        <v>147</v>
      </c>
      <c r="W38" t="inlineStr">
        <is>
          <t>-</t>
        </is>
      </c>
    </row>
    <row r="39">
      <c r="A39" s="5" t="inlineStr">
        <is>
          <t>Ergebnis je Aktie (brutto)</t>
        </is>
      </c>
      <c r="B39" s="5" t="inlineStr">
        <is>
          <t>Earnings per share</t>
        </is>
      </c>
      <c r="C39" t="n">
        <v>-0.34</v>
      </c>
      <c r="D39" t="n">
        <v>1</v>
      </c>
      <c r="E39" t="n">
        <v>0.5</v>
      </c>
      <c r="F39" t="n">
        <v>0.24</v>
      </c>
      <c r="G39" t="n">
        <v>0.57</v>
      </c>
      <c r="H39" t="n">
        <v>0.51</v>
      </c>
      <c r="I39" t="n">
        <v>0.16</v>
      </c>
      <c r="J39" t="n">
        <v>0.61</v>
      </c>
      <c r="K39" t="n">
        <v>0.41</v>
      </c>
      <c r="L39" t="n">
        <v>0.74</v>
      </c>
      <c r="M39" t="n">
        <v>0.74</v>
      </c>
      <c r="N39" t="n">
        <v>0.6</v>
      </c>
      <c r="O39" t="n">
        <v>0.39</v>
      </c>
      <c r="P39" t="n">
        <v>0.71</v>
      </c>
      <c r="Q39" t="n">
        <v>0.65</v>
      </c>
      <c r="R39" t="n">
        <v>0.49</v>
      </c>
      <c r="S39" t="n">
        <v>0.46</v>
      </c>
      <c r="T39" t="n">
        <v>0.27</v>
      </c>
      <c r="U39" t="n">
        <v>0.38</v>
      </c>
      <c r="V39" t="n">
        <v>0.27</v>
      </c>
      <c r="W39" t="inlineStr">
        <is>
          <t>-</t>
        </is>
      </c>
    </row>
    <row r="40">
      <c r="A40" s="5" t="inlineStr">
        <is>
          <t>Ergebnis je Aktie (unverwässert)</t>
        </is>
      </c>
      <c r="B40" s="5" t="inlineStr">
        <is>
          <t>Basic Earnings per share</t>
        </is>
      </c>
      <c r="C40" t="n">
        <v>-0.18</v>
      </c>
      <c r="D40" t="n">
        <v>0.84</v>
      </c>
      <c r="E40" t="n">
        <v>0.18</v>
      </c>
      <c r="F40" t="n">
        <v>0.34</v>
      </c>
      <c r="G40" t="n">
        <v>0.54</v>
      </c>
      <c r="H40" t="n">
        <v>0.5</v>
      </c>
      <c r="I40" t="n">
        <v>0.3</v>
      </c>
      <c r="J40" t="n">
        <v>0.55</v>
      </c>
      <c r="K40" t="n">
        <v>0.41</v>
      </c>
      <c r="L40" t="n">
        <v>0.62</v>
      </c>
      <c r="M40" t="n">
        <v>0.64</v>
      </c>
      <c r="N40" t="n">
        <v>0.45</v>
      </c>
      <c r="O40" t="n">
        <v>0.3</v>
      </c>
      <c r="P40" t="n">
        <v>0.47</v>
      </c>
      <c r="Q40" t="n">
        <v>0.42</v>
      </c>
      <c r="R40" t="n">
        <v>0.33</v>
      </c>
      <c r="S40" t="n">
        <v>0.29</v>
      </c>
      <c r="T40" t="n">
        <v>0.16</v>
      </c>
      <c r="U40" t="n">
        <v>0.24</v>
      </c>
      <c r="V40" t="n">
        <v>0.15</v>
      </c>
      <c r="W40" t="n">
        <v>0.1</v>
      </c>
    </row>
    <row r="41">
      <c r="A41" s="5" t="inlineStr">
        <is>
          <t>Ergebnis je Aktie (verwässert)</t>
        </is>
      </c>
      <c r="B41" s="5" t="inlineStr">
        <is>
          <t>Diluted Earnings per share</t>
        </is>
      </c>
      <c r="C41" t="n">
        <v>-0.18</v>
      </c>
      <c r="D41" t="n">
        <v>0.82</v>
      </c>
      <c r="E41" t="n">
        <v>0.17</v>
      </c>
      <c r="F41" t="n">
        <v>0.34</v>
      </c>
      <c r="G41" t="n">
        <v>0.54</v>
      </c>
      <c r="H41" t="n">
        <v>0.48</v>
      </c>
      <c r="I41" t="n">
        <v>0.29</v>
      </c>
      <c r="J41" t="n">
        <v>0.54</v>
      </c>
      <c r="K41" t="n">
        <v>0.4</v>
      </c>
      <c r="L41" t="n">
        <v>0.6</v>
      </c>
      <c r="M41" t="n">
        <v>0.64</v>
      </c>
      <c r="N41" t="n">
        <v>0.44</v>
      </c>
      <c r="O41" t="n">
        <v>0.28</v>
      </c>
      <c r="P41" t="n">
        <v>0.46</v>
      </c>
      <c r="Q41" t="n">
        <v>0.41</v>
      </c>
      <c r="R41" t="n">
        <v>0.33</v>
      </c>
      <c r="S41" t="n">
        <v>0.29</v>
      </c>
      <c r="T41" t="n">
        <v>0.16</v>
      </c>
      <c r="U41" t="n">
        <v>0.24</v>
      </c>
      <c r="V41" t="n">
        <v>0.14</v>
      </c>
      <c r="W41" t="n">
        <v>0.1</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6.7</v>
      </c>
      <c r="D44" t="n">
        <v>6.66</v>
      </c>
      <c r="E44" t="n">
        <v>6.26</v>
      </c>
      <c r="F44" t="n">
        <v>5.7</v>
      </c>
      <c r="G44" t="n">
        <v>5.49</v>
      </c>
      <c r="H44" t="n">
        <v>5.8</v>
      </c>
      <c r="I44" t="n">
        <v>5.43</v>
      </c>
      <c r="J44" t="n">
        <v>5.3</v>
      </c>
      <c r="K44" t="n">
        <v>4.99</v>
      </c>
      <c r="L44" t="n">
        <v>4.66</v>
      </c>
      <c r="M44" t="n">
        <v>4.35</v>
      </c>
      <c r="N44" t="n">
        <v>4.51</v>
      </c>
      <c r="O44" t="n">
        <v>3.33</v>
      </c>
      <c r="P44" t="n">
        <v>3.1</v>
      </c>
      <c r="Q44" t="n">
        <v>2.68</v>
      </c>
      <c r="R44" t="n">
        <v>2.59</v>
      </c>
      <c r="S44" t="n">
        <v>2.4</v>
      </c>
      <c r="T44" t="n">
        <v>2.05</v>
      </c>
      <c r="U44" t="n">
        <v>1.79</v>
      </c>
      <c r="V44" t="n">
        <v>1.47</v>
      </c>
      <c r="W44" t="inlineStr">
        <is>
          <t>-</t>
        </is>
      </c>
    </row>
    <row r="45">
      <c r="A45" s="5" t="inlineStr">
        <is>
          <t>Buchwert je Aktie</t>
        </is>
      </c>
      <c r="B45" s="5" t="inlineStr">
        <is>
          <t>Book value per share</t>
        </is>
      </c>
      <c r="C45" t="n">
        <v>11.14</v>
      </c>
      <c r="D45" t="n">
        <v>11.68</v>
      </c>
      <c r="E45" t="n">
        <v>11.22</v>
      </c>
      <c r="F45" t="n">
        <v>11.11</v>
      </c>
      <c r="G45" t="n">
        <v>11</v>
      </c>
      <c r="H45" t="n">
        <v>11.46</v>
      </c>
      <c r="I45" t="n">
        <v>11.36</v>
      </c>
      <c r="J45" t="n">
        <v>11.52</v>
      </c>
      <c r="K45" t="n">
        <v>10.92</v>
      </c>
      <c r="L45" t="n">
        <v>10.62</v>
      </c>
      <c r="M45" t="n">
        <v>9.869999999999999</v>
      </c>
      <c r="N45" t="n">
        <v>7.35</v>
      </c>
      <c r="O45" t="n">
        <v>7.13</v>
      </c>
      <c r="P45" t="n">
        <v>3.77</v>
      </c>
      <c r="Q45" t="n">
        <v>3.03</v>
      </c>
      <c r="R45" t="n">
        <v>2.72</v>
      </c>
      <c r="S45" t="n">
        <v>2.29</v>
      </c>
      <c r="T45" t="n">
        <v>1.81</v>
      </c>
      <c r="U45" t="n">
        <v>1.45</v>
      </c>
      <c r="V45" t="n">
        <v>1.14</v>
      </c>
      <c r="W45" t="inlineStr">
        <is>
          <t>-</t>
        </is>
      </c>
    </row>
    <row r="46">
      <c r="A46" s="5" t="inlineStr">
        <is>
          <t>Cashflow je Aktie</t>
        </is>
      </c>
      <c r="B46" s="5" t="inlineStr">
        <is>
          <t>Cashflow per share</t>
        </is>
      </c>
      <c r="C46" t="n">
        <v>1.45</v>
      </c>
      <c r="D46" t="n">
        <v>1.59</v>
      </c>
      <c r="E46" t="n">
        <v>1.27</v>
      </c>
      <c r="F46" t="n">
        <v>1.46</v>
      </c>
      <c r="G46" t="n">
        <v>1.36</v>
      </c>
      <c r="H46" t="n">
        <v>1.24</v>
      </c>
      <c r="I46" t="n">
        <v>1.08</v>
      </c>
      <c r="J46" t="n">
        <v>1.04</v>
      </c>
      <c r="K46" t="n">
        <v>1.05</v>
      </c>
      <c r="L46" t="n">
        <v>1.08</v>
      </c>
      <c r="M46" t="n">
        <v>0.93</v>
      </c>
      <c r="N46" t="n">
        <v>0.87</v>
      </c>
      <c r="O46" t="n">
        <v>0.43</v>
      </c>
      <c r="P46" t="n">
        <v>0.68</v>
      </c>
      <c r="Q46" t="n">
        <v>0.61</v>
      </c>
      <c r="R46" t="n">
        <v>0.37</v>
      </c>
      <c r="S46" t="n">
        <v>0.44</v>
      </c>
      <c r="T46" t="n">
        <v>0.25</v>
      </c>
      <c r="U46" t="n">
        <v>0.4</v>
      </c>
      <c r="V46" t="n">
        <v>0.28</v>
      </c>
      <c r="W46" t="inlineStr">
        <is>
          <t>-</t>
        </is>
      </c>
    </row>
    <row r="47">
      <c r="A47" s="5" t="inlineStr">
        <is>
          <t>Bilanzsumme je Aktie</t>
        </is>
      </c>
      <c r="B47" s="5" t="inlineStr">
        <is>
          <t>Total assets per share</t>
        </is>
      </c>
      <c r="C47" t="n">
        <v>22.99</v>
      </c>
      <c r="D47" t="n">
        <v>25.49</v>
      </c>
      <c r="E47" t="n">
        <v>22.24</v>
      </c>
      <c r="F47" t="n">
        <v>18.37</v>
      </c>
      <c r="G47" t="n">
        <v>17.98</v>
      </c>
      <c r="H47" t="n">
        <v>19.2</v>
      </c>
      <c r="I47" t="n">
        <v>17.05</v>
      </c>
      <c r="J47" t="n">
        <v>17.28</v>
      </c>
      <c r="K47" t="n">
        <v>16.04</v>
      </c>
      <c r="L47" t="n">
        <v>16.79</v>
      </c>
      <c r="M47" t="n">
        <v>16.36</v>
      </c>
      <c r="N47" t="n">
        <v>14.59</v>
      </c>
      <c r="O47" t="n">
        <v>14.21</v>
      </c>
      <c r="P47" t="n">
        <v>8.07</v>
      </c>
      <c r="Q47" t="n">
        <v>5.15</v>
      </c>
      <c r="R47" t="n">
        <v>4.86</v>
      </c>
      <c r="S47" t="n">
        <v>3.77</v>
      </c>
      <c r="T47" t="n">
        <v>3.12</v>
      </c>
      <c r="U47" t="n">
        <v>2.43</v>
      </c>
      <c r="V47" t="n">
        <v>1.64</v>
      </c>
      <c r="W47" t="inlineStr">
        <is>
          <t>-</t>
        </is>
      </c>
    </row>
    <row r="48">
      <c r="A48" s="5" t="inlineStr">
        <is>
          <t>Personal am Ende des Jahres</t>
        </is>
      </c>
      <c r="B48" s="5" t="inlineStr">
        <is>
          <t>Staff at the end of year</t>
        </is>
      </c>
      <c r="C48" t="n">
        <v>5096</v>
      </c>
      <c r="D48" t="n">
        <v>4952</v>
      </c>
      <c r="E48" t="n">
        <v>4688</v>
      </c>
      <c r="F48" t="n">
        <v>4684</v>
      </c>
      <c r="G48" t="n">
        <v>4559</v>
      </c>
      <c r="H48" t="n">
        <v>4339</v>
      </c>
      <c r="I48" t="n">
        <v>4015</v>
      </c>
      <c r="J48" t="n">
        <v>3999</v>
      </c>
      <c r="K48" t="n">
        <v>3938</v>
      </c>
      <c r="L48" t="n">
        <v>3587</v>
      </c>
      <c r="M48" t="n">
        <v>3495</v>
      </c>
      <c r="N48" t="n">
        <v>3041</v>
      </c>
      <c r="O48" t="n">
        <v>2662</v>
      </c>
      <c r="P48" t="n">
        <v>1954</v>
      </c>
      <c r="Q48" t="n">
        <v>1589</v>
      </c>
      <c r="R48" t="n">
        <v>1322</v>
      </c>
      <c r="S48" t="n">
        <v>1553</v>
      </c>
      <c r="T48" t="n">
        <v>1651</v>
      </c>
      <c r="U48" t="n">
        <v>1557</v>
      </c>
      <c r="V48" t="n">
        <v>1315</v>
      </c>
      <c r="W48" t="inlineStr">
        <is>
          <t>-</t>
        </is>
      </c>
    </row>
    <row r="49">
      <c r="A49" s="5" t="inlineStr">
        <is>
          <t>Personalaufwand in Mio. USD</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USD</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USD</t>
        </is>
      </c>
      <c r="B51" s="5" t="inlineStr">
        <is>
          <t>Turnover per employee</t>
        </is>
      </c>
      <c r="C51" t="n">
        <v>299534</v>
      </c>
      <c r="D51" t="n">
        <v>303281</v>
      </c>
      <c r="E51" t="n">
        <v>302375</v>
      </c>
      <c r="F51" t="n">
        <v>285651</v>
      </c>
      <c r="G51" t="n">
        <v>280980</v>
      </c>
      <c r="H51" t="n">
        <v>309928</v>
      </c>
      <c r="I51" t="n">
        <v>324280</v>
      </c>
      <c r="J51" t="n">
        <v>313692</v>
      </c>
      <c r="K51" t="n">
        <v>297041</v>
      </c>
      <c r="L51" t="n">
        <v>303150</v>
      </c>
      <c r="M51" t="n">
        <v>288934</v>
      </c>
      <c r="N51" t="n">
        <v>293653</v>
      </c>
      <c r="O51" t="n">
        <v>244102</v>
      </c>
      <c r="P51" t="n">
        <v>238382</v>
      </c>
      <c r="Q51" t="n">
        <v>250723</v>
      </c>
      <c r="R51" t="n">
        <v>287897</v>
      </c>
      <c r="S51" t="n">
        <v>226271</v>
      </c>
      <c r="T51" t="n">
        <v>180860</v>
      </c>
      <c r="U51" t="n">
        <v>169409</v>
      </c>
      <c r="V51" t="n">
        <v>164866</v>
      </c>
      <c r="W51" t="inlineStr">
        <is>
          <t>-</t>
        </is>
      </c>
    </row>
    <row r="52">
      <c r="A52" s="5" t="inlineStr">
        <is>
          <t>Bruttoergebnis je Mitarbeiter in USD</t>
        </is>
      </c>
      <c r="B52" s="5" t="inlineStr">
        <is>
          <t>Gross Profit per employee</t>
        </is>
      </c>
      <c r="C52" t="n">
        <v>197272</v>
      </c>
      <c r="D52" t="n">
        <v>202141</v>
      </c>
      <c r="E52" t="n">
        <v>196800</v>
      </c>
      <c r="F52" t="n">
        <v>180337</v>
      </c>
      <c r="G52" t="n">
        <v>181268</v>
      </c>
      <c r="H52" t="n">
        <v>199332</v>
      </c>
      <c r="I52" t="n">
        <v>203113</v>
      </c>
      <c r="J52" t="n">
        <v>206052</v>
      </c>
      <c r="K52" t="n">
        <v>190401</v>
      </c>
      <c r="L52" t="n">
        <v>199498</v>
      </c>
      <c r="M52" t="n">
        <v>190873</v>
      </c>
      <c r="N52" t="n">
        <v>197205</v>
      </c>
      <c r="O52" t="n">
        <v>162847</v>
      </c>
      <c r="P52" t="n">
        <v>166121</v>
      </c>
      <c r="Q52" t="n">
        <v>173191</v>
      </c>
      <c r="R52" t="n">
        <v>191755</v>
      </c>
      <c r="S52" t="n">
        <v>147457</v>
      </c>
      <c r="T52" t="n">
        <v>122411</v>
      </c>
      <c r="U52" t="n">
        <v>118240</v>
      </c>
      <c r="V52" t="n">
        <v>115133</v>
      </c>
      <c r="W52" t="inlineStr">
        <is>
          <t>-</t>
        </is>
      </c>
    </row>
    <row r="53">
      <c r="A53" s="5" t="inlineStr">
        <is>
          <t>Gewinn je Mitarbeiter in USD</t>
        </is>
      </c>
      <c r="B53" s="5" t="inlineStr">
        <is>
          <t>Earnings per employee</t>
        </is>
      </c>
      <c r="C53" t="n">
        <v>-8144</v>
      </c>
      <c r="D53" t="n">
        <v>38449</v>
      </c>
      <c r="E53" t="n">
        <v>8618</v>
      </c>
      <c r="F53" t="n">
        <v>17165</v>
      </c>
      <c r="G53" t="n">
        <v>27879</v>
      </c>
      <c r="H53" t="n">
        <v>26873</v>
      </c>
      <c r="I53" t="n">
        <v>17210</v>
      </c>
      <c r="J53" t="n">
        <v>32383</v>
      </c>
      <c r="K53" t="n">
        <v>24378</v>
      </c>
      <c r="L53" t="n">
        <v>40229</v>
      </c>
      <c r="M53" t="n">
        <v>39428</v>
      </c>
      <c r="N53" t="n">
        <v>29267</v>
      </c>
      <c r="O53" t="n">
        <v>18820</v>
      </c>
      <c r="P53" t="n">
        <v>36080</v>
      </c>
      <c r="Q53" t="n">
        <v>39144</v>
      </c>
      <c r="R53" t="n">
        <v>36838</v>
      </c>
      <c r="S53" t="n">
        <v>27624</v>
      </c>
      <c r="T53" t="n">
        <v>13992</v>
      </c>
      <c r="U53" t="n">
        <v>22094</v>
      </c>
      <c r="V53" t="n">
        <v>15970</v>
      </c>
      <c r="W53" t="inlineStr">
        <is>
          <t>-</t>
        </is>
      </c>
    </row>
    <row r="54">
      <c r="A54" s="5" t="inlineStr">
        <is>
          <t>KGV (Kurs/Gewinn)</t>
        </is>
      </c>
      <c r="B54" s="5" t="inlineStr">
        <is>
          <t>PE (price/earnings)</t>
        </is>
      </c>
      <c r="C54" t="inlineStr">
        <is>
          <t>-</t>
        </is>
      </c>
      <c r="D54" t="n">
        <v>41</v>
      </c>
      <c r="E54" t="n">
        <v>171.8</v>
      </c>
      <c r="F54" t="n">
        <v>82.40000000000001</v>
      </c>
      <c r="G54" t="n">
        <v>51.2</v>
      </c>
      <c r="H54" t="n">
        <v>46.9</v>
      </c>
      <c r="I54" t="n">
        <v>79.40000000000001</v>
      </c>
      <c r="J54" t="n">
        <v>33</v>
      </c>
      <c r="K54" t="n">
        <v>33.7</v>
      </c>
      <c r="L54" t="n">
        <v>23.8</v>
      </c>
      <c r="M54" t="n">
        <v>34.9</v>
      </c>
      <c r="N54" t="n">
        <v>27.5</v>
      </c>
      <c r="O54" t="n">
        <v>77.3</v>
      </c>
      <c r="P54" t="n">
        <v>34.1</v>
      </c>
      <c r="Q54" t="n">
        <v>28</v>
      </c>
      <c r="R54" t="n">
        <v>33.2</v>
      </c>
      <c r="S54" t="n">
        <v>39.7</v>
      </c>
      <c r="T54" t="n">
        <v>35.9</v>
      </c>
      <c r="U54" t="n">
        <v>103.6</v>
      </c>
      <c r="V54" t="n">
        <v>303.8</v>
      </c>
      <c r="W54" t="n">
        <v>225.5</v>
      </c>
    </row>
    <row r="55">
      <c r="A55" s="5" t="inlineStr">
        <is>
          <t>KUV (Kurs/Umsatz)</t>
        </is>
      </c>
      <c r="B55" s="5" t="inlineStr">
        <is>
          <t>PS (price/sales)</t>
        </is>
      </c>
      <c r="C55" t="n">
        <v>5.04</v>
      </c>
      <c r="D55" t="n">
        <v>5.17</v>
      </c>
      <c r="E55" t="n">
        <v>4.94</v>
      </c>
      <c r="F55" t="n">
        <v>4.91</v>
      </c>
      <c r="G55" t="n">
        <v>5.03</v>
      </c>
      <c r="H55" t="n">
        <v>4.05</v>
      </c>
      <c r="I55" t="n">
        <v>4.38</v>
      </c>
      <c r="J55" t="n">
        <v>3.42</v>
      </c>
      <c r="K55" t="n">
        <v>2.77</v>
      </c>
      <c r="L55" t="n">
        <v>3.16</v>
      </c>
      <c r="M55" t="n">
        <v>5.13</v>
      </c>
      <c r="N55" t="n">
        <v>2.74</v>
      </c>
      <c r="O55" t="n">
        <v>6.97</v>
      </c>
      <c r="P55" t="n">
        <v>5.17</v>
      </c>
      <c r="Q55" t="n">
        <v>4.38</v>
      </c>
      <c r="R55" t="n">
        <v>4.23</v>
      </c>
      <c r="S55" t="n">
        <v>4.79</v>
      </c>
      <c r="T55" t="n">
        <v>2.8</v>
      </c>
      <c r="U55" t="n">
        <v>13.85</v>
      </c>
      <c r="V55" t="n">
        <v>30.9</v>
      </c>
      <c r="W55" t="inlineStr">
        <is>
          <t>-</t>
        </is>
      </c>
    </row>
    <row r="56">
      <c r="A56" s="5" t="inlineStr">
        <is>
          <t>KBV (Kurs/Buchwert)</t>
        </is>
      </c>
      <c r="B56" s="5" t="inlineStr">
        <is>
          <t>PB (price/book value)</t>
        </is>
      </c>
      <c r="C56" t="n">
        <v>3.03</v>
      </c>
      <c r="D56" t="n">
        <v>2.95</v>
      </c>
      <c r="E56" t="n">
        <v>2.76</v>
      </c>
      <c r="F56" t="n">
        <v>2.52</v>
      </c>
      <c r="G56" t="n">
        <v>2.52</v>
      </c>
      <c r="H56" t="n">
        <v>2.05</v>
      </c>
      <c r="I56" t="n">
        <v>2.1</v>
      </c>
      <c r="J56" t="n">
        <v>1.58</v>
      </c>
      <c r="K56" t="n">
        <v>1.27</v>
      </c>
      <c r="L56" t="n">
        <v>1.39</v>
      </c>
      <c r="M56" t="n">
        <v>2.26</v>
      </c>
      <c r="N56" t="n">
        <v>1.68</v>
      </c>
      <c r="O56" t="n">
        <v>3.26</v>
      </c>
      <c r="P56" t="n">
        <v>4.25</v>
      </c>
      <c r="Q56" t="n">
        <v>3.88</v>
      </c>
      <c r="R56" t="n">
        <v>4.02</v>
      </c>
      <c r="S56" t="n">
        <v>5.03</v>
      </c>
      <c r="T56" t="n">
        <v>3.18</v>
      </c>
      <c r="U56" t="n">
        <v>17.16</v>
      </c>
      <c r="V56" t="n">
        <v>40.02</v>
      </c>
      <c r="W56" t="inlineStr">
        <is>
          <t>-</t>
        </is>
      </c>
    </row>
    <row r="57">
      <c r="A57" s="5" t="inlineStr">
        <is>
          <t>KCV (Kurs/Cashflow)</t>
        </is>
      </c>
      <c r="B57" s="5" t="inlineStr">
        <is>
          <t>PC (price/cashflow)</t>
        </is>
      </c>
      <c r="C57" t="n">
        <v>23.27</v>
      </c>
      <c r="D57" t="n">
        <v>21.61</v>
      </c>
      <c r="E57" t="n">
        <v>24.43</v>
      </c>
      <c r="F57" t="n">
        <v>19.24</v>
      </c>
      <c r="G57" t="n">
        <v>20.29</v>
      </c>
      <c r="H57" t="n">
        <v>18.9</v>
      </c>
      <c r="I57" t="n">
        <v>22.04</v>
      </c>
      <c r="J57" t="n">
        <v>17.53</v>
      </c>
      <c r="K57" t="n">
        <v>13.21</v>
      </c>
      <c r="L57" t="n">
        <v>13.71</v>
      </c>
      <c r="M57" t="n">
        <v>23.88</v>
      </c>
      <c r="N57" t="n">
        <v>14.14</v>
      </c>
      <c r="O57" t="n">
        <v>53.43</v>
      </c>
      <c r="P57" t="n">
        <v>23.71</v>
      </c>
      <c r="Q57" t="n">
        <v>19.15</v>
      </c>
      <c r="R57" t="n">
        <v>29.92</v>
      </c>
      <c r="S57" t="n">
        <v>26.27</v>
      </c>
      <c r="T57" t="n">
        <v>22.76</v>
      </c>
      <c r="U57" t="n">
        <v>62.9</v>
      </c>
      <c r="V57" t="n">
        <v>164.59</v>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-0.5</v>
      </c>
      <c r="D59" t="n">
        <v>2.4</v>
      </c>
      <c r="E59" t="n">
        <v>0.6</v>
      </c>
      <c r="F59" t="n">
        <v>1.2</v>
      </c>
      <c r="G59" t="n">
        <v>2</v>
      </c>
      <c r="H59" t="n">
        <v>2.1</v>
      </c>
      <c r="I59" t="n">
        <v>1.3</v>
      </c>
      <c r="J59" t="n">
        <v>3</v>
      </c>
      <c r="K59" t="n">
        <v>3</v>
      </c>
      <c r="L59" t="n">
        <v>4.2</v>
      </c>
      <c r="M59" t="n">
        <v>2.9</v>
      </c>
      <c r="N59" t="n">
        <v>3.6</v>
      </c>
      <c r="O59" t="n">
        <v>1.3</v>
      </c>
      <c r="P59" t="n">
        <v>2.9</v>
      </c>
      <c r="Q59" t="n">
        <v>3.6</v>
      </c>
      <c r="R59" t="n">
        <v>3</v>
      </c>
      <c r="S59" t="n">
        <v>2.5</v>
      </c>
      <c r="T59" t="n">
        <v>2.8</v>
      </c>
      <c r="U59" t="n">
        <v>1</v>
      </c>
      <c r="V59" t="n">
        <v>0.3</v>
      </c>
      <c r="W59" t="n">
        <v>0.4</v>
      </c>
    </row>
    <row r="60">
      <c r="A60" s="5" t="inlineStr">
        <is>
          <t>Eigenkapitalrendite in %</t>
        </is>
      </c>
      <c r="B60" s="5" t="inlineStr">
        <is>
          <t>Return on Equity in %</t>
        </is>
      </c>
      <c r="C60" t="n">
        <v>-1.64</v>
      </c>
      <c r="D60" t="n">
        <v>7.23</v>
      </c>
      <c r="E60" t="n">
        <v>1.59</v>
      </c>
      <c r="F60" t="n">
        <v>3.08</v>
      </c>
      <c r="G60" t="n">
        <v>4.96</v>
      </c>
      <c r="H60" t="n">
        <v>4.39</v>
      </c>
      <c r="I60" t="n">
        <v>2.54</v>
      </c>
      <c r="J60" t="n">
        <v>4.75</v>
      </c>
      <c r="K60" t="n">
        <v>3.75</v>
      </c>
      <c r="L60" t="n">
        <v>5.83</v>
      </c>
      <c r="M60" t="n">
        <v>6.01</v>
      </c>
      <c r="N60" t="n">
        <v>6.12</v>
      </c>
      <c r="O60" t="n">
        <v>3.6</v>
      </c>
      <c r="P60" t="n">
        <v>12.45</v>
      </c>
      <c r="Q60" t="n">
        <v>13.81</v>
      </c>
      <c r="R60" t="n">
        <v>12.16</v>
      </c>
      <c r="S60" t="n">
        <v>12.81</v>
      </c>
      <c r="T60" t="n">
        <v>8.779999999999999</v>
      </c>
      <c r="U60" t="n">
        <v>16.15</v>
      </c>
      <c r="V60" t="n">
        <v>12.54</v>
      </c>
      <c r="W60" t="inlineStr">
        <is>
          <t>-</t>
        </is>
      </c>
    </row>
    <row r="61">
      <c r="A61" s="5" t="inlineStr">
        <is>
          <t>Umsatzrendite in %</t>
        </is>
      </c>
      <c r="B61" s="5" t="inlineStr">
        <is>
          <t>Return on sales in %</t>
        </is>
      </c>
      <c r="C61" t="n">
        <v>-2.72</v>
      </c>
      <c r="D61" t="n">
        <v>12.68</v>
      </c>
      <c r="E61" t="n">
        <v>2.85</v>
      </c>
      <c r="F61" t="n">
        <v>6.01</v>
      </c>
      <c r="G61" t="n">
        <v>9.93</v>
      </c>
      <c r="H61" t="n">
        <v>8.67</v>
      </c>
      <c r="I61" t="n">
        <v>5.31</v>
      </c>
      <c r="J61" t="n">
        <v>10.32</v>
      </c>
      <c r="K61" t="n">
        <v>8.210000000000001</v>
      </c>
      <c r="L61" t="n">
        <v>13.27</v>
      </c>
      <c r="M61" t="n">
        <v>13.65</v>
      </c>
      <c r="N61" t="n">
        <v>9.970000000000001</v>
      </c>
      <c r="O61" t="n">
        <v>7.71</v>
      </c>
      <c r="P61" t="n">
        <v>15.14</v>
      </c>
      <c r="Q61" t="n">
        <v>15.61</v>
      </c>
      <c r="R61" t="n">
        <v>12.8</v>
      </c>
      <c r="S61" t="n">
        <v>12.21</v>
      </c>
      <c r="T61" t="n">
        <v>7.74</v>
      </c>
      <c r="U61" t="n">
        <v>13.04</v>
      </c>
      <c r="V61" t="n">
        <v>9.69</v>
      </c>
      <c r="W61" t="n">
        <v>8.789999999999999</v>
      </c>
    </row>
    <row r="62">
      <c r="A62" s="5" t="inlineStr">
        <is>
          <t>Gesamtkapitalrendite in %</t>
        </is>
      </c>
      <c r="B62" s="5" t="inlineStr">
        <is>
          <t>Total Return on Investment in %</t>
        </is>
      </c>
      <c r="C62" t="n">
        <v>0.62</v>
      </c>
      <c r="D62" t="n">
        <v>4.48</v>
      </c>
      <c r="E62" t="n">
        <v>1.79</v>
      </c>
      <c r="F62" t="n">
        <v>2.77</v>
      </c>
      <c r="G62" t="n">
        <v>3.93</v>
      </c>
      <c r="H62" t="n">
        <v>3.5</v>
      </c>
      <c r="I62" t="n">
        <v>2.45</v>
      </c>
      <c r="J62" t="n">
        <v>3.74</v>
      </c>
      <c r="K62" t="n">
        <v>3.23</v>
      </c>
      <c r="L62" t="n">
        <v>4.4</v>
      </c>
      <c r="M62" t="n">
        <v>4.41</v>
      </c>
      <c r="N62" t="n">
        <v>4.38</v>
      </c>
      <c r="O62" t="n">
        <v>2.94</v>
      </c>
      <c r="P62" t="n">
        <v>6.8</v>
      </c>
      <c r="Q62" t="n">
        <v>8.9</v>
      </c>
      <c r="R62" t="n">
        <v>7.53</v>
      </c>
      <c r="S62" t="n">
        <v>8.609999999999999</v>
      </c>
      <c r="T62" t="n">
        <v>5.65</v>
      </c>
      <c r="U62" t="n">
        <v>9.92</v>
      </c>
      <c r="V62" t="n">
        <v>9.380000000000001</v>
      </c>
      <c r="W62" t="inlineStr">
        <is>
          <t>-</t>
        </is>
      </c>
    </row>
    <row r="63">
      <c r="A63" s="5" t="inlineStr">
        <is>
          <t>Return on Investment in %</t>
        </is>
      </c>
      <c r="B63" s="5" t="inlineStr">
        <is>
          <t>Return on Investment in %</t>
        </is>
      </c>
      <c r="C63" t="n">
        <v>-0.79</v>
      </c>
      <c r="D63" t="n">
        <v>3.31</v>
      </c>
      <c r="E63" t="n">
        <v>0.8</v>
      </c>
      <c r="F63" t="n">
        <v>1.87</v>
      </c>
      <c r="G63" t="n">
        <v>3.03</v>
      </c>
      <c r="H63" t="n">
        <v>2.62</v>
      </c>
      <c r="I63" t="n">
        <v>1.69</v>
      </c>
      <c r="J63" t="n">
        <v>3.17</v>
      </c>
      <c r="K63" t="n">
        <v>2.56</v>
      </c>
      <c r="L63" t="n">
        <v>3.69</v>
      </c>
      <c r="M63" t="n">
        <v>3.63</v>
      </c>
      <c r="N63" t="n">
        <v>3.08</v>
      </c>
      <c r="O63" t="n">
        <v>1.81</v>
      </c>
      <c r="P63" t="n">
        <v>5.82</v>
      </c>
      <c r="Q63" t="n">
        <v>8.130000000000001</v>
      </c>
      <c r="R63" t="n">
        <v>6.82</v>
      </c>
      <c r="S63" t="n">
        <v>7.77</v>
      </c>
      <c r="T63" t="n">
        <v>5.08</v>
      </c>
      <c r="U63" t="n">
        <v>9.640000000000001</v>
      </c>
      <c r="V63" t="n">
        <v>8.720000000000001</v>
      </c>
      <c r="W63" t="inlineStr">
        <is>
          <t>-</t>
        </is>
      </c>
    </row>
    <row r="64">
      <c r="A64" s="5" t="inlineStr">
        <is>
          <t>Arbeitsintensität in %</t>
        </is>
      </c>
      <c r="B64" s="5" t="inlineStr">
        <is>
          <t>Work Intensity in %</t>
        </is>
      </c>
      <c r="C64" t="n">
        <v>29.99</v>
      </c>
      <c r="D64" t="n">
        <v>37.49</v>
      </c>
      <c r="E64" t="n">
        <v>32.71</v>
      </c>
      <c r="F64" t="n">
        <v>24.08</v>
      </c>
      <c r="G64" t="n">
        <v>22.95</v>
      </c>
      <c r="H64" t="n">
        <v>25.79</v>
      </c>
      <c r="I64" t="n">
        <v>22.52</v>
      </c>
      <c r="J64" t="n">
        <v>24.28</v>
      </c>
      <c r="K64" t="n">
        <v>19.92</v>
      </c>
      <c r="L64" t="n">
        <v>34.86</v>
      </c>
      <c r="M64" t="n">
        <v>35.12</v>
      </c>
      <c r="N64" t="n">
        <v>24.39</v>
      </c>
      <c r="O64" t="n">
        <v>23.35</v>
      </c>
      <c r="P64" t="n">
        <v>56.37</v>
      </c>
      <c r="Q64" t="n">
        <v>48.39</v>
      </c>
      <c r="R64" t="n">
        <v>54.17</v>
      </c>
      <c r="S64" t="n">
        <v>46.91</v>
      </c>
      <c r="T64" t="n">
        <v>42.46</v>
      </c>
      <c r="U64" t="n">
        <v>49.66</v>
      </c>
      <c r="V64" t="n">
        <v>61.31</v>
      </c>
      <c r="W64" t="inlineStr">
        <is>
          <t>-</t>
        </is>
      </c>
    </row>
    <row r="65">
      <c r="A65" s="5" t="inlineStr">
        <is>
          <t>Eigenkapitalquote in %</t>
        </is>
      </c>
      <c r="B65" s="5" t="inlineStr">
        <is>
          <t>Equity Ratio in %</t>
        </is>
      </c>
      <c r="C65" t="n">
        <v>48.45</v>
      </c>
      <c r="D65" t="n">
        <v>45.84</v>
      </c>
      <c r="E65" t="n">
        <v>50.43</v>
      </c>
      <c r="F65" t="n">
        <v>60.51</v>
      </c>
      <c r="G65" t="n">
        <v>61.15</v>
      </c>
      <c r="H65" t="n">
        <v>59.67</v>
      </c>
      <c r="I65" t="n">
        <v>66.63</v>
      </c>
      <c r="J65" t="n">
        <v>66.65000000000001</v>
      </c>
      <c r="K65" t="n">
        <v>68.09</v>
      </c>
      <c r="L65" t="n">
        <v>63.27</v>
      </c>
      <c r="M65" t="n">
        <v>60.35</v>
      </c>
      <c r="N65" t="n">
        <v>50.39</v>
      </c>
      <c r="O65" t="n">
        <v>50.14</v>
      </c>
      <c r="P65" t="n">
        <v>46.72</v>
      </c>
      <c r="Q65" t="n">
        <v>58.87</v>
      </c>
      <c r="R65" t="n">
        <v>56.03</v>
      </c>
      <c r="S65" t="n">
        <v>60.66</v>
      </c>
      <c r="T65" t="n">
        <v>57.87</v>
      </c>
      <c r="U65" t="n">
        <v>59.66</v>
      </c>
      <c r="V65" t="n">
        <v>69.48999999999999</v>
      </c>
      <c r="W65" t="inlineStr">
        <is>
          <t>-</t>
        </is>
      </c>
    </row>
    <row r="66">
      <c r="A66" s="5" t="inlineStr">
        <is>
          <t>Fremdkapitalquote in %</t>
        </is>
      </c>
      <c r="B66" s="5" t="inlineStr">
        <is>
          <t>Debt Ratio in %</t>
        </is>
      </c>
      <c r="C66" t="n">
        <v>51.55</v>
      </c>
      <c r="D66" t="n">
        <v>54.16</v>
      </c>
      <c r="E66" t="n">
        <v>49.57</v>
      </c>
      <c r="F66" t="n">
        <v>39.49</v>
      </c>
      <c r="G66" t="n">
        <v>38.85</v>
      </c>
      <c r="H66" t="n">
        <v>40.33</v>
      </c>
      <c r="I66" t="n">
        <v>33.37</v>
      </c>
      <c r="J66" t="n">
        <v>33.35</v>
      </c>
      <c r="K66" t="n">
        <v>31.91</v>
      </c>
      <c r="L66" t="n">
        <v>36.73</v>
      </c>
      <c r="M66" t="n">
        <v>39.65</v>
      </c>
      <c r="N66" t="n">
        <v>49.61</v>
      </c>
      <c r="O66" t="n">
        <v>49.86</v>
      </c>
      <c r="P66" t="n">
        <v>53.28</v>
      </c>
      <c r="Q66" t="n">
        <v>41.13</v>
      </c>
      <c r="R66" t="n">
        <v>43.97</v>
      </c>
      <c r="S66" t="n">
        <v>39.34</v>
      </c>
      <c r="T66" t="n">
        <v>42.13</v>
      </c>
      <c r="U66" t="n">
        <v>40.34</v>
      </c>
      <c r="V66" t="n">
        <v>30.51</v>
      </c>
      <c r="W66" t="inlineStr">
        <is>
          <t>-</t>
        </is>
      </c>
    </row>
    <row r="67">
      <c r="A67" s="5" t="inlineStr">
        <is>
          <t>Verschuldungsgrad in %</t>
        </is>
      </c>
      <c r="B67" s="5" t="inlineStr">
        <is>
          <t>Finance Gearing in %</t>
        </is>
      </c>
      <c r="C67" t="n">
        <v>106.4</v>
      </c>
      <c r="D67" t="n">
        <v>118.15</v>
      </c>
      <c r="E67" t="n">
        <v>98.29000000000001</v>
      </c>
      <c r="F67" t="n">
        <v>65.25</v>
      </c>
      <c r="G67" t="n">
        <v>63.53</v>
      </c>
      <c r="H67" t="n">
        <v>67.58</v>
      </c>
      <c r="I67" t="n">
        <v>50.09</v>
      </c>
      <c r="J67" t="n">
        <v>50.04</v>
      </c>
      <c r="K67" t="n">
        <v>46.86</v>
      </c>
      <c r="L67" t="n">
        <v>58.05</v>
      </c>
      <c r="M67" t="n">
        <v>65.7</v>
      </c>
      <c r="N67" t="n">
        <v>98.47</v>
      </c>
      <c r="O67" t="n">
        <v>99.43000000000001</v>
      </c>
      <c r="P67" t="n">
        <v>114.06</v>
      </c>
      <c r="Q67" t="n">
        <v>69.88</v>
      </c>
      <c r="R67" t="n">
        <v>78.47</v>
      </c>
      <c r="S67" t="n">
        <v>64.84</v>
      </c>
      <c r="T67" t="n">
        <v>72.81</v>
      </c>
      <c r="U67" t="n">
        <v>67.61</v>
      </c>
      <c r="V67" t="n">
        <v>43.91</v>
      </c>
      <c r="W67" t="inlineStr">
        <is>
          <t>-</t>
        </is>
      </c>
    </row>
    <row r="68">
      <c r="A68" s="5" t="inlineStr">
        <is>
          <t>Bruttoergebnis Marge in %</t>
        </is>
      </c>
      <c r="B68" s="5" t="inlineStr">
        <is>
          <t>Gross Profit Marge in %</t>
        </is>
      </c>
      <c r="C68" t="n">
        <v>65.86</v>
      </c>
      <c r="D68" t="n">
        <v>66.64</v>
      </c>
      <c r="E68" t="n">
        <v>65.06</v>
      </c>
      <c r="F68" t="n">
        <v>63.13</v>
      </c>
      <c r="G68" t="n">
        <v>64.56</v>
      </c>
      <c r="H68" t="n">
        <v>64.3</v>
      </c>
      <c r="I68" t="n">
        <v>62.63</v>
      </c>
      <c r="J68" t="n">
        <v>65.66</v>
      </c>
      <c r="K68" t="n">
        <v>64.09</v>
      </c>
      <c r="L68" t="n">
        <v>65.83</v>
      </c>
      <c r="M68" t="n">
        <v>66.05</v>
      </c>
      <c r="N68" t="n">
        <v>67.16</v>
      </c>
      <c r="O68" t="n">
        <v>66.70999999999999</v>
      </c>
      <c r="P68" t="n">
        <v>69.69</v>
      </c>
      <c r="Q68" t="n">
        <v>69.08</v>
      </c>
      <c r="R68" t="n">
        <v>66.61</v>
      </c>
      <c r="S68" t="n">
        <v>65.17</v>
      </c>
      <c r="T68" t="n">
        <v>67.68000000000001</v>
      </c>
      <c r="U68" t="n">
        <v>69.79000000000001</v>
      </c>
      <c r="V68" t="n">
        <v>69.83</v>
      </c>
    </row>
    <row r="69">
      <c r="A69" s="5" t="inlineStr">
        <is>
          <t>Kurzfristige Vermögensquote in %</t>
        </is>
      </c>
      <c r="B69" s="5" t="inlineStr">
        <is>
          <t>Current Assets Ratio in %</t>
        </is>
      </c>
      <c r="C69" t="n">
        <v>29.98</v>
      </c>
      <c r="D69" t="n">
        <v>37.49</v>
      </c>
      <c r="E69" t="n">
        <v>32.7</v>
      </c>
      <c r="F69" t="n">
        <v>24.09</v>
      </c>
      <c r="G69" t="n">
        <v>22.95</v>
      </c>
      <c r="H69" t="n">
        <v>25.8</v>
      </c>
      <c r="I69" t="n">
        <v>22.53</v>
      </c>
      <c r="J69" t="n">
        <v>24.28</v>
      </c>
      <c r="K69" t="n">
        <v>19.92</v>
      </c>
      <c r="L69" t="n">
        <v>34.87</v>
      </c>
      <c r="M69" t="n">
        <v>35.13</v>
      </c>
      <c r="N69" t="n">
        <v>24.39</v>
      </c>
      <c r="O69" t="n">
        <v>23.35</v>
      </c>
      <c r="P69" t="n">
        <v>56.37</v>
      </c>
      <c r="Q69" t="n">
        <v>48.39</v>
      </c>
      <c r="R69" t="n">
        <v>54.17</v>
      </c>
      <c r="S69" t="n">
        <v>46.91</v>
      </c>
      <c r="T69" t="n">
        <v>42.46</v>
      </c>
      <c r="U69" t="n">
        <v>49.66</v>
      </c>
      <c r="V69" t="n">
        <v>61.31</v>
      </c>
    </row>
    <row r="70">
      <c r="A70" s="5" t="inlineStr">
        <is>
          <t>Nettogewinn Marge in %</t>
        </is>
      </c>
      <c r="B70" s="5" t="inlineStr">
        <is>
          <t>Net Profit Marge in %</t>
        </is>
      </c>
      <c r="C70" t="n">
        <v>-2.72</v>
      </c>
      <c r="D70" t="n">
        <v>12.68</v>
      </c>
      <c r="E70" t="n">
        <v>2.85</v>
      </c>
      <c r="F70" t="n">
        <v>6.01</v>
      </c>
      <c r="G70" t="n">
        <v>9.93</v>
      </c>
      <c r="H70" t="n">
        <v>8.67</v>
      </c>
      <c r="I70" t="n">
        <v>5.31</v>
      </c>
      <c r="J70" t="n">
        <v>10.32</v>
      </c>
      <c r="K70" t="n">
        <v>8.210000000000001</v>
      </c>
      <c r="L70" t="n">
        <v>13.28</v>
      </c>
      <c r="M70" t="n">
        <v>13.64</v>
      </c>
      <c r="N70" t="n">
        <v>9.970000000000001</v>
      </c>
      <c r="O70" t="n">
        <v>7.71</v>
      </c>
      <c r="P70" t="n">
        <v>15.14</v>
      </c>
      <c r="Q70" t="n">
        <v>15.61</v>
      </c>
      <c r="R70" t="n">
        <v>12.8</v>
      </c>
      <c r="S70" t="n">
        <v>12.21</v>
      </c>
      <c r="T70" t="n">
        <v>7.74</v>
      </c>
      <c r="U70" t="n">
        <v>13.04</v>
      </c>
      <c r="V70" t="n">
        <v>9.69</v>
      </c>
    </row>
    <row r="71">
      <c r="A71" s="5" t="inlineStr">
        <is>
          <t>Operative Ergebnis Marge in %</t>
        </is>
      </c>
      <c r="B71" s="5" t="inlineStr">
        <is>
          <t>EBIT Marge in %</t>
        </is>
      </c>
      <c r="C71" t="n">
        <v>-1.71</v>
      </c>
      <c r="D71" t="n">
        <v>17.75</v>
      </c>
      <c r="E71" t="n">
        <v>10.82</v>
      </c>
      <c r="F71" t="n">
        <v>7.38</v>
      </c>
      <c r="G71" t="n">
        <v>13.73</v>
      </c>
      <c r="H71" t="n">
        <v>11.96</v>
      </c>
      <c r="I71" t="n">
        <v>4.86</v>
      </c>
      <c r="J71" t="n">
        <v>13.53</v>
      </c>
      <c r="K71" t="n">
        <v>8.51</v>
      </c>
      <c r="L71" t="n">
        <v>17.34</v>
      </c>
      <c r="M71" t="n">
        <v>17.84</v>
      </c>
      <c r="N71" t="n">
        <v>16.32</v>
      </c>
      <c r="O71" t="n">
        <v>12.79</v>
      </c>
      <c r="P71" t="n">
        <v>21.6</v>
      </c>
      <c r="Q71" t="n">
        <v>23.8</v>
      </c>
      <c r="R71" t="n">
        <v>22.1</v>
      </c>
      <c r="S71" t="n">
        <v>19.61</v>
      </c>
      <c r="T71" t="n">
        <v>14.47</v>
      </c>
      <c r="U71" t="n">
        <v>20.28</v>
      </c>
      <c r="V71" t="n">
        <v>16.84</v>
      </c>
    </row>
    <row r="72">
      <c r="A72" s="5" t="inlineStr">
        <is>
          <t>Vermögensumsschlag in %</t>
        </is>
      </c>
      <c r="B72" s="5" t="inlineStr">
        <is>
          <t>Asset Turnover in %</t>
        </is>
      </c>
      <c r="C72" t="n">
        <v>29.14</v>
      </c>
      <c r="D72" t="n">
        <v>26.13</v>
      </c>
      <c r="E72" t="n">
        <v>28.14</v>
      </c>
      <c r="F72" t="n">
        <v>31.06</v>
      </c>
      <c r="G72" t="n">
        <v>30.55</v>
      </c>
      <c r="H72" t="n">
        <v>30.2</v>
      </c>
      <c r="I72" t="n">
        <v>31.85</v>
      </c>
      <c r="J72" t="n">
        <v>30.7</v>
      </c>
      <c r="K72" t="n">
        <v>31.14</v>
      </c>
      <c r="L72" t="n">
        <v>27.77</v>
      </c>
      <c r="M72" t="n">
        <v>26.6</v>
      </c>
      <c r="N72" t="n">
        <v>30.95</v>
      </c>
      <c r="O72" t="n">
        <v>23.42</v>
      </c>
      <c r="P72" t="n">
        <v>38.43</v>
      </c>
      <c r="Q72" t="n">
        <v>52.06</v>
      </c>
      <c r="R72" t="n">
        <v>53.26</v>
      </c>
      <c r="S72" t="n">
        <v>63.67</v>
      </c>
      <c r="T72" t="n">
        <v>65.7</v>
      </c>
      <c r="U72" t="n">
        <v>73.89</v>
      </c>
      <c r="V72" t="n">
        <v>90</v>
      </c>
    </row>
    <row r="73">
      <c r="A73" s="5" t="inlineStr">
        <is>
          <t>Langfristige Vermögensquote in %</t>
        </is>
      </c>
      <c r="B73" s="5" t="inlineStr">
        <is>
          <t>Non-Current Assets Ratio in %</t>
        </is>
      </c>
      <c r="C73" t="n">
        <v>70</v>
      </c>
      <c r="D73" t="n">
        <v>62.51</v>
      </c>
      <c r="E73" t="n">
        <v>67.3</v>
      </c>
      <c r="F73" t="n">
        <v>75.93000000000001</v>
      </c>
      <c r="G73" t="n">
        <v>77.04000000000001</v>
      </c>
      <c r="H73" t="n">
        <v>74.23</v>
      </c>
      <c r="I73" t="n">
        <v>77.5</v>
      </c>
      <c r="J73" t="n">
        <v>75.70999999999999</v>
      </c>
      <c r="K73" t="n">
        <v>80.06</v>
      </c>
      <c r="L73" t="n">
        <v>65.13</v>
      </c>
      <c r="M73" t="n">
        <v>64.87</v>
      </c>
      <c r="N73" t="n">
        <v>75.63</v>
      </c>
      <c r="O73" t="n">
        <v>76.65000000000001</v>
      </c>
      <c r="P73" t="n">
        <v>43.63</v>
      </c>
      <c r="Q73" t="n">
        <v>51.61</v>
      </c>
      <c r="R73" t="n">
        <v>45.83</v>
      </c>
      <c r="S73" t="n">
        <v>53.09</v>
      </c>
      <c r="T73" t="n">
        <v>57.54</v>
      </c>
      <c r="U73" t="n">
        <v>50.34</v>
      </c>
      <c r="V73" t="n">
        <v>38.69</v>
      </c>
    </row>
    <row r="74">
      <c r="A74" s="5" t="inlineStr">
        <is>
          <t>Gesamtkapitalrentabilität</t>
        </is>
      </c>
      <c r="B74" s="5" t="inlineStr">
        <is>
          <t>ROA Return on Assets in %</t>
        </is>
      </c>
      <c r="C74" t="n">
        <v>-0.79</v>
      </c>
      <c r="D74" t="n">
        <v>3.31</v>
      </c>
      <c r="E74" t="n">
        <v>0.8</v>
      </c>
      <c r="F74" t="n">
        <v>1.87</v>
      </c>
      <c r="G74" t="n">
        <v>3.03</v>
      </c>
      <c r="H74" t="n">
        <v>2.62</v>
      </c>
      <c r="I74" t="n">
        <v>1.69</v>
      </c>
      <c r="J74" t="n">
        <v>3.17</v>
      </c>
      <c r="K74" t="n">
        <v>2.56</v>
      </c>
      <c r="L74" t="n">
        <v>3.69</v>
      </c>
      <c r="M74" t="n">
        <v>3.63</v>
      </c>
      <c r="N74" t="n">
        <v>3.08</v>
      </c>
      <c r="O74" t="n">
        <v>1.81</v>
      </c>
      <c r="P74" t="n">
        <v>5.82</v>
      </c>
      <c r="Q74" t="n">
        <v>8.130000000000001</v>
      </c>
      <c r="R74" t="n">
        <v>6.82</v>
      </c>
      <c r="S74" t="n">
        <v>7.77</v>
      </c>
      <c r="T74" t="n">
        <v>5.08</v>
      </c>
      <c r="U74" t="n">
        <v>9.640000000000001</v>
      </c>
      <c r="V74" t="n">
        <v>8.720000000000001</v>
      </c>
    </row>
    <row r="75">
      <c r="A75" s="5" t="inlineStr">
        <is>
          <t>Ertrag des eingesetzten Kapitals</t>
        </is>
      </c>
      <c r="B75" s="5" t="inlineStr">
        <is>
          <t>ROCE Return on Cap. Empl. in %</t>
        </is>
      </c>
      <c r="C75" t="n">
        <v>-0.61</v>
      </c>
      <c r="D75" t="n">
        <v>5.58</v>
      </c>
      <c r="E75" t="n">
        <v>3.25</v>
      </c>
      <c r="F75" t="n">
        <v>2.47</v>
      </c>
      <c r="G75" t="n">
        <v>4.48</v>
      </c>
      <c r="H75" t="n">
        <v>4</v>
      </c>
      <c r="I75" t="n">
        <v>1.69</v>
      </c>
      <c r="J75" t="n">
        <v>4.44</v>
      </c>
      <c r="K75" t="n">
        <v>3.04</v>
      </c>
      <c r="L75" t="n">
        <v>5.35</v>
      </c>
      <c r="M75" t="n">
        <v>5.27</v>
      </c>
      <c r="N75" t="n">
        <v>5.56</v>
      </c>
      <c r="O75" t="n">
        <v>3.18</v>
      </c>
      <c r="P75" t="n">
        <v>9.18</v>
      </c>
      <c r="Q75" t="n">
        <v>14.07</v>
      </c>
      <c r="R75" t="n">
        <v>13.42</v>
      </c>
      <c r="S75" t="n">
        <v>15.09</v>
      </c>
      <c r="T75" t="n">
        <v>11.58</v>
      </c>
      <c r="U75" t="n">
        <v>17.89</v>
      </c>
      <c r="V75" t="n">
        <v>18.74</v>
      </c>
    </row>
    <row r="76">
      <c r="A76" s="5" t="inlineStr">
        <is>
          <t>Eigenkapital zu Anlagevermögen</t>
        </is>
      </c>
      <c r="B76" s="5" t="inlineStr">
        <is>
          <t>Equity to Fixed Assets in %</t>
        </is>
      </c>
      <c r="C76" t="n">
        <v>69.22</v>
      </c>
      <c r="D76" t="n">
        <v>73.34</v>
      </c>
      <c r="E76" t="n">
        <v>74.93000000000001</v>
      </c>
      <c r="F76" t="n">
        <v>79.7</v>
      </c>
      <c r="G76" t="n">
        <v>79.31</v>
      </c>
      <c r="H76" t="n">
        <v>80.16</v>
      </c>
      <c r="I76" t="n">
        <v>85.67</v>
      </c>
      <c r="J76" t="n">
        <v>87.72</v>
      </c>
      <c r="K76" t="n">
        <v>84.70999999999999</v>
      </c>
      <c r="L76" t="n">
        <v>97.14</v>
      </c>
      <c r="M76" t="n">
        <v>93.02</v>
      </c>
      <c r="N76" t="n">
        <v>66.64</v>
      </c>
      <c r="O76" t="n">
        <v>65.44</v>
      </c>
      <c r="P76" t="n">
        <v>107.07</v>
      </c>
      <c r="Q76" t="n">
        <v>114.05</v>
      </c>
      <c r="R76" t="n">
        <v>122.26</v>
      </c>
      <c r="S76" t="n">
        <v>114.27</v>
      </c>
      <c r="T76" t="n">
        <v>100.57</v>
      </c>
      <c r="U76" t="n">
        <v>118.53</v>
      </c>
      <c r="V76" t="n">
        <v>179.61</v>
      </c>
    </row>
    <row r="77">
      <c r="A77" s="5" t="inlineStr">
        <is>
          <t>Liquidität Dritten Grades</t>
        </is>
      </c>
      <c r="B77" s="5" t="inlineStr">
        <is>
          <t>Current Ratio in %</t>
        </is>
      </c>
      <c r="C77" t="n">
        <v>165.04</v>
      </c>
      <c r="D77" t="n">
        <v>221.66</v>
      </c>
      <c r="E77" t="n">
        <v>507.39</v>
      </c>
      <c r="F77" t="n">
        <v>336.58</v>
      </c>
      <c r="G77" t="n">
        <v>358.27</v>
      </c>
      <c r="H77" t="n">
        <v>266.22</v>
      </c>
      <c r="I77" t="n">
        <v>273.26</v>
      </c>
      <c r="J77" t="n">
        <v>371.9</v>
      </c>
      <c r="K77" t="n">
        <v>155.37</v>
      </c>
      <c r="L77" t="n">
        <v>351.44</v>
      </c>
      <c r="M77" t="n">
        <v>355.26</v>
      </c>
      <c r="N77" t="n">
        <v>268.14</v>
      </c>
      <c r="O77" t="n">
        <v>391.01</v>
      </c>
      <c r="P77" t="n">
        <v>586.4400000000001</v>
      </c>
      <c r="Q77" t="n">
        <v>403.82</v>
      </c>
      <c r="R77" t="n">
        <v>439.39</v>
      </c>
      <c r="S77" t="n">
        <v>271.67</v>
      </c>
      <c r="T77" t="n">
        <v>236.81</v>
      </c>
      <c r="U77" t="n">
        <v>306.22</v>
      </c>
      <c r="V77" t="n">
        <v>320.39</v>
      </c>
    </row>
    <row r="78">
      <c r="A78" s="5" t="inlineStr">
        <is>
          <t>Operativer Cashflow</t>
        </is>
      </c>
      <c r="B78" s="5" t="inlineStr">
        <is>
          <t>Operating Cashflow in M</t>
        </is>
      </c>
      <c r="C78" t="n">
        <v>5299.7425</v>
      </c>
      <c r="D78" t="n">
        <v>4873.2711</v>
      </c>
      <c r="E78" t="n">
        <v>5534.8608</v>
      </c>
      <c r="F78" t="n">
        <v>4512.9344</v>
      </c>
      <c r="G78" t="n">
        <v>4727.7729</v>
      </c>
      <c r="H78" t="n">
        <v>4385.178</v>
      </c>
      <c r="I78" t="n">
        <v>5283.6492</v>
      </c>
      <c r="J78" t="n">
        <v>4145.6697</v>
      </c>
      <c r="K78" t="n">
        <v>3094.0462</v>
      </c>
      <c r="L78" t="n">
        <v>3195.801</v>
      </c>
      <c r="M78" t="n">
        <v>5542.548</v>
      </c>
      <c r="N78" t="n">
        <v>2796.892</v>
      </c>
      <c r="O78" t="n">
        <v>10434.879</v>
      </c>
      <c r="P78" t="n">
        <v>3561.242</v>
      </c>
      <c r="Q78" t="n">
        <v>2845.69</v>
      </c>
      <c r="R78" t="n">
        <v>4398.240000000001</v>
      </c>
      <c r="S78" t="n">
        <v>3840.674</v>
      </c>
      <c r="T78" t="n">
        <v>3311.58</v>
      </c>
      <c r="U78" t="n">
        <v>9246.299999999999</v>
      </c>
      <c r="V78" t="n">
        <v>24194.73</v>
      </c>
    </row>
    <row r="79">
      <c r="A79" s="5" t="inlineStr">
        <is>
          <t>Aktienrückkauf</t>
        </is>
      </c>
      <c r="B79" s="5" t="inlineStr">
        <is>
          <t>Share Buyback in M</t>
        </is>
      </c>
      <c r="C79" t="n">
        <v>-2.240000000000009</v>
      </c>
      <c r="D79" t="n">
        <v>1.050000000000011</v>
      </c>
      <c r="E79" t="n">
        <v>8</v>
      </c>
      <c r="F79" t="n">
        <v>-1.550000000000011</v>
      </c>
      <c r="G79" t="n">
        <v>-0.9899999999999807</v>
      </c>
      <c r="H79" t="n">
        <v>7.70999999999998</v>
      </c>
      <c r="I79" t="n">
        <v>-3.239999999999981</v>
      </c>
      <c r="J79" t="n">
        <v>-2.27000000000001</v>
      </c>
      <c r="K79" t="n">
        <v>-1.120000000000005</v>
      </c>
      <c r="L79" t="n">
        <v>-1</v>
      </c>
      <c r="M79" t="n">
        <v>-34.29999999999998</v>
      </c>
      <c r="N79" t="n">
        <v>-2.5</v>
      </c>
      <c r="O79" t="n">
        <v>-45.10000000000002</v>
      </c>
      <c r="P79" t="n">
        <v>-1.599999999999994</v>
      </c>
      <c r="Q79" t="n">
        <v>-1.599999999999994</v>
      </c>
      <c r="R79" t="n">
        <v>-0.8000000000000114</v>
      </c>
      <c r="S79" t="n">
        <v>-0.6999999999999886</v>
      </c>
      <c r="T79" t="n">
        <v>1.5</v>
      </c>
      <c r="U79" t="n">
        <v>0</v>
      </c>
      <c r="V79" t="inlineStr">
        <is>
          <t>-</t>
        </is>
      </c>
    </row>
    <row r="80">
      <c r="A80" s="5" t="inlineStr">
        <is>
          <t>Umsatzwachstum 1J in %</t>
        </is>
      </c>
      <c r="B80" s="5" t="inlineStr">
        <is>
          <t>Revenue Growth 1Y in %</t>
        </is>
      </c>
      <c r="C80" t="n">
        <v>1.6</v>
      </c>
      <c r="D80" t="n">
        <v>5.92</v>
      </c>
      <c r="E80" t="n">
        <v>5.98</v>
      </c>
      <c r="F80" t="n">
        <v>4.53</v>
      </c>
      <c r="G80" t="n">
        <v>-4.83</v>
      </c>
      <c r="H80" t="n">
        <v>3.3</v>
      </c>
      <c r="I80" t="n">
        <v>3.75</v>
      </c>
      <c r="J80" t="n">
        <v>7.26</v>
      </c>
      <c r="K80" t="n">
        <v>7.64</v>
      </c>
      <c r="L80" t="n">
        <v>7.62</v>
      </c>
      <c r="M80" t="n">
        <v>13.1</v>
      </c>
      <c r="N80" t="n">
        <v>37.43</v>
      </c>
      <c r="O80" t="n">
        <v>39.5</v>
      </c>
      <c r="P80" t="n">
        <v>16.92</v>
      </c>
      <c r="Q80" t="n">
        <v>4.68</v>
      </c>
      <c r="R80" t="n">
        <v>8.31</v>
      </c>
      <c r="S80" t="n">
        <v>17.68</v>
      </c>
      <c r="T80" t="n">
        <v>13.19</v>
      </c>
      <c r="U80" t="n">
        <v>21.68</v>
      </c>
      <c r="V80" t="n">
        <v>37.04</v>
      </c>
    </row>
    <row r="81">
      <c r="A81" s="5" t="inlineStr">
        <is>
          <t>Umsatzwachstum 3J in %</t>
        </is>
      </c>
      <c r="B81" s="5" t="inlineStr">
        <is>
          <t>Revenue Growth 3Y in %</t>
        </is>
      </c>
      <c r="C81" t="n">
        <v>4.5</v>
      </c>
      <c r="D81" t="n">
        <v>5.48</v>
      </c>
      <c r="E81" t="n">
        <v>1.89</v>
      </c>
      <c r="F81" t="n">
        <v>1</v>
      </c>
      <c r="G81" t="n">
        <v>0.74</v>
      </c>
      <c r="H81" t="n">
        <v>4.77</v>
      </c>
      <c r="I81" t="n">
        <v>6.22</v>
      </c>
      <c r="J81" t="n">
        <v>7.51</v>
      </c>
      <c r="K81" t="n">
        <v>9.449999999999999</v>
      </c>
      <c r="L81" t="n">
        <v>19.38</v>
      </c>
      <c r="M81" t="n">
        <v>30.01</v>
      </c>
      <c r="N81" t="n">
        <v>31.28</v>
      </c>
      <c r="O81" t="n">
        <v>20.37</v>
      </c>
      <c r="P81" t="n">
        <v>9.970000000000001</v>
      </c>
      <c r="Q81" t="n">
        <v>10.22</v>
      </c>
      <c r="R81" t="n">
        <v>13.06</v>
      </c>
      <c r="S81" t="n">
        <v>17.52</v>
      </c>
      <c r="T81" t="n">
        <v>23.97</v>
      </c>
      <c r="U81" t="inlineStr">
        <is>
          <t>-</t>
        </is>
      </c>
      <c r="V81" t="inlineStr">
        <is>
          <t>-</t>
        </is>
      </c>
    </row>
    <row r="82">
      <c r="A82" s="5" t="inlineStr">
        <is>
          <t>Umsatzwachstum 5J in %</t>
        </is>
      </c>
      <c r="B82" s="5" t="inlineStr">
        <is>
          <t>Revenue Growth 5Y in %</t>
        </is>
      </c>
      <c r="C82" t="n">
        <v>2.64</v>
      </c>
      <c r="D82" t="n">
        <v>2.98</v>
      </c>
      <c r="E82" t="n">
        <v>2.55</v>
      </c>
      <c r="F82" t="n">
        <v>2.8</v>
      </c>
      <c r="G82" t="n">
        <v>3.42</v>
      </c>
      <c r="H82" t="n">
        <v>5.91</v>
      </c>
      <c r="I82" t="n">
        <v>7.87</v>
      </c>
      <c r="J82" t="n">
        <v>14.61</v>
      </c>
      <c r="K82" t="n">
        <v>21.06</v>
      </c>
      <c r="L82" t="n">
        <v>22.91</v>
      </c>
      <c r="M82" t="n">
        <v>22.33</v>
      </c>
      <c r="N82" t="n">
        <v>21.37</v>
      </c>
      <c r="O82" t="n">
        <v>17.42</v>
      </c>
      <c r="P82" t="n">
        <v>12.16</v>
      </c>
      <c r="Q82" t="n">
        <v>13.11</v>
      </c>
      <c r="R82" t="n">
        <v>19.58</v>
      </c>
      <c r="S82" t="inlineStr">
        <is>
          <t>-</t>
        </is>
      </c>
      <c r="T82" t="inlineStr">
        <is>
          <t>-</t>
        </is>
      </c>
      <c r="U82" t="inlineStr">
        <is>
          <t>-</t>
        </is>
      </c>
      <c r="V82" t="inlineStr">
        <is>
          <t>-</t>
        </is>
      </c>
    </row>
    <row r="83">
      <c r="A83" s="5" t="inlineStr">
        <is>
          <t>Umsatzwachstum 10J in %</t>
        </is>
      </c>
      <c r="B83" s="5" t="inlineStr">
        <is>
          <t>Revenue Growth 10Y in %</t>
        </is>
      </c>
      <c r="C83" t="n">
        <v>4.28</v>
      </c>
      <c r="D83" t="n">
        <v>5.43</v>
      </c>
      <c r="E83" t="n">
        <v>8.58</v>
      </c>
      <c r="F83" t="n">
        <v>11.93</v>
      </c>
      <c r="G83" t="n">
        <v>13.17</v>
      </c>
      <c r="H83" t="n">
        <v>14.12</v>
      </c>
      <c r="I83" t="n">
        <v>14.62</v>
      </c>
      <c r="J83" t="n">
        <v>16.01</v>
      </c>
      <c r="K83" t="n">
        <v>16.61</v>
      </c>
      <c r="L83" t="n">
        <v>18.01</v>
      </c>
      <c r="M83" t="n">
        <v>20.95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-121.8</v>
      </c>
      <c r="D84" t="n">
        <v>371.29</v>
      </c>
      <c r="E84" t="n">
        <v>-49.75</v>
      </c>
      <c r="F84" t="n">
        <v>-36.74</v>
      </c>
      <c r="G84" t="n">
        <v>9.01</v>
      </c>
      <c r="H84" t="n">
        <v>68.73999999999999</v>
      </c>
      <c r="I84" t="n">
        <v>-46.64</v>
      </c>
      <c r="J84" t="n">
        <v>34.9</v>
      </c>
      <c r="K84" t="n">
        <v>-33.47</v>
      </c>
      <c r="L84" t="n">
        <v>4.72</v>
      </c>
      <c r="M84" t="n">
        <v>54.83</v>
      </c>
      <c r="N84" t="n">
        <v>77.64</v>
      </c>
      <c r="O84" t="n">
        <v>-28.94</v>
      </c>
      <c r="P84" t="n">
        <v>13.34</v>
      </c>
      <c r="Q84" t="n">
        <v>27.72</v>
      </c>
      <c r="R84" t="n">
        <v>13.52</v>
      </c>
      <c r="S84" t="n">
        <v>85.70999999999999</v>
      </c>
      <c r="T84" t="n">
        <v>-32.85</v>
      </c>
      <c r="U84" t="n">
        <v>63.81</v>
      </c>
      <c r="V84" t="n">
        <v>51.08</v>
      </c>
    </row>
    <row r="85">
      <c r="A85" s="5" t="inlineStr">
        <is>
          <t>Gewinnwachstum 3J in %</t>
        </is>
      </c>
      <c r="B85" s="5" t="inlineStr">
        <is>
          <t>Earnings Growth 3Y in %</t>
        </is>
      </c>
      <c r="C85" t="n">
        <v>66.58</v>
      </c>
      <c r="D85" t="n">
        <v>94.93000000000001</v>
      </c>
      <c r="E85" t="n">
        <v>-25.83</v>
      </c>
      <c r="F85" t="n">
        <v>13.67</v>
      </c>
      <c r="G85" t="n">
        <v>10.37</v>
      </c>
      <c r="H85" t="n">
        <v>19</v>
      </c>
      <c r="I85" t="n">
        <v>-15.07</v>
      </c>
      <c r="J85" t="n">
        <v>2.05</v>
      </c>
      <c r="K85" t="n">
        <v>8.69</v>
      </c>
      <c r="L85" t="n">
        <v>45.73</v>
      </c>
      <c r="M85" t="n">
        <v>34.51</v>
      </c>
      <c r="N85" t="n">
        <v>20.68</v>
      </c>
      <c r="O85" t="n">
        <v>4.04</v>
      </c>
      <c r="P85" t="n">
        <v>18.19</v>
      </c>
      <c r="Q85" t="n">
        <v>42.32</v>
      </c>
      <c r="R85" t="n">
        <v>22.13</v>
      </c>
      <c r="S85" t="n">
        <v>38.89</v>
      </c>
      <c r="T85" t="n">
        <v>27.35</v>
      </c>
      <c r="U85" t="inlineStr">
        <is>
          <t>-</t>
        </is>
      </c>
      <c r="V85" t="inlineStr">
        <is>
          <t>-</t>
        </is>
      </c>
    </row>
    <row r="86">
      <c r="A86" s="5" t="inlineStr">
        <is>
          <t>Gewinnwachstum 5J in %</t>
        </is>
      </c>
      <c r="B86" s="5" t="inlineStr">
        <is>
          <t>Earnings Growth 5Y in %</t>
        </is>
      </c>
      <c r="C86" t="n">
        <v>34.4</v>
      </c>
      <c r="D86" t="n">
        <v>72.51000000000001</v>
      </c>
      <c r="E86" t="n">
        <v>-11.08</v>
      </c>
      <c r="F86" t="n">
        <v>5.85</v>
      </c>
      <c r="G86" t="n">
        <v>6.51</v>
      </c>
      <c r="H86" t="n">
        <v>5.65</v>
      </c>
      <c r="I86" t="n">
        <v>2.87</v>
      </c>
      <c r="J86" t="n">
        <v>27.72</v>
      </c>
      <c r="K86" t="n">
        <v>14.96</v>
      </c>
      <c r="L86" t="n">
        <v>24.32</v>
      </c>
      <c r="M86" t="n">
        <v>28.92</v>
      </c>
      <c r="N86" t="n">
        <v>20.66</v>
      </c>
      <c r="O86" t="n">
        <v>22.27</v>
      </c>
      <c r="P86" t="n">
        <v>21.49</v>
      </c>
      <c r="Q86" t="n">
        <v>31.58</v>
      </c>
      <c r="R86" t="n">
        <v>36.25</v>
      </c>
      <c r="S86" t="inlineStr">
        <is>
          <t>-</t>
        </is>
      </c>
      <c r="T86" t="inlineStr">
        <is>
          <t>-</t>
        </is>
      </c>
      <c r="U86" t="inlineStr">
        <is>
          <t>-</t>
        </is>
      </c>
      <c r="V86" t="inlineStr">
        <is>
          <t>-</t>
        </is>
      </c>
    </row>
    <row r="87">
      <c r="A87" s="5" t="inlineStr">
        <is>
          <t>Gewinnwachstum 10J in %</t>
        </is>
      </c>
      <c r="B87" s="5" t="inlineStr">
        <is>
          <t>Earnings Growth 10Y in %</t>
        </is>
      </c>
      <c r="C87" t="n">
        <v>20.03</v>
      </c>
      <c r="D87" t="n">
        <v>37.69</v>
      </c>
      <c r="E87" t="n">
        <v>8.32</v>
      </c>
      <c r="F87" t="n">
        <v>10.4</v>
      </c>
      <c r="G87" t="n">
        <v>15.41</v>
      </c>
      <c r="H87" t="n">
        <v>17.28</v>
      </c>
      <c r="I87" t="n">
        <v>11.76</v>
      </c>
      <c r="J87" t="n">
        <v>25</v>
      </c>
      <c r="K87" t="n">
        <v>18.22</v>
      </c>
      <c r="L87" t="n">
        <v>27.95</v>
      </c>
      <c r="M87" t="n">
        <v>32.59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0.57</v>
      </c>
      <c r="E88" t="n">
        <v>-15.51</v>
      </c>
      <c r="F88" t="n">
        <v>14.09</v>
      </c>
      <c r="G88" t="n">
        <v>7.86</v>
      </c>
      <c r="H88" t="n">
        <v>8.300000000000001</v>
      </c>
      <c r="I88" t="n">
        <v>27.67</v>
      </c>
      <c r="J88" t="n">
        <v>1.19</v>
      </c>
      <c r="K88" t="n">
        <v>2.25</v>
      </c>
      <c r="L88" t="n">
        <v>0.98</v>
      </c>
      <c r="M88" t="n">
        <v>1.21</v>
      </c>
      <c r="N88" t="n">
        <v>1.33</v>
      </c>
      <c r="O88" t="n">
        <v>3.47</v>
      </c>
      <c r="P88" t="n">
        <v>1.59</v>
      </c>
      <c r="Q88" t="n">
        <v>0.89</v>
      </c>
      <c r="R88" t="n">
        <v>0.92</v>
      </c>
      <c r="S88" t="inlineStr">
        <is>
          <t>-</t>
        </is>
      </c>
      <c r="T88" t="inlineStr">
        <is>
          <t>-</t>
        </is>
      </c>
      <c r="U88" t="inlineStr">
        <is>
          <t>-</t>
        </is>
      </c>
      <c r="V88" t="inlineStr">
        <is>
          <t>-</t>
        </is>
      </c>
    </row>
    <row r="89">
      <c r="A89" s="5" t="inlineStr">
        <is>
          <t>EBIT-Wachstum 1J in %</t>
        </is>
      </c>
      <c r="B89" s="5" t="inlineStr">
        <is>
          <t>EBIT Growth 1Y in %</t>
        </is>
      </c>
      <c r="C89" t="n">
        <v>-109.79</v>
      </c>
      <c r="D89" t="n">
        <v>73.79000000000001</v>
      </c>
      <c r="E89" t="n">
        <v>55.26</v>
      </c>
      <c r="F89" t="n">
        <v>-43.77</v>
      </c>
      <c r="G89" t="n">
        <v>9.27</v>
      </c>
      <c r="H89" t="n">
        <v>154.03</v>
      </c>
      <c r="I89" t="n">
        <v>-62.72</v>
      </c>
      <c r="J89" t="n">
        <v>70.48</v>
      </c>
      <c r="K89" t="n">
        <v>-47.16</v>
      </c>
      <c r="L89" t="n">
        <v>4.61</v>
      </c>
      <c r="M89" t="n">
        <v>23.68</v>
      </c>
      <c r="N89" t="n">
        <v>75.33</v>
      </c>
      <c r="O89" t="n">
        <v>-17.4</v>
      </c>
      <c r="P89" t="n">
        <v>6.12</v>
      </c>
      <c r="Q89" t="n">
        <v>12.72</v>
      </c>
      <c r="R89" t="n">
        <v>22.06</v>
      </c>
      <c r="S89" t="n">
        <v>59.49</v>
      </c>
      <c r="T89" t="n">
        <v>-19.25</v>
      </c>
      <c r="U89" t="n">
        <v>46.58</v>
      </c>
      <c r="V89" t="n">
        <v>56.65</v>
      </c>
    </row>
    <row r="90">
      <c r="A90" s="5" t="inlineStr">
        <is>
          <t>EBIT-Wachstum 3J in %</t>
        </is>
      </c>
      <c r="B90" s="5" t="inlineStr">
        <is>
          <t>EBIT Growth 3Y in %</t>
        </is>
      </c>
      <c r="C90" t="n">
        <v>6.42</v>
      </c>
      <c r="D90" t="n">
        <v>28.43</v>
      </c>
      <c r="E90" t="n">
        <v>6.92</v>
      </c>
      <c r="F90" t="n">
        <v>39.84</v>
      </c>
      <c r="G90" t="n">
        <v>33.53</v>
      </c>
      <c r="H90" t="n">
        <v>53.93</v>
      </c>
      <c r="I90" t="n">
        <v>-13.13</v>
      </c>
      <c r="J90" t="n">
        <v>9.31</v>
      </c>
      <c r="K90" t="n">
        <v>-6.29</v>
      </c>
      <c r="L90" t="n">
        <v>34.54</v>
      </c>
      <c r="M90" t="n">
        <v>27.2</v>
      </c>
      <c r="N90" t="n">
        <v>21.35</v>
      </c>
      <c r="O90" t="n">
        <v>0.48</v>
      </c>
      <c r="P90" t="n">
        <v>13.63</v>
      </c>
      <c r="Q90" t="n">
        <v>31.42</v>
      </c>
      <c r="R90" t="n">
        <v>20.77</v>
      </c>
      <c r="S90" t="n">
        <v>28.94</v>
      </c>
      <c r="T90" t="n">
        <v>27.99</v>
      </c>
      <c r="U90" t="inlineStr">
        <is>
          <t>-</t>
        </is>
      </c>
      <c r="V90" t="inlineStr">
        <is>
          <t>-</t>
        </is>
      </c>
    </row>
    <row r="91">
      <c r="A91" s="5" t="inlineStr">
        <is>
          <t>EBIT-Wachstum 5J in %</t>
        </is>
      </c>
      <c r="B91" s="5" t="inlineStr">
        <is>
          <t>EBIT Growth 5Y in %</t>
        </is>
      </c>
      <c r="C91" t="n">
        <v>-3.05</v>
      </c>
      <c r="D91" t="n">
        <v>49.72</v>
      </c>
      <c r="E91" t="n">
        <v>22.41</v>
      </c>
      <c r="F91" t="n">
        <v>25.46</v>
      </c>
      <c r="G91" t="n">
        <v>24.78</v>
      </c>
      <c r="H91" t="n">
        <v>23.85</v>
      </c>
      <c r="I91" t="n">
        <v>-2.22</v>
      </c>
      <c r="J91" t="n">
        <v>25.39</v>
      </c>
      <c r="K91" t="n">
        <v>7.81</v>
      </c>
      <c r="L91" t="n">
        <v>18.47</v>
      </c>
      <c r="M91" t="n">
        <v>20.09</v>
      </c>
      <c r="N91" t="n">
        <v>19.77</v>
      </c>
      <c r="O91" t="n">
        <v>16.6</v>
      </c>
      <c r="P91" t="n">
        <v>16.23</v>
      </c>
      <c r="Q91" t="n">
        <v>24.32</v>
      </c>
      <c r="R91" t="n">
        <v>33.11</v>
      </c>
      <c r="S91" t="inlineStr">
        <is>
          <t>-</t>
        </is>
      </c>
      <c r="T91" t="inlineStr">
        <is>
          <t>-</t>
        </is>
      </c>
      <c r="U91" t="inlineStr">
        <is>
          <t>-</t>
        </is>
      </c>
      <c r="V91" t="inlineStr">
        <is>
          <t>-</t>
        </is>
      </c>
    </row>
    <row r="92">
      <c r="A92" s="5" t="inlineStr">
        <is>
          <t>EBIT-Wachstum 10J in %</t>
        </is>
      </c>
      <c r="B92" s="5" t="inlineStr">
        <is>
          <t>EBIT Growth 10Y in %</t>
        </is>
      </c>
      <c r="C92" t="n">
        <v>10.4</v>
      </c>
      <c r="D92" t="n">
        <v>23.75</v>
      </c>
      <c r="E92" t="n">
        <v>23.9</v>
      </c>
      <c r="F92" t="n">
        <v>16.63</v>
      </c>
      <c r="G92" t="n">
        <v>21.62</v>
      </c>
      <c r="H92" t="n">
        <v>21.97</v>
      </c>
      <c r="I92" t="n">
        <v>8.77</v>
      </c>
      <c r="J92" t="n">
        <v>20.99</v>
      </c>
      <c r="K92" t="n">
        <v>12.02</v>
      </c>
      <c r="L92" t="n">
        <v>21.39</v>
      </c>
      <c r="M92" t="n">
        <v>26.6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7.68</v>
      </c>
      <c r="D93" t="n">
        <v>-11.54</v>
      </c>
      <c r="E93" t="n">
        <v>26.98</v>
      </c>
      <c r="F93" t="n">
        <v>-5.17</v>
      </c>
      <c r="G93" t="n">
        <v>7.35</v>
      </c>
      <c r="H93" t="n">
        <v>-14.25</v>
      </c>
      <c r="I93" t="n">
        <v>25.73</v>
      </c>
      <c r="J93" t="n">
        <v>32.7</v>
      </c>
      <c r="K93" t="n">
        <v>-3.65</v>
      </c>
      <c r="L93" t="n">
        <v>-42.59</v>
      </c>
      <c r="M93" t="n">
        <v>68.88</v>
      </c>
      <c r="N93" t="n">
        <v>-73.54000000000001</v>
      </c>
      <c r="O93" t="n">
        <v>125.35</v>
      </c>
      <c r="P93" t="n">
        <v>23.81</v>
      </c>
      <c r="Q93" t="n">
        <v>-36</v>
      </c>
      <c r="R93" t="n">
        <v>13.89</v>
      </c>
      <c r="S93" t="n">
        <v>15.42</v>
      </c>
      <c r="T93" t="n">
        <v>-63.82</v>
      </c>
      <c r="U93" t="n">
        <v>-61.78</v>
      </c>
      <c r="V93" t="inlineStr">
        <is>
          <t>-</t>
        </is>
      </c>
    </row>
    <row r="94">
      <c r="A94" s="5" t="inlineStr">
        <is>
          <t>Op.Cashflow Wachstum 3J in %</t>
        </is>
      </c>
      <c r="B94" s="5" t="inlineStr">
        <is>
          <t>Op.Cashflow Wachstum 3Y in %</t>
        </is>
      </c>
      <c r="C94" t="n">
        <v>7.71</v>
      </c>
      <c r="D94" t="n">
        <v>3.42</v>
      </c>
      <c r="E94" t="n">
        <v>9.720000000000001</v>
      </c>
      <c r="F94" t="n">
        <v>-4.02</v>
      </c>
      <c r="G94" t="n">
        <v>6.28</v>
      </c>
      <c r="H94" t="n">
        <v>14.73</v>
      </c>
      <c r="I94" t="n">
        <v>18.26</v>
      </c>
      <c r="J94" t="n">
        <v>-4.51</v>
      </c>
      <c r="K94" t="n">
        <v>7.55</v>
      </c>
      <c r="L94" t="n">
        <v>-15.75</v>
      </c>
      <c r="M94" t="n">
        <v>40.23</v>
      </c>
      <c r="N94" t="n">
        <v>25.21</v>
      </c>
      <c r="O94" t="n">
        <v>37.72</v>
      </c>
      <c r="P94" t="n">
        <v>0.57</v>
      </c>
      <c r="Q94" t="n">
        <v>-2.23</v>
      </c>
      <c r="R94" t="n">
        <v>-11.5</v>
      </c>
      <c r="S94" t="n">
        <v>-36.73</v>
      </c>
      <c r="T94" t="inlineStr">
        <is>
          <t>-</t>
        </is>
      </c>
      <c r="U94" t="inlineStr">
        <is>
          <t>-</t>
        </is>
      </c>
      <c r="V94" t="inlineStr">
        <is>
          <t>-</t>
        </is>
      </c>
    </row>
    <row r="95">
      <c r="A95" s="5" t="inlineStr">
        <is>
          <t>Op.Cashflow Wachstum 5J in %</t>
        </is>
      </c>
      <c r="B95" s="5" t="inlineStr">
        <is>
          <t>Op.Cashflow Wachstum 5Y in %</t>
        </is>
      </c>
      <c r="C95" t="n">
        <v>5.06</v>
      </c>
      <c r="D95" t="n">
        <v>0.67</v>
      </c>
      <c r="E95" t="n">
        <v>8.130000000000001</v>
      </c>
      <c r="F95" t="n">
        <v>9.27</v>
      </c>
      <c r="G95" t="n">
        <v>9.58</v>
      </c>
      <c r="H95" t="n">
        <v>-0.41</v>
      </c>
      <c r="I95" t="n">
        <v>16.21</v>
      </c>
      <c r="J95" t="n">
        <v>-3.64</v>
      </c>
      <c r="K95" t="n">
        <v>14.89</v>
      </c>
      <c r="L95" t="n">
        <v>20.38</v>
      </c>
      <c r="M95" t="n">
        <v>21.7</v>
      </c>
      <c r="N95" t="n">
        <v>10.7</v>
      </c>
      <c r="O95" t="n">
        <v>28.49</v>
      </c>
      <c r="P95" t="n">
        <v>-9.34</v>
      </c>
      <c r="Q95" t="n">
        <v>-26.46</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2.32</v>
      </c>
      <c r="D96" t="n">
        <v>8.44</v>
      </c>
      <c r="E96" t="n">
        <v>2.24</v>
      </c>
      <c r="F96" t="n">
        <v>12.08</v>
      </c>
      <c r="G96" t="n">
        <v>14.98</v>
      </c>
      <c r="H96" t="n">
        <v>10.64</v>
      </c>
      <c r="I96" t="n">
        <v>13.46</v>
      </c>
      <c r="J96" t="n">
        <v>12.43</v>
      </c>
      <c r="K96" t="n">
        <v>2.77</v>
      </c>
      <c r="L96" t="n">
        <v>-3.04</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618.9</v>
      </c>
      <c r="D97" t="n">
        <v>1183</v>
      </c>
      <c r="E97" t="n">
        <v>1323</v>
      </c>
      <c r="F97" t="n">
        <v>729.2</v>
      </c>
      <c r="G97" t="n">
        <v>693.2</v>
      </c>
      <c r="H97" t="n">
        <v>717.2</v>
      </c>
      <c r="I97" t="n">
        <v>583.9</v>
      </c>
      <c r="J97" t="n">
        <v>725.7</v>
      </c>
      <c r="K97" t="n">
        <v>266.7</v>
      </c>
      <c r="L97" t="n">
        <v>976.2</v>
      </c>
      <c r="M97" t="n">
        <v>958</v>
      </c>
      <c r="N97" t="n">
        <v>441.2</v>
      </c>
      <c r="O97" t="n">
        <v>482.2</v>
      </c>
      <c r="P97" t="n">
        <v>566.7</v>
      </c>
      <c r="Q97" t="n">
        <v>278.6</v>
      </c>
      <c r="R97" t="n">
        <v>299</v>
      </c>
      <c r="S97" t="n">
        <v>163.6</v>
      </c>
      <c r="T97" t="n">
        <v>111.5</v>
      </c>
      <c r="U97" t="n">
        <v>119.4</v>
      </c>
      <c r="V97" t="n">
        <v>101.6</v>
      </c>
      <c r="W97" t="inlineStr">
        <is>
          <t>-</t>
        </is>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11"/>
    <col customWidth="1" max="15" min="15" width="10"/>
    <col customWidth="1" max="16" min="16" width="21"/>
    <col customWidth="1" max="17" min="17" width="20"/>
    <col customWidth="1" max="18" min="18" width="11"/>
    <col customWidth="1" max="19" min="19" width="11"/>
    <col customWidth="1" max="20" min="20" width="20"/>
    <col customWidth="1" max="21" min="21" width="11"/>
    <col customWidth="1" max="22" min="22" width="19"/>
    <col customWidth="1" max="23" min="23" width="8"/>
  </cols>
  <sheetData>
    <row r="1">
      <c r="A1" s="1" t="inlineStr">
        <is>
          <t xml:space="preserve">S T AG </t>
        </is>
      </c>
      <c r="B1" s="2" t="inlineStr">
        <is>
          <t>WKN: A0X9EJ  ISIN: AT0000A0E9W5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+43-732-7664-0</t>
        </is>
      </c>
      <c r="G4" t="inlineStr">
        <is>
          <t>26.03.2020</t>
        </is>
      </c>
      <c r="H4" t="inlineStr">
        <is>
          <t>Publication Of Annual Report</t>
        </is>
      </c>
      <c r="J4" t="inlineStr">
        <is>
          <t>Ennoconn</t>
        </is>
      </c>
      <c r="L4" t="inlineStr">
        <is>
          <t>26,61%</t>
        </is>
      </c>
    </row>
    <row r="5">
      <c r="A5" s="5" t="inlineStr">
        <is>
          <t>Ticker</t>
        </is>
      </c>
      <c r="B5" t="inlineStr">
        <is>
          <t>SANT</t>
        </is>
      </c>
      <c r="C5" s="5" t="inlineStr">
        <is>
          <t>Fax</t>
        </is>
      </c>
      <c r="D5" s="5" t="inlineStr"/>
      <c r="E5" t="inlineStr">
        <is>
          <t>+43-732-7664-501</t>
        </is>
      </c>
      <c r="G5" t="inlineStr">
        <is>
          <t>07.05.2020</t>
        </is>
      </c>
      <c r="H5" t="inlineStr">
        <is>
          <t>Result Q1</t>
        </is>
      </c>
      <c r="J5" t="inlineStr">
        <is>
          <t>Freefloat</t>
        </is>
      </c>
      <c r="L5" t="inlineStr">
        <is>
          <t>73,39%</t>
        </is>
      </c>
    </row>
    <row r="6">
      <c r="A6" s="5" t="inlineStr">
        <is>
          <t>Gelistet Seit / Listed Since</t>
        </is>
      </c>
      <c r="B6" t="inlineStr">
        <is>
          <t>20.11.2000</t>
        </is>
      </c>
      <c r="C6" s="5" t="inlineStr">
        <is>
          <t>Internet</t>
        </is>
      </c>
      <c r="D6" s="5" t="inlineStr"/>
      <c r="E6" t="inlineStr">
        <is>
          <t>http://www.snt.at/</t>
        </is>
      </c>
      <c r="G6" t="inlineStr">
        <is>
          <t>16.06.2020</t>
        </is>
      </c>
      <c r="H6" t="inlineStr">
        <is>
          <t>Annual General Meeting</t>
        </is>
      </c>
    </row>
    <row r="7">
      <c r="A7" s="5" t="inlineStr">
        <is>
          <t>Nominalwert / Nominal Value</t>
        </is>
      </c>
      <c r="B7" t="inlineStr">
        <is>
          <t>-</t>
        </is>
      </c>
      <c r="C7" s="5" t="inlineStr">
        <is>
          <t>E-Mail</t>
        </is>
      </c>
      <c r="D7" s="5" t="inlineStr"/>
      <c r="E7" t="inlineStr">
        <is>
          <t>kontakt@snt.at</t>
        </is>
      </c>
      <c r="G7" t="inlineStr">
        <is>
          <t>06.08.2020</t>
        </is>
      </c>
      <c r="H7" t="inlineStr">
        <is>
          <t>Score Half Year</t>
        </is>
      </c>
    </row>
    <row r="8">
      <c r="A8" s="5" t="inlineStr">
        <is>
          <t>Land / Country</t>
        </is>
      </c>
      <c r="B8" t="inlineStr">
        <is>
          <t>Österreich</t>
        </is>
      </c>
      <c r="C8" s="5" t="inlineStr">
        <is>
          <t>Inv. Relations Telefon / Phone</t>
        </is>
      </c>
      <c r="D8" s="5" t="inlineStr"/>
      <c r="E8" t="inlineStr">
        <is>
          <t>+49-821-4086-114</t>
        </is>
      </c>
      <c r="G8" t="inlineStr">
        <is>
          <t>05.11.2020</t>
        </is>
      </c>
      <c r="H8" t="inlineStr">
        <is>
          <t>Q3 Earnings</t>
        </is>
      </c>
    </row>
    <row r="9">
      <c r="A9" s="5" t="inlineStr">
        <is>
          <t>Währung / Currency</t>
        </is>
      </c>
      <c r="B9" t="inlineStr">
        <is>
          <t>EUR</t>
        </is>
      </c>
      <c r="C9" s="5" t="inlineStr">
        <is>
          <t>Inv. Relations E-Mail</t>
        </is>
      </c>
      <c r="D9" s="5" t="inlineStr"/>
      <c r="E9" t="inlineStr">
        <is>
          <t>ir@snt.at</t>
        </is>
      </c>
    </row>
    <row r="10">
      <c r="A10" s="5" t="inlineStr">
        <is>
          <t>Branche / Industry</t>
        </is>
      </c>
      <c r="B10" t="inlineStr">
        <is>
          <t>It Services</t>
        </is>
      </c>
      <c r="C10" s="5" t="inlineStr">
        <is>
          <t>Kontaktperson / Contact Person</t>
        </is>
      </c>
      <c r="D10" s="5" t="inlineStr"/>
      <c r="E10" t="inlineStr">
        <is>
          <t>Alexandra Habekost</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S&amp;T AGIndustriezeile 35  A-4021 Linz</t>
        </is>
      </c>
    </row>
    <row r="14">
      <c r="A14" s="5" t="inlineStr">
        <is>
          <t>Management</t>
        </is>
      </c>
      <c r="B14" t="inlineStr">
        <is>
          <t>Hannes Niederhauser, Richard Neuwirth, Peter Sturz, Michael Jeske, Carlos Queiroz</t>
        </is>
      </c>
    </row>
    <row r="15">
      <c r="A15" s="5" t="inlineStr">
        <is>
          <t>Aufsichtsrat / Board</t>
        </is>
      </c>
      <c r="B15" t="inlineStr">
        <is>
          <t>Dr. Erhard F. Grossnigg, Bernhard Chwatal, Ed Wu, Steve Chu, Max Lee</t>
        </is>
      </c>
    </row>
    <row r="16">
      <c r="A16" s="5" t="inlineStr">
        <is>
          <t>Beschreibung</t>
        </is>
      </c>
      <c r="B16" t="inlineStr">
        <is>
          <t>Der österreichische Technologiekonzern S&amp;T AG ist mit rund 3.700 Mitarbeitern und Niederlassungen in mehr als 25 Ländern weltweit niedergelassen. Als Systemhaus ist das an der Deutschen Börse und im TecDAX gelistete Unternehmen einer der führenden Anbieter von IT-Dienstleistungen und Lösungen in Zentral- und Osteuropa. Führende internationale Großkonzerne setzen genauso auf S&amp;T als Partner wie Klein- und Mittelunternehmen unterschiedlichster Branchen. In Österreich zählen Leistungen in den Bereichen Consulting, Integration und Outsourcing, SAP-Betrieb bzw. Implementierung und Softwareentwicklung mit den Schwerpunkten mobile Prozessabbildung, IoT und Individualentwicklungen (.NET, Java, C#) zu den Kerngeschäftsfeldern. Das Unternehmen ist als unabhängiges Systemhaus unter anderem in den Bereichen Workplace- bzw. POS-Management, Managed Printing, Rechenzentrumsbetrieb, Beschaffung und Integration von IT-Produkten sowie IT-Betreuung im KMU-Umfeld tätig. In Wien betreibt S&amp;T ein hochmodernes, georedundantes Tier-3-Plus-Rechenzentrum, zudem ist S&amp;T Microsoft Tier 1 Cloud Solution Provider. Als einer von wenigen Anbietern verfügt die S&amp;T AG über ein österreichweites Netz an eigenen Servicetechnikern und kann flächendeckenden 24x7-Support anbieten. 2016 ist S&amp;T bei der Kontron AG – einem Weltmarktführer im Bereich Embedded Computer – eingestiegen und zählt nach dieser Transaktion mit einem weiter gewachsenen Portfolio an Eigentechnologie in den Bereichen Appliances, Cloud Security, Software und Smart Energy - zu den international führenden Anbietern von Industrie-4.0- bzw. Internet-of-Things-Technologie. Copyright 2014 FINANCE BASE AG</t>
        </is>
      </c>
    </row>
    <row r="17">
      <c r="A17" s="5" t="inlineStr">
        <is>
          <t>Profile</t>
        </is>
      </c>
      <c r="B17" t="inlineStr">
        <is>
          <t>The Austrian technology group S &amp; T AG is established with about 3,700 employees and offices in more than 25 countries worldwide. As a system house that is listed on the German Stock Exchange and on the TecDAX company is a leading provider of IT services and solutions in Central and Eastern Europe. Leading international corporations attach importance to S &amp; T as a partner as small and medium enterprises unterschiedlichster industries. In Austria, services include in consulting, integration and outsourcing, SAP operation or implementation and software development with a focus on mobile imaging process, IoT and individual development (.NET, Java, C #) to the core business areas. The company operates as an independent system, among others in the areas of Workplace and POS management, managed printing, data center operations, procurement and integration of IT products and IT support in the SME environment. In Vienna, S &amp; T operates a highly modern, georedundantes Tier 3 plus data center, also S &amp; T Microsoft tier 1 cloud solution provider. As one of the few suppliers, S &amp; T AG has an Austria-wide network of our own service technicians and can offer comprehensive 24x7 support. 2016 S &amp; T is at Kontron AG - a world leader in embedded computer - entered and counts after this transaction with a further growing portfolio of personal technology in the fields of appliances, cloud security, software and Smart Energy - the leading international suppliers of industrial-4.0 - or Internet-of-Things technology.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1123</v>
      </c>
      <c r="D20" t="n">
        <v>990.9</v>
      </c>
      <c r="E20" t="n">
        <v>882</v>
      </c>
      <c r="F20" t="n">
        <v>503.7</v>
      </c>
      <c r="G20" t="n">
        <v>468.2</v>
      </c>
      <c r="H20" t="n">
        <v>385.5</v>
      </c>
      <c r="I20" t="n">
        <v>337.9</v>
      </c>
      <c r="J20" t="n">
        <v>339.5</v>
      </c>
      <c r="K20" t="n">
        <v>153.2</v>
      </c>
      <c r="L20" t="n">
        <v>80.7</v>
      </c>
      <c r="M20" t="n">
        <v>59.9</v>
      </c>
      <c r="N20" t="n">
        <v>28.2</v>
      </c>
      <c r="O20" t="n">
        <v>27.6</v>
      </c>
      <c r="P20" t="n">
        <v>63.7</v>
      </c>
      <c r="Q20" t="n">
        <v>196.2</v>
      </c>
      <c r="R20" t="n">
        <v>375.3</v>
      </c>
      <c r="S20" t="n">
        <v>445.2</v>
      </c>
      <c r="T20" t="n">
        <v>544.1</v>
      </c>
      <c r="U20" t="n">
        <v>539.9</v>
      </c>
      <c r="V20" t="n">
        <v>332.7</v>
      </c>
      <c r="W20" t="n">
        <v>235</v>
      </c>
    </row>
    <row r="21">
      <c r="A21" s="5" t="inlineStr">
        <is>
          <t>Bruttoergebnis vom Umsatz</t>
        </is>
      </c>
      <c r="B21" s="5" t="inlineStr">
        <is>
          <t>Gross Profit</t>
        </is>
      </c>
      <c r="C21" t="n">
        <v>407.5</v>
      </c>
      <c r="D21" t="n">
        <v>346.6</v>
      </c>
      <c r="E21" t="n">
        <v>315</v>
      </c>
      <c r="F21" t="n">
        <v>168.9</v>
      </c>
      <c r="G21" t="n">
        <v>158.8</v>
      </c>
      <c r="H21" t="n">
        <v>127.2</v>
      </c>
      <c r="I21" t="n">
        <v>111.2</v>
      </c>
      <c r="J21" t="n">
        <v>116.6</v>
      </c>
      <c r="K21" t="n">
        <v>45.2</v>
      </c>
      <c r="L21" t="n">
        <v>19.6</v>
      </c>
      <c r="M21" t="n">
        <v>10.9</v>
      </c>
      <c r="N21" t="n">
        <v>0.7</v>
      </c>
      <c r="O21" t="n">
        <v>-1.3</v>
      </c>
      <c r="P21" t="n">
        <v>-10.2</v>
      </c>
      <c r="Q21" t="n">
        <v>12</v>
      </c>
      <c r="R21" t="n">
        <v>17.3</v>
      </c>
      <c r="S21" t="n">
        <v>-4.5</v>
      </c>
      <c r="T21" t="n">
        <v>37.1</v>
      </c>
      <c r="U21" t="n">
        <v>40.8</v>
      </c>
      <c r="V21" t="n">
        <v>24.7</v>
      </c>
      <c r="W21" t="n">
        <v>14</v>
      </c>
    </row>
    <row r="22">
      <c r="A22" s="5" t="inlineStr">
        <is>
          <t>Operatives Ergebnis (EBIT)</t>
        </is>
      </c>
      <c r="B22" s="5" t="inlineStr">
        <is>
          <t>EBIT Earning Before Interest &amp; Tax</t>
        </is>
      </c>
      <c r="C22" t="n">
        <v>61.8</v>
      </c>
      <c r="D22" t="n">
        <v>61.5</v>
      </c>
      <c r="E22" t="n">
        <v>41.7</v>
      </c>
      <c r="F22" t="n">
        <v>24.1</v>
      </c>
      <c r="G22" t="n">
        <v>20.6</v>
      </c>
      <c r="H22" t="n">
        <v>16.6</v>
      </c>
      <c r="I22" t="n">
        <v>14.3</v>
      </c>
      <c r="J22" t="n">
        <v>11.1</v>
      </c>
      <c r="K22" t="n">
        <v>9.6</v>
      </c>
      <c r="L22" t="n">
        <v>3.2</v>
      </c>
      <c r="M22" t="n">
        <v>1.8</v>
      </c>
      <c r="N22" t="n">
        <v>-8</v>
      </c>
      <c r="O22" t="n">
        <v>-0.9</v>
      </c>
      <c r="P22" t="n">
        <v>-27.7</v>
      </c>
      <c r="Q22" t="n">
        <v>-8.5</v>
      </c>
      <c r="R22" t="n">
        <v>-1.6</v>
      </c>
      <c r="S22" t="n">
        <v>-20.7</v>
      </c>
      <c r="T22" t="n">
        <v>23.8</v>
      </c>
      <c r="U22" t="n">
        <v>26.9</v>
      </c>
      <c r="V22" t="n">
        <v>14.8</v>
      </c>
      <c r="W22" t="n">
        <v>7.1</v>
      </c>
    </row>
    <row r="23">
      <c r="A23" s="5" t="inlineStr">
        <is>
          <t>Finanzergebnis</t>
        </is>
      </c>
      <c r="B23" s="5" t="inlineStr">
        <is>
          <t>Financial Result</t>
        </is>
      </c>
      <c r="C23" t="n">
        <v>-7.7</v>
      </c>
      <c r="D23" t="n">
        <v>-5.2</v>
      </c>
      <c r="E23" t="n">
        <v>-6.3</v>
      </c>
      <c r="F23" t="n">
        <v>-4</v>
      </c>
      <c r="G23" t="n">
        <v>-2.2</v>
      </c>
      <c r="H23" t="n">
        <v>-1.8</v>
      </c>
      <c r="I23" t="n">
        <v>-2.2</v>
      </c>
      <c r="J23" t="n">
        <v>-1.3</v>
      </c>
      <c r="K23" t="n">
        <v>-1</v>
      </c>
      <c r="L23" t="n">
        <v>-0.4</v>
      </c>
      <c r="M23" t="n">
        <v>-0.4</v>
      </c>
      <c r="N23" t="n">
        <v>-0.1</v>
      </c>
      <c r="O23" t="n">
        <v>0.5</v>
      </c>
      <c r="P23" t="n">
        <v>0.2</v>
      </c>
      <c r="Q23" t="n">
        <v>-0.3</v>
      </c>
      <c r="R23" t="n">
        <v>-1.1</v>
      </c>
      <c r="S23" t="n">
        <v>0.1</v>
      </c>
      <c r="T23" t="n">
        <v>0.3</v>
      </c>
      <c r="U23" t="inlineStr">
        <is>
          <t>-</t>
        </is>
      </c>
      <c r="V23" t="n">
        <v>-1</v>
      </c>
      <c r="W23" t="n">
        <v>-0.7</v>
      </c>
    </row>
    <row r="24">
      <c r="A24" s="5" t="inlineStr">
        <is>
          <t>Ergebnis vor Steuer (EBT)</t>
        </is>
      </c>
      <c r="B24" s="5" t="inlineStr">
        <is>
          <t>EBT Earning Before Tax</t>
        </is>
      </c>
      <c r="C24" t="n">
        <v>54.1</v>
      </c>
      <c r="D24" t="n">
        <v>56.3</v>
      </c>
      <c r="E24" t="n">
        <v>35.4</v>
      </c>
      <c r="F24" t="n">
        <v>20.1</v>
      </c>
      <c r="G24" t="n">
        <v>18.4</v>
      </c>
      <c r="H24" t="n">
        <v>14.8</v>
      </c>
      <c r="I24" t="n">
        <v>12.1</v>
      </c>
      <c r="J24" t="n">
        <v>9.800000000000001</v>
      </c>
      <c r="K24" t="n">
        <v>8.6</v>
      </c>
      <c r="L24" t="n">
        <v>2.8</v>
      </c>
      <c r="M24" t="n">
        <v>1.4</v>
      </c>
      <c r="N24" t="n">
        <v>-8.1</v>
      </c>
      <c r="O24" t="n">
        <v>-0.4</v>
      </c>
      <c r="P24" t="n">
        <v>-27.5</v>
      </c>
      <c r="Q24" t="n">
        <v>-8.800000000000001</v>
      </c>
      <c r="R24" t="n">
        <v>-2.7</v>
      </c>
      <c r="S24" t="n">
        <v>-20.6</v>
      </c>
      <c r="T24" t="n">
        <v>24.1</v>
      </c>
      <c r="U24" t="n">
        <v>26.9</v>
      </c>
      <c r="V24" t="n">
        <v>13.8</v>
      </c>
      <c r="W24" t="n">
        <v>6.4</v>
      </c>
    </row>
    <row r="25">
      <c r="A25" s="5" t="inlineStr">
        <is>
          <t>Steuern auf Einkommen und Ertrag</t>
        </is>
      </c>
      <c r="B25" s="5" t="inlineStr">
        <is>
          <t>Taxes on income and earnings</t>
        </is>
      </c>
      <c r="C25" t="n">
        <v>4.6</v>
      </c>
      <c r="D25" t="n">
        <v>7.9</v>
      </c>
      <c r="E25" t="n">
        <v>6</v>
      </c>
      <c r="F25" t="n">
        <v>-0.3</v>
      </c>
      <c r="G25" t="n">
        <v>0.8</v>
      </c>
      <c r="H25" t="n">
        <v>0.8</v>
      </c>
      <c r="I25" t="n">
        <v>0.1</v>
      </c>
      <c r="J25" t="n">
        <v>0.3</v>
      </c>
      <c r="K25" t="n">
        <v>0.3</v>
      </c>
      <c r="L25" t="n">
        <v>-1.2</v>
      </c>
      <c r="M25" t="n">
        <v>-1.9</v>
      </c>
      <c r="N25" t="n">
        <v>-0.1</v>
      </c>
      <c r="O25" t="inlineStr">
        <is>
          <t>-</t>
        </is>
      </c>
      <c r="P25" t="n">
        <v>1</v>
      </c>
      <c r="Q25" t="n">
        <v>1.2</v>
      </c>
      <c r="R25" t="n">
        <v>1</v>
      </c>
      <c r="S25" t="n">
        <v>-3.4</v>
      </c>
      <c r="T25" t="n">
        <v>5.4</v>
      </c>
      <c r="U25" t="n">
        <v>8.4</v>
      </c>
      <c r="V25" t="n">
        <v>4.6</v>
      </c>
      <c r="W25" t="n">
        <v>2.1</v>
      </c>
    </row>
    <row r="26">
      <c r="A26" s="5" t="inlineStr">
        <is>
          <t>Ergebnis nach Steuer</t>
        </is>
      </c>
      <c r="B26" s="5" t="inlineStr">
        <is>
          <t>Earnings after tax</t>
        </is>
      </c>
      <c r="C26" t="n">
        <v>49.5</v>
      </c>
      <c r="D26" t="n">
        <v>48.5</v>
      </c>
      <c r="E26" t="n">
        <v>29.4</v>
      </c>
      <c r="F26" t="n">
        <v>20.4</v>
      </c>
      <c r="G26" t="n">
        <v>17.6</v>
      </c>
      <c r="H26" t="n">
        <v>14</v>
      </c>
      <c r="I26" t="n">
        <v>11.9</v>
      </c>
      <c r="J26" t="n">
        <v>9.4</v>
      </c>
      <c r="K26" t="n">
        <v>8.300000000000001</v>
      </c>
      <c r="L26" t="n">
        <v>4</v>
      </c>
      <c r="M26" t="n">
        <v>3.3</v>
      </c>
      <c r="N26" t="n">
        <v>-8</v>
      </c>
      <c r="O26" t="n">
        <v>-0.4</v>
      </c>
      <c r="P26" t="n">
        <v>-28.5</v>
      </c>
      <c r="Q26" t="n">
        <v>-10</v>
      </c>
      <c r="R26" t="n">
        <v>-3.7</v>
      </c>
      <c r="S26" t="n">
        <v>-17.2</v>
      </c>
      <c r="T26" t="n">
        <v>18.6</v>
      </c>
      <c r="U26" t="n">
        <v>18.4</v>
      </c>
      <c r="V26" t="n">
        <v>9.199999999999999</v>
      </c>
      <c r="W26" t="n">
        <v>4.3</v>
      </c>
    </row>
    <row r="27">
      <c r="A27" s="5" t="inlineStr">
        <is>
          <t>Minderheitenanteil</t>
        </is>
      </c>
      <c r="B27" s="5" t="inlineStr">
        <is>
          <t>Minority Share</t>
        </is>
      </c>
      <c r="C27" t="n">
        <v>-0.4</v>
      </c>
      <c r="D27" t="n">
        <v>-3.5</v>
      </c>
      <c r="E27" t="n">
        <v>-6.9</v>
      </c>
      <c r="F27" t="n">
        <v>-5.8</v>
      </c>
      <c r="G27" t="n">
        <v>-1.8</v>
      </c>
      <c r="H27" t="n">
        <v>-1</v>
      </c>
      <c r="I27" t="n">
        <v>-0.2</v>
      </c>
      <c r="J27" t="n">
        <v>-1.7</v>
      </c>
      <c r="K27" t="n">
        <v>-1.3</v>
      </c>
      <c r="L27" t="n">
        <v>-0.3</v>
      </c>
      <c r="M27" t="inlineStr">
        <is>
          <t>-</t>
        </is>
      </c>
      <c r="N27" t="inlineStr">
        <is>
          <t>-</t>
        </is>
      </c>
      <c r="O27" t="inlineStr">
        <is>
          <t>-</t>
        </is>
      </c>
      <c r="P27" t="inlineStr">
        <is>
          <t>-</t>
        </is>
      </c>
      <c r="Q27" t="inlineStr">
        <is>
          <t>-</t>
        </is>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49.1</v>
      </c>
      <c r="D28" t="n">
        <v>45</v>
      </c>
      <c r="E28" t="n">
        <v>22.5</v>
      </c>
      <c r="F28" t="n">
        <v>14.6</v>
      </c>
      <c r="G28" t="n">
        <v>15.8</v>
      </c>
      <c r="H28" t="n">
        <v>13</v>
      </c>
      <c r="I28" t="n">
        <v>11.7</v>
      </c>
      <c r="J28" t="n">
        <v>7.7</v>
      </c>
      <c r="K28" t="n">
        <v>7</v>
      </c>
      <c r="L28" t="n">
        <v>3.8</v>
      </c>
      <c r="M28" t="n">
        <v>3.3</v>
      </c>
      <c r="N28" t="n">
        <v>-8</v>
      </c>
      <c r="O28" t="n">
        <v>-0.4</v>
      </c>
      <c r="P28" t="n">
        <v>-28.5</v>
      </c>
      <c r="Q28" t="n">
        <v>-10</v>
      </c>
      <c r="R28" t="n">
        <v>-3.7</v>
      </c>
      <c r="S28" t="n">
        <v>-17.2</v>
      </c>
      <c r="T28" t="n">
        <v>18.6</v>
      </c>
      <c r="U28" t="n">
        <v>18.4</v>
      </c>
      <c r="V28" t="n">
        <v>9.199999999999999</v>
      </c>
      <c r="W28" t="n">
        <v>4.3</v>
      </c>
    </row>
    <row r="29">
      <c r="A29" s="5" t="inlineStr">
        <is>
          <t>Summe Umlaufvermögen</t>
        </is>
      </c>
      <c r="B29" s="5" t="inlineStr">
        <is>
          <t>Current Assets</t>
        </is>
      </c>
      <c r="C29" t="n">
        <v>768.5</v>
      </c>
      <c r="D29" t="n">
        <v>555.5</v>
      </c>
      <c r="E29" t="n">
        <v>536.9</v>
      </c>
      <c r="F29" t="n">
        <v>420.5</v>
      </c>
      <c r="G29" t="n">
        <v>212.1</v>
      </c>
      <c r="H29" t="n">
        <v>187.2</v>
      </c>
      <c r="I29" t="n">
        <v>152.5</v>
      </c>
      <c r="J29" t="n">
        <v>150.7</v>
      </c>
      <c r="K29" t="n">
        <v>161.4</v>
      </c>
      <c r="L29" t="n">
        <v>38.5</v>
      </c>
      <c r="M29" t="n">
        <v>25.1</v>
      </c>
      <c r="N29" t="n">
        <v>20.1</v>
      </c>
      <c r="O29" t="n">
        <v>33</v>
      </c>
      <c r="P29" t="n">
        <v>36.3</v>
      </c>
      <c r="Q29" t="n">
        <v>80.2</v>
      </c>
      <c r="R29" t="n">
        <v>130.7</v>
      </c>
      <c r="S29" t="n">
        <v>192.6</v>
      </c>
      <c r="T29" t="n">
        <v>220.2</v>
      </c>
      <c r="U29" t="n">
        <v>198.1</v>
      </c>
      <c r="V29" t="n">
        <v>146.4</v>
      </c>
      <c r="W29" t="n">
        <v>88.40000000000001</v>
      </c>
    </row>
    <row r="30">
      <c r="A30" s="5" t="inlineStr">
        <is>
          <t>Summe Anlagevermögen</t>
        </is>
      </c>
      <c r="B30" s="5" t="inlineStr">
        <is>
          <t>Fixed Assets</t>
        </is>
      </c>
      <c r="C30" t="n">
        <v>457.2</v>
      </c>
      <c r="D30" t="n">
        <v>292.4</v>
      </c>
      <c r="E30" t="n">
        <v>268</v>
      </c>
      <c r="F30" t="n">
        <v>248.2</v>
      </c>
      <c r="G30" t="n">
        <v>107</v>
      </c>
      <c r="H30" t="n">
        <v>85.90000000000001</v>
      </c>
      <c r="I30" t="n">
        <v>67.59999999999999</v>
      </c>
      <c r="J30" t="n">
        <v>63.3</v>
      </c>
      <c r="K30" t="n">
        <v>65.59999999999999</v>
      </c>
      <c r="L30" t="n">
        <v>26.3</v>
      </c>
      <c r="M30" t="n">
        <v>14</v>
      </c>
      <c r="N30" t="n">
        <v>8.1</v>
      </c>
      <c r="O30" t="n">
        <v>2.4</v>
      </c>
      <c r="P30" t="n">
        <v>2.8</v>
      </c>
      <c r="Q30" t="n">
        <v>4.3</v>
      </c>
      <c r="R30" t="n">
        <v>6.4</v>
      </c>
      <c r="S30" t="n">
        <v>5</v>
      </c>
      <c r="T30" t="n">
        <v>5.7</v>
      </c>
      <c r="U30" t="n">
        <v>6</v>
      </c>
      <c r="V30" t="n">
        <v>4.1</v>
      </c>
      <c r="W30" t="n">
        <v>2.8</v>
      </c>
    </row>
    <row r="31">
      <c r="A31" s="5" t="inlineStr">
        <is>
          <t>Summe Aktiva</t>
        </is>
      </c>
      <c r="B31" s="5" t="inlineStr">
        <is>
          <t>Total Assets</t>
        </is>
      </c>
      <c r="C31" t="n">
        <v>1226</v>
      </c>
      <c r="D31" t="n">
        <v>847.9</v>
      </c>
      <c r="E31" t="n">
        <v>804.9</v>
      </c>
      <c r="F31" t="n">
        <v>668.7</v>
      </c>
      <c r="G31" t="n">
        <v>319.1</v>
      </c>
      <c r="H31" t="n">
        <v>273.1</v>
      </c>
      <c r="I31" t="n">
        <v>220.1</v>
      </c>
      <c r="J31" t="n">
        <v>214</v>
      </c>
      <c r="K31" t="n">
        <v>227</v>
      </c>
      <c r="L31" t="n">
        <v>64.8</v>
      </c>
      <c r="M31" t="n">
        <v>39.1</v>
      </c>
      <c r="N31" t="n">
        <v>28.2</v>
      </c>
      <c r="O31" t="n">
        <v>35.4</v>
      </c>
      <c r="P31" t="n">
        <v>39.1</v>
      </c>
      <c r="Q31" t="n">
        <v>84.5</v>
      </c>
      <c r="R31" t="n">
        <v>137.1</v>
      </c>
      <c r="S31" t="n">
        <v>197.6</v>
      </c>
      <c r="T31" t="n">
        <v>225.9</v>
      </c>
      <c r="U31" t="n">
        <v>204.1</v>
      </c>
      <c r="V31" t="n">
        <v>150.5</v>
      </c>
      <c r="W31" t="n">
        <v>91.2</v>
      </c>
    </row>
    <row r="32">
      <c r="A32" s="5" t="inlineStr">
        <is>
          <t>Summe kurzfristiges Fremdkapital</t>
        </is>
      </c>
      <c r="B32" s="5" t="inlineStr">
        <is>
          <t>Short-Term Debt</t>
        </is>
      </c>
      <c r="C32" t="n">
        <v>508.8</v>
      </c>
      <c r="D32" t="n">
        <v>348.8</v>
      </c>
      <c r="E32" t="n">
        <v>338.4</v>
      </c>
      <c r="F32" t="n">
        <v>295.2</v>
      </c>
      <c r="G32" t="n">
        <v>166.9</v>
      </c>
      <c r="H32" t="n">
        <v>140.3</v>
      </c>
      <c r="I32" t="n">
        <v>114</v>
      </c>
      <c r="J32" t="n">
        <v>134.3</v>
      </c>
      <c r="K32" t="n">
        <v>142.5</v>
      </c>
      <c r="L32" t="n">
        <v>20.4</v>
      </c>
      <c r="M32" t="n">
        <v>17.8</v>
      </c>
      <c r="N32" t="n">
        <v>18.3</v>
      </c>
      <c r="O32" t="n">
        <v>20.3</v>
      </c>
      <c r="P32" t="n">
        <v>23.5</v>
      </c>
      <c r="Q32" t="n">
        <v>40.4</v>
      </c>
      <c r="R32" t="n">
        <v>83.2</v>
      </c>
      <c r="S32" t="n">
        <v>140.4</v>
      </c>
      <c r="T32" t="n">
        <v>142.1</v>
      </c>
      <c r="U32" t="n">
        <v>131.7</v>
      </c>
      <c r="V32" t="n">
        <v>94.40000000000001</v>
      </c>
      <c r="W32" t="n">
        <v>79.2</v>
      </c>
    </row>
    <row r="33">
      <c r="A33" s="5" t="inlineStr">
        <is>
          <t>Summe langfristiges Fremdkapital</t>
        </is>
      </c>
      <c r="B33" s="5" t="inlineStr">
        <is>
          <t>Long-Term Debt</t>
        </is>
      </c>
      <c r="C33" t="n">
        <v>331.8</v>
      </c>
      <c r="D33" t="n">
        <v>131.9</v>
      </c>
      <c r="E33" t="n">
        <v>134.6</v>
      </c>
      <c r="F33" t="n">
        <v>132.5</v>
      </c>
      <c r="G33" t="n">
        <v>49.9</v>
      </c>
      <c r="H33" t="n">
        <v>43.1</v>
      </c>
      <c r="I33" t="n">
        <v>34.9</v>
      </c>
      <c r="J33" t="n">
        <v>15.7</v>
      </c>
      <c r="K33" t="n">
        <v>30</v>
      </c>
      <c r="L33" t="n">
        <v>11.1</v>
      </c>
      <c r="M33" t="n">
        <v>3.2</v>
      </c>
      <c r="N33" t="n">
        <v>3</v>
      </c>
      <c r="O33" t="n">
        <v>0.1</v>
      </c>
      <c r="P33" t="n">
        <v>0.2</v>
      </c>
      <c r="Q33" t="n">
        <v>0.1</v>
      </c>
      <c r="R33" t="n">
        <v>0.3</v>
      </c>
      <c r="S33" t="n">
        <v>0.2</v>
      </c>
      <c r="T33" t="n">
        <v>0.2</v>
      </c>
      <c r="U33" t="n">
        <v>0.1</v>
      </c>
      <c r="V33" t="n">
        <v>0.1</v>
      </c>
      <c r="W33" t="n">
        <v>0.1</v>
      </c>
    </row>
    <row r="34">
      <c r="A34" s="5" t="inlineStr">
        <is>
          <t>Summe Fremdkapital</t>
        </is>
      </c>
      <c r="B34" s="5" t="inlineStr">
        <is>
          <t>Total Liabilities</t>
        </is>
      </c>
      <c r="C34" t="n">
        <v>840.7</v>
      </c>
      <c r="D34" t="n">
        <v>480.7</v>
      </c>
      <c r="E34" t="n">
        <v>473</v>
      </c>
      <c r="F34" t="n">
        <v>427.7</v>
      </c>
      <c r="G34" t="n">
        <v>216.8</v>
      </c>
      <c r="H34" t="n">
        <v>183.3</v>
      </c>
      <c r="I34" t="n">
        <v>148.9</v>
      </c>
      <c r="J34" t="n">
        <v>150</v>
      </c>
      <c r="K34" t="n">
        <v>172.5</v>
      </c>
      <c r="L34" t="n">
        <v>31.5</v>
      </c>
      <c r="M34" t="n">
        <v>21</v>
      </c>
      <c r="N34" t="n">
        <v>21.3</v>
      </c>
      <c r="O34" t="n">
        <v>20.4</v>
      </c>
      <c r="P34" t="n">
        <v>23.6</v>
      </c>
      <c r="Q34" t="n">
        <v>40.5</v>
      </c>
      <c r="R34" t="n">
        <v>83.5</v>
      </c>
      <c r="S34" t="n">
        <v>140.6</v>
      </c>
      <c r="T34" t="n">
        <v>142.3</v>
      </c>
      <c r="U34" t="n">
        <v>131.8</v>
      </c>
      <c r="V34" t="n">
        <v>94.5</v>
      </c>
      <c r="W34" t="n">
        <v>79.3</v>
      </c>
    </row>
    <row r="35">
      <c r="A35" s="5" t="inlineStr">
        <is>
          <t>Minderheitenanteil</t>
        </is>
      </c>
      <c r="B35" s="5" t="inlineStr">
        <is>
          <t>Minority Share</t>
        </is>
      </c>
      <c r="C35" t="n">
        <v>12.4</v>
      </c>
      <c r="D35" t="n">
        <v>11.3</v>
      </c>
      <c r="E35" t="n">
        <v>26.7</v>
      </c>
      <c r="F35" t="n">
        <v>87</v>
      </c>
      <c r="G35" t="n">
        <v>2.4</v>
      </c>
      <c r="H35" t="n">
        <v>2.8</v>
      </c>
      <c r="I35" t="n">
        <v>2.1</v>
      </c>
      <c r="J35" t="n">
        <v>2.2</v>
      </c>
      <c r="K35" t="n">
        <v>5.4</v>
      </c>
      <c r="L35" t="n">
        <v>0.6</v>
      </c>
      <c r="M35" t="inlineStr">
        <is>
          <t>-</t>
        </is>
      </c>
      <c r="N35" t="inlineStr">
        <is>
          <t>-</t>
        </is>
      </c>
      <c r="O35" t="inlineStr">
        <is>
          <t>-</t>
        </is>
      </c>
      <c r="P35" t="inlineStr">
        <is>
          <t>-</t>
        </is>
      </c>
      <c r="Q35" t="inlineStr">
        <is>
          <t>-</t>
        </is>
      </c>
      <c r="R35" t="inlineStr">
        <is>
          <t>-</t>
        </is>
      </c>
      <c r="S35" t="inlineStr">
        <is>
          <t>-</t>
        </is>
      </c>
      <c r="T35" t="inlineStr">
        <is>
          <t>-</t>
        </is>
      </c>
      <c r="U35" t="inlineStr">
        <is>
          <t>-</t>
        </is>
      </c>
      <c r="V35" t="inlineStr">
        <is>
          <t>-</t>
        </is>
      </c>
      <c r="W35" t="inlineStr">
        <is>
          <t>-</t>
        </is>
      </c>
    </row>
    <row r="36">
      <c r="A36" s="5" t="inlineStr">
        <is>
          <t>Summe Eigenkapital</t>
        </is>
      </c>
      <c r="B36" s="5" t="inlineStr">
        <is>
          <t>Equity</t>
        </is>
      </c>
      <c r="C36" t="n">
        <v>372.7</v>
      </c>
      <c r="D36" t="n">
        <v>356</v>
      </c>
      <c r="E36" t="n">
        <v>305.2</v>
      </c>
      <c r="F36" t="n">
        <v>154.1</v>
      </c>
      <c r="G36" t="n">
        <v>99.8</v>
      </c>
      <c r="H36" t="n">
        <v>86.90000000000001</v>
      </c>
      <c r="I36" t="n">
        <v>69.09999999999999</v>
      </c>
      <c r="J36" t="n">
        <v>61.8</v>
      </c>
      <c r="K36" t="n">
        <v>49.2</v>
      </c>
      <c r="L36" t="n">
        <v>32.8</v>
      </c>
      <c r="M36" t="n">
        <v>18.1</v>
      </c>
      <c r="N36" t="n">
        <v>6.9</v>
      </c>
      <c r="O36" t="n">
        <v>15.1</v>
      </c>
      <c r="P36" t="n">
        <v>15.5</v>
      </c>
      <c r="Q36" t="n">
        <v>44</v>
      </c>
      <c r="R36" t="n">
        <v>53.6</v>
      </c>
      <c r="S36" t="n">
        <v>57</v>
      </c>
      <c r="T36" t="n">
        <v>83.59999999999999</v>
      </c>
      <c r="U36" t="n">
        <v>72.3</v>
      </c>
      <c r="V36" t="n">
        <v>56</v>
      </c>
      <c r="W36" t="n">
        <v>11.9</v>
      </c>
    </row>
    <row r="37">
      <c r="A37" s="5" t="inlineStr">
        <is>
          <t>Summe Passiva</t>
        </is>
      </c>
      <c r="B37" s="5" t="inlineStr">
        <is>
          <t>Liabilities &amp; Shareholder Equity</t>
        </is>
      </c>
      <c r="C37" t="n">
        <v>1226</v>
      </c>
      <c r="D37" t="n">
        <v>847.9</v>
      </c>
      <c r="E37" t="n">
        <v>804.9</v>
      </c>
      <c r="F37" t="n">
        <v>668.7</v>
      </c>
      <c r="G37" t="n">
        <v>319.1</v>
      </c>
      <c r="H37" t="n">
        <v>273.1</v>
      </c>
      <c r="I37" t="n">
        <v>220.1</v>
      </c>
      <c r="J37" t="n">
        <v>214</v>
      </c>
      <c r="K37" t="n">
        <v>227</v>
      </c>
      <c r="L37" t="n">
        <v>64.8</v>
      </c>
      <c r="M37" t="n">
        <v>39.1</v>
      </c>
      <c r="N37" t="n">
        <v>28.2</v>
      </c>
      <c r="O37" t="n">
        <v>35.4</v>
      </c>
      <c r="P37" t="n">
        <v>39.1</v>
      </c>
      <c r="Q37" t="n">
        <v>84.5</v>
      </c>
      <c r="R37" t="n">
        <v>137.1</v>
      </c>
      <c r="S37" t="n">
        <v>197.6</v>
      </c>
      <c r="T37" t="n">
        <v>225.9</v>
      </c>
      <c r="U37" t="n">
        <v>204.1</v>
      </c>
      <c r="V37" t="n">
        <v>150.5</v>
      </c>
      <c r="W37" t="n">
        <v>91.2</v>
      </c>
    </row>
    <row r="38">
      <c r="A38" s="5" t="inlineStr">
        <is>
          <t>Mio.Aktien im Umlauf</t>
        </is>
      </c>
      <c r="B38" s="5" t="inlineStr">
        <is>
          <t>Million shares outstanding</t>
        </is>
      </c>
      <c r="C38" t="n">
        <v>66.09999999999999</v>
      </c>
      <c r="D38" t="n">
        <v>66.09</v>
      </c>
      <c r="E38" t="n">
        <v>63.44</v>
      </c>
      <c r="F38" t="n">
        <v>48.93</v>
      </c>
      <c r="G38" t="n">
        <v>43.84</v>
      </c>
      <c r="H38" t="n">
        <v>43.27</v>
      </c>
      <c r="I38" t="n">
        <v>39.34</v>
      </c>
      <c r="J38" t="n">
        <v>39.3</v>
      </c>
      <c r="K38" t="n">
        <v>24.1</v>
      </c>
      <c r="L38" t="n">
        <v>22.2</v>
      </c>
      <c r="M38" t="n">
        <v>13.7</v>
      </c>
      <c r="N38" t="n">
        <v>10.9</v>
      </c>
      <c r="O38" t="n">
        <v>10.9</v>
      </c>
      <c r="P38" t="n">
        <v>10.9</v>
      </c>
      <c r="Q38" t="n">
        <v>10.9</v>
      </c>
      <c r="R38" t="n">
        <v>10.9</v>
      </c>
      <c r="S38" t="n">
        <v>10.9</v>
      </c>
      <c r="T38" t="n">
        <v>10.9</v>
      </c>
      <c r="U38" t="n">
        <v>10.9</v>
      </c>
      <c r="V38" t="n">
        <v>10.9</v>
      </c>
      <c r="W38" t="inlineStr">
        <is>
          <t>-</t>
        </is>
      </c>
    </row>
    <row r="39">
      <c r="A39" s="5" t="inlineStr">
        <is>
          <t>Gezeichnetes Kapital (in Mio.)</t>
        </is>
      </c>
      <c r="B39" s="5" t="inlineStr">
        <is>
          <t>Subscribed Capital in M</t>
        </is>
      </c>
      <c r="C39" t="n">
        <v>66.09999999999999</v>
      </c>
      <c r="D39" t="n">
        <v>66.09</v>
      </c>
      <c r="E39" t="n">
        <v>63.44</v>
      </c>
      <c r="F39" t="n">
        <v>48.93</v>
      </c>
      <c r="G39" t="n">
        <v>43.84</v>
      </c>
      <c r="H39" t="n">
        <v>43.27</v>
      </c>
      <c r="I39" t="n">
        <v>39.34</v>
      </c>
      <c r="J39" t="n">
        <v>39.34</v>
      </c>
      <c r="K39" t="n">
        <v>24.13</v>
      </c>
      <c r="L39" t="n">
        <v>22.2</v>
      </c>
      <c r="M39" t="n">
        <v>13.7</v>
      </c>
      <c r="N39" t="n">
        <v>10.9</v>
      </c>
      <c r="O39" t="n">
        <v>10.9</v>
      </c>
      <c r="P39" t="n">
        <v>10.9</v>
      </c>
      <c r="Q39" t="n">
        <v>10.9</v>
      </c>
      <c r="R39" t="n">
        <v>10.9</v>
      </c>
      <c r="S39" t="n">
        <v>10.9</v>
      </c>
      <c r="T39" t="n">
        <v>10.9</v>
      </c>
      <c r="U39" t="n">
        <v>10.9</v>
      </c>
      <c r="V39" t="n">
        <v>10.9</v>
      </c>
      <c r="W39" t="inlineStr">
        <is>
          <t>-</t>
        </is>
      </c>
    </row>
    <row r="40">
      <c r="A40" s="5" t="inlineStr">
        <is>
          <t>Ergebnis je Aktie (brutto)</t>
        </is>
      </c>
      <c r="B40" s="5" t="inlineStr">
        <is>
          <t>Earnings per share</t>
        </is>
      </c>
      <c r="C40" t="n">
        <v>0.82</v>
      </c>
      <c r="D40" t="n">
        <v>0.85</v>
      </c>
      <c r="E40" t="n">
        <v>0.5600000000000001</v>
      </c>
      <c r="F40" t="n">
        <v>0.41</v>
      </c>
      <c r="G40" t="n">
        <v>0.42</v>
      </c>
      <c r="H40" t="n">
        <v>0.34</v>
      </c>
      <c r="I40" t="n">
        <v>0.31</v>
      </c>
      <c r="J40" t="n">
        <v>0.25</v>
      </c>
      <c r="K40" t="n">
        <v>0.36</v>
      </c>
      <c r="L40" t="n">
        <v>0.13</v>
      </c>
      <c r="M40" t="n">
        <v>0.1</v>
      </c>
      <c r="N40" t="n">
        <v>-0.74</v>
      </c>
      <c r="O40" t="n">
        <v>-0.04</v>
      </c>
      <c r="P40" t="n">
        <v>-2.52</v>
      </c>
      <c r="Q40" t="n">
        <v>-0.8100000000000001</v>
      </c>
      <c r="R40" t="n">
        <v>-0.25</v>
      </c>
      <c r="S40" t="n">
        <v>-1.89</v>
      </c>
      <c r="T40" t="n">
        <v>2.21</v>
      </c>
      <c r="U40" t="n">
        <v>2.47</v>
      </c>
      <c r="V40" t="n">
        <v>1.27</v>
      </c>
      <c r="W40" t="inlineStr">
        <is>
          <t>-</t>
        </is>
      </c>
    </row>
    <row r="41">
      <c r="A41" s="5" t="inlineStr">
        <is>
          <t>Ergebnis je Aktie (unverwässert)</t>
        </is>
      </c>
      <c r="B41" s="5" t="inlineStr">
        <is>
          <t>Basic Earnings per share</t>
        </is>
      </c>
      <c r="C41" t="n">
        <v>0.75</v>
      </c>
      <c r="D41" t="n">
        <v>0.7</v>
      </c>
      <c r="E41" t="n">
        <v>0.43</v>
      </c>
      <c r="F41" t="n">
        <v>0.33</v>
      </c>
      <c r="G41" t="n">
        <v>0.36</v>
      </c>
      <c r="H41" t="n">
        <v>0.32</v>
      </c>
      <c r="I41" t="n">
        <v>0.3</v>
      </c>
      <c r="J41" t="n">
        <v>0.27</v>
      </c>
      <c r="K41" t="n">
        <v>0.3</v>
      </c>
      <c r="L41" t="n">
        <v>0.19</v>
      </c>
      <c r="M41" t="n">
        <v>0.39</v>
      </c>
      <c r="N41" t="n">
        <v>-0.73</v>
      </c>
      <c r="O41" t="n">
        <v>-0.04</v>
      </c>
      <c r="P41" t="n">
        <v>-2.58</v>
      </c>
      <c r="Q41" t="n">
        <v>-0.91</v>
      </c>
      <c r="R41" t="n">
        <v>-0.34</v>
      </c>
      <c r="S41" t="n">
        <v>-1.58</v>
      </c>
      <c r="T41" t="n">
        <v>1.71</v>
      </c>
      <c r="U41" t="n">
        <v>1.69</v>
      </c>
      <c r="V41" t="n">
        <v>1.05</v>
      </c>
      <c r="W41" t="n">
        <v>0.51</v>
      </c>
    </row>
    <row r="42">
      <c r="A42" s="5" t="inlineStr">
        <is>
          <t>Ergebnis je Aktie (verwässert)</t>
        </is>
      </c>
      <c r="B42" s="5" t="inlineStr">
        <is>
          <t>Diluted Earnings per share</t>
        </is>
      </c>
      <c r="C42" t="n">
        <v>0.73</v>
      </c>
      <c r="D42" t="n">
        <v>0.7</v>
      </c>
      <c r="E42" t="n">
        <v>0.43</v>
      </c>
      <c r="F42" t="n">
        <v>0.32</v>
      </c>
      <c r="G42" t="n">
        <v>0.36</v>
      </c>
      <c r="H42" t="n">
        <v>0.32</v>
      </c>
      <c r="I42" t="n">
        <v>0.3</v>
      </c>
      <c r="J42" t="n">
        <v>0.27</v>
      </c>
      <c r="K42" t="n">
        <v>0.3</v>
      </c>
      <c r="L42" t="n">
        <v>0.19</v>
      </c>
      <c r="M42" t="n">
        <v>0.39</v>
      </c>
      <c r="N42" t="n">
        <v>-0.73</v>
      </c>
      <c r="O42" t="n">
        <v>-0.04</v>
      </c>
      <c r="P42" t="n">
        <v>-2.58</v>
      </c>
      <c r="Q42" t="n">
        <v>-0.91</v>
      </c>
      <c r="R42" t="n">
        <v>-0.34</v>
      </c>
      <c r="S42" t="n">
        <v>-1.58</v>
      </c>
      <c r="T42" t="n">
        <v>1.71</v>
      </c>
      <c r="U42" t="n">
        <v>1.68</v>
      </c>
      <c r="V42" t="n">
        <v>1.05</v>
      </c>
      <c r="W42" t="n">
        <v>0.51</v>
      </c>
    </row>
    <row r="43">
      <c r="A43" s="5" t="inlineStr">
        <is>
          <t>Dividende je Aktie</t>
        </is>
      </c>
      <c r="B43" s="5" t="inlineStr">
        <is>
          <t>Dividend per share</t>
        </is>
      </c>
      <c r="C43" t="n">
        <v>0.19</v>
      </c>
      <c r="D43" t="n">
        <v>0.16</v>
      </c>
      <c r="E43" t="n">
        <v>0.13</v>
      </c>
      <c r="F43" t="n">
        <v>0.1</v>
      </c>
      <c r="G43" t="n">
        <v>0.08</v>
      </c>
      <c r="H43" t="n">
        <v>0.07000000000000001</v>
      </c>
      <c r="I43" t="n">
        <v>0.06</v>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n">
        <v>0.65</v>
      </c>
      <c r="V43" t="n">
        <v>0.42</v>
      </c>
      <c r="W43" t="inlineStr">
        <is>
          <t>-</t>
        </is>
      </c>
    </row>
    <row r="44">
      <c r="A44" s="5" t="inlineStr">
        <is>
          <t>Dividendenausschüttung in Mio</t>
        </is>
      </c>
      <c r="B44" s="5" t="inlineStr">
        <is>
          <t>Dividend Payment in M</t>
        </is>
      </c>
      <c r="C44" t="inlineStr">
        <is>
          <t>-</t>
        </is>
      </c>
      <c r="D44" t="n">
        <v>10.6</v>
      </c>
      <c r="E44" t="n">
        <v>8.300000000000001</v>
      </c>
      <c r="F44" t="n">
        <v>4.9</v>
      </c>
      <c r="G44" t="n">
        <v>3.5</v>
      </c>
      <c r="H44" t="n">
        <v>3.1</v>
      </c>
      <c r="I44" t="n">
        <v>2.4</v>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n">
        <v>7.1</v>
      </c>
      <c r="V44" t="n">
        <v>4.6</v>
      </c>
      <c r="W44" t="inlineStr">
        <is>
          <t>-</t>
        </is>
      </c>
    </row>
    <row r="45">
      <c r="A45" s="5" t="inlineStr">
        <is>
          <t>Umsatz je Aktie</t>
        </is>
      </c>
      <c r="B45" s="5" t="inlineStr">
        <is>
          <t>Revenue per share</t>
        </is>
      </c>
      <c r="C45" t="n">
        <v>16.99</v>
      </c>
      <c r="D45" t="n">
        <v>14.99</v>
      </c>
      <c r="E45" t="n">
        <v>13.9</v>
      </c>
      <c r="F45" t="n">
        <v>10.29</v>
      </c>
      <c r="G45" t="n">
        <v>10.68</v>
      </c>
      <c r="H45" t="n">
        <v>8.91</v>
      </c>
      <c r="I45" t="n">
        <v>8.59</v>
      </c>
      <c r="J45" t="n">
        <v>8.640000000000001</v>
      </c>
      <c r="K45" t="n">
        <v>6.36</v>
      </c>
      <c r="L45" t="n">
        <v>3.64</v>
      </c>
      <c r="M45" t="n">
        <v>4.37</v>
      </c>
      <c r="N45" t="n">
        <v>2.59</v>
      </c>
      <c r="O45" t="n">
        <v>2.53</v>
      </c>
      <c r="P45" t="n">
        <v>5.84</v>
      </c>
      <c r="Q45" t="n">
        <v>18</v>
      </c>
      <c r="R45" t="n">
        <v>34.43</v>
      </c>
      <c r="S45" t="n">
        <v>40.84</v>
      </c>
      <c r="T45" t="n">
        <v>49.92</v>
      </c>
      <c r="U45" t="n">
        <v>49.53</v>
      </c>
      <c r="V45" t="n">
        <v>30.52</v>
      </c>
      <c r="W45" t="inlineStr">
        <is>
          <t>-</t>
        </is>
      </c>
    </row>
    <row r="46">
      <c r="A46" s="5" t="inlineStr">
        <is>
          <t>Buchwert je Aktie</t>
        </is>
      </c>
      <c r="B46" s="5" t="inlineStr">
        <is>
          <t>Book value per share</t>
        </is>
      </c>
      <c r="C46" t="n">
        <v>5.83</v>
      </c>
      <c r="D46" t="n">
        <v>5.56</v>
      </c>
      <c r="E46" t="n">
        <v>5.23</v>
      </c>
      <c r="F46" t="n">
        <v>4.93</v>
      </c>
      <c r="G46" t="n">
        <v>2.33</v>
      </c>
      <c r="H46" t="n">
        <v>2.07</v>
      </c>
      <c r="I46" t="n">
        <v>1.81</v>
      </c>
      <c r="J46" t="n">
        <v>1.63</v>
      </c>
      <c r="K46" t="n">
        <v>2.27</v>
      </c>
      <c r="L46" t="n">
        <v>1.5</v>
      </c>
      <c r="M46" t="n">
        <v>1.32</v>
      </c>
      <c r="N46" t="n">
        <v>0.63</v>
      </c>
      <c r="O46" t="n">
        <v>1.39</v>
      </c>
      <c r="P46" t="n">
        <v>1.42</v>
      </c>
      <c r="Q46" t="n">
        <v>4.04</v>
      </c>
      <c r="R46" t="n">
        <v>4.92</v>
      </c>
      <c r="S46" t="n">
        <v>5.23</v>
      </c>
      <c r="T46" t="n">
        <v>7.67</v>
      </c>
      <c r="U46" t="n">
        <v>6.63</v>
      </c>
      <c r="V46" t="n">
        <v>5.14</v>
      </c>
      <c r="W46" t="inlineStr">
        <is>
          <t>-</t>
        </is>
      </c>
    </row>
    <row r="47">
      <c r="A47" s="5" t="inlineStr">
        <is>
          <t>Cashflow je Aktie</t>
        </is>
      </c>
      <c r="B47" s="5" t="inlineStr">
        <is>
          <t>Cashflow per share</t>
        </is>
      </c>
      <c r="C47" t="n">
        <v>1.26</v>
      </c>
      <c r="D47" t="n">
        <v>0.54</v>
      </c>
      <c r="E47" t="n">
        <v>0.71</v>
      </c>
      <c r="F47" t="n">
        <v>1.25</v>
      </c>
      <c r="G47" t="n">
        <v>0.61</v>
      </c>
      <c r="H47" t="n">
        <v>0.48</v>
      </c>
      <c r="I47" t="n">
        <v>0.28</v>
      </c>
      <c r="J47" t="n">
        <v>0.27</v>
      </c>
      <c r="K47" t="n">
        <v>0.02</v>
      </c>
      <c r="L47" t="n">
        <v>-0.16</v>
      </c>
      <c r="M47" t="n">
        <v>0.08</v>
      </c>
      <c r="N47" t="n">
        <v>-0.38</v>
      </c>
      <c r="O47" t="n">
        <v>-0.49</v>
      </c>
      <c r="P47" t="n">
        <v>-0.4</v>
      </c>
      <c r="Q47" t="n">
        <v>1.31</v>
      </c>
      <c r="R47" t="n">
        <v>0.32</v>
      </c>
      <c r="S47" t="n">
        <v>-2.36</v>
      </c>
      <c r="T47" t="n">
        <v>0.11</v>
      </c>
      <c r="U47" t="n">
        <v>1.11</v>
      </c>
      <c r="V47" t="n">
        <v>0.3</v>
      </c>
      <c r="W47" t="inlineStr">
        <is>
          <t>-</t>
        </is>
      </c>
    </row>
    <row r="48">
      <c r="A48" s="5" t="inlineStr">
        <is>
          <t>Bilanzsumme je Aktie</t>
        </is>
      </c>
      <c r="B48" s="5" t="inlineStr">
        <is>
          <t>Total assets per share</t>
        </is>
      </c>
      <c r="C48" t="n">
        <v>18.54</v>
      </c>
      <c r="D48" t="n">
        <v>12.83</v>
      </c>
      <c r="E48" t="n">
        <v>12.69</v>
      </c>
      <c r="F48" t="n">
        <v>13.67</v>
      </c>
      <c r="G48" t="n">
        <v>7.28</v>
      </c>
      <c r="H48" t="n">
        <v>6.31</v>
      </c>
      <c r="I48" t="n">
        <v>5.6</v>
      </c>
      <c r="J48" t="n">
        <v>5.45</v>
      </c>
      <c r="K48" t="n">
        <v>9.42</v>
      </c>
      <c r="L48" t="n">
        <v>2.92</v>
      </c>
      <c r="M48" t="n">
        <v>2.85</v>
      </c>
      <c r="N48" t="n">
        <v>2.59</v>
      </c>
      <c r="O48" t="n">
        <v>3.25</v>
      </c>
      <c r="P48" t="n">
        <v>3.59</v>
      </c>
      <c r="Q48" t="n">
        <v>7.75</v>
      </c>
      <c r="R48" t="n">
        <v>12.58</v>
      </c>
      <c r="S48" t="n">
        <v>18.13</v>
      </c>
      <c r="T48" t="n">
        <v>20.72</v>
      </c>
      <c r="U48" t="n">
        <v>18.72</v>
      </c>
      <c r="V48" t="n">
        <v>13.81</v>
      </c>
      <c r="W48" t="inlineStr">
        <is>
          <t>-</t>
        </is>
      </c>
    </row>
    <row r="49">
      <c r="A49" s="5" t="inlineStr">
        <is>
          <t>Personal am Ende des Jahres</t>
        </is>
      </c>
      <c r="B49" s="5" t="inlineStr">
        <is>
          <t>Staff at the end of year</t>
        </is>
      </c>
      <c r="C49" t="n">
        <v>4934</v>
      </c>
      <c r="D49" t="n">
        <v>4335</v>
      </c>
      <c r="E49" t="n">
        <v>3918</v>
      </c>
      <c r="F49" t="n">
        <v>3786</v>
      </c>
      <c r="G49" t="n">
        <v>2352</v>
      </c>
      <c r="H49" t="n">
        <v>2219</v>
      </c>
      <c r="I49" t="n">
        <v>1570</v>
      </c>
      <c r="J49" t="n">
        <v>1620</v>
      </c>
      <c r="K49" t="n">
        <v>1715</v>
      </c>
      <c r="L49" t="n">
        <v>209</v>
      </c>
      <c r="M49" t="n">
        <v>102</v>
      </c>
      <c r="N49" t="n">
        <v>67</v>
      </c>
      <c r="O49" t="n">
        <v>57</v>
      </c>
      <c r="P49" t="n">
        <v>105</v>
      </c>
      <c r="Q49" t="n">
        <v>170</v>
      </c>
      <c r="R49" t="n">
        <v>209</v>
      </c>
      <c r="S49" t="n">
        <v>246</v>
      </c>
      <c r="T49" t="n">
        <v>299</v>
      </c>
      <c r="U49" t="n">
        <v>269</v>
      </c>
      <c r="V49" t="n">
        <v>245</v>
      </c>
      <c r="W49" t="inlineStr">
        <is>
          <t>-</t>
        </is>
      </c>
    </row>
    <row r="50">
      <c r="A50" s="5" t="inlineStr">
        <is>
          <t>Personalaufwand in Mio. EUR</t>
        </is>
      </c>
      <c r="B50" s="5" t="inlineStr">
        <is>
          <t>Personnel expenses in M</t>
        </is>
      </c>
      <c r="C50" t="n">
        <v>245.2</v>
      </c>
      <c r="D50" t="n">
        <v>194.6</v>
      </c>
      <c r="E50" t="n">
        <v>179.4</v>
      </c>
      <c r="F50" t="n">
        <v>93.5</v>
      </c>
      <c r="G50" t="n">
        <v>89.5</v>
      </c>
      <c r="H50" t="n">
        <v>72.40000000000001</v>
      </c>
      <c r="I50" t="n">
        <v>66.2</v>
      </c>
      <c r="J50" t="n">
        <v>71.90000000000001</v>
      </c>
      <c r="K50" t="n">
        <v>23.2</v>
      </c>
      <c r="L50" t="n">
        <v>8.1</v>
      </c>
      <c r="M50" t="n">
        <v>4</v>
      </c>
      <c r="N50" t="n">
        <v>1.6</v>
      </c>
      <c r="O50" t="n">
        <v>2.1</v>
      </c>
      <c r="P50" t="n">
        <v>3.7</v>
      </c>
      <c r="Q50" t="n">
        <v>5.4</v>
      </c>
      <c r="R50" t="n">
        <v>6.3</v>
      </c>
      <c r="S50" t="n">
        <v>7.2</v>
      </c>
      <c r="T50" t="n">
        <v>6.6</v>
      </c>
      <c r="U50" t="n">
        <v>6.6</v>
      </c>
      <c r="V50" t="inlineStr">
        <is>
          <t>-</t>
        </is>
      </c>
      <c r="W50" t="inlineStr">
        <is>
          <t>-</t>
        </is>
      </c>
    </row>
    <row r="51">
      <c r="A51" s="5" t="inlineStr">
        <is>
          <t>Aufwand je Mitarbeiter in EUR</t>
        </is>
      </c>
      <c r="B51" s="5" t="inlineStr">
        <is>
          <t>Effort per employee</t>
        </is>
      </c>
      <c r="C51" t="n">
        <v>49696</v>
      </c>
      <c r="D51" t="n">
        <v>44890</v>
      </c>
      <c r="E51" t="n">
        <v>45789</v>
      </c>
      <c r="F51" t="n">
        <v>24696</v>
      </c>
      <c r="G51" t="n">
        <v>38053</v>
      </c>
      <c r="H51" t="n">
        <v>32627</v>
      </c>
      <c r="I51" t="n">
        <v>42166</v>
      </c>
      <c r="J51" t="n">
        <v>44383</v>
      </c>
      <c r="K51" t="n">
        <v>13528</v>
      </c>
      <c r="L51" t="n">
        <v>38756</v>
      </c>
      <c r="M51" t="n">
        <v>39216</v>
      </c>
      <c r="N51" t="n">
        <v>23881</v>
      </c>
      <c r="O51" t="n">
        <v>36842</v>
      </c>
      <c r="P51" t="n">
        <v>35238</v>
      </c>
      <c r="Q51" t="n">
        <v>31765</v>
      </c>
      <c r="R51" t="n">
        <v>30144</v>
      </c>
      <c r="S51" t="n">
        <v>29268</v>
      </c>
      <c r="T51" t="n">
        <v>22074</v>
      </c>
      <c r="U51" t="n">
        <v>24535</v>
      </c>
      <c r="V51" t="inlineStr">
        <is>
          <t>-</t>
        </is>
      </c>
      <c r="W51" t="inlineStr">
        <is>
          <t>-</t>
        </is>
      </c>
    </row>
    <row r="52">
      <c r="A52" s="5" t="inlineStr">
        <is>
          <t>Umsatz je Mitarbeiter in EUR</t>
        </is>
      </c>
      <c r="B52" s="5" t="inlineStr">
        <is>
          <t>Turnover per employee</t>
        </is>
      </c>
      <c r="C52" t="n">
        <v>227581</v>
      </c>
      <c r="D52" t="n">
        <v>228577</v>
      </c>
      <c r="E52" t="n">
        <v>225108</v>
      </c>
      <c r="F52" t="n">
        <v>133039</v>
      </c>
      <c r="G52" t="n">
        <v>199060</v>
      </c>
      <c r="H52" t="n">
        <v>173748</v>
      </c>
      <c r="I52" t="n">
        <v>215246</v>
      </c>
      <c r="J52" t="n">
        <v>223357</v>
      </c>
      <c r="K52" t="n">
        <v>88555</v>
      </c>
      <c r="L52" t="n">
        <v>386196</v>
      </c>
      <c r="M52" t="n">
        <v>586922</v>
      </c>
      <c r="N52" t="n">
        <v>420895</v>
      </c>
      <c r="O52" t="n">
        <v>484210</v>
      </c>
      <c r="P52" t="n">
        <v>606666</v>
      </c>
      <c r="Q52" t="n">
        <v>1150000</v>
      </c>
      <c r="R52" t="n">
        <v>1800000</v>
      </c>
      <c r="S52" t="n">
        <v>1810000</v>
      </c>
      <c r="T52" t="n">
        <v>1820000</v>
      </c>
      <c r="U52" t="n">
        <v>2010000</v>
      </c>
      <c r="V52" t="n">
        <v>1360000</v>
      </c>
      <c r="W52" t="inlineStr">
        <is>
          <t>-</t>
        </is>
      </c>
    </row>
    <row r="53">
      <c r="A53" s="5" t="inlineStr">
        <is>
          <t>Bruttoergebnis je Mitarbeiter in EUR</t>
        </is>
      </c>
      <c r="B53" s="5" t="inlineStr">
        <is>
          <t>Gross Profit per employee</t>
        </is>
      </c>
      <c r="C53" t="n">
        <v>82590</v>
      </c>
      <c r="D53" t="n">
        <v>79954</v>
      </c>
      <c r="E53" t="n">
        <v>80398</v>
      </c>
      <c r="F53" t="n">
        <v>44612</v>
      </c>
      <c r="G53" t="n">
        <v>67517</v>
      </c>
      <c r="H53" t="n">
        <v>57323</v>
      </c>
      <c r="I53" t="n">
        <v>70828</v>
      </c>
      <c r="J53" t="n">
        <v>71975</v>
      </c>
      <c r="K53" t="n">
        <v>26356</v>
      </c>
      <c r="L53" t="n">
        <v>93780</v>
      </c>
      <c r="M53" t="n">
        <v>106863</v>
      </c>
      <c r="N53" t="n">
        <v>10448</v>
      </c>
      <c r="O53" t="n">
        <v>-22807</v>
      </c>
      <c r="P53" t="n">
        <v>-97143</v>
      </c>
      <c r="Q53" t="n">
        <v>70588</v>
      </c>
      <c r="R53" t="n">
        <v>82775</v>
      </c>
      <c r="S53" t="n">
        <v>-18293</v>
      </c>
      <c r="T53" t="n">
        <v>124080</v>
      </c>
      <c r="U53" t="n">
        <v>151673</v>
      </c>
      <c r="V53" t="n">
        <v>100816</v>
      </c>
      <c r="W53" t="inlineStr">
        <is>
          <t>-</t>
        </is>
      </c>
    </row>
    <row r="54">
      <c r="A54" s="5" t="inlineStr">
        <is>
          <t>Gewinn je Mitarbeiter in EUR</t>
        </is>
      </c>
      <c r="B54" s="5" t="inlineStr">
        <is>
          <t>Earnings per employee</t>
        </is>
      </c>
      <c r="C54" t="n">
        <v>9951</v>
      </c>
      <c r="D54" t="n">
        <v>10381</v>
      </c>
      <c r="E54" t="n">
        <v>5743</v>
      </c>
      <c r="F54" t="n">
        <v>3856</v>
      </c>
      <c r="G54" t="n">
        <v>6718</v>
      </c>
      <c r="H54" t="n">
        <v>5858</v>
      </c>
      <c r="I54" t="n">
        <v>7452</v>
      </c>
      <c r="J54" t="n">
        <v>4753</v>
      </c>
      <c r="K54" t="n">
        <v>4082</v>
      </c>
      <c r="L54" t="n">
        <v>18182</v>
      </c>
      <c r="M54" t="n">
        <v>32353</v>
      </c>
      <c r="N54" t="n">
        <v>-119403</v>
      </c>
      <c r="O54" t="n">
        <v>-7018</v>
      </c>
      <c r="P54" t="n">
        <v>-271429</v>
      </c>
      <c r="Q54" t="n">
        <v>-58824</v>
      </c>
      <c r="R54" t="n">
        <v>-17703</v>
      </c>
      <c r="S54" t="n">
        <v>-69919</v>
      </c>
      <c r="T54" t="n">
        <v>62207</v>
      </c>
      <c r="U54" t="n">
        <v>68401</v>
      </c>
      <c r="V54" t="n">
        <v>37551</v>
      </c>
      <c r="W54" t="inlineStr">
        <is>
          <t>-</t>
        </is>
      </c>
    </row>
    <row r="55">
      <c r="A55" s="5" t="inlineStr">
        <is>
          <t>KGV (Kurs/Gewinn)</t>
        </is>
      </c>
      <c r="B55" s="5" t="inlineStr">
        <is>
          <t>PE (price/earnings)</t>
        </is>
      </c>
      <c r="C55" t="n">
        <v>33.4</v>
      </c>
      <c r="D55" t="n">
        <v>22.6</v>
      </c>
      <c r="E55" t="n">
        <v>41.8</v>
      </c>
      <c r="F55" t="n">
        <v>26.5</v>
      </c>
      <c r="G55" t="n">
        <v>16.5</v>
      </c>
      <c r="H55" t="n">
        <v>10.1</v>
      </c>
      <c r="I55" t="n">
        <v>9.1</v>
      </c>
      <c r="J55" t="n">
        <v>10.9</v>
      </c>
      <c r="K55" t="n">
        <v>6</v>
      </c>
      <c r="L55" t="n">
        <v>13.6</v>
      </c>
      <c r="M55" t="n">
        <v>4.4</v>
      </c>
      <c r="N55" t="inlineStr">
        <is>
          <t>-</t>
        </is>
      </c>
      <c r="O55" t="inlineStr">
        <is>
          <t>-</t>
        </is>
      </c>
      <c r="P55" t="inlineStr">
        <is>
          <t>-</t>
        </is>
      </c>
      <c r="Q55" t="inlineStr">
        <is>
          <t>-</t>
        </is>
      </c>
      <c r="R55" t="inlineStr">
        <is>
          <t>-</t>
        </is>
      </c>
      <c r="S55" t="inlineStr">
        <is>
          <t>-</t>
        </is>
      </c>
      <c r="T55" t="n">
        <v>10.6</v>
      </c>
      <c r="U55" t="n">
        <v>18.2</v>
      </c>
      <c r="V55" t="n">
        <v>21.5</v>
      </c>
      <c r="W55" t="inlineStr">
        <is>
          <t>-</t>
        </is>
      </c>
    </row>
    <row r="56">
      <c r="A56" s="5" t="inlineStr">
        <is>
          <t>KUV (Kurs/Umsatz)</t>
        </is>
      </c>
      <c r="B56" s="5" t="inlineStr">
        <is>
          <t>PS (price/sales)</t>
        </is>
      </c>
      <c r="C56" t="n">
        <v>1.47</v>
      </c>
      <c r="D56" t="n">
        <v>1.05</v>
      </c>
      <c r="E56" t="n">
        <v>1.29</v>
      </c>
      <c r="F56" t="n">
        <v>0.85</v>
      </c>
      <c r="G56" t="n">
        <v>0.5600000000000001</v>
      </c>
      <c r="H56" t="n">
        <v>0.36</v>
      </c>
      <c r="I56" t="n">
        <v>0.32</v>
      </c>
      <c r="J56" t="n">
        <v>0.34</v>
      </c>
      <c r="K56" t="n">
        <v>0.28</v>
      </c>
      <c r="L56" t="n">
        <v>0.71</v>
      </c>
      <c r="M56" t="n">
        <v>0.39</v>
      </c>
      <c r="N56" t="n">
        <v>0.24</v>
      </c>
      <c r="O56" t="n">
        <v>0.31</v>
      </c>
      <c r="P56" t="n">
        <v>0.18</v>
      </c>
      <c r="Q56" t="n">
        <v>0.13</v>
      </c>
      <c r="R56" t="n">
        <v>0.1</v>
      </c>
      <c r="S56" t="n">
        <v>0.16</v>
      </c>
      <c r="T56" t="n">
        <v>0.36</v>
      </c>
      <c r="U56" t="n">
        <v>0.62</v>
      </c>
      <c r="V56" t="n">
        <v>0.74</v>
      </c>
      <c r="W56" t="inlineStr">
        <is>
          <t>-</t>
        </is>
      </c>
    </row>
    <row r="57">
      <c r="A57" s="5" t="inlineStr">
        <is>
          <t>KBV (Kurs/Buchwert)</t>
        </is>
      </c>
      <c r="B57" s="5" t="inlineStr">
        <is>
          <t>PB (price/book value)</t>
        </is>
      </c>
      <c r="C57" t="n">
        <v>4.44</v>
      </c>
      <c r="D57" t="n">
        <v>2.94</v>
      </c>
      <c r="E57" t="n">
        <v>3.74</v>
      </c>
      <c r="F57" t="n">
        <v>2.77</v>
      </c>
      <c r="G57" t="n">
        <v>2.61</v>
      </c>
      <c r="H57" t="n">
        <v>1.6</v>
      </c>
      <c r="I57" t="n">
        <v>1.55</v>
      </c>
      <c r="J57" t="n">
        <v>1.88</v>
      </c>
      <c r="K57" t="n">
        <v>0.89</v>
      </c>
      <c r="L57" t="n">
        <v>1.75</v>
      </c>
      <c r="M57" t="n">
        <v>1.29</v>
      </c>
      <c r="N57" t="n">
        <v>0.98</v>
      </c>
      <c r="O57" t="n">
        <v>0.57</v>
      </c>
      <c r="P57" t="n">
        <v>0.75</v>
      </c>
      <c r="Q57" t="n">
        <v>0.58</v>
      </c>
      <c r="R57" t="n">
        <v>0.71</v>
      </c>
      <c r="S57" t="n">
        <v>1.22</v>
      </c>
      <c r="T57" t="n">
        <v>2.37</v>
      </c>
      <c r="U57" t="n">
        <v>4.63</v>
      </c>
      <c r="V57" t="n">
        <v>4.4</v>
      </c>
      <c r="W57" t="inlineStr">
        <is>
          <t>-</t>
        </is>
      </c>
    </row>
    <row r="58">
      <c r="A58" s="5" t="inlineStr">
        <is>
          <t>KCV (Kurs/Cashflow)</t>
        </is>
      </c>
      <c r="B58" s="5" t="inlineStr">
        <is>
          <t>PC (price/cashflow)</t>
        </is>
      </c>
      <c r="C58" t="n">
        <v>19.83</v>
      </c>
      <c r="D58" t="n">
        <v>29.43</v>
      </c>
      <c r="E58" t="n">
        <v>25.42</v>
      </c>
      <c r="F58" t="n">
        <v>6.96</v>
      </c>
      <c r="G58" t="n">
        <v>9.77</v>
      </c>
      <c r="H58" t="n">
        <v>6.76</v>
      </c>
      <c r="I58" t="n">
        <v>9.640000000000001</v>
      </c>
      <c r="J58" t="n">
        <v>10.94</v>
      </c>
      <c r="K58" t="n">
        <v>87.23999999999999</v>
      </c>
      <c r="L58" t="n">
        <v>-16.36</v>
      </c>
      <c r="M58" t="n">
        <v>21.17</v>
      </c>
      <c r="N58" t="n">
        <v>-1.65</v>
      </c>
      <c r="O58" t="n">
        <v>-1.62</v>
      </c>
      <c r="P58" t="n">
        <v>-2.63</v>
      </c>
      <c r="Q58" t="n">
        <v>1.79</v>
      </c>
      <c r="R58" t="n">
        <v>10.9</v>
      </c>
      <c r="S58" t="n">
        <v>-2.71</v>
      </c>
      <c r="T58" t="n">
        <v>164.86</v>
      </c>
      <c r="U58" t="n">
        <v>27.66</v>
      </c>
      <c r="V58" t="n">
        <v>74.65000000000001</v>
      </c>
      <c r="W58" t="inlineStr">
        <is>
          <t>-</t>
        </is>
      </c>
    </row>
    <row r="59">
      <c r="A59" s="5" t="inlineStr">
        <is>
          <t>Dividendenrendite in %</t>
        </is>
      </c>
      <c r="B59" s="5" t="inlineStr">
        <is>
          <t>Dividend Yield in %</t>
        </is>
      </c>
      <c r="C59" t="n">
        <v>0.76</v>
      </c>
      <c r="D59" t="n">
        <v>1.01</v>
      </c>
      <c r="E59" t="n">
        <v>0.72</v>
      </c>
      <c r="F59" t="n">
        <v>1.15</v>
      </c>
      <c r="G59" t="n">
        <v>1.34</v>
      </c>
      <c r="H59" t="n">
        <v>2.17</v>
      </c>
      <c r="I59" t="n">
        <v>2.21</v>
      </c>
      <c r="J59" t="inlineStr">
        <is>
          <t>-</t>
        </is>
      </c>
      <c r="K59" t="inlineStr">
        <is>
          <t>-</t>
        </is>
      </c>
      <c r="L59" t="inlineStr">
        <is>
          <t>-</t>
        </is>
      </c>
      <c r="M59" t="inlineStr">
        <is>
          <t>-</t>
        </is>
      </c>
      <c r="N59" t="inlineStr">
        <is>
          <t>-</t>
        </is>
      </c>
      <c r="O59" t="inlineStr">
        <is>
          <t>-</t>
        </is>
      </c>
      <c r="P59" t="inlineStr">
        <is>
          <t>-</t>
        </is>
      </c>
      <c r="Q59" t="inlineStr">
        <is>
          <t>-</t>
        </is>
      </c>
      <c r="R59" t="inlineStr">
        <is>
          <t>-</t>
        </is>
      </c>
      <c r="S59" t="inlineStr">
        <is>
          <t>-</t>
        </is>
      </c>
      <c r="T59" t="inlineStr">
        <is>
          <t>-</t>
        </is>
      </c>
      <c r="U59" t="n">
        <v>2.12</v>
      </c>
      <c r="V59" t="n">
        <v>1.86</v>
      </c>
      <c r="W59" t="inlineStr">
        <is>
          <t>-</t>
        </is>
      </c>
    </row>
    <row r="60">
      <c r="A60" s="5" t="inlineStr">
        <is>
          <t>Gewinnrendite in %</t>
        </is>
      </c>
      <c r="B60" s="5" t="inlineStr">
        <is>
          <t>Return on profit in %</t>
        </is>
      </c>
      <c r="C60" t="n">
        <v>3</v>
      </c>
      <c r="D60" t="n">
        <v>4.4</v>
      </c>
      <c r="E60" t="n">
        <v>2.4</v>
      </c>
      <c r="F60" t="n">
        <v>3.8</v>
      </c>
      <c r="G60" t="n">
        <v>6.1</v>
      </c>
      <c r="H60" t="n">
        <v>9.9</v>
      </c>
      <c r="I60" t="n">
        <v>11</v>
      </c>
      <c r="J60" t="n">
        <v>9.199999999999999</v>
      </c>
      <c r="K60" t="n">
        <v>16.6</v>
      </c>
      <c r="L60" t="n">
        <v>7.4</v>
      </c>
      <c r="M60" t="n">
        <v>22.9</v>
      </c>
      <c r="N60" t="n">
        <v>-117.7</v>
      </c>
      <c r="O60" t="n">
        <v>-5.1</v>
      </c>
      <c r="P60" t="n">
        <v>-243.4</v>
      </c>
      <c r="Q60" t="n">
        <v>-38.7</v>
      </c>
      <c r="R60" t="n">
        <v>-9.699999999999999</v>
      </c>
      <c r="S60" t="n">
        <v>-24.7</v>
      </c>
      <c r="T60" t="n">
        <v>9.4</v>
      </c>
      <c r="U60" t="n">
        <v>5.5</v>
      </c>
      <c r="V60" t="n">
        <v>4.6</v>
      </c>
      <c r="W60" t="inlineStr">
        <is>
          <t>-</t>
        </is>
      </c>
    </row>
    <row r="61">
      <c r="A61" s="5" t="inlineStr">
        <is>
          <t>Eigenkapitalrendite in %</t>
        </is>
      </c>
      <c r="B61" s="5" t="inlineStr">
        <is>
          <t>Return on Equity in %</t>
        </is>
      </c>
      <c r="C61" t="n">
        <v>12.75</v>
      </c>
      <c r="D61" t="n">
        <v>12.25</v>
      </c>
      <c r="E61" t="n">
        <v>6.78</v>
      </c>
      <c r="F61" t="n">
        <v>6.06</v>
      </c>
      <c r="G61" t="n">
        <v>15.46</v>
      </c>
      <c r="H61" t="n">
        <v>14.49</v>
      </c>
      <c r="I61" t="n">
        <v>16.43</v>
      </c>
      <c r="J61" t="n">
        <v>12.03</v>
      </c>
      <c r="K61" t="n">
        <v>12.82</v>
      </c>
      <c r="L61" t="n">
        <v>11.38</v>
      </c>
      <c r="M61" t="n">
        <v>18.23</v>
      </c>
      <c r="N61" t="n">
        <v>-115.94</v>
      </c>
      <c r="O61" t="n">
        <v>-2.65</v>
      </c>
      <c r="P61" t="n">
        <v>-183.87</v>
      </c>
      <c r="Q61" t="n">
        <v>-22.73</v>
      </c>
      <c r="R61" t="n">
        <v>-6.9</v>
      </c>
      <c r="S61" t="n">
        <v>-30.18</v>
      </c>
      <c r="T61" t="n">
        <v>22.25</v>
      </c>
      <c r="U61" t="n">
        <v>25.45</v>
      </c>
      <c r="V61" t="n">
        <v>16.43</v>
      </c>
      <c r="W61" t="n">
        <v>36.13</v>
      </c>
    </row>
    <row r="62">
      <c r="A62" s="5" t="inlineStr">
        <is>
          <t>Umsatzrendite in %</t>
        </is>
      </c>
      <c r="B62" s="5" t="inlineStr">
        <is>
          <t>Return on sales in %</t>
        </is>
      </c>
      <c r="C62" t="n">
        <v>4.37</v>
      </c>
      <c r="D62" t="n">
        <v>4.54</v>
      </c>
      <c r="E62" t="n">
        <v>2.55</v>
      </c>
      <c r="F62" t="n">
        <v>2.9</v>
      </c>
      <c r="G62" t="n">
        <v>3.37</v>
      </c>
      <c r="H62" t="n">
        <v>3.37</v>
      </c>
      <c r="I62" t="n">
        <v>3.46</v>
      </c>
      <c r="J62" t="n">
        <v>2.27</v>
      </c>
      <c r="K62" t="n">
        <v>4.57</v>
      </c>
      <c r="L62" t="n">
        <v>4.71</v>
      </c>
      <c r="M62" t="n">
        <v>5.51</v>
      </c>
      <c r="N62" t="n">
        <v>-28.37</v>
      </c>
      <c r="O62" t="n">
        <v>-1.45</v>
      </c>
      <c r="P62" t="n">
        <v>-44.74</v>
      </c>
      <c r="Q62" t="n">
        <v>-5.1</v>
      </c>
      <c r="R62" t="n">
        <v>-0.99</v>
      </c>
      <c r="S62" t="n">
        <v>-3.86</v>
      </c>
      <c r="T62" t="n">
        <v>3.42</v>
      </c>
      <c r="U62" t="n">
        <v>3.41</v>
      </c>
      <c r="V62" t="n">
        <v>2.77</v>
      </c>
      <c r="W62" t="n">
        <v>1.83</v>
      </c>
    </row>
    <row r="63">
      <c r="A63" s="5" t="inlineStr">
        <is>
          <t>Gesamtkapitalrendite in %</t>
        </is>
      </c>
      <c r="B63" s="5" t="inlineStr">
        <is>
          <t>Total Return on Investment in %</t>
        </is>
      </c>
      <c r="C63" t="n">
        <v>4.74</v>
      </c>
      <c r="D63" t="n">
        <v>6.04</v>
      </c>
      <c r="E63" t="n">
        <v>3.65</v>
      </c>
      <c r="F63" t="n">
        <v>2.84</v>
      </c>
      <c r="G63" t="n">
        <v>5.89</v>
      </c>
      <c r="H63" t="n">
        <v>5.93</v>
      </c>
      <c r="I63" t="n">
        <v>6.54</v>
      </c>
      <c r="J63" t="n">
        <v>4.53</v>
      </c>
      <c r="K63" t="n">
        <v>3.66</v>
      </c>
      <c r="L63" t="n">
        <v>5.86</v>
      </c>
      <c r="M63" t="n">
        <v>8.44</v>
      </c>
      <c r="N63" t="n">
        <v>-28.37</v>
      </c>
      <c r="O63" t="n">
        <v>-1.13</v>
      </c>
      <c r="P63" t="n">
        <v>-72.89</v>
      </c>
      <c r="Q63" t="n">
        <v>-11.83</v>
      </c>
      <c r="R63" t="n">
        <v>-2.7</v>
      </c>
      <c r="S63" t="n">
        <v>-8.699999999999999</v>
      </c>
      <c r="T63" t="n">
        <v>8.23</v>
      </c>
      <c r="U63" t="n">
        <v>9.02</v>
      </c>
      <c r="V63" t="n">
        <v>6.11</v>
      </c>
      <c r="W63" t="n">
        <v>4.71</v>
      </c>
    </row>
    <row r="64">
      <c r="A64" s="5" t="inlineStr">
        <is>
          <t>Return on Investment in %</t>
        </is>
      </c>
      <c r="B64" s="5" t="inlineStr">
        <is>
          <t>Return on Investment in %</t>
        </is>
      </c>
      <c r="C64" t="n">
        <v>4.01</v>
      </c>
      <c r="D64" t="n">
        <v>5.31</v>
      </c>
      <c r="E64" t="n">
        <v>2.8</v>
      </c>
      <c r="F64" t="n">
        <v>2.18</v>
      </c>
      <c r="G64" t="n">
        <v>4.95</v>
      </c>
      <c r="H64" t="n">
        <v>4.76</v>
      </c>
      <c r="I64" t="n">
        <v>5.32</v>
      </c>
      <c r="J64" t="n">
        <v>3.6</v>
      </c>
      <c r="K64" t="n">
        <v>3.08</v>
      </c>
      <c r="L64" t="n">
        <v>5.86</v>
      </c>
      <c r="M64" t="n">
        <v>8.44</v>
      </c>
      <c r="N64" t="n">
        <v>-28.37</v>
      </c>
      <c r="O64" t="n">
        <v>-1.13</v>
      </c>
      <c r="P64" t="n">
        <v>-72.89</v>
      </c>
      <c r="Q64" t="n">
        <v>-11.83</v>
      </c>
      <c r="R64" t="n">
        <v>-2.7</v>
      </c>
      <c r="S64" t="n">
        <v>-8.699999999999999</v>
      </c>
      <c r="T64" t="n">
        <v>8.23</v>
      </c>
      <c r="U64" t="n">
        <v>9.02</v>
      </c>
      <c r="V64" t="n">
        <v>6.11</v>
      </c>
      <c r="W64" t="n">
        <v>4.71</v>
      </c>
    </row>
    <row r="65">
      <c r="A65" s="5" t="inlineStr">
        <is>
          <t>Arbeitsintensität in %</t>
        </is>
      </c>
      <c r="B65" s="5" t="inlineStr">
        <is>
          <t>Work Intensity in %</t>
        </is>
      </c>
      <c r="C65" t="n">
        <v>62.7</v>
      </c>
      <c r="D65" t="n">
        <v>65.51000000000001</v>
      </c>
      <c r="E65" t="n">
        <v>66.7</v>
      </c>
      <c r="F65" t="n">
        <v>62.88</v>
      </c>
      <c r="G65" t="n">
        <v>66.47</v>
      </c>
      <c r="H65" t="n">
        <v>68.55</v>
      </c>
      <c r="I65" t="n">
        <v>69.29000000000001</v>
      </c>
      <c r="J65" t="n">
        <v>70.42</v>
      </c>
      <c r="K65" t="n">
        <v>71.09999999999999</v>
      </c>
      <c r="L65" t="n">
        <v>59.41</v>
      </c>
      <c r="M65" t="n">
        <v>64.19</v>
      </c>
      <c r="N65" t="n">
        <v>71.28</v>
      </c>
      <c r="O65" t="n">
        <v>93.22</v>
      </c>
      <c r="P65" t="n">
        <v>92.84</v>
      </c>
      <c r="Q65" t="n">
        <v>94.91</v>
      </c>
      <c r="R65" t="n">
        <v>95.33</v>
      </c>
      <c r="S65" t="n">
        <v>97.47</v>
      </c>
      <c r="T65" t="n">
        <v>97.48</v>
      </c>
      <c r="U65" t="n">
        <v>97.06</v>
      </c>
      <c r="V65" t="n">
        <v>97.28</v>
      </c>
      <c r="W65" t="n">
        <v>96.93000000000001</v>
      </c>
    </row>
    <row r="66">
      <c r="A66" s="5" t="inlineStr">
        <is>
          <t>Eigenkapitalquote in %</t>
        </is>
      </c>
      <c r="B66" s="5" t="inlineStr">
        <is>
          <t>Equity Ratio in %</t>
        </is>
      </c>
      <c r="C66" t="n">
        <v>31.42</v>
      </c>
      <c r="D66" t="n">
        <v>43.32</v>
      </c>
      <c r="E66" t="n">
        <v>41.23</v>
      </c>
      <c r="F66" t="n">
        <v>36.06</v>
      </c>
      <c r="G66" t="n">
        <v>32.03</v>
      </c>
      <c r="H66" t="n">
        <v>32.85</v>
      </c>
      <c r="I66" t="n">
        <v>32.35</v>
      </c>
      <c r="J66" t="n">
        <v>29.91</v>
      </c>
      <c r="K66" t="n">
        <v>24.05</v>
      </c>
      <c r="L66" t="n">
        <v>51.54</v>
      </c>
      <c r="M66" t="n">
        <v>46.29</v>
      </c>
      <c r="N66" t="n">
        <v>24.47</v>
      </c>
      <c r="O66" t="n">
        <v>42.66</v>
      </c>
      <c r="P66" t="n">
        <v>39.64</v>
      </c>
      <c r="Q66" t="n">
        <v>52.07</v>
      </c>
      <c r="R66" t="n">
        <v>39.1</v>
      </c>
      <c r="S66" t="n">
        <v>28.85</v>
      </c>
      <c r="T66" t="n">
        <v>37.01</v>
      </c>
      <c r="U66" t="n">
        <v>35.42</v>
      </c>
      <c r="V66" t="n">
        <v>37.21</v>
      </c>
      <c r="W66" t="n">
        <v>13.05</v>
      </c>
    </row>
    <row r="67">
      <c r="A67" s="5" t="inlineStr">
        <is>
          <t>Fremdkapitalquote in %</t>
        </is>
      </c>
      <c r="B67" s="5" t="inlineStr">
        <is>
          <t>Debt Ratio in %</t>
        </is>
      </c>
      <c r="C67" t="n">
        <v>68.58</v>
      </c>
      <c r="D67" t="n">
        <v>56.68</v>
      </c>
      <c r="E67" t="n">
        <v>58.77</v>
      </c>
      <c r="F67" t="n">
        <v>63.94</v>
      </c>
      <c r="G67" t="n">
        <v>67.97</v>
      </c>
      <c r="H67" t="n">
        <v>67.15000000000001</v>
      </c>
      <c r="I67" t="n">
        <v>67.65000000000001</v>
      </c>
      <c r="J67" t="n">
        <v>70.09</v>
      </c>
      <c r="K67" t="n">
        <v>75.95</v>
      </c>
      <c r="L67" t="n">
        <v>48.46</v>
      </c>
      <c r="M67" t="n">
        <v>53.71</v>
      </c>
      <c r="N67" t="n">
        <v>75.53</v>
      </c>
      <c r="O67" t="n">
        <v>57.34</v>
      </c>
      <c r="P67" t="n">
        <v>60.36</v>
      </c>
      <c r="Q67" t="n">
        <v>47.93</v>
      </c>
      <c r="R67" t="n">
        <v>60.9</v>
      </c>
      <c r="S67" t="n">
        <v>71.15000000000001</v>
      </c>
      <c r="T67" t="n">
        <v>62.99</v>
      </c>
      <c r="U67" t="n">
        <v>64.58</v>
      </c>
      <c r="V67" t="n">
        <v>62.79</v>
      </c>
      <c r="W67" t="n">
        <v>86.95</v>
      </c>
    </row>
    <row r="68">
      <c r="A68" s="5" t="inlineStr">
        <is>
          <t>Verschuldungsgrad in %</t>
        </is>
      </c>
      <c r="B68" s="5" t="inlineStr">
        <is>
          <t>Finance Gearing in %</t>
        </is>
      </c>
      <c r="C68" t="n">
        <v>218.28</v>
      </c>
      <c r="D68" t="n">
        <v>130.85</v>
      </c>
      <c r="E68" t="n">
        <v>142.51</v>
      </c>
      <c r="F68" t="n">
        <v>177.35</v>
      </c>
      <c r="G68" t="n">
        <v>212.23</v>
      </c>
      <c r="H68" t="n">
        <v>204.46</v>
      </c>
      <c r="I68" t="n">
        <v>209.13</v>
      </c>
      <c r="J68" t="n">
        <v>234.38</v>
      </c>
      <c r="K68" t="n">
        <v>315.75</v>
      </c>
      <c r="L68" t="n">
        <v>94.01000000000001</v>
      </c>
      <c r="M68" t="n">
        <v>116.02</v>
      </c>
      <c r="N68" t="n">
        <v>308.7</v>
      </c>
      <c r="O68" t="n">
        <v>134.44</v>
      </c>
      <c r="P68" t="n">
        <v>152.26</v>
      </c>
      <c r="Q68" t="n">
        <v>92.05</v>
      </c>
      <c r="R68" t="n">
        <v>155.78</v>
      </c>
      <c r="S68" t="n">
        <v>246.67</v>
      </c>
      <c r="T68" t="n">
        <v>170.22</v>
      </c>
      <c r="U68" t="n">
        <v>182.3</v>
      </c>
      <c r="V68" t="n">
        <v>168.75</v>
      </c>
      <c r="W68" t="n">
        <v>666.39</v>
      </c>
    </row>
    <row r="69">
      <c r="A69" s="5" t="inlineStr">
        <is>
          <t>Bruttoergebnis Marge in %</t>
        </is>
      </c>
      <c r="B69" s="5" t="inlineStr">
        <is>
          <t>Gross Profit Marge in %</t>
        </is>
      </c>
      <c r="C69" t="n">
        <v>36.29</v>
      </c>
      <c r="D69" t="n">
        <v>34.98</v>
      </c>
      <c r="E69" t="n">
        <v>35.71</v>
      </c>
      <c r="F69" t="n">
        <v>33.53</v>
      </c>
      <c r="G69" t="n">
        <v>33.92</v>
      </c>
      <c r="H69" t="n">
        <v>33</v>
      </c>
      <c r="I69" t="n">
        <v>32.91</v>
      </c>
      <c r="J69" t="n">
        <v>34.34</v>
      </c>
      <c r="K69" t="n">
        <v>29.5</v>
      </c>
      <c r="L69" t="n">
        <v>24.29</v>
      </c>
      <c r="M69" t="n">
        <v>18.2</v>
      </c>
      <c r="N69" t="n">
        <v>2.48</v>
      </c>
      <c r="O69" t="n">
        <v>-4.71</v>
      </c>
      <c r="P69" t="n">
        <v>-16.01</v>
      </c>
      <c r="Q69" t="n">
        <v>6.12</v>
      </c>
      <c r="R69" t="n">
        <v>4.61</v>
      </c>
      <c r="S69" t="n">
        <v>-1.01</v>
      </c>
      <c r="T69" t="n">
        <v>6.82</v>
      </c>
      <c r="U69" t="n">
        <v>7.56</v>
      </c>
      <c r="V69" t="n">
        <v>7.42</v>
      </c>
    </row>
    <row r="70">
      <c r="A70" s="5" t="inlineStr">
        <is>
          <t>Kurzfristige Vermögensquote in %</t>
        </is>
      </c>
      <c r="B70" s="5" t="inlineStr">
        <is>
          <t>Current Assets Ratio in %</t>
        </is>
      </c>
      <c r="C70" t="n">
        <v>62.68</v>
      </c>
      <c r="D70" t="n">
        <v>65.51000000000001</v>
      </c>
      <c r="E70" t="n">
        <v>66.7</v>
      </c>
      <c r="F70" t="n">
        <v>62.88</v>
      </c>
      <c r="G70" t="n">
        <v>66.47</v>
      </c>
      <c r="H70" t="n">
        <v>68.55</v>
      </c>
      <c r="I70" t="n">
        <v>69.29000000000001</v>
      </c>
      <c r="J70" t="n">
        <v>70.42</v>
      </c>
      <c r="K70" t="n">
        <v>71.09999999999999</v>
      </c>
      <c r="L70" t="n">
        <v>59.41</v>
      </c>
      <c r="M70" t="n">
        <v>64.19</v>
      </c>
      <c r="N70" t="n">
        <v>71.28</v>
      </c>
      <c r="O70" t="n">
        <v>93.22</v>
      </c>
      <c r="P70" t="n">
        <v>92.84</v>
      </c>
      <c r="Q70" t="n">
        <v>94.91</v>
      </c>
      <c r="R70" t="n">
        <v>95.33</v>
      </c>
      <c r="S70" t="n">
        <v>97.47</v>
      </c>
      <c r="T70" t="n">
        <v>97.48</v>
      </c>
      <c r="U70" t="n">
        <v>97.06</v>
      </c>
      <c r="V70" t="n">
        <v>97.28</v>
      </c>
    </row>
    <row r="71">
      <c r="A71" s="5" t="inlineStr">
        <is>
          <t>Nettogewinn Marge in %</t>
        </is>
      </c>
      <c r="B71" s="5" t="inlineStr">
        <is>
          <t>Net Profit Marge in %</t>
        </is>
      </c>
      <c r="C71" t="n">
        <v>4.37</v>
      </c>
      <c r="D71" t="n">
        <v>4.54</v>
      </c>
      <c r="E71" t="n">
        <v>2.55</v>
      </c>
      <c r="F71" t="n">
        <v>2.9</v>
      </c>
      <c r="G71" t="n">
        <v>3.37</v>
      </c>
      <c r="H71" t="n">
        <v>3.37</v>
      </c>
      <c r="I71" t="n">
        <v>3.46</v>
      </c>
      <c r="J71" t="n">
        <v>2.27</v>
      </c>
      <c r="K71" t="n">
        <v>4.57</v>
      </c>
      <c r="L71" t="n">
        <v>4.71</v>
      </c>
      <c r="M71" t="n">
        <v>5.51</v>
      </c>
      <c r="N71" t="n">
        <v>-28.37</v>
      </c>
      <c r="O71" t="n">
        <v>-1.45</v>
      </c>
      <c r="P71" t="n">
        <v>-44.74</v>
      </c>
      <c r="Q71" t="n">
        <v>-5.1</v>
      </c>
      <c r="R71" t="n">
        <v>-0.99</v>
      </c>
      <c r="S71" t="n">
        <v>-3.86</v>
      </c>
      <c r="T71" t="n">
        <v>3.42</v>
      </c>
      <c r="U71" t="n">
        <v>3.41</v>
      </c>
      <c r="V71" t="n">
        <v>2.77</v>
      </c>
    </row>
    <row r="72">
      <c r="A72" s="5" t="inlineStr">
        <is>
          <t>Operative Ergebnis Marge in %</t>
        </is>
      </c>
      <c r="B72" s="5" t="inlineStr">
        <is>
          <t>EBIT Marge in %</t>
        </is>
      </c>
      <c r="C72" t="n">
        <v>5.5</v>
      </c>
      <c r="D72" t="n">
        <v>6.21</v>
      </c>
      <c r="E72" t="n">
        <v>4.73</v>
      </c>
      <c r="F72" t="n">
        <v>4.78</v>
      </c>
      <c r="G72" t="n">
        <v>4.4</v>
      </c>
      <c r="H72" t="n">
        <v>4.31</v>
      </c>
      <c r="I72" t="n">
        <v>4.23</v>
      </c>
      <c r="J72" t="n">
        <v>3.27</v>
      </c>
      <c r="K72" t="n">
        <v>6.27</v>
      </c>
      <c r="L72" t="n">
        <v>3.97</v>
      </c>
      <c r="M72" t="n">
        <v>3.01</v>
      </c>
      <c r="N72" t="n">
        <v>-28.37</v>
      </c>
      <c r="O72" t="n">
        <v>-3.26</v>
      </c>
      <c r="P72" t="n">
        <v>-43.49</v>
      </c>
      <c r="Q72" t="n">
        <v>-4.33</v>
      </c>
      <c r="R72" t="n">
        <v>-0.43</v>
      </c>
      <c r="S72" t="n">
        <v>-4.65</v>
      </c>
      <c r="T72" t="n">
        <v>4.37</v>
      </c>
      <c r="U72" t="n">
        <v>4.98</v>
      </c>
      <c r="V72" t="n">
        <v>4.45</v>
      </c>
    </row>
    <row r="73">
      <c r="A73" s="5" t="inlineStr">
        <is>
          <t>Vermögensumsschlag in %</t>
        </is>
      </c>
      <c r="B73" s="5" t="inlineStr">
        <is>
          <t>Asset Turnover in %</t>
        </is>
      </c>
      <c r="C73" t="n">
        <v>91.59999999999999</v>
      </c>
      <c r="D73" t="n">
        <v>116.87</v>
      </c>
      <c r="E73" t="n">
        <v>109.58</v>
      </c>
      <c r="F73" t="n">
        <v>75.33</v>
      </c>
      <c r="G73" t="n">
        <v>146.73</v>
      </c>
      <c r="H73" t="n">
        <v>141.16</v>
      </c>
      <c r="I73" t="n">
        <v>153.52</v>
      </c>
      <c r="J73" t="n">
        <v>158.64</v>
      </c>
      <c r="K73" t="n">
        <v>67.48999999999999</v>
      </c>
      <c r="L73" t="n">
        <v>124.54</v>
      </c>
      <c r="M73" t="n">
        <v>153.2</v>
      </c>
      <c r="N73" t="n">
        <v>100</v>
      </c>
      <c r="O73" t="n">
        <v>77.97</v>
      </c>
      <c r="P73" t="n">
        <v>162.92</v>
      </c>
      <c r="Q73" t="n">
        <v>232.19</v>
      </c>
      <c r="R73" t="n">
        <v>273.74</v>
      </c>
      <c r="S73" t="n">
        <v>225.3</v>
      </c>
      <c r="T73" t="n">
        <v>240.86</v>
      </c>
      <c r="U73" t="n">
        <v>264.53</v>
      </c>
      <c r="V73" t="n">
        <v>221.06</v>
      </c>
    </row>
    <row r="74">
      <c r="A74" s="5" t="inlineStr">
        <is>
          <t>Langfristige Vermögensquote in %</t>
        </is>
      </c>
      <c r="B74" s="5" t="inlineStr">
        <is>
          <t>Non-Current Assets Ratio in %</t>
        </is>
      </c>
      <c r="C74" t="n">
        <v>37.29</v>
      </c>
      <c r="D74" t="n">
        <v>34.49</v>
      </c>
      <c r="E74" t="n">
        <v>33.3</v>
      </c>
      <c r="F74" t="n">
        <v>37.12</v>
      </c>
      <c r="G74" t="n">
        <v>33.53</v>
      </c>
      <c r="H74" t="n">
        <v>31.45</v>
      </c>
      <c r="I74" t="n">
        <v>30.71</v>
      </c>
      <c r="J74" t="n">
        <v>29.58</v>
      </c>
      <c r="K74" t="n">
        <v>28.9</v>
      </c>
      <c r="L74" t="n">
        <v>40.59</v>
      </c>
      <c r="M74" t="n">
        <v>35.81</v>
      </c>
      <c r="N74" t="n">
        <v>28.72</v>
      </c>
      <c r="O74" t="n">
        <v>6.78</v>
      </c>
      <c r="P74" t="n">
        <v>7.16</v>
      </c>
      <c r="Q74" t="n">
        <v>5.09</v>
      </c>
      <c r="R74" t="n">
        <v>4.67</v>
      </c>
      <c r="S74" t="n">
        <v>2.53</v>
      </c>
      <c r="T74" t="n">
        <v>2.52</v>
      </c>
      <c r="U74" t="n">
        <v>2.94</v>
      </c>
      <c r="V74" t="n">
        <v>2.72</v>
      </c>
    </row>
    <row r="75">
      <c r="A75" s="5" t="inlineStr">
        <is>
          <t>Gesamtkapitalrentabilität</t>
        </is>
      </c>
      <c r="B75" s="5" t="inlineStr">
        <is>
          <t>ROA Return on Assets in %</t>
        </is>
      </c>
      <c r="C75" t="n">
        <v>4</v>
      </c>
      <c r="D75" t="n">
        <v>5.31</v>
      </c>
      <c r="E75" t="n">
        <v>2.8</v>
      </c>
      <c r="F75" t="n">
        <v>2.18</v>
      </c>
      <c r="G75" t="n">
        <v>4.95</v>
      </c>
      <c r="H75" t="n">
        <v>4.76</v>
      </c>
      <c r="I75" t="n">
        <v>5.32</v>
      </c>
      <c r="J75" t="n">
        <v>3.6</v>
      </c>
      <c r="K75" t="n">
        <v>3.08</v>
      </c>
      <c r="L75" t="n">
        <v>5.86</v>
      </c>
      <c r="M75" t="n">
        <v>8.44</v>
      </c>
      <c r="N75" t="n">
        <v>-28.37</v>
      </c>
      <c r="O75" t="n">
        <v>-1.13</v>
      </c>
      <c r="P75" t="n">
        <v>-72.89</v>
      </c>
      <c r="Q75" t="n">
        <v>-11.83</v>
      </c>
      <c r="R75" t="n">
        <v>-2.7</v>
      </c>
      <c r="S75" t="n">
        <v>-8.699999999999999</v>
      </c>
      <c r="T75" t="n">
        <v>8.23</v>
      </c>
      <c r="U75" t="n">
        <v>9.02</v>
      </c>
      <c r="V75" t="n">
        <v>6.11</v>
      </c>
    </row>
    <row r="76">
      <c r="A76" s="5" t="inlineStr">
        <is>
          <t>Ertrag des eingesetzten Kapitals</t>
        </is>
      </c>
      <c r="B76" s="5" t="inlineStr">
        <is>
          <t>ROCE Return on Cap. Empl. in %</t>
        </is>
      </c>
      <c r="C76" t="n">
        <v>8.619999999999999</v>
      </c>
      <c r="D76" t="n">
        <v>12.32</v>
      </c>
      <c r="E76" t="n">
        <v>8.94</v>
      </c>
      <c r="F76" t="n">
        <v>6.45</v>
      </c>
      <c r="G76" t="n">
        <v>13.53</v>
      </c>
      <c r="H76" t="n">
        <v>12.5</v>
      </c>
      <c r="I76" t="n">
        <v>13.48</v>
      </c>
      <c r="J76" t="n">
        <v>13.93</v>
      </c>
      <c r="K76" t="n">
        <v>11.36</v>
      </c>
      <c r="L76" t="n">
        <v>7.21</v>
      </c>
      <c r="M76" t="n">
        <v>8.449999999999999</v>
      </c>
      <c r="N76" t="n">
        <v>-80.81</v>
      </c>
      <c r="O76" t="n">
        <v>-5.96</v>
      </c>
      <c r="P76" t="n">
        <v>-177.56</v>
      </c>
      <c r="Q76" t="n">
        <v>-19.27</v>
      </c>
      <c r="R76" t="n">
        <v>-2.97</v>
      </c>
      <c r="S76" t="n">
        <v>-36.19</v>
      </c>
      <c r="T76" t="n">
        <v>28.4</v>
      </c>
      <c r="U76" t="n">
        <v>37.15</v>
      </c>
      <c r="V76" t="n">
        <v>26.38</v>
      </c>
    </row>
    <row r="77">
      <c r="A77" s="5" t="inlineStr">
        <is>
          <t>Eigenkapital zu Anlagevermögen</t>
        </is>
      </c>
      <c r="B77" s="5" t="inlineStr">
        <is>
          <t>Equity to Fixed Assets in %</t>
        </is>
      </c>
      <c r="C77" t="n">
        <v>81.52</v>
      </c>
      <c r="D77" t="n">
        <v>121.75</v>
      </c>
      <c r="E77" t="n">
        <v>113.88</v>
      </c>
      <c r="F77" t="n">
        <v>62.09</v>
      </c>
      <c r="G77" t="n">
        <v>93.27</v>
      </c>
      <c r="H77" t="n">
        <v>101.16</v>
      </c>
      <c r="I77" t="n">
        <v>102.22</v>
      </c>
      <c r="J77" t="n">
        <v>97.63</v>
      </c>
      <c r="K77" t="n">
        <v>75</v>
      </c>
      <c r="L77" t="n">
        <v>124.71</v>
      </c>
      <c r="M77" t="n">
        <v>129.29</v>
      </c>
      <c r="N77" t="n">
        <v>85.19</v>
      </c>
      <c r="O77" t="n">
        <v>629.17</v>
      </c>
      <c r="P77" t="n">
        <v>553.5700000000001</v>
      </c>
      <c r="Q77" t="n">
        <v>1023.26</v>
      </c>
      <c r="R77" t="n">
        <v>837.5</v>
      </c>
      <c r="S77" t="n">
        <v>1140</v>
      </c>
      <c r="T77" t="n">
        <v>1466.67</v>
      </c>
      <c r="U77" t="n">
        <v>1205</v>
      </c>
      <c r="V77" t="n">
        <v>1365.85</v>
      </c>
    </row>
    <row r="78">
      <c r="A78" s="5" t="inlineStr">
        <is>
          <t>Liquidität Dritten Grades</t>
        </is>
      </c>
      <c r="B78" s="5" t="inlineStr">
        <is>
          <t>Current Ratio in %</t>
        </is>
      </c>
      <c r="C78" t="n">
        <v>151.04</v>
      </c>
      <c r="D78" t="n">
        <v>159.26</v>
      </c>
      <c r="E78" t="n">
        <v>158.66</v>
      </c>
      <c r="F78" t="n">
        <v>142.45</v>
      </c>
      <c r="G78" t="n">
        <v>127.08</v>
      </c>
      <c r="H78" t="n">
        <v>133.43</v>
      </c>
      <c r="I78" t="n">
        <v>133.77</v>
      </c>
      <c r="J78" t="n">
        <v>112.21</v>
      </c>
      <c r="K78" t="n">
        <v>113.26</v>
      </c>
      <c r="L78" t="n">
        <v>188.73</v>
      </c>
      <c r="M78" t="n">
        <v>141.01</v>
      </c>
      <c r="N78" t="n">
        <v>109.84</v>
      </c>
      <c r="O78" t="n">
        <v>162.56</v>
      </c>
      <c r="P78" t="n">
        <v>154.47</v>
      </c>
      <c r="Q78" t="n">
        <v>198.51</v>
      </c>
      <c r="R78" t="n">
        <v>157.09</v>
      </c>
      <c r="S78" t="n">
        <v>137.18</v>
      </c>
      <c r="T78" t="n">
        <v>154.96</v>
      </c>
      <c r="U78" t="n">
        <v>150.42</v>
      </c>
      <c r="V78" t="n">
        <v>155.08</v>
      </c>
    </row>
    <row r="79">
      <c r="A79" s="5" t="inlineStr">
        <is>
          <t>Operativer Cashflow</t>
        </is>
      </c>
      <c r="B79" s="5" t="inlineStr">
        <is>
          <t>Operating Cashflow in M</t>
        </is>
      </c>
      <c r="C79" t="n">
        <v>1310.763</v>
      </c>
      <c r="D79" t="n">
        <v>1945.0287</v>
      </c>
      <c r="E79" t="n">
        <v>1612.6448</v>
      </c>
      <c r="F79" t="n">
        <v>340.5528</v>
      </c>
      <c r="G79" t="n">
        <v>428.3168</v>
      </c>
      <c r="H79" t="n">
        <v>292.5052</v>
      </c>
      <c r="I79" t="n">
        <v>379.2376</v>
      </c>
      <c r="J79" t="n">
        <v>429.942</v>
      </c>
      <c r="K79" t="n">
        <v>2102.484</v>
      </c>
      <c r="L79" t="n">
        <v>-363.192</v>
      </c>
      <c r="M79" t="n">
        <v>290.029</v>
      </c>
      <c r="N79" t="n">
        <v>-17.985</v>
      </c>
      <c r="O79" t="n">
        <v>-17.658</v>
      </c>
      <c r="P79" t="n">
        <v>-28.667</v>
      </c>
      <c r="Q79" t="n">
        <v>19.511</v>
      </c>
      <c r="R79" t="n">
        <v>118.81</v>
      </c>
      <c r="S79" t="n">
        <v>-29.539</v>
      </c>
      <c r="T79" t="n">
        <v>1796.974</v>
      </c>
      <c r="U79" t="n">
        <v>301.494</v>
      </c>
      <c r="V79" t="n">
        <v>813.6850000000001</v>
      </c>
    </row>
    <row r="80">
      <c r="A80" s="5" t="inlineStr">
        <is>
          <t>Aktienrückkauf</t>
        </is>
      </c>
      <c r="B80" s="5" t="inlineStr">
        <is>
          <t>Share Buyback in M</t>
        </is>
      </c>
      <c r="C80" t="n">
        <v>-0.009999999999990905</v>
      </c>
      <c r="D80" t="n">
        <v>-2.650000000000006</v>
      </c>
      <c r="E80" t="n">
        <v>-14.51</v>
      </c>
      <c r="F80" t="n">
        <v>-5.089999999999996</v>
      </c>
      <c r="G80" t="n">
        <v>-0.5700000000000003</v>
      </c>
      <c r="H80" t="n">
        <v>-3.93</v>
      </c>
      <c r="I80" t="n">
        <v>-0.04000000000000625</v>
      </c>
      <c r="J80" t="n">
        <v>-15.2</v>
      </c>
      <c r="K80" t="n">
        <v>-1.900000000000002</v>
      </c>
      <c r="L80" t="n">
        <v>-8.5</v>
      </c>
      <c r="M80" t="n">
        <v>-2.799999999999999</v>
      </c>
      <c r="N80" t="n">
        <v>0</v>
      </c>
      <c r="O80" t="n">
        <v>0</v>
      </c>
      <c r="P80" t="n">
        <v>0</v>
      </c>
      <c r="Q80" t="n">
        <v>0</v>
      </c>
      <c r="R80" t="n">
        <v>0</v>
      </c>
      <c r="S80" t="n">
        <v>0</v>
      </c>
      <c r="T80" t="n">
        <v>0</v>
      </c>
      <c r="U80" t="n">
        <v>0</v>
      </c>
      <c r="V80" t="inlineStr">
        <is>
          <t>-</t>
        </is>
      </c>
    </row>
    <row r="81">
      <c r="A81" s="5" t="inlineStr">
        <is>
          <t>Umsatzwachstum 1J in %</t>
        </is>
      </c>
      <c r="B81" s="5" t="inlineStr">
        <is>
          <t>Revenue Growth 1Y in %</t>
        </is>
      </c>
      <c r="C81" t="n">
        <v>13.33</v>
      </c>
      <c r="D81" t="n">
        <v>12.35</v>
      </c>
      <c r="E81" t="n">
        <v>75.09999999999999</v>
      </c>
      <c r="F81" t="n">
        <v>7.58</v>
      </c>
      <c r="G81" t="n">
        <v>21.45</v>
      </c>
      <c r="H81" t="n">
        <v>14.09</v>
      </c>
      <c r="I81" t="n">
        <v>-0.47</v>
      </c>
      <c r="J81" t="n">
        <v>121.61</v>
      </c>
      <c r="K81" t="n">
        <v>89.84</v>
      </c>
      <c r="L81" t="n">
        <v>34.72</v>
      </c>
      <c r="M81" t="n">
        <v>112.41</v>
      </c>
      <c r="N81" t="n">
        <v>2.17</v>
      </c>
      <c r="O81" t="n">
        <v>-56.67</v>
      </c>
      <c r="P81" t="n">
        <v>-67.53</v>
      </c>
      <c r="Q81" t="n">
        <v>-47.72</v>
      </c>
      <c r="R81" t="n">
        <v>-15.7</v>
      </c>
      <c r="S81" t="n">
        <v>-18.18</v>
      </c>
      <c r="T81" t="n">
        <v>0.78</v>
      </c>
      <c r="U81" t="n">
        <v>62.28</v>
      </c>
      <c r="V81" t="n">
        <v>41.57</v>
      </c>
    </row>
    <row r="82">
      <c r="A82" s="5" t="inlineStr">
        <is>
          <t>Umsatzwachstum 3J in %</t>
        </is>
      </c>
      <c r="B82" s="5" t="inlineStr">
        <is>
          <t>Revenue Growth 3Y in %</t>
        </is>
      </c>
      <c r="C82" t="n">
        <v>33.59</v>
      </c>
      <c r="D82" t="n">
        <v>31.68</v>
      </c>
      <c r="E82" t="n">
        <v>34.71</v>
      </c>
      <c r="F82" t="n">
        <v>14.37</v>
      </c>
      <c r="G82" t="n">
        <v>11.69</v>
      </c>
      <c r="H82" t="n">
        <v>45.08</v>
      </c>
      <c r="I82" t="n">
        <v>70.33</v>
      </c>
      <c r="J82" t="n">
        <v>82.06</v>
      </c>
      <c r="K82" t="n">
        <v>78.98999999999999</v>
      </c>
      <c r="L82" t="n">
        <v>49.77</v>
      </c>
      <c r="M82" t="n">
        <v>19.3</v>
      </c>
      <c r="N82" t="n">
        <v>-40.68</v>
      </c>
      <c r="O82" t="n">
        <v>-57.31</v>
      </c>
      <c r="P82" t="n">
        <v>-43.65</v>
      </c>
      <c r="Q82" t="n">
        <v>-27.2</v>
      </c>
      <c r="R82" t="n">
        <v>-11.03</v>
      </c>
      <c r="S82" t="n">
        <v>14.96</v>
      </c>
      <c r="T82" t="n">
        <v>34.88</v>
      </c>
      <c r="U82" t="inlineStr">
        <is>
          <t>-</t>
        </is>
      </c>
      <c r="V82" t="inlineStr">
        <is>
          <t>-</t>
        </is>
      </c>
    </row>
    <row r="83">
      <c r="A83" s="5" t="inlineStr">
        <is>
          <t>Umsatzwachstum 5J in %</t>
        </is>
      </c>
      <c r="B83" s="5" t="inlineStr">
        <is>
          <t>Revenue Growth 5Y in %</t>
        </is>
      </c>
      <c r="C83" t="n">
        <v>25.96</v>
      </c>
      <c r="D83" t="n">
        <v>26.11</v>
      </c>
      <c r="E83" t="n">
        <v>23.55</v>
      </c>
      <c r="F83" t="n">
        <v>32.85</v>
      </c>
      <c r="G83" t="n">
        <v>49.3</v>
      </c>
      <c r="H83" t="n">
        <v>51.96</v>
      </c>
      <c r="I83" t="n">
        <v>71.62</v>
      </c>
      <c r="J83" t="n">
        <v>72.15000000000001</v>
      </c>
      <c r="K83" t="n">
        <v>36.49</v>
      </c>
      <c r="L83" t="n">
        <v>5.02</v>
      </c>
      <c r="M83" t="n">
        <v>-11.47</v>
      </c>
      <c r="N83" t="n">
        <v>-37.09</v>
      </c>
      <c r="O83" t="n">
        <v>-41.16</v>
      </c>
      <c r="P83" t="n">
        <v>-29.67</v>
      </c>
      <c r="Q83" t="n">
        <v>-3.71</v>
      </c>
      <c r="R83" t="n">
        <v>14.15</v>
      </c>
      <c r="S83" t="inlineStr">
        <is>
          <t>-</t>
        </is>
      </c>
      <c r="T83" t="inlineStr">
        <is>
          <t>-</t>
        </is>
      </c>
      <c r="U83" t="inlineStr">
        <is>
          <t>-</t>
        </is>
      </c>
      <c r="V83" t="inlineStr">
        <is>
          <t>-</t>
        </is>
      </c>
    </row>
    <row r="84">
      <c r="A84" s="5" t="inlineStr">
        <is>
          <t>Umsatzwachstum 10J in %</t>
        </is>
      </c>
      <c r="B84" s="5" t="inlineStr">
        <is>
          <t>Revenue Growth 10Y in %</t>
        </is>
      </c>
      <c r="C84" t="n">
        <v>38.96</v>
      </c>
      <c r="D84" t="n">
        <v>48.87</v>
      </c>
      <c r="E84" t="n">
        <v>47.85</v>
      </c>
      <c r="F84" t="n">
        <v>34.67</v>
      </c>
      <c r="G84" t="n">
        <v>27.16</v>
      </c>
      <c r="H84" t="n">
        <v>20.24</v>
      </c>
      <c r="I84" t="n">
        <v>17.27</v>
      </c>
      <c r="J84" t="n">
        <v>15.49</v>
      </c>
      <c r="K84" t="n">
        <v>3.41</v>
      </c>
      <c r="L84" t="n">
        <v>0.66</v>
      </c>
      <c r="M84" t="n">
        <v>1.34</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9.109999999999999</v>
      </c>
      <c r="D85" t="n">
        <v>100</v>
      </c>
      <c r="E85" t="n">
        <v>54.11</v>
      </c>
      <c r="F85" t="n">
        <v>-7.59</v>
      </c>
      <c r="G85" t="n">
        <v>21.54</v>
      </c>
      <c r="H85" t="n">
        <v>11.11</v>
      </c>
      <c r="I85" t="n">
        <v>51.95</v>
      </c>
      <c r="J85" t="n">
        <v>10</v>
      </c>
      <c r="K85" t="n">
        <v>84.20999999999999</v>
      </c>
      <c r="L85" t="n">
        <v>15.15</v>
      </c>
      <c r="M85" t="n">
        <v>-141.25</v>
      </c>
      <c r="N85" t="n">
        <v>1900</v>
      </c>
      <c r="O85" t="n">
        <v>-98.59999999999999</v>
      </c>
      <c r="P85" t="n">
        <v>185</v>
      </c>
      <c r="Q85" t="n">
        <v>170.27</v>
      </c>
      <c r="R85" t="n">
        <v>-78.48999999999999</v>
      </c>
      <c r="S85" t="n">
        <v>-192.47</v>
      </c>
      <c r="T85" t="n">
        <v>1.09</v>
      </c>
      <c r="U85" t="n">
        <v>100</v>
      </c>
      <c r="V85" t="n">
        <v>113.95</v>
      </c>
    </row>
    <row r="86">
      <c r="A86" s="5" t="inlineStr">
        <is>
          <t>Gewinnwachstum 3J in %</t>
        </is>
      </c>
      <c r="B86" s="5" t="inlineStr">
        <is>
          <t>Earnings Growth 3Y in %</t>
        </is>
      </c>
      <c r="C86" t="n">
        <v>54.41</v>
      </c>
      <c r="D86" t="n">
        <v>48.84</v>
      </c>
      <c r="E86" t="n">
        <v>22.69</v>
      </c>
      <c r="F86" t="n">
        <v>8.35</v>
      </c>
      <c r="G86" t="n">
        <v>28.2</v>
      </c>
      <c r="H86" t="n">
        <v>24.35</v>
      </c>
      <c r="I86" t="n">
        <v>48.72</v>
      </c>
      <c r="J86" t="n">
        <v>36.45</v>
      </c>
      <c r="K86" t="n">
        <v>-13.96</v>
      </c>
      <c r="L86" t="n">
        <v>591.3</v>
      </c>
      <c r="M86" t="n">
        <v>553.38</v>
      </c>
      <c r="N86" t="n">
        <v>662.13</v>
      </c>
      <c r="O86" t="n">
        <v>85.56</v>
      </c>
      <c r="P86" t="n">
        <v>92.26000000000001</v>
      </c>
      <c r="Q86" t="n">
        <v>-33.56</v>
      </c>
      <c r="R86" t="n">
        <v>-89.95999999999999</v>
      </c>
      <c r="S86" t="n">
        <v>-30.46</v>
      </c>
      <c r="T86" t="n">
        <v>71.68000000000001</v>
      </c>
      <c r="U86" t="inlineStr">
        <is>
          <t>-</t>
        </is>
      </c>
      <c r="V86" t="inlineStr">
        <is>
          <t>-</t>
        </is>
      </c>
    </row>
    <row r="87">
      <c r="A87" s="5" t="inlineStr">
        <is>
          <t>Gewinnwachstum 5J in %</t>
        </is>
      </c>
      <c r="B87" s="5" t="inlineStr">
        <is>
          <t>Earnings Growth 5Y in %</t>
        </is>
      </c>
      <c r="C87" t="n">
        <v>35.43</v>
      </c>
      <c r="D87" t="n">
        <v>35.83</v>
      </c>
      <c r="E87" t="n">
        <v>26.22</v>
      </c>
      <c r="F87" t="n">
        <v>17.4</v>
      </c>
      <c r="G87" t="n">
        <v>35.76</v>
      </c>
      <c r="H87" t="n">
        <v>34.48</v>
      </c>
      <c r="I87" t="n">
        <v>4.01</v>
      </c>
      <c r="J87" t="n">
        <v>373.62</v>
      </c>
      <c r="K87" t="n">
        <v>351.9</v>
      </c>
      <c r="L87" t="n">
        <v>372.06</v>
      </c>
      <c r="M87" t="n">
        <v>403.08</v>
      </c>
      <c r="N87" t="n">
        <v>415.64</v>
      </c>
      <c r="O87" t="n">
        <v>-2.86</v>
      </c>
      <c r="P87" t="n">
        <v>17.08</v>
      </c>
      <c r="Q87" t="n">
        <v>0.08</v>
      </c>
      <c r="R87" t="n">
        <v>-11.18</v>
      </c>
      <c r="S87" t="inlineStr">
        <is>
          <t>-</t>
        </is>
      </c>
      <c r="T87" t="inlineStr">
        <is>
          <t>-</t>
        </is>
      </c>
      <c r="U87" t="inlineStr">
        <is>
          <t>-</t>
        </is>
      </c>
      <c r="V87" t="inlineStr">
        <is>
          <t>-</t>
        </is>
      </c>
    </row>
    <row r="88">
      <c r="A88" s="5" t="inlineStr">
        <is>
          <t>Gewinnwachstum 10J in %</t>
        </is>
      </c>
      <c r="B88" s="5" t="inlineStr">
        <is>
          <t>Earnings Growth 10Y in %</t>
        </is>
      </c>
      <c r="C88" t="n">
        <v>34.96</v>
      </c>
      <c r="D88" t="n">
        <v>19.92</v>
      </c>
      <c r="E88" t="n">
        <v>199.92</v>
      </c>
      <c r="F88" t="n">
        <v>184.65</v>
      </c>
      <c r="G88" t="n">
        <v>203.91</v>
      </c>
      <c r="H88" t="n">
        <v>218.78</v>
      </c>
      <c r="I88" t="n">
        <v>209.82</v>
      </c>
      <c r="J88" t="n">
        <v>185.38</v>
      </c>
      <c r="K88" t="n">
        <v>184.49</v>
      </c>
      <c r="L88" t="n">
        <v>186.07</v>
      </c>
      <c r="M88" t="n">
        <v>195.95</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0.9399999999999999</v>
      </c>
      <c r="D89" t="n">
        <v>0.63</v>
      </c>
      <c r="E89" t="n">
        <v>1.59</v>
      </c>
      <c r="F89" t="n">
        <v>1.52</v>
      </c>
      <c r="G89" t="n">
        <v>0.46</v>
      </c>
      <c r="H89" t="n">
        <v>0.29</v>
      </c>
      <c r="I89" t="n">
        <v>2.27</v>
      </c>
      <c r="J89" t="n">
        <v>0.03</v>
      </c>
      <c r="K89" t="n">
        <v>0.02</v>
      </c>
      <c r="L89" t="n">
        <v>0.04</v>
      </c>
      <c r="M89" t="n">
        <v>0.01</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EBIT-Wachstum 1J in %</t>
        </is>
      </c>
      <c r="B90" s="5" t="inlineStr">
        <is>
          <t>EBIT Growth 1Y in %</t>
        </is>
      </c>
      <c r="C90" t="n">
        <v>0.49</v>
      </c>
      <c r="D90" t="n">
        <v>47.48</v>
      </c>
      <c r="E90" t="n">
        <v>73.03</v>
      </c>
      <c r="F90" t="n">
        <v>16.99</v>
      </c>
      <c r="G90" t="n">
        <v>24.1</v>
      </c>
      <c r="H90" t="n">
        <v>16.08</v>
      </c>
      <c r="I90" t="n">
        <v>28.83</v>
      </c>
      <c r="J90" t="n">
        <v>15.62</v>
      </c>
      <c r="K90" t="n">
        <v>200</v>
      </c>
      <c r="L90" t="n">
        <v>77.78</v>
      </c>
      <c r="M90" t="n">
        <v>-122.5</v>
      </c>
      <c r="N90" t="n">
        <v>788.89</v>
      </c>
      <c r="O90" t="n">
        <v>-96.75</v>
      </c>
      <c r="P90" t="n">
        <v>225.88</v>
      </c>
      <c r="Q90" t="n">
        <v>431.25</v>
      </c>
      <c r="R90" t="n">
        <v>-92.27</v>
      </c>
      <c r="S90" t="n">
        <v>-186.97</v>
      </c>
      <c r="T90" t="n">
        <v>-11.52</v>
      </c>
      <c r="U90" t="n">
        <v>81.76000000000001</v>
      </c>
      <c r="V90" t="n">
        <v>108.45</v>
      </c>
    </row>
    <row r="91">
      <c r="A91" s="5" t="inlineStr">
        <is>
          <t>EBIT-Wachstum 3J in %</t>
        </is>
      </c>
      <c r="B91" s="5" t="inlineStr">
        <is>
          <t>EBIT Growth 3Y in %</t>
        </is>
      </c>
      <c r="C91" t="n">
        <v>40.33</v>
      </c>
      <c r="D91" t="n">
        <v>45.83</v>
      </c>
      <c r="E91" t="n">
        <v>38.04</v>
      </c>
      <c r="F91" t="n">
        <v>19.06</v>
      </c>
      <c r="G91" t="n">
        <v>23</v>
      </c>
      <c r="H91" t="n">
        <v>20.18</v>
      </c>
      <c r="I91" t="n">
        <v>81.48</v>
      </c>
      <c r="J91" t="n">
        <v>97.8</v>
      </c>
      <c r="K91" t="n">
        <v>51.76</v>
      </c>
      <c r="L91" t="n">
        <v>248.06</v>
      </c>
      <c r="M91" t="n">
        <v>189.88</v>
      </c>
      <c r="N91" t="n">
        <v>306.01</v>
      </c>
      <c r="O91" t="n">
        <v>186.79</v>
      </c>
      <c r="P91" t="n">
        <v>188.29</v>
      </c>
      <c r="Q91" t="n">
        <v>50.67</v>
      </c>
      <c r="R91" t="n">
        <v>-96.92</v>
      </c>
      <c r="S91" t="n">
        <v>-38.91</v>
      </c>
      <c r="T91" t="n">
        <v>59.56</v>
      </c>
      <c r="U91" t="inlineStr">
        <is>
          <t>-</t>
        </is>
      </c>
      <c r="V91" t="inlineStr">
        <is>
          <t>-</t>
        </is>
      </c>
    </row>
    <row r="92">
      <c r="A92" s="5" t="inlineStr">
        <is>
          <t>EBIT-Wachstum 5J in %</t>
        </is>
      </c>
      <c r="B92" s="5" t="inlineStr">
        <is>
          <t>EBIT Growth 5Y in %</t>
        </is>
      </c>
      <c r="C92" t="n">
        <v>32.42</v>
      </c>
      <c r="D92" t="n">
        <v>35.54</v>
      </c>
      <c r="E92" t="n">
        <v>31.81</v>
      </c>
      <c r="F92" t="n">
        <v>20.32</v>
      </c>
      <c r="G92" t="n">
        <v>56.93</v>
      </c>
      <c r="H92" t="n">
        <v>67.66</v>
      </c>
      <c r="I92" t="n">
        <v>39.95</v>
      </c>
      <c r="J92" t="n">
        <v>191.96</v>
      </c>
      <c r="K92" t="n">
        <v>169.48</v>
      </c>
      <c r="L92" t="n">
        <v>174.66</v>
      </c>
      <c r="M92" t="n">
        <v>245.35</v>
      </c>
      <c r="N92" t="n">
        <v>251.4</v>
      </c>
      <c r="O92" t="n">
        <v>56.23</v>
      </c>
      <c r="P92" t="n">
        <v>73.27</v>
      </c>
      <c r="Q92" t="n">
        <v>44.45</v>
      </c>
      <c r="R92" t="n">
        <v>-20.11</v>
      </c>
      <c r="S92" t="inlineStr">
        <is>
          <t>-</t>
        </is>
      </c>
      <c r="T92" t="inlineStr">
        <is>
          <t>-</t>
        </is>
      </c>
      <c r="U92" t="inlineStr">
        <is>
          <t>-</t>
        </is>
      </c>
      <c r="V92" t="inlineStr">
        <is>
          <t>-</t>
        </is>
      </c>
    </row>
    <row r="93">
      <c r="A93" s="5" t="inlineStr">
        <is>
          <t>EBIT-Wachstum 10J in %</t>
        </is>
      </c>
      <c r="B93" s="5" t="inlineStr">
        <is>
          <t>EBIT Growth 10Y in %</t>
        </is>
      </c>
      <c r="C93" t="n">
        <v>50.04</v>
      </c>
      <c r="D93" t="n">
        <v>37.74</v>
      </c>
      <c r="E93" t="n">
        <v>111.88</v>
      </c>
      <c r="F93" t="n">
        <v>94.90000000000001</v>
      </c>
      <c r="G93" t="n">
        <v>115.79</v>
      </c>
      <c r="H93" t="n">
        <v>156.51</v>
      </c>
      <c r="I93" t="n">
        <v>145.67</v>
      </c>
      <c r="J93" t="n">
        <v>124.09</v>
      </c>
      <c r="K93" t="n">
        <v>121.38</v>
      </c>
      <c r="L93" t="n">
        <v>109.55</v>
      </c>
      <c r="M93" t="n">
        <v>112.62</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-32.62</v>
      </c>
      <c r="D94" t="n">
        <v>15.77</v>
      </c>
      <c r="E94" t="n">
        <v>265.23</v>
      </c>
      <c r="F94" t="n">
        <v>-28.76</v>
      </c>
      <c r="G94" t="n">
        <v>44.53</v>
      </c>
      <c r="H94" t="n">
        <v>-29.88</v>
      </c>
      <c r="I94" t="n">
        <v>-11.88</v>
      </c>
      <c r="J94" t="n">
        <v>-87.45999999999999</v>
      </c>
      <c r="K94" t="n">
        <v>-633.25</v>
      </c>
      <c r="L94" t="n">
        <v>-177.28</v>
      </c>
      <c r="M94" t="n">
        <v>-1383.03</v>
      </c>
      <c r="N94" t="n">
        <v>1.85</v>
      </c>
      <c r="O94" t="n">
        <v>-38.4</v>
      </c>
      <c r="P94" t="n">
        <v>-246.93</v>
      </c>
      <c r="Q94" t="n">
        <v>-83.58</v>
      </c>
      <c r="R94" t="n">
        <v>-502.21</v>
      </c>
      <c r="S94" t="n">
        <v>-101.64</v>
      </c>
      <c r="T94" t="n">
        <v>496.02</v>
      </c>
      <c r="U94" t="n">
        <v>-62.95</v>
      </c>
      <c r="V94" t="inlineStr">
        <is>
          <t>-</t>
        </is>
      </c>
    </row>
    <row r="95">
      <c r="A95" s="5" t="inlineStr">
        <is>
          <t>Op.Cashflow Wachstum 3J in %</t>
        </is>
      </c>
      <c r="B95" s="5" t="inlineStr">
        <is>
          <t>Op.Cashflow Wachstum 3Y in %</t>
        </is>
      </c>
      <c r="C95" t="n">
        <v>82.79000000000001</v>
      </c>
      <c r="D95" t="n">
        <v>84.08</v>
      </c>
      <c r="E95" t="n">
        <v>93.67</v>
      </c>
      <c r="F95" t="n">
        <v>-4.7</v>
      </c>
      <c r="G95" t="n">
        <v>0.92</v>
      </c>
      <c r="H95" t="n">
        <v>-43.07</v>
      </c>
      <c r="I95" t="n">
        <v>-244.2</v>
      </c>
      <c r="J95" t="n">
        <v>-299.33</v>
      </c>
      <c r="K95" t="n">
        <v>-731.1900000000001</v>
      </c>
      <c r="L95" t="n">
        <v>-519.49</v>
      </c>
      <c r="M95" t="n">
        <v>-473.19</v>
      </c>
      <c r="N95" t="n">
        <v>-94.48999999999999</v>
      </c>
      <c r="O95" t="n">
        <v>-122.97</v>
      </c>
      <c r="P95" t="n">
        <v>-277.57</v>
      </c>
      <c r="Q95" t="n">
        <v>-229.14</v>
      </c>
      <c r="R95" t="n">
        <v>-35.94</v>
      </c>
      <c r="S95" t="n">
        <v>110.48</v>
      </c>
      <c r="T95" t="inlineStr">
        <is>
          <t>-</t>
        </is>
      </c>
      <c r="U95" t="inlineStr">
        <is>
          <t>-</t>
        </is>
      </c>
      <c r="V95" t="inlineStr">
        <is>
          <t>-</t>
        </is>
      </c>
    </row>
    <row r="96">
      <c r="A96" s="5" t="inlineStr">
        <is>
          <t>Op.Cashflow Wachstum 5J in %</t>
        </is>
      </c>
      <c r="B96" s="5" t="inlineStr">
        <is>
          <t>Op.Cashflow Wachstum 5Y in %</t>
        </is>
      </c>
      <c r="C96" t="n">
        <v>52.83</v>
      </c>
      <c r="D96" t="n">
        <v>53.38</v>
      </c>
      <c r="E96" t="n">
        <v>47.85</v>
      </c>
      <c r="F96" t="n">
        <v>-22.69</v>
      </c>
      <c r="G96" t="n">
        <v>-143.59</v>
      </c>
      <c r="H96" t="n">
        <v>-187.95</v>
      </c>
      <c r="I96" t="n">
        <v>-458.58</v>
      </c>
      <c r="J96" t="n">
        <v>-455.83</v>
      </c>
      <c r="K96" t="n">
        <v>-446.02</v>
      </c>
      <c r="L96" t="n">
        <v>-368.76</v>
      </c>
      <c r="M96" t="n">
        <v>-350.02</v>
      </c>
      <c r="N96" t="n">
        <v>-173.85</v>
      </c>
      <c r="O96" t="n">
        <v>-194.55</v>
      </c>
      <c r="P96" t="n">
        <v>-87.67</v>
      </c>
      <c r="Q96" t="n">
        <v>-50.87</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-67.56</v>
      </c>
      <c r="D97" t="n">
        <v>-202.6</v>
      </c>
      <c r="E97" t="n">
        <v>-203.99</v>
      </c>
      <c r="F97" t="n">
        <v>-234.36</v>
      </c>
      <c r="G97" t="n">
        <v>-256.17</v>
      </c>
      <c r="H97" t="n">
        <v>-268.98</v>
      </c>
      <c r="I97" t="n">
        <v>-316.22</v>
      </c>
      <c r="J97" t="n">
        <v>-325.19</v>
      </c>
      <c r="K97" t="n">
        <v>-266.84</v>
      </c>
      <c r="L97" t="n">
        <v>-209.81</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259.7</v>
      </c>
      <c r="D98" t="n">
        <v>206.7</v>
      </c>
      <c r="E98" t="n">
        <v>198.5</v>
      </c>
      <c r="F98" t="n">
        <v>125.3</v>
      </c>
      <c r="G98" t="n">
        <v>45.2</v>
      </c>
      <c r="H98" t="n">
        <v>46.9</v>
      </c>
      <c r="I98" t="n">
        <v>38.5</v>
      </c>
      <c r="J98" t="n">
        <v>16.4</v>
      </c>
      <c r="K98" t="n">
        <v>18.9</v>
      </c>
      <c r="L98" t="n">
        <v>18.1</v>
      </c>
      <c r="M98" t="n">
        <v>7.3</v>
      </c>
      <c r="N98" t="n">
        <v>1.8</v>
      </c>
      <c r="O98" t="n">
        <v>12.7</v>
      </c>
      <c r="P98" t="n">
        <v>12.8</v>
      </c>
      <c r="Q98" t="n">
        <v>39.8</v>
      </c>
      <c r="R98" t="n">
        <v>47.5</v>
      </c>
      <c r="S98" t="n">
        <v>52.2</v>
      </c>
      <c r="T98" t="n">
        <v>78.09999999999999</v>
      </c>
      <c r="U98" t="n">
        <v>66.40000000000001</v>
      </c>
      <c r="V98" t="n">
        <v>52</v>
      </c>
      <c r="W98" t="n">
        <v>9.199999999999999</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SAP </t>
        </is>
      </c>
      <c r="B1" s="2" t="inlineStr">
        <is>
          <t>WKN: 716460  ISIN: DE0007164600  Symbol:SAP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1972</t>
        </is>
      </c>
      <c r="C4" s="5" t="inlineStr">
        <is>
          <t>Telefon / Phone</t>
        </is>
      </c>
      <c r="D4" s="5" t="inlineStr"/>
      <c r="E4" t="inlineStr">
        <is>
          <t>+49-6227-7-47474</t>
        </is>
      </c>
      <c r="G4" t="inlineStr">
        <is>
          <t>28.01.2020</t>
        </is>
      </c>
      <c r="H4" t="inlineStr">
        <is>
          <t>Preliminary Results</t>
        </is>
      </c>
      <c r="J4" t="inlineStr">
        <is>
          <t>Gründer</t>
        </is>
      </c>
      <c r="L4" t="inlineStr">
        <is>
          <t>11,00%</t>
        </is>
      </c>
    </row>
    <row r="5">
      <c r="A5" s="5" t="inlineStr">
        <is>
          <t>Ticker</t>
        </is>
      </c>
      <c r="B5" t="inlineStr">
        <is>
          <t>SAP</t>
        </is>
      </c>
      <c r="C5" s="5" t="inlineStr">
        <is>
          <t>Fax</t>
        </is>
      </c>
      <c r="D5" s="5" t="inlineStr"/>
      <c r="E5" t="inlineStr">
        <is>
          <t>+49-6227-7-57575</t>
        </is>
      </c>
      <c r="G5" t="inlineStr">
        <is>
          <t>27.02.2020</t>
        </is>
      </c>
      <c r="H5" t="inlineStr">
        <is>
          <t>Publication Of Annual Report</t>
        </is>
      </c>
      <c r="J5" t="inlineStr">
        <is>
          <t>eigene Aktien</t>
        </is>
      </c>
      <c r="L5" t="inlineStr">
        <is>
          <t>3,00%</t>
        </is>
      </c>
    </row>
    <row r="6">
      <c r="A6" s="5" t="inlineStr">
        <is>
          <t>Gelistet Seit / Listed Since</t>
        </is>
      </c>
      <c r="B6" t="inlineStr">
        <is>
          <t>04.11.1988</t>
        </is>
      </c>
      <c r="C6" s="5" t="inlineStr">
        <is>
          <t>Internet</t>
        </is>
      </c>
      <c r="D6" s="5" t="inlineStr"/>
      <c r="E6" t="inlineStr">
        <is>
          <t>http://www.sap.de</t>
        </is>
      </c>
      <c r="G6" t="inlineStr">
        <is>
          <t>21.04.2020</t>
        </is>
      </c>
      <c r="H6" t="inlineStr">
        <is>
          <t>Result Q1</t>
        </is>
      </c>
      <c r="J6" t="inlineStr">
        <is>
          <t>Hasso Plattner</t>
        </is>
      </c>
      <c r="L6" t="inlineStr">
        <is>
          <t>7,14%</t>
        </is>
      </c>
    </row>
    <row r="7">
      <c r="A7" s="5" t="inlineStr">
        <is>
          <t>Nominalwert / Nominal Value</t>
        </is>
      </c>
      <c r="B7" t="inlineStr">
        <is>
          <t>1,00</t>
        </is>
      </c>
      <c r="C7" s="5" t="inlineStr">
        <is>
          <t>E-Mail</t>
        </is>
      </c>
      <c r="D7" s="5" t="inlineStr"/>
      <c r="E7" t="inlineStr">
        <is>
          <t>info@sap.com</t>
        </is>
      </c>
      <c r="G7" t="inlineStr">
        <is>
          <t>20.05.2020</t>
        </is>
      </c>
      <c r="H7" t="inlineStr">
        <is>
          <t>Annual General Meeting</t>
        </is>
      </c>
      <c r="J7" t="inlineStr">
        <is>
          <t>BlackRock, Inc.</t>
        </is>
      </c>
      <c r="L7" t="inlineStr">
        <is>
          <t>5,11%</t>
        </is>
      </c>
    </row>
    <row r="8">
      <c r="A8" s="5" t="inlineStr">
        <is>
          <t>Land / Country</t>
        </is>
      </c>
      <c r="B8" t="inlineStr">
        <is>
          <t>Deutschland</t>
        </is>
      </c>
      <c r="C8" s="5" t="inlineStr">
        <is>
          <t>Inv. Relations Telefon / Phone</t>
        </is>
      </c>
      <c r="D8" s="5" t="inlineStr"/>
      <c r="E8" t="inlineStr">
        <is>
          <t>+49-6227-7-67336</t>
        </is>
      </c>
      <c r="G8" t="inlineStr">
        <is>
          <t>21.05.2020</t>
        </is>
      </c>
      <c r="H8" t="inlineStr">
        <is>
          <t>Ex Dividend</t>
        </is>
      </c>
      <c r="J8" t="inlineStr">
        <is>
          <t>Portika gGmbH</t>
        </is>
      </c>
      <c r="L8" t="inlineStr">
        <is>
          <t>2,96%</t>
        </is>
      </c>
    </row>
    <row r="9">
      <c r="A9" s="5" t="inlineStr">
        <is>
          <t>Währung / Currency</t>
        </is>
      </c>
      <c r="B9" t="inlineStr">
        <is>
          <t>EUR</t>
        </is>
      </c>
      <c r="C9" s="5" t="inlineStr">
        <is>
          <t>Inv. Relations E-Mail</t>
        </is>
      </c>
      <c r="D9" s="5" t="inlineStr"/>
      <c r="E9" t="inlineStr">
        <is>
          <t>investor@sap.com</t>
        </is>
      </c>
      <c r="G9" t="inlineStr">
        <is>
          <t>26.05.2020</t>
        </is>
      </c>
      <c r="H9" t="inlineStr">
        <is>
          <t>Dividend Payout</t>
        </is>
      </c>
      <c r="J9" t="inlineStr">
        <is>
          <t>Dietmar Hopp Stiftung GmbH</t>
        </is>
      </c>
      <c r="L9" t="inlineStr">
        <is>
          <t>5,52%</t>
        </is>
      </c>
    </row>
    <row r="10">
      <c r="A10" s="5" t="inlineStr">
        <is>
          <t>Branche / Industry</t>
        </is>
      </c>
      <c r="B10" t="inlineStr">
        <is>
          <t>Standard Software</t>
        </is>
      </c>
      <c r="C10" s="5" t="inlineStr">
        <is>
          <t>Kontaktperson / Contact Person</t>
        </is>
      </c>
      <c r="D10" s="5" t="inlineStr"/>
      <c r="E10" t="inlineStr">
        <is>
          <t>Stefan Gruber</t>
        </is>
      </c>
      <c r="G10" t="inlineStr">
        <is>
          <t>27.07.2020</t>
        </is>
      </c>
      <c r="H10" t="inlineStr">
        <is>
          <t>Score Half Year</t>
        </is>
      </c>
      <c r="J10" t="inlineStr">
        <is>
          <t>Freefloat</t>
        </is>
      </c>
      <c r="L10" t="inlineStr">
        <is>
          <t>65,27%</t>
        </is>
      </c>
    </row>
    <row r="11">
      <c r="A11" s="5" t="inlineStr">
        <is>
          <t>Sektor / Sector</t>
        </is>
      </c>
      <c r="B11" t="inlineStr">
        <is>
          <t>Software</t>
        </is>
      </c>
      <c r="C11" t="inlineStr">
        <is>
          <t>26.10.2020</t>
        </is>
      </c>
      <c r="D11" t="inlineStr">
        <is>
          <t>Q3 Earnings</t>
        </is>
      </c>
    </row>
    <row r="12">
      <c r="A12" s="5" t="inlineStr">
        <is>
          <t>Typ / Genre</t>
        </is>
      </c>
      <c r="B12" t="inlineStr">
        <is>
          <t>Inhaber-Stammaktie</t>
        </is>
      </c>
    </row>
    <row r="13">
      <c r="A13" s="5" t="inlineStr">
        <is>
          <t>Adresse / Address</t>
        </is>
      </c>
      <c r="B13" t="inlineStr">
        <is>
          <t>SAP SEDietmar-Hopp-Allee 16  D-69190 Walldorf</t>
        </is>
      </c>
    </row>
    <row r="14">
      <c r="A14" s="5" t="inlineStr">
        <is>
          <t>Management</t>
        </is>
      </c>
      <c r="B14" t="inlineStr">
        <is>
          <t>Christian Klein, Adaire Fox-Martin, Michael Kleinemeier, Luka Mucic, Jürgen Müller, Stefan Ries, Thomas Saueressig</t>
        </is>
      </c>
    </row>
    <row r="15">
      <c r="A15" s="5" t="inlineStr">
        <is>
          <t>Aufsichtsrat / Board</t>
        </is>
      </c>
      <c r="B15" t="inlineStr">
        <is>
          <t>Prof. Dr. Hasso Plattner, Margret Klein-Magar, Pekka Ala-Pietilä, Panagiotis Bissiritsas, Aicha Evans, Diane Greene, Prof. Dr. Gesche Joost, Monika Kovachka-Dimitrova, Lars Lamadé, Bernard Liautaud, Gerhard Oswald, Christine Regitz, Dr. Friederike Rotsch, Heike Steck, Christa Vergien-Knopf, Gunnar Wiedenfels, James Wright, Ralf Zeiger</t>
        </is>
      </c>
    </row>
    <row r="16">
      <c r="A16" s="5" t="inlineStr">
        <is>
          <t>Beschreibung</t>
        </is>
      </c>
      <c r="B16" t="inlineStr">
        <is>
          <t>Die SAP SE zählt weltweit zu den führenden Anbietern von Unternehmenssoftwarelösungen, die die verschiedenen Prozesse innerhalb der Unternehmen und über Unternehmensgrenzen hinweg organisieren. Das Portfolio umfasst Geschäftsanwendungen für große und mittelständische Betriebe sowie Standardlösungen für kleine und mittelgroße Firmen. Darüber hinaus unterstützt SAP mit branchenspezifischen Lösungen Kernprozesse in den Industriezweigen Handel, Finanzen, High-Tech, im Gesundheitswesen und öffentlichen Verwaltungen. Das Flaggschiff des Konzerns stellt dabei die SAP Business-Suite dar, die auf die jeweiligen Anforderungen und Geschäftsziele exakt zugeschnitten werden kann. Basis dieser Anwendung ist die von SAP entwickelte Datenbanktechnik Hana, bei der Daten nicht mehr auf der Festplatte, sondern im Arbeitsspeicher abgelegt werden und so schneller zur Verfügung stehen. Copyright 2014 FINANCE BASE AG</t>
        </is>
      </c>
    </row>
    <row r="17">
      <c r="A17" s="5" t="inlineStr">
        <is>
          <t>Profile</t>
        </is>
      </c>
      <c r="B17" t="inlineStr">
        <is>
          <t>The SAP SE ranks among the leading providers of business software solutions that organize the various processes within the enterprise and across corporate boundaries. The portfolio includes business applications for large and medium-sized businesses as well as standard solutions for small and medium-sized companies. In addition, SAP supports industry-specific solutions core processes in the industries of trade, finance, high-tech, healthcare and public administration. The flagship of the group here represents the SAP Business Suite, which can be tailored precisely to the respective requirements and business objectives. Based on this application is developed by SAP database technology Hana, are stored in the data is no longer on the hard disk, but in memory and are more quickly available.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27553</v>
      </c>
      <c r="D20" t="n">
        <v>24708</v>
      </c>
      <c r="E20" t="n">
        <v>23461</v>
      </c>
      <c r="F20" t="n">
        <v>22062</v>
      </c>
      <c r="G20" t="n">
        <v>20793</v>
      </c>
      <c r="H20" t="n">
        <v>17560</v>
      </c>
      <c r="I20" t="n">
        <v>16815</v>
      </c>
      <c r="J20" t="n">
        <v>16223</v>
      </c>
      <c r="K20" t="n">
        <v>14233</v>
      </c>
      <c r="L20" t="n">
        <v>12464</v>
      </c>
      <c r="M20" t="n">
        <v>10672</v>
      </c>
      <c r="N20" t="n">
        <v>11575</v>
      </c>
      <c r="O20" t="n">
        <v>10242</v>
      </c>
      <c r="P20" t="n">
        <v>9402</v>
      </c>
      <c r="Q20" t="n">
        <v>8512</v>
      </c>
      <c r="R20" t="n">
        <v>7515</v>
      </c>
      <c r="S20" t="n">
        <v>7025</v>
      </c>
      <c r="T20" t="n">
        <v>7413</v>
      </c>
      <c r="U20" t="n">
        <v>7341</v>
      </c>
      <c r="V20" t="n">
        <v>6265</v>
      </c>
      <c r="W20" t="n">
        <v>5110</v>
      </c>
    </row>
    <row r="21">
      <c r="A21" s="5" t="inlineStr">
        <is>
          <t>Operatives Ergebnis (EBIT)</t>
        </is>
      </c>
      <c r="B21" s="5" t="inlineStr">
        <is>
          <t>EBIT Earning Before Interest &amp; Tax</t>
        </is>
      </c>
      <c r="C21" t="n">
        <v>4473</v>
      </c>
      <c r="D21" t="n">
        <v>5703</v>
      </c>
      <c r="E21" t="n">
        <v>4877</v>
      </c>
      <c r="F21" t="n">
        <v>5135</v>
      </c>
      <c r="G21" t="n">
        <v>4252</v>
      </c>
      <c r="H21" t="n">
        <v>4331</v>
      </c>
      <c r="I21" t="n">
        <v>4479</v>
      </c>
      <c r="J21" t="n">
        <v>4065</v>
      </c>
      <c r="K21" t="n">
        <v>4881</v>
      </c>
      <c r="L21" t="n">
        <v>2591</v>
      </c>
      <c r="M21" t="n">
        <v>2588</v>
      </c>
      <c r="N21" t="n">
        <v>2701</v>
      </c>
      <c r="O21" t="n">
        <v>2732</v>
      </c>
      <c r="P21" t="n">
        <v>2565</v>
      </c>
      <c r="Q21" t="n">
        <v>2331</v>
      </c>
      <c r="R21" t="n">
        <v>2018</v>
      </c>
      <c r="S21" t="n">
        <v>1724</v>
      </c>
      <c r="T21" t="n">
        <v>1626</v>
      </c>
      <c r="U21" t="n">
        <v>1312</v>
      </c>
      <c r="V21" t="n">
        <v>802.7</v>
      </c>
      <c r="W21" t="n">
        <v>796.2</v>
      </c>
    </row>
    <row r="22">
      <c r="A22" s="5" t="inlineStr">
        <is>
          <t>Finanzergebnis</t>
        </is>
      </c>
      <c r="B22" s="5" t="inlineStr">
        <is>
          <t>Financial Result</t>
        </is>
      </c>
      <c r="C22" t="n">
        <v>123</v>
      </c>
      <c r="D22" t="n">
        <v>-103</v>
      </c>
      <c r="E22" t="n">
        <v>149</v>
      </c>
      <c r="F22" t="n">
        <v>-272</v>
      </c>
      <c r="G22" t="n">
        <v>-261</v>
      </c>
      <c r="H22" t="n">
        <v>24</v>
      </c>
      <c r="I22" t="n">
        <v>-83</v>
      </c>
      <c r="J22" t="n">
        <v>-241</v>
      </c>
      <c r="K22" t="n">
        <v>-113</v>
      </c>
      <c r="L22" t="n">
        <v>-253</v>
      </c>
      <c r="M22" t="n">
        <v>-153</v>
      </c>
      <c r="N22" t="n">
        <v>-77</v>
      </c>
      <c r="O22" t="n">
        <v>125</v>
      </c>
      <c r="P22" t="n">
        <v>109.4</v>
      </c>
      <c r="Q22" t="n">
        <v>-14.3</v>
      </c>
      <c r="R22" t="n">
        <v>54.2</v>
      </c>
      <c r="S22" t="n">
        <v>52.6</v>
      </c>
      <c r="T22" t="n">
        <v>-518</v>
      </c>
      <c r="U22" t="n">
        <v>-243.6</v>
      </c>
      <c r="V22" t="n">
        <v>228.8</v>
      </c>
      <c r="W22" t="n">
        <v>184.1</v>
      </c>
    </row>
    <row r="23">
      <c r="A23" s="5" t="inlineStr">
        <is>
          <t>Ergebnis vor Steuer (EBT)</t>
        </is>
      </c>
      <c r="B23" s="5" t="inlineStr">
        <is>
          <t>EBT Earning Before Tax</t>
        </is>
      </c>
      <c r="C23" t="n">
        <v>4596</v>
      </c>
      <c r="D23" t="n">
        <v>5600</v>
      </c>
      <c r="E23" t="n">
        <v>5026</v>
      </c>
      <c r="F23" t="n">
        <v>4863</v>
      </c>
      <c r="G23" t="n">
        <v>3991</v>
      </c>
      <c r="H23" t="n">
        <v>4355</v>
      </c>
      <c r="I23" t="n">
        <v>4396</v>
      </c>
      <c r="J23" t="n">
        <v>3824</v>
      </c>
      <c r="K23" t="n">
        <v>4768</v>
      </c>
      <c r="L23" t="n">
        <v>2338</v>
      </c>
      <c r="M23" t="n">
        <v>2435</v>
      </c>
      <c r="N23" t="n">
        <v>2624</v>
      </c>
      <c r="O23" t="n">
        <v>2857</v>
      </c>
      <c r="P23" t="n">
        <v>2675</v>
      </c>
      <c r="Q23" t="n">
        <v>2316</v>
      </c>
      <c r="R23" t="n">
        <v>2073</v>
      </c>
      <c r="S23" t="n">
        <v>1777</v>
      </c>
      <c r="T23" t="n">
        <v>1108</v>
      </c>
      <c r="U23" t="n">
        <v>1069</v>
      </c>
      <c r="V23" t="n">
        <v>1032</v>
      </c>
      <c r="W23" t="n">
        <v>980.3</v>
      </c>
    </row>
    <row r="24">
      <c r="A24" s="5" t="inlineStr">
        <is>
          <t>Steuern auf Einkommen und Ertrag</t>
        </is>
      </c>
      <c r="B24" s="5" t="inlineStr">
        <is>
          <t>Taxes on income and earnings</t>
        </is>
      </c>
      <c r="C24" t="n">
        <v>1226</v>
      </c>
      <c r="D24" t="n">
        <v>1511</v>
      </c>
      <c r="E24" t="n">
        <v>970</v>
      </c>
      <c r="F24" t="n">
        <v>1229</v>
      </c>
      <c r="G24" t="n">
        <v>935</v>
      </c>
      <c r="H24" t="n">
        <v>1075</v>
      </c>
      <c r="I24" t="n">
        <v>1071</v>
      </c>
      <c r="J24" t="n">
        <v>1000</v>
      </c>
      <c r="K24" t="n">
        <v>1329</v>
      </c>
      <c r="L24" t="n">
        <v>525</v>
      </c>
      <c r="M24" t="n">
        <v>685</v>
      </c>
      <c r="N24" t="n">
        <v>776</v>
      </c>
      <c r="O24" t="n">
        <v>921</v>
      </c>
      <c r="P24" t="n">
        <v>801.6</v>
      </c>
      <c r="Q24" t="n">
        <v>817.1</v>
      </c>
      <c r="R24" t="n">
        <v>757.3</v>
      </c>
      <c r="S24" t="n">
        <v>692.6</v>
      </c>
      <c r="T24" t="n">
        <v>598.7</v>
      </c>
      <c r="U24" t="n">
        <v>476.3</v>
      </c>
      <c r="V24" t="n">
        <v>391.8</v>
      </c>
      <c r="W24" t="n">
        <v>376.4</v>
      </c>
    </row>
    <row r="25">
      <c r="A25" s="5" t="inlineStr">
        <is>
          <t>Ergebnis nach Steuer</t>
        </is>
      </c>
      <c r="B25" s="5" t="inlineStr">
        <is>
          <t>Earnings after tax</t>
        </is>
      </c>
      <c r="C25" t="n">
        <v>3370</v>
      </c>
      <c r="D25" t="n">
        <v>4088</v>
      </c>
      <c r="E25" t="n">
        <v>4056</v>
      </c>
      <c r="F25" t="n">
        <v>3634</v>
      </c>
      <c r="G25" t="n">
        <v>3056</v>
      </c>
      <c r="H25" t="n">
        <v>3280</v>
      </c>
      <c r="I25" t="n">
        <v>3325</v>
      </c>
      <c r="J25" t="n">
        <v>2823</v>
      </c>
      <c r="K25" t="n">
        <v>3439</v>
      </c>
      <c r="L25" t="n">
        <v>1813</v>
      </c>
      <c r="M25" t="n">
        <v>1750</v>
      </c>
      <c r="N25" t="n">
        <v>1848</v>
      </c>
      <c r="O25" t="n">
        <v>1936</v>
      </c>
      <c r="P25" t="n">
        <v>1873</v>
      </c>
      <c r="Q25" t="n">
        <v>1499</v>
      </c>
      <c r="R25" t="n">
        <v>1315</v>
      </c>
      <c r="S25" t="n">
        <v>1084</v>
      </c>
      <c r="T25" t="n">
        <v>509</v>
      </c>
      <c r="U25" t="n">
        <v>592.4</v>
      </c>
      <c r="V25" t="n">
        <v>639.7</v>
      </c>
      <c r="W25" t="n">
        <v>603.9</v>
      </c>
    </row>
    <row r="26">
      <c r="A26" s="5" t="inlineStr">
        <is>
          <t>Minderheitenanteil</t>
        </is>
      </c>
      <c r="B26" s="5" t="inlineStr">
        <is>
          <t>Minority Share</t>
        </is>
      </c>
      <c r="C26" t="n">
        <v>-50</v>
      </c>
      <c r="D26" t="n">
        <v>-6</v>
      </c>
      <c r="E26" t="n">
        <v>-38</v>
      </c>
      <c r="F26" t="n">
        <v>13</v>
      </c>
      <c r="G26" t="n">
        <v>8</v>
      </c>
      <c r="H26" t="inlineStr">
        <is>
          <t>-</t>
        </is>
      </c>
      <c r="I26" t="n">
        <v>1</v>
      </c>
      <c r="J26" t="inlineStr">
        <is>
          <t>-</t>
        </is>
      </c>
      <c r="K26" t="n">
        <v>-1</v>
      </c>
      <c r="L26" t="n">
        <v>-2</v>
      </c>
      <c r="M26" t="n">
        <v>-2</v>
      </c>
      <c r="N26" t="n">
        <v>-1</v>
      </c>
      <c r="O26" t="n">
        <v>-2</v>
      </c>
      <c r="P26" t="n">
        <v>-1.8</v>
      </c>
      <c r="Q26" t="n">
        <v>-2.9</v>
      </c>
      <c r="R26" t="n">
        <v>-4.9</v>
      </c>
      <c r="S26" t="n">
        <v>-6.9</v>
      </c>
      <c r="T26" t="n">
        <v>-6.2</v>
      </c>
      <c r="U26" t="n">
        <v>-11.3</v>
      </c>
      <c r="V26" t="n">
        <v>-5.3</v>
      </c>
      <c r="W26" t="n">
        <v>-2.9</v>
      </c>
    </row>
    <row r="27">
      <c r="A27" s="5" t="inlineStr">
        <is>
          <t>Jahresüberschuss/-fehlbetrag</t>
        </is>
      </c>
      <c r="B27" s="5" t="inlineStr">
        <is>
          <t>Net Profit</t>
        </is>
      </c>
      <c r="C27" t="n">
        <v>3321</v>
      </c>
      <c r="D27" t="n">
        <v>4083</v>
      </c>
      <c r="E27" t="n">
        <v>4018</v>
      </c>
      <c r="F27" t="n">
        <v>3646</v>
      </c>
      <c r="G27" t="n">
        <v>3064</v>
      </c>
      <c r="H27" t="n">
        <v>3280</v>
      </c>
      <c r="I27" t="n">
        <v>3326</v>
      </c>
      <c r="J27" t="n">
        <v>2823</v>
      </c>
      <c r="K27" t="n">
        <v>3438</v>
      </c>
      <c r="L27" t="n">
        <v>1811</v>
      </c>
      <c r="M27" t="n">
        <v>1748</v>
      </c>
      <c r="N27" t="n">
        <v>1847</v>
      </c>
      <c r="O27" t="n">
        <v>1919</v>
      </c>
      <c r="P27" t="n">
        <v>1871</v>
      </c>
      <c r="Q27" t="n">
        <v>1496</v>
      </c>
      <c r="R27" t="n">
        <v>1311</v>
      </c>
      <c r="S27" t="n">
        <v>1077</v>
      </c>
      <c r="T27" t="n">
        <v>508.6</v>
      </c>
      <c r="U27" t="n">
        <v>581.1</v>
      </c>
      <c r="V27" t="n">
        <v>634.3</v>
      </c>
      <c r="W27" t="n">
        <v>601</v>
      </c>
    </row>
    <row r="28">
      <c r="A28" s="5" t="inlineStr">
        <is>
          <t>Summe Umlaufvermögen</t>
        </is>
      </c>
      <c r="B28" s="5" t="inlineStr">
        <is>
          <t>Current Assets</t>
        </is>
      </c>
      <c r="C28" t="n">
        <v>15213</v>
      </c>
      <c r="D28" t="n">
        <v>16620</v>
      </c>
      <c r="E28" t="n">
        <v>11930</v>
      </c>
      <c r="F28" t="n">
        <v>11564</v>
      </c>
      <c r="G28" t="n">
        <v>9739</v>
      </c>
      <c r="H28" t="n">
        <v>8980</v>
      </c>
      <c r="I28" t="n">
        <v>7352</v>
      </c>
      <c r="J28" t="n">
        <v>6998</v>
      </c>
      <c r="K28" t="n">
        <v>9669</v>
      </c>
      <c r="L28" t="n">
        <v>7143</v>
      </c>
      <c r="M28" t="n">
        <v>5255</v>
      </c>
      <c r="N28" t="n">
        <v>5571</v>
      </c>
      <c r="O28" t="n">
        <v>6408</v>
      </c>
      <c r="P28" t="n">
        <v>6324</v>
      </c>
      <c r="Q28" t="n">
        <v>6329</v>
      </c>
      <c r="R28" t="n">
        <v>5685</v>
      </c>
      <c r="S28" t="n">
        <v>4384</v>
      </c>
      <c r="T28" t="n">
        <v>3481</v>
      </c>
      <c r="U28" t="n">
        <v>3358</v>
      </c>
      <c r="V28" t="n">
        <v>3575</v>
      </c>
      <c r="W28" t="n">
        <v>2967</v>
      </c>
    </row>
    <row r="29">
      <c r="A29" s="5" t="inlineStr">
        <is>
          <t>Summe Anlagevermögen</t>
        </is>
      </c>
      <c r="B29" s="5" t="inlineStr">
        <is>
          <t>Fixed Assets</t>
        </is>
      </c>
      <c r="C29" t="n">
        <v>45002</v>
      </c>
      <c r="D29" t="n">
        <v>34871</v>
      </c>
      <c r="E29" t="n">
        <v>30567</v>
      </c>
      <c r="F29" t="n">
        <v>32713</v>
      </c>
      <c r="G29" t="n">
        <v>31651</v>
      </c>
      <c r="H29" t="n">
        <v>29527</v>
      </c>
      <c r="I29" t="n">
        <v>19742</v>
      </c>
      <c r="J29" t="n">
        <v>19837</v>
      </c>
      <c r="K29" t="n">
        <v>13556</v>
      </c>
      <c r="L29" t="n">
        <v>13698</v>
      </c>
      <c r="M29" t="n">
        <v>8119</v>
      </c>
      <c r="N29" t="n">
        <v>8329</v>
      </c>
      <c r="O29" t="n">
        <v>3958</v>
      </c>
      <c r="P29" t="n">
        <v>3179</v>
      </c>
      <c r="Q29" t="n">
        <v>2395</v>
      </c>
      <c r="R29" t="n">
        <v>1624</v>
      </c>
      <c r="S29" t="n">
        <v>1609</v>
      </c>
      <c r="T29" t="n">
        <v>1639</v>
      </c>
      <c r="U29" t="n">
        <v>2204</v>
      </c>
      <c r="V29" t="n">
        <v>1591</v>
      </c>
      <c r="W29" t="n">
        <v>1524</v>
      </c>
    </row>
    <row r="30">
      <c r="A30" s="5" t="inlineStr">
        <is>
          <t>Summe Aktiva</t>
        </is>
      </c>
      <c r="B30" s="5" t="inlineStr">
        <is>
          <t>Total Assets</t>
        </is>
      </c>
      <c r="C30" t="n">
        <v>60215</v>
      </c>
      <c r="D30" t="n">
        <v>51491</v>
      </c>
      <c r="E30" t="n">
        <v>42497</v>
      </c>
      <c r="F30" t="n">
        <v>44277</v>
      </c>
      <c r="G30" t="n">
        <v>41390</v>
      </c>
      <c r="H30" t="n">
        <v>38507</v>
      </c>
      <c r="I30" t="n">
        <v>27094</v>
      </c>
      <c r="J30" t="n">
        <v>26835</v>
      </c>
      <c r="K30" t="n">
        <v>23225</v>
      </c>
      <c r="L30" t="n">
        <v>20841</v>
      </c>
      <c r="M30" t="n">
        <v>13374</v>
      </c>
      <c r="N30" t="n">
        <v>13900</v>
      </c>
      <c r="O30" t="n">
        <v>10366</v>
      </c>
      <c r="P30" t="n">
        <v>9503</v>
      </c>
      <c r="Q30" t="n">
        <v>9063</v>
      </c>
      <c r="R30" t="n">
        <v>7586</v>
      </c>
      <c r="S30" t="n">
        <v>6326</v>
      </c>
      <c r="T30" t="n">
        <v>5610</v>
      </c>
      <c r="U30" t="n">
        <v>6196</v>
      </c>
      <c r="V30" t="n">
        <v>5586</v>
      </c>
      <c r="W30" t="n">
        <v>4827</v>
      </c>
    </row>
    <row r="31">
      <c r="A31" s="5" t="inlineStr">
        <is>
          <t>Summe kurzfristiges Fremdkapital</t>
        </is>
      </c>
      <c r="B31" s="5" t="inlineStr">
        <is>
          <t>Short-Term Debt</t>
        </is>
      </c>
      <c r="C31" t="n">
        <v>14462</v>
      </c>
      <c r="D31" t="n">
        <v>10481</v>
      </c>
      <c r="E31" t="n">
        <v>10210</v>
      </c>
      <c r="F31" t="n">
        <v>9674</v>
      </c>
      <c r="G31" t="n">
        <v>7867</v>
      </c>
      <c r="H31" t="n">
        <v>8544</v>
      </c>
      <c r="I31" t="n">
        <v>6347</v>
      </c>
      <c r="J31" t="n">
        <v>6641</v>
      </c>
      <c r="K31" t="n">
        <v>6266</v>
      </c>
      <c r="L31" t="n">
        <v>5149</v>
      </c>
      <c r="M31" t="n">
        <v>3416</v>
      </c>
      <c r="N31" t="n">
        <v>5812</v>
      </c>
      <c r="O31" t="n">
        <v>3199</v>
      </c>
      <c r="P31" t="n">
        <v>2773</v>
      </c>
      <c r="Q31" t="inlineStr">
        <is>
          <t>-</t>
        </is>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14931</v>
      </c>
      <c r="D32" t="n">
        <v>12133</v>
      </c>
      <c r="E32" t="n">
        <v>6747</v>
      </c>
      <c r="F32" t="n">
        <v>8205</v>
      </c>
      <c r="G32" t="n">
        <v>10228</v>
      </c>
      <c r="H32" t="n">
        <v>10366</v>
      </c>
      <c r="I32" t="n">
        <v>4699</v>
      </c>
      <c r="J32" t="n">
        <v>6023</v>
      </c>
      <c r="K32" t="n">
        <v>4252</v>
      </c>
      <c r="L32" t="n">
        <v>5868</v>
      </c>
      <c r="M32" t="n">
        <v>1467</v>
      </c>
      <c r="N32" t="n">
        <v>905</v>
      </c>
      <c r="O32" t="n">
        <v>663</v>
      </c>
      <c r="P32" t="n">
        <v>584.1</v>
      </c>
      <c r="Q32" t="inlineStr">
        <is>
          <t>-</t>
        </is>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29393</v>
      </c>
      <c r="D33" t="n">
        <v>22614</v>
      </c>
      <c r="E33" t="n">
        <v>16958</v>
      </c>
      <c r="F33" t="n">
        <v>17879</v>
      </c>
      <c r="G33" t="n">
        <v>18095</v>
      </c>
      <c r="H33" t="n">
        <v>18909</v>
      </c>
      <c r="I33" t="n">
        <v>11046</v>
      </c>
      <c r="J33" t="n">
        <v>12664</v>
      </c>
      <c r="K33" t="n">
        <v>10518</v>
      </c>
      <c r="L33" t="n">
        <v>11017</v>
      </c>
      <c r="M33" t="n">
        <v>4883</v>
      </c>
      <c r="N33" t="n">
        <v>6717</v>
      </c>
      <c r="O33" t="n">
        <v>3862</v>
      </c>
      <c r="P33" t="n">
        <v>3357</v>
      </c>
      <c r="Q33" t="n">
        <v>3273</v>
      </c>
      <c r="R33" t="n">
        <v>2969</v>
      </c>
      <c r="S33" t="n">
        <v>2558</v>
      </c>
      <c r="T33" t="n">
        <v>2682</v>
      </c>
      <c r="U33" t="n">
        <v>3023</v>
      </c>
      <c r="V33" t="n">
        <v>2631</v>
      </c>
      <c r="W33" t="n">
        <v>2259</v>
      </c>
    </row>
    <row r="34">
      <c r="A34" s="5" t="inlineStr">
        <is>
          <t>Minderheitenanteil</t>
        </is>
      </c>
      <c r="B34" s="5" t="inlineStr">
        <is>
          <t>Minority Share</t>
        </is>
      </c>
      <c r="C34" t="n">
        <v>76</v>
      </c>
      <c r="D34" t="n">
        <v>45</v>
      </c>
      <c r="E34" t="n">
        <v>31</v>
      </c>
      <c r="F34" t="n">
        <v>21</v>
      </c>
      <c r="G34" t="n">
        <v>28</v>
      </c>
      <c r="H34" t="n">
        <v>94</v>
      </c>
      <c r="I34" t="n">
        <v>8</v>
      </c>
      <c r="J34" t="n">
        <v>8</v>
      </c>
      <c r="K34" t="n">
        <v>8</v>
      </c>
      <c r="L34" t="n">
        <v>17</v>
      </c>
      <c r="M34" t="n">
        <v>14</v>
      </c>
      <c r="N34" t="n">
        <v>2</v>
      </c>
      <c r="O34" t="n">
        <v>1</v>
      </c>
      <c r="P34" t="n">
        <v>9.5</v>
      </c>
      <c r="Q34" t="n">
        <v>7.6</v>
      </c>
      <c r="R34" t="n">
        <v>22</v>
      </c>
      <c r="S34" t="n">
        <v>58.7</v>
      </c>
      <c r="T34" t="n">
        <v>56.2</v>
      </c>
      <c r="U34" t="n">
        <v>62.8</v>
      </c>
      <c r="V34" t="n">
        <v>61.2</v>
      </c>
      <c r="W34" t="n">
        <v>8.699999999999999</v>
      </c>
    </row>
    <row r="35">
      <c r="A35" s="5" t="inlineStr">
        <is>
          <t>Summe Eigenkapital</t>
        </is>
      </c>
      <c r="B35" s="5" t="inlineStr">
        <is>
          <t>Equity</t>
        </is>
      </c>
      <c r="C35" t="n">
        <v>30746</v>
      </c>
      <c r="D35" t="n">
        <v>28832</v>
      </c>
      <c r="E35" t="n">
        <v>25509</v>
      </c>
      <c r="F35" t="n">
        <v>26376</v>
      </c>
      <c r="G35" t="n">
        <v>23267</v>
      </c>
      <c r="H35" t="n">
        <v>19504</v>
      </c>
      <c r="I35" t="n">
        <v>16040</v>
      </c>
      <c r="J35" t="n">
        <v>14163</v>
      </c>
      <c r="K35" t="n">
        <v>12699</v>
      </c>
      <c r="L35" t="n">
        <v>9807</v>
      </c>
      <c r="M35" t="n">
        <v>8477</v>
      </c>
      <c r="N35" t="n">
        <v>7181</v>
      </c>
      <c r="O35" t="n">
        <v>6503</v>
      </c>
      <c r="P35" t="n">
        <v>6136</v>
      </c>
      <c r="Q35" t="n">
        <v>5782</v>
      </c>
      <c r="R35" t="n">
        <v>4594</v>
      </c>
      <c r="S35" t="n">
        <v>3709</v>
      </c>
      <c r="T35" t="n">
        <v>2872</v>
      </c>
      <c r="U35" t="n">
        <v>3110</v>
      </c>
      <c r="V35" t="n">
        <v>2484</v>
      </c>
      <c r="W35" t="n">
        <v>2559</v>
      </c>
    </row>
    <row r="36">
      <c r="A36" s="5" t="inlineStr">
        <is>
          <t>Summe Passiva</t>
        </is>
      </c>
      <c r="B36" s="5" t="inlineStr">
        <is>
          <t>Liabilities &amp; Shareholder Equity</t>
        </is>
      </c>
      <c r="C36" t="n">
        <v>60215</v>
      </c>
      <c r="D36" t="n">
        <v>51491</v>
      </c>
      <c r="E36" t="n">
        <v>42497</v>
      </c>
      <c r="F36" t="n">
        <v>44277</v>
      </c>
      <c r="G36" t="n">
        <v>41390</v>
      </c>
      <c r="H36" t="n">
        <v>38507</v>
      </c>
      <c r="I36" t="n">
        <v>27094</v>
      </c>
      <c r="J36" t="n">
        <v>26835</v>
      </c>
      <c r="K36" t="n">
        <v>23225</v>
      </c>
      <c r="L36" t="n">
        <v>20841</v>
      </c>
      <c r="M36" t="n">
        <v>13374</v>
      </c>
      <c r="N36" t="n">
        <v>13900</v>
      </c>
      <c r="O36" t="n">
        <v>10366</v>
      </c>
      <c r="P36" t="n">
        <v>9503</v>
      </c>
      <c r="Q36" t="n">
        <v>9063</v>
      </c>
      <c r="R36" t="n">
        <v>7586</v>
      </c>
      <c r="S36" t="n">
        <v>6326</v>
      </c>
      <c r="T36" t="n">
        <v>5610</v>
      </c>
      <c r="U36" t="n">
        <v>6196</v>
      </c>
      <c r="V36" t="n">
        <v>5586</v>
      </c>
      <c r="W36" t="n">
        <v>4827</v>
      </c>
    </row>
    <row r="37">
      <c r="A37" s="5" t="inlineStr">
        <is>
          <t>Mio.Aktien im Umlauf</t>
        </is>
      </c>
      <c r="B37" s="5" t="inlineStr">
        <is>
          <t>Million shares outstanding</t>
        </is>
      </c>
      <c r="C37" t="n">
        <v>1229</v>
      </c>
      <c r="D37" t="n">
        <v>1229</v>
      </c>
      <c r="E37" t="n">
        <v>1229</v>
      </c>
      <c r="F37" t="n">
        <v>1229</v>
      </c>
      <c r="G37" t="n">
        <v>1229</v>
      </c>
      <c r="H37" t="n">
        <v>1229</v>
      </c>
      <c r="I37" t="n">
        <v>1229</v>
      </c>
      <c r="J37" t="n">
        <v>1229</v>
      </c>
      <c r="K37" t="n">
        <v>1228</v>
      </c>
      <c r="L37" t="n">
        <v>1227</v>
      </c>
      <c r="M37" t="n">
        <v>1226</v>
      </c>
      <c r="N37" t="n">
        <v>1226</v>
      </c>
      <c r="O37" t="n">
        <v>1246</v>
      </c>
      <c r="P37" t="n">
        <v>1268</v>
      </c>
      <c r="Q37" t="n">
        <v>1266</v>
      </c>
      <c r="R37" t="n">
        <v>1264</v>
      </c>
      <c r="S37" t="n">
        <v>1262</v>
      </c>
      <c r="T37" t="n">
        <v>1260</v>
      </c>
      <c r="U37" t="n">
        <v>1259</v>
      </c>
      <c r="V37" t="n">
        <v>1259</v>
      </c>
      <c r="W37" t="n">
        <v>1071</v>
      </c>
    </row>
    <row r="38">
      <c r="A38" s="5" t="inlineStr">
        <is>
          <t>Mio.Aktien im Umlauf</t>
        </is>
      </c>
      <c r="B38" s="5" t="inlineStr">
        <is>
          <t>Million shares outstanding</t>
        </is>
      </c>
      <c r="C38" t="n">
        <v>1229</v>
      </c>
      <c r="D38" t="n">
        <v>1229</v>
      </c>
      <c r="E38" t="n">
        <v>1229</v>
      </c>
      <c r="F38" t="n">
        <v>1229</v>
      </c>
      <c r="G38" t="n">
        <v>1229</v>
      </c>
      <c r="H38" t="n">
        <v>1229</v>
      </c>
      <c r="I38" t="n">
        <v>1229</v>
      </c>
      <c r="J38" t="n">
        <v>1229</v>
      </c>
      <c r="K38" t="n">
        <v>1228</v>
      </c>
      <c r="L38" t="n">
        <v>1227</v>
      </c>
      <c r="M38" t="n">
        <v>1226</v>
      </c>
      <c r="N38" t="n">
        <v>1226</v>
      </c>
      <c r="O38" t="n">
        <v>1246</v>
      </c>
      <c r="P38" t="n">
        <v>1268</v>
      </c>
      <c r="Q38" t="n">
        <v>1266</v>
      </c>
      <c r="R38" t="n">
        <v>1264</v>
      </c>
      <c r="S38" t="n">
        <v>1262</v>
      </c>
      <c r="T38" t="n">
        <v>1260</v>
      </c>
      <c r="U38" t="n">
        <v>1259</v>
      </c>
      <c r="V38" t="n">
        <v>732</v>
      </c>
      <c r="W38" t="n">
        <v>732</v>
      </c>
    </row>
    <row r="39">
      <c r="A39" s="5" t="inlineStr">
        <is>
          <t>Gezeichnetes Kapital (in Mio.)</t>
        </is>
      </c>
      <c r="B39" s="5" t="inlineStr">
        <is>
          <t>Subscribed Capital in M</t>
        </is>
      </c>
      <c r="C39" t="n">
        <v>1229</v>
      </c>
      <c r="D39" t="n">
        <v>1229</v>
      </c>
      <c r="E39" t="n">
        <v>1229</v>
      </c>
      <c r="F39" t="n">
        <v>1229</v>
      </c>
      <c r="G39" t="n">
        <v>1229</v>
      </c>
      <c r="H39" t="n">
        <v>1229</v>
      </c>
      <c r="I39" t="n">
        <v>1229</v>
      </c>
      <c r="J39" t="n">
        <v>1229</v>
      </c>
      <c r="K39" t="n">
        <v>1228</v>
      </c>
      <c r="L39" t="n">
        <v>1227</v>
      </c>
      <c r="M39" t="n">
        <v>1226</v>
      </c>
      <c r="N39" t="n">
        <v>1226</v>
      </c>
      <c r="O39" t="n">
        <v>1246</v>
      </c>
      <c r="P39" t="n">
        <v>1268</v>
      </c>
      <c r="Q39" t="n">
        <v>1266</v>
      </c>
      <c r="R39" t="n">
        <v>1264</v>
      </c>
      <c r="S39" t="n">
        <v>1262</v>
      </c>
      <c r="T39" t="n">
        <v>1260</v>
      </c>
      <c r="U39" t="n">
        <v>1259</v>
      </c>
      <c r="V39" t="n">
        <v>1259</v>
      </c>
      <c r="W39" t="n">
        <v>1071</v>
      </c>
    </row>
    <row r="40">
      <c r="A40" s="5" t="inlineStr">
        <is>
          <t>Ergebnis je Aktie (brutto)</t>
        </is>
      </c>
      <c r="B40" s="5" t="inlineStr">
        <is>
          <t>Earnings per share</t>
        </is>
      </c>
      <c r="C40" t="n">
        <v>3.74</v>
      </c>
      <c r="D40" t="n">
        <v>4.56</v>
      </c>
      <c r="E40" t="n">
        <v>4.09</v>
      </c>
      <c r="F40" t="n">
        <v>3.96</v>
      </c>
      <c r="G40" t="n">
        <v>3.25</v>
      </c>
      <c r="H40" t="n">
        <v>3.54</v>
      </c>
      <c r="I40" t="n">
        <v>3.58</v>
      </c>
      <c r="J40" t="n">
        <v>3.11</v>
      </c>
      <c r="K40" t="n">
        <v>3.88</v>
      </c>
      <c r="L40" t="n">
        <v>1.91</v>
      </c>
      <c r="M40" t="n">
        <v>1.99</v>
      </c>
      <c r="N40" t="n">
        <v>2.14</v>
      </c>
      <c r="O40" t="n">
        <v>2.29</v>
      </c>
      <c r="P40" t="n">
        <v>2.11</v>
      </c>
      <c r="Q40" t="n">
        <v>1.83</v>
      </c>
      <c r="R40" t="n">
        <v>1.64</v>
      </c>
      <c r="S40" t="n">
        <v>1.41</v>
      </c>
      <c r="T40" t="n">
        <v>0.88</v>
      </c>
      <c r="U40" t="n">
        <v>0.85</v>
      </c>
      <c r="V40" t="n">
        <v>0.82</v>
      </c>
      <c r="W40" t="n">
        <v>0.92</v>
      </c>
    </row>
    <row r="41">
      <c r="A41" s="5" t="inlineStr">
        <is>
          <t>Ergebnis je Aktie (unverwässert)</t>
        </is>
      </c>
      <c r="B41" s="5" t="inlineStr">
        <is>
          <t>Basic Earnings per share</t>
        </is>
      </c>
      <c r="C41" t="n">
        <v>2.78</v>
      </c>
      <c r="D41" t="n">
        <v>3.42</v>
      </c>
      <c r="E41" t="n">
        <v>3.36</v>
      </c>
      <c r="F41" t="n">
        <v>3.04</v>
      </c>
      <c r="G41" t="n">
        <v>2.56</v>
      </c>
      <c r="H41" t="n">
        <v>2.75</v>
      </c>
      <c r="I41" t="n">
        <v>2.79</v>
      </c>
      <c r="J41" t="n">
        <v>2.37</v>
      </c>
      <c r="K41" t="n">
        <v>2.89</v>
      </c>
      <c r="L41" t="n">
        <v>1.52</v>
      </c>
      <c r="M41" t="n">
        <v>1.47</v>
      </c>
      <c r="N41" t="n">
        <v>1.55</v>
      </c>
      <c r="O41" t="n">
        <v>1.59</v>
      </c>
      <c r="P41" t="n">
        <v>1.53</v>
      </c>
      <c r="Q41" t="n">
        <v>1.21</v>
      </c>
      <c r="R41" t="n">
        <v>1.06</v>
      </c>
      <c r="S41" t="n">
        <v>0.87</v>
      </c>
      <c r="T41" t="n">
        <v>0.41</v>
      </c>
      <c r="U41" t="n">
        <v>0.46</v>
      </c>
      <c r="V41" t="n">
        <v>0.5</v>
      </c>
      <c r="W41" t="n">
        <v>0.48</v>
      </c>
    </row>
    <row r="42">
      <c r="A42" s="5" t="inlineStr">
        <is>
          <t>Ergebnis je Aktie (verwässert)</t>
        </is>
      </c>
      <c r="B42" s="5" t="inlineStr">
        <is>
          <t>Diluted Earnings per share</t>
        </is>
      </c>
      <c r="C42" t="n">
        <v>2.78</v>
      </c>
      <c r="D42" t="n">
        <v>3.42</v>
      </c>
      <c r="E42" t="n">
        <v>3.35</v>
      </c>
      <c r="F42" t="n">
        <v>3.04</v>
      </c>
      <c r="G42" t="n">
        <v>2.56</v>
      </c>
      <c r="H42" t="n">
        <v>2.74</v>
      </c>
      <c r="I42" t="n">
        <v>2.78</v>
      </c>
      <c r="J42" t="n">
        <v>2.37</v>
      </c>
      <c r="K42" t="n">
        <v>2.89</v>
      </c>
      <c r="L42" t="n">
        <v>1.52</v>
      </c>
      <c r="M42" t="n">
        <v>1.47</v>
      </c>
      <c r="N42" t="n">
        <v>1.55</v>
      </c>
      <c r="O42" t="n">
        <v>1.59</v>
      </c>
      <c r="P42" t="n">
        <v>1.52</v>
      </c>
      <c r="Q42" t="n">
        <v>1.2</v>
      </c>
      <c r="R42" t="n">
        <v>1.05</v>
      </c>
      <c r="S42" t="n">
        <v>0.87</v>
      </c>
      <c r="T42" t="n">
        <v>0.41</v>
      </c>
      <c r="U42" t="n">
        <v>0.46</v>
      </c>
      <c r="V42" t="n">
        <v>0.5</v>
      </c>
      <c r="W42" t="n">
        <v>0.48</v>
      </c>
    </row>
    <row r="43">
      <c r="A43" s="5" t="inlineStr">
        <is>
          <t>Dividende je Aktie</t>
        </is>
      </c>
      <c r="B43" s="5" t="inlineStr">
        <is>
          <t>Dividend per share</t>
        </is>
      </c>
      <c r="C43" t="n">
        <v>1.58</v>
      </c>
      <c r="D43" t="n">
        <v>1.5</v>
      </c>
      <c r="E43" t="n">
        <v>1.4</v>
      </c>
      <c r="F43" t="n">
        <v>1.25</v>
      </c>
      <c r="G43" t="n">
        <v>1.15</v>
      </c>
      <c r="H43" t="n">
        <v>1.1</v>
      </c>
      <c r="I43" t="n">
        <v>1</v>
      </c>
      <c r="J43" t="n">
        <v>0.85</v>
      </c>
      <c r="K43" t="n">
        <v>1.1</v>
      </c>
      <c r="L43" t="n">
        <v>0.6</v>
      </c>
      <c r="M43" t="n">
        <v>0.5</v>
      </c>
      <c r="N43" t="n">
        <v>0.5</v>
      </c>
      <c r="O43" t="n">
        <v>0.5</v>
      </c>
      <c r="P43" t="n">
        <v>0.46</v>
      </c>
      <c r="Q43" t="n">
        <v>0.36</v>
      </c>
      <c r="R43" t="n">
        <v>0.28</v>
      </c>
      <c r="S43" t="n">
        <v>0.2</v>
      </c>
      <c r="T43" t="n">
        <v>0.15</v>
      </c>
      <c r="U43" t="n">
        <v>0.15</v>
      </c>
      <c r="V43" t="n">
        <v>0.14</v>
      </c>
      <c r="W43" t="n">
        <v>0.13</v>
      </c>
    </row>
    <row r="44">
      <c r="A44" s="5" t="inlineStr">
        <is>
          <t>Dividendenausschüttung in Mio</t>
        </is>
      </c>
      <c r="B44" s="5" t="inlineStr">
        <is>
          <t>Dividend Payment in M</t>
        </is>
      </c>
      <c r="C44" t="n">
        <v>1886</v>
      </c>
      <c r="D44" t="n">
        <v>1790</v>
      </c>
      <c r="E44" t="n">
        <v>1671</v>
      </c>
      <c r="F44" t="n">
        <v>1498</v>
      </c>
      <c r="G44" t="n">
        <v>1378</v>
      </c>
      <c r="H44" t="n">
        <v>1315</v>
      </c>
      <c r="I44" t="n">
        <v>1194</v>
      </c>
      <c r="J44" t="n">
        <v>1013</v>
      </c>
      <c r="K44" t="n">
        <v>1309</v>
      </c>
      <c r="L44" t="n">
        <v>713</v>
      </c>
      <c r="M44" t="n">
        <v>594</v>
      </c>
      <c r="N44" t="n">
        <v>594</v>
      </c>
      <c r="O44" t="n">
        <v>587</v>
      </c>
      <c r="P44" t="n">
        <v>560</v>
      </c>
      <c r="Q44" t="n">
        <v>449</v>
      </c>
      <c r="R44" t="n">
        <v>341.7</v>
      </c>
      <c r="S44" t="n">
        <v>248.7</v>
      </c>
      <c r="T44" t="n">
        <v>186.9</v>
      </c>
      <c r="U44" t="n">
        <v>182.7</v>
      </c>
      <c r="V44" t="n">
        <v>180.4</v>
      </c>
      <c r="W44" t="n">
        <v>165.8</v>
      </c>
    </row>
    <row r="45">
      <c r="A45" s="5" t="inlineStr">
        <is>
          <t>Umsatz</t>
        </is>
      </c>
      <c r="B45" s="5" t="inlineStr">
        <is>
          <t>Revenue</t>
        </is>
      </c>
      <c r="C45" t="n">
        <v>22.43</v>
      </c>
      <c r="D45" t="n">
        <v>20.11</v>
      </c>
      <c r="E45" t="n">
        <v>19.1</v>
      </c>
      <c r="F45" t="n">
        <v>17.96</v>
      </c>
      <c r="G45" t="n">
        <v>16.93</v>
      </c>
      <c r="H45" t="n">
        <v>14.29</v>
      </c>
      <c r="I45" t="n">
        <v>13.69</v>
      </c>
      <c r="J45" t="n">
        <v>13.21</v>
      </c>
      <c r="K45" t="n">
        <v>11.59</v>
      </c>
      <c r="L45" t="n">
        <v>10.16</v>
      </c>
      <c r="M45" t="n">
        <v>8.699999999999999</v>
      </c>
      <c r="N45" t="n">
        <v>9.44</v>
      </c>
      <c r="O45" t="n">
        <v>8.220000000000001</v>
      </c>
      <c r="P45" t="n">
        <v>7.42</v>
      </c>
      <c r="Q45" t="n">
        <v>6.72</v>
      </c>
      <c r="R45" t="n">
        <v>5.95</v>
      </c>
      <c r="S45" t="n">
        <v>5.57</v>
      </c>
      <c r="T45" t="n">
        <v>5.88</v>
      </c>
      <c r="U45" t="n">
        <v>5.83</v>
      </c>
      <c r="V45" t="n">
        <v>4.98</v>
      </c>
      <c r="W45" t="n">
        <v>4.77</v>
      </c>
    </row>
    <row r="46">
      <c r="A46" s="5" t="inlineStr">
        <is>
          <t>Buchwert je Aktie</t>
        </is>
      </c>
      <c r="B46" s="5" t="inlineStr">
        <is>
          <t>Book value per share</t>
        </is>
      </c>
      <c r="C46" t="n">
        <v>25.03</v>
      </c>
      <c r="D46" t="n">
        <v>23.47</v>
      </c>
      <c r="E46" t="n">
        <v>20.76</v>
      </c>
      <c r="F46" t="n">
        <v>21.47</v>
      </c>
      <c r="G46" t="n">
        <v>18.94</v>
      </c>
      <c r="H46" t="n">
        <v>15.88</v>
      </c>
      <c r="I46" t="n">
        <v>13.06</v>
      </c>
      <c r="J46" t="n">
        <v>11.53</v>
      </c>
      <c r="K46" t="n">
        <v>10.34</v>
      </c>
      <c r="L46" t="n">
        <v>7.99</v>
      </c>
      <c r="M46" t="n">
        <v>6.91</v>
      </c>
      <c r="N46" t="n">
        <v>5.86</v>
      </c>
      <c r="O46" t="n">
        <v>5.22</v>
      </c>
      <c r="P46" t="n">
        <v>4.84</v>
      </c>
      <c r="Q46" t="n">
        <v>4.57</v>
      </c>
      <c r="R46" t="n">
        <v>3.63</v>
      </c>
      <c r="S46" t="n">
        <v>2.94</v>
      </c>
      <c r="T46" t="n">
        <v>2.28</v>
      </c>
      <c r="U46" t="n">
        <v>2.47</v>
      </c>
      <c r="V46" t="n">
        <v>1.97</v>
      </c>
      <c r="W46" t="n">
        <v>2.39</v>
      </c>
    </row>
    <row r="47">
      <c r="A47" s="5" t="inlineStr">
        <is>
          <t>Cashflow je Aktie</t>
        </is>
      </c>
      <c r="B47" s="5" t="inlineStr">
        <is>
          <t>Cashflow per share</t>
        </is>
      </c>
      <c r="C47" t="n">
        <v>2.85</v>
      </c>
      <c r="D47" t="n">
        <v>3.5</v>
      </c>
      <c r="E47" t="n">
        <v>4.11</v>
      </c>
      <c r="F47" t="n">
        <v>3.77</v>
      </c>
      <c r="G47" t="n">
        <v>2.96</v>
      </c>
      <c r="H47" t="n">
        <v>2.85</v>
      </c>
      <c r="I47" t="n">
        <v>3.12</v>
      </c>
      <c r="J47" t="n">
        <v>3.11</v>
      </c>
      <c r="K47" t="n">
        <v>3.07</v>
      </c>
      <c r="L47" t="n">
        <v>2.39</v>
      </c>
      <c r="M47" t="n">
        <v>2.46</v>
      </c>
      <c r="N47" t="n">
        <v>1.76</v>
      </c>
      <c r="O47" t="n">
        <v>1.56</v>
      </c>
      <c r="P47" t="n">
        <v>1.46</v>
      </c>
      <c r="Q47" t="n">
        <v>1.27</v>
      </c>
      <c r="R47" t="n">
        <v>1.45</v>
      </c>
      <c r="S47" t="n">
        <v>1.19</v>
      </c>
      <c r="T47" t="n">
        <v>1.34</v>
      </c>
      <c r="U47" t="n">
        <v>0.79</v>
      </c>
      <c r="V47" t="n">
        <v>0.54</v>
      </c>
      <c r="W47" t="n">
        <v>0.5</v>
      </c>
    </row>
    <row r="48">
      <c r="A48" s="5" t="inlineStr">
        <is>
          <t>Bilanzsumme je Aktie</t>
        </is>
      </c>
      <c r="B48" s="5" t="inlineStr">
        <is>
          <t>Total assets per share</t>
        </is>
      </c>
      <c r="C48" t="n">
        <v>49.01</v>
      </c>
      <c r="D48" t="n">
        <v>41.91</v>
      </c>
      <c r="E48" t="n">
        <v>34.59</v>
      </c>
      <c r="F48" t="n">
        <v>36.04</v>
      </c>
      <c r="G48" t="n">
        <v>33.69</v>
      </c>
      <c r="H48" t="n">
        <v>31.34</v>
      </c>
      <c r="I48" t="n">
        <v>22.05</v>
      </c>
      <c r="J48" t="n">
        <v>21.84</v>
      </c>
      <c r="K48" t="n">
        <v>18.91</v>
      </c>
      <c r="L48" t="n">
        <v>16.99</v>
      </c>
      <c r="M48" t="n">
        <v>10.91</v>
      </c>
      <c r="N48" t="n">
        <v>11.34</v>
      </c>
      <c r="O48" t="n">
        <v>8.32</v>
      </c>
      <c r="P48" t="n">
        <v>7.5</v>
      </c>
      <c r="Q48" t="n">
        <v>7.16</v>
      </c>
      <c r="R48" t="n">
        <v>6</v>
      </c>
      <c r="S48" t="n">
        <v>5.01</v>
      </c>
      <c r="T48" t="n">
        <v>4.45</v>
      </c>
      <c r="U48" t="n">
        <v>4.92</v>
      </c>
      <c r="V48" t="n">
        <v>4.44</v>
      </c>
      <c r="W48" t="inlineStr">
        <is>
          <t>-</t>
        </is>
      </c>
    </row>
    <row r="49">
      <c r="A49" s="5" t="inlineStr">
        <is>
          <t>Personal am Ende des Jahres</t>
        </is>
      </c>
      <c r="B49" s="5" t="inlineStr">
        <is>
          <t>Staff at the end of year</t>
        </is>
      </c>
      <c r="C49" t="n">
        <v>100330</v>
      </c>
      <c r="D49" t="n">
        <v>96498</v>
      </c>
      <c r="E49" t="n">
        <v>88543</v>
      </c>
      <c r="F49" t="n">
        <v>84183</v>
      </c>
      <c r="G49" t="n">
        <v>76986</v>
      </c>
      <c r="H49" t="n">
        <v>74406</v>
      </c>
      <c r="I49" t="n">
        <v>66572</v>
      </c>
      <c r="J49" t="n">
        <v>64422</v>
      </c>
      <c r="K49" t="n">
        <v>55765</v>
      </c>
      <c r="L49" t="n">
        <v>53513</v>
      </c>
      <c r="M49" t="n">
        <v>47584</v>
      </c>
      <c r="N49" t="n">
        <v>51536</v>
      </c>
      <c r="O49" t="n">
        <v>42129</v>
      </c>
      <c r="P49" t="n">
        <v>39355</v>
      </c>
      <c r="Q49" t="n">
        <v>35873</v>
      </c>
      <c r="R49" t="n">
        <v>32205</v>
      </c>
      <c r="S49" t="n">
        <v>29610</v>
      </c>
      <c r="T49" t="n">
        <v>28797</v>
      </c>
      <c r="U49" t="n">
        <v>28410</v>
      </c>
      <c r="V49" t="n">
        <v>24177</v>
      </c>
      <c r="W49" t="n">
        <v>21699</v>
      </c>
    </row>
    <row r="50">
      <c r="A50" s="5" t="inlineStr">
        <is>
          <t>Personalaufwand in Mio. EUR</t>
        </is>
      </c>
      <c r="B50" s="5" t="inlineStr">
        <is>
          <t>Personnel expenses in M</t>
        </is>
      </c>
      <c r="C50" t="n">
        <v>14870</v>
      </c>
      <c r="D50" t="n">
        <v>11595</v>
      </c>
      <c r="E50" t="n">
        <v>11643</v>
      </c>
      <c r="F50" t="n">
        <v>10229</v>
      </c>
      <c r="G50" t="n">
        <v>10170</v>
      </c>
      <c r="H50" t="n">
        <v>7877</v>
      </c>
      <c r="I50" t="n">
        <v>7489</v>
      </c>
      <c r="J50" t="n">
        <v>7262</v>
      </c>
      <c r="K50" t="n">
        <v>5884</v>
      </c>
      <c r="L50" t="n">
        <v>5261</v>
      </c>
      <c r="M50" t="n">
        <v>4776</v>
      </c>
      <c r="N50" t="n">
        <v>4894</v>
      </c>
      <c r="O50" t="n">
        <v>4174</v>
      </c>
      <c r="P50" t="n">
        <v>3833</v>
      </c>
      <c r="Q50" t="n">
        <v>3372</v>
      </c>
      <c r="R50" t="n">
        <v>2968</v>
      </c>
      <c r="S50" t="n">
        <v>2937</v>
      </c>
      <c r="T50" t="n">
        <v>2965</v>
      </c>
      <c r="U50" t="n">
        <v>2908</v>
      </c>
      <c r="V50" t="n">
        <v>2813</v>
      </c>
      <c r="W50" t="n">
        <v>2032</v>
      </c>
    </row>
    <row r="51">
      <c r="A51" s="5" t="inlineStr">
        <is>
          <t>Aufwand je Mitarbeiter in EUR</t>
        </is>
      </c>
      <c r="B51" s="5" t="inlineStr">
        <is>
          <t>Effort per employee</t>
        </is>
      </c>
      <c r="C51" t="n">
        <v>148211</v>
      </c>
      <c r="D51" t="n">
        <v>120158</v>
      </c>
      <c r="E51" t="n">
        <v>131495</v>
      </c>
      <c r="F51" t="n">
        <v>121509</v>
      </c>
      <c r="G51" t="n">
        <v>132102</v>
      </c>
      <c r="H51" t="n">
        <v>105865</v>
      </c>
      <c r="I51" t="n">
        <v>112495</v>
      </c>
      <c r="J51" t="n">
        <v>112725</v>
      </c>
      <c r="K51" t="n">
        <v>105514</v>
      </c>
      <c r="L51" t="n">
        <v>98313</v>
      </c>
      <c r="M51" t="n">
        <v>100370</v>
      </c>
      <c r="N51" t="n">
        <v>94963</v>
      </c>
      <c r="O51" t="n">
        <v>99077</v>
      </c>
      <c r="P51" t="n">
        <v>97396</v>
      </c>
      <c r="Q51" t="n">
        <v>93998</v>
      </c>
      <c r="R51" t="n">
        <v>92160</v>
      </c>
      <c r="S51" t="n">
        <v>99176</v>
      </c>
      <c r="T51" t="n">
        <v>102969</v>
      </c>
      <c r="U51" t="n">
        <v>102362</v>
      </c>
      <c r="V51" t="n">
        <v>116342</v>
      </c>
      <c r="W51" t="inlineStr">
        <is>
          <t>-</t>
        </is>
      </c>
    </row>
    <row r="52">
      <c r="A52" s="5" t="inlineStr">
        <is>
          <t>Umsatz je Aktie</t>
        </is>
      </c>
      <c r="B52" s="5" t="inlineStr">
        <is>
          <t>Revenue per share</t>
        </is>
      </c>
      <c r="C52" t="n">
        <v>274624</v>
      </c>
      <c r="D52" t="n">
        <v>256047</v>
      </c>
      <c r="E52" t="n">
        <v>264967</v>
      </c>
      <c r="F52" t="n">
        <v>262072</v>
      </c>
      <c r="G52" t="n">
        <v>270088</v>
      </c>
      <c r="H52" t="n">
        <v>236002</v>
      </c>
      <c r="I52" t="n">
        <v>252584</v>
      </c>
      <c r="J52" t="n">
        <v>251824</v>
      </c>
      <c r="K52" t="n">
        <v>255231</v>
      </c>
      <c r="L52" t="n">
        <v>232915</v>
      </c>
      <c r="M52" t="n">
        <v>224277</v>
      </c>
      <c r="N52" t="n">
        <v>224445</v>
      </c>
      <c r="O52" t="n">
        <v>243110</v>
      </c>
      <c r="P52" t="n">
        <v>238904</v>
      </c>
      <c r="Q52" t="n">
        <v>237292</v>
      </c>
      <c r="R52" t="n">
        <v>233333</v>
      </c>
      <c r="S52" t="n">
        <v>237237</v>
      </c>
      <c r="T52" t="n">
        <v>257415</v>
      </c>
      <c r="U52" t="n">
        <v>258387</v>
      </c>
      <c r="V52" t="n">
        <v>259114</v>
      </c>
      <c r="W52" t="n">
        <v>235503</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33101</v>
      </c>
      <c r="D54" t="n">
        <v>42312</v>
      </c>
      <c r="E54" t="n">
        <v>45379</v>
      </c>
      <c r="F54" t="n">
        <v>43310</v>
      </c>
      <c r="G54" t="n">
        <v>39799</v>
      </c>
      <c r="H54" t="n">
        <v>44082</v>
      </c>
      <c r="I54" t="n">
        <v>49961</v>
      </c>
      <c r="J54" t="n">
        <v>43820</v>
      </c>
      <c r="K54" t="n">
        <v>61652</v>
      </c>
      <c r="L54" t="n">
        <v>33842</v>
      </c>
      <c r="M54" t="n">
        <v>36735</v>
      </c>
      <c r="N54" t="n">
        <v>35839</v>
      </c>
      <c r="O54" t="n">
        <v>45551</v>
      </c>
      <c r="P54" t="n">
        <v>47552</v>
      </c>
      <c r="Q54" t="n">
        <v>41714</v>
      </c>
      <c r="R54" t="n">
        <v>40692</v>
      </c>
      <c r="S54" t="n">
        <v>36376</v>
      </c>
      <c r="T54" t="n">
        <v>17662</v>
      </c>
      <c r="U54" t="n">
        <v>20454</v>
      </c>
      <c r="V54" t="n">
        <v>26236</v>
      </c>
      <c r="W54" t="n">
        <v>27697</v>
      </c>
    </row>
    <row r="55">
      <c r="A55" s="5" t="inlineStr">
        <is>
          <t>KGV (Kurs/Gewinn)</t>
        </is>
      </c>
      <c r="B55" s="5" t="inlineStr">
        <is>
          <t>PE (price/earnings)</t>
        </is>
      </c>
      <c r="C55" t="n">
        <v>43.3</v>
      </c>
      <c r="D55" t="n">
        <v>25.4</v>
      </c>
      <c r="E55" t="n">
        <v>27.8</v>
      </c>
      <c r="F55" t="n">
        <v>27.2</v>
      </c>
      <c r="G55" t="n">
        <v>28.7</v>
      </c>
      <c r="H55" t="n">
        <v>21.2</v>
      </c>
      <c r="I55" t="n">
        <v>22.3</v>
      </c>
      <c r="J55" t="n">
        <v>25.6</v>
      </c>
      <c r="K55" t="n">
        <v>14.1</v>
      </c>
      <c r="L55" t="n">
        <v>25.1</v>
      </c>
      <c r="M55" t="n">
        <v>22.4</v>
      </c>
      <c r="N55" t="n">
        <v>16.3</v>
      </c>
      <c r="O55" t="n">
        <v>22.3</v>
      </c>
      <c r="P55" t="n">
        <v>26.3</v>
      </c>
      <c r="Q55" t="n">
        <v>31.6</v>
      </c>
      <c r="R55" t="n">
        <v>31</v>
      </c>
      <c r="S55" t="n">
        <v>38.3</v>
      </c>
      <c r="T55" t="n">
        <v>46</v>
      </c>
      <c r="U55" t="n">
        <v>80</v>
      </c>
      <c r="V55" t="n">
        <v>61.9</v>
      </c>
      <c r="W55" t="n">
        <v>84.2</v>
      </c>
    </row>
    <row r="56">
      <c r="A56" s="5" t="inlineStr">
        <is>
          <t>KUV (Kurs/Umsatz)</t>
        </is>
      </c>
      <c r="B56" s="5" t="inlineStr">
        <is>
          <t>PS (price/sales)</t>
        </is>
      </c>
      <c r="C56" t="n">
        <v>5.36</v>
      </c>
      <c r="D56" t="n">
        <v>4.32</v>
      </c>
      <c r="E56" t="n">
        <v>4.89</v>
      </c>
      <c r="F56" t="n">
        <v>4.61</v>
      </c>
      <c r="G56" t="n">
        <v>4.34</v>
      </c>
      <c r="H56" t="n">
        <v>4.08</v>
      </c>
      <c r="I56" t="n">
        <v>4.55</v>
      </c>
      <c r="J56" t="n">
        <v>4.6</v>
      </c>
      <c r="K56" t="n">
        <v>3.52</v>
      </c>
      <c r="L56" t="n">
        <v>3.75</v>
      </c>
      <c r="M56" t="n">
        <v>3.79</v>
      </c>
      <c r="N56" t="n">
        <v>2.67</v>
      </c>
      <c r="O56" t="n">
        <v>4.32</v>
      </c>
      <c r="P56" t="n">
        <v>5.43</v>
      </c>
      <c r="Q56" t="n">
        <v>5.69</v>
      </c>
      <c r="R56" t="n">
        <v>5.53</v>
      </c>
      <c r="S56" t="n">
        <v>5.98</v>
      </c>
      <c r="T56" t="n">
        <v>3.21</v>
      </c>
      <c r="U56" t="n">
        <v>6.31</v>
      </c>
      <c r="V56" t="n">
        <v>6.22</v>
      </c>
      <c r="W56" t="n">
        <v>8.470000000000001</v>
      </c>
    </row>
    <row r="57">
      <c r="A57" s="5" t="inlineStr">
        <is>
          <t>KBV (Kurs/Buchwert)</t>
        </is>
      </c>
      <c r="B57" s="5" t="inlineStr">
        <is>
          <t>PB (price/book value)</t>
        </is>
      </c>
      <c r="C57" t="n">
        <v>4.81</v>
      </c>
      <c r="D57" t="n">
        <v>3.7</v>
      </c>
      <c r="E57" t="n">
        <v>4.5</v>
      </c>
      <c r="F57" t="n">
        <v>3.86</v>
      </c>
      <c r="G57" t="n">
        <v>3.87</v>
      </c>
      <c r="H57" t="n">
        <v>3.67</v>
      </c>
      <c r="I57" t="n">
        <v>4.77</v>
      </c>
      <c r="J57" t="n">
        <v>5.26</v>
      </c>
      <c r="K57" t="n">
        <v>3.95</v>
      </c>
      <c r="L57" t="n">
        <v>4.77</v>
      </c>
      <c r="M57" t="n">
        <v>4.77</v>
      </c>
      <c r="N57" t="n">
        <v>4.31</v>
      </c>
      <c r="O57" t="n">
        <v>6.81</v>
      </c>
      <c r="P57" t="n">
        <v>8.32</v>
      </c>
      <c r="Q57" t="n">
        <v>8.380000000000001</v>
      </c>
      <c r="R57" t="n">
        <v>9.039999999999999</v>
      </c>
      <c r="S57" t="n">
        <v>11.32</v>
      </c>
      <c r="T57" t="n">
        <v>8.279999999999999</v>
      </c>
      <c r="U57" t="n">
        <v>14.9</v>
      </c>
      <c r="V57" t="n">
        <v>15.68</v>
      </c>
      <c r="W57" t="n">
        <v>16.92</v>
      </c>
    </row>
    <row r="58">
      <c r="A58" s="5" t="inlineStr">
        <is>
          <t>KCV (Kurs/Cashflow)</t>
        </is>
      </c>
      <c r="B58" s="5" t="inlineStr">
        <is>
          <t>PC (price/cashflow)</t>
        </is>
      </c>
      <c r="C58" t="n">
        <v>42.28</v>
      </c>
      <c r="D58" t="n">
        <v>24.82</v>
      </c>
      <c r="E58" t="n">
        <v>22.76</v>
      </c>
      <c r="F58" t="n">
        <v>21.98</v>
      </c>
      <c r="G58" t="n">
        <v>24.78</v>
      </c>
      <c r="H58" t="n">
        <v>20.46</v>
      </c>
      <c r="I58" t="n">
        <v>19.98</v>
      </c>
      <c r="J58" t="n">
        <v>19.51</v>
      </c>
      <c r="K58" t="n">
        <v>13.29</v>
      </c>
      <c r="L58" t="n">
        <v>15.94</v>
      </c>
      <c r="M58" t="n">
        <v>13.42</v>
      </c>
      <c r="N58" t="n">
        <v>14.34</v>
      </c>
      <c r="O58" t="n">
        <v>22.71</v>
      </c>
      <c r="P58" t="n">
        <v>27.63</v>
      </c>
      <c r="Q58" t="n">
        <v>30.15</v>
      </c>
      <c r="R58" t="n">
        <v>22.73</v>
      </c>
      <c r="S58" t="n">
        <v>27.91</v>
      </c>
      <c r="T58" t="n">
        <v>14.1</v>
      </c>
      <c r="U58" t="n">
        <v>46.86</v>
      </c>
      <c r="V58" t="n">
        <v>57.29</v>
      </c>
      <c r="W58" t="n">
        <v>81.42</v>
      </c>
    </row>
    <row r="59">
      <c r="A59" s="5" t="inlineStr">
        <is>
          <t>Dividendenrendite in %</t>
        </is>
      </c>
      <c r="B59" s="5" t="inlineStr">
        <is>
          <t>Dividend Yield in %</t>
        </is>
      </c>
      <c r="C59" t="n">
        <v>1.31</v>
      </c>
      <c r="D59" t="n">
        <v>1.73</v>
      </c>
      <c r="E59" t="n">
        <v>1.5</v>
      </c>
      <c r="F59" t="n">
        <v>1.51</v>
      </c>
      <c r="G59" t="n">
        <v>1.57</v>
      </c>
      <c r="H59" t="n">
        <v>1.89</v>
      </c>
      <c r="I59" t="n">
        <v>1.6</v>
      </c>
      <c r="J59" t="n">
        <v>1.4</v>
      </c>
      <c r="K59" t="n">
        <v>2.69</v>
      </c>
      <c r="L59" t="n">
        <v>1.57</v>
      </c>
      <c r="M59" t="n">
        <v>1.52</v>
      </c>
      <c r="N59" t="n">
        <v>1.98</v>
      </c>
      <c r="O59" t="n">
        <v>1.41</v>
      </c>
      <c r="P59" t="n">
        <v>1.14</v>
      </c>
      <c r="Q59" t="n">
        <v>0.9399999999999999</v>
      </c>
      <c r="R59" t="n">
        <v>0.85</v>
      </c>
      <c r="S59" t="n">
        <v>0.6</v>
      </c>
      <c r="T59" t="n">
        <v>0.79</v>
      </c>
      <c r="U59" t="n">
        <v>0.41</v>
      </c>
      <c r="V59" t="n">
        <v>0.45</v>
      </c>
      <c r="W59" t="n">
        <v>0.32</v>
      </c>
    </row>
    <row r="60">
      <c r="A60" s="5" t="inlineStr">
        <is>
          <t>Gewinnrendite in %</t>
        </is>
      </c>
      <c r="B60" s="5" t="inlineStr">
        <is>
          <t>Return on profit in %</t>
        </is>
      </c>
      <c r="C60" t="n">
        <v>2.3</v>
      </c>
      <c r="D60" t="n">
        <v>3.9</v>
      </c>
      <c r="E60" t="n">
        <v>3.6</v>
      </c>
      <c r="F60" t="n">
        <v>3.7</v>
      </c>
      <c r="G60" t="n">
        <v>3.5</v>
      </c>
      <c r="H60" t="n">
        <v>4.7</v>
      </c>
      <c r="I60" t="n">
        <v>4.5</v>
      </c>
      <c r="J60" t="n">
        <v>3.9</v>
      </c>
      <c r="K60" t="n">
        <v>7.1</v>
      </c>
      <c r="L60" t="n">
        <v>4</v>
      </c>
      <c r="M60" t="n">
        <v>4.5</v>
      </c>
      <c r="N60" t="n">
        <v>6.1</v>
      </c>
      <c r="O60" t="n">
        <v>4.5</v>
      </c>
      <c r="P60" t="n">
        <v>3.8</v>
      </c>
      <c r="Q60" t="n">
        <v>3.2</v>
      </c>
      <c r="R60" t="n">
        <v>3.2</v>
      </c>
      <c r="S60" t="n">
        <v>2.6</v>
      </c>
      <c r="T60" t="n">
        <v>2.2</v>
      </c>
      <c r="U60" t="n">
        <v>1.3</v>
      </c>
      <c r="V60" t="n">
        <v>1.6</v>
      </c>
      <c r="W60" t="n">
        <v>1.2</v>
      </c>
    </row>
    <row r="61">
      <c r="A61" s="5" t="inlineStr">
        <is>
          <t>Eigenkapitalrendite in %</t>
        </is>
      </c>
      <c r="B61" s="5" t="inlineStr">
        <is>
          <t>Return on Equity in %</t>
        </is>
      </c>
      <c r="C61" t="n">
        <v>10.8</v>
      </c>
      <c r="D61" t="n">
        <v>14.16</v>
      </c>
      <c r="E61" t="n">
        <v>15.75</v>
      </c>
      <c r="F61" t="n">
        <v>13.82</v>
      </c>
      <c r="G61" t="n">
        <v>13.17</v>
      </c>
      <c r="H61" t="n">
        <v>16.82</v>
      </c>
      <c r="I61" t="n">
        <v>20.74</v>
      </c>
      <c r="J61" t="n">
        <v>19.93</v>
      </c>
      <c r="K61" t="n">
        <v>27.07</v>
      </c>
      <c r="L61" t="n">
        <v>18.47</v>
      </c>
      <c r="M61" t="n">
        <v>20.62</v>
      </c>
      <c r="N61" t="n">
        <v>25.72</v>
      </c>
      <c r="O61" t="n">
        <v>29.51</v>
      </c>
      <c r="P61" t="n">
        <v>30.5</v>
      </c>
      <c r="Q61" t="n">
        <v>25.88</v>
      </c>
      <c r="R61" t="n">
        <v>28.52</v>
      </c>
      <c r="S61" t="n">
        <v>29.04</v>
      </c>
      <c r="T61" t="n">
        <v>17.71</v>
      </c>
      <c r="U61" t="n">
        <v>18.69</v>
      </c>
      <c r="V61" t="n">
        <v>25.53</v>
      </c>
      <c r="W61" t="n">
        <v>23.48</v>
      </c>
    </row>
    <row r="62">
      <c r="A62" s="5" t="inlineStr">
        <is>
          <t>Umsatzrendite in %</t>
        </is>
      </c>
      <c r="B62" s="5" t="inlineStr">
        <is>
          <t>Return on sales in %</t>
        </is>
      </c>
      <c r="C62" t="n">
        <v>12.05</v>
      </c>
      <c r="D62" t="n">
        <v>16.53</v>
      </c>
      <c r="E62" t="n">
        <v>17.13</v>
      </c>
      <c r="F62" t="n">
        <v>16.53</v>
      </c>
      <c r="G62" t="n">
        <v>14.74</v>
      </c>
      <c r="H62" t="n">
        <v>18.68</v>
      </c>
      <c r="I62" t="n">
        <v>19.78</v>
      </c>
      <c r="J62" t="n">
        <v>17.4</v>
      </c>
      <c r="K62" t="n">
        <v>24.16</v>
      </c>
      <c r="L62" t="n">
        <v>14.53</v>
      </c>
      <c r="M62" t="n">
        <v>16.38</v>
      </c>
      <c r="N62" t="n">
        <v>15.96</v>
      </c>
      <c r="O62" t="n">
        <v>18.74</v>
      </c>
      <c r="P62" t="n">
        <v>19.9</v>
      </c>
      <c r="Q62" t="n">
        <v>17.58</v>
      </c>
      <c r="R62" t="n">
        <v>17.44</v>
      </c>
      <c r="S62" t="n">
        <v>15.33</v>
      </c>
      <c r="T62" t="n">
        <v>6.86</v>
      </c>
      <c r="U62" t="n">
        <v>7.92</v>
      </c>
      <c r="V62" t="n">
        <v>10.13</v>
      </c>
      <c r="W62" t="n">
        <v>11.76</v>
      </c>
    </row>
    <row r="63">
      <c r="A63" s="5" t="inlineStr">
        <is>
          <t>Gesamtkapitalrendite in %</t>
        </is>
      </c>
      <c r="B63" s="5" t="inlineStr">
        <is>
          <t>Total Return on Investment in %</t>
        </is>
      </c>
      <c r="C63" t="n">
        <v>6.49</v>
      </c>
      <c r="D63" t="n">
        <v>8.74</v>
      </c>
      <c r="E63" t="n">
        <v>10.11</v>
      </c>
      <c r="F63" t="n">
        <v>8.84</v>
      </c>
      <c r="G63" t="n">
        <v>8</v>
      </c>
      <c r="H63" t="n">
        <v>8.91</v>
      </c>
      <c r="I63" t="n">
        <v>12.94</v>
      </c>
      <c r="J63" t="n">
        <v>11.17</v>
      </c>
      <c r="K63" t="n">
        <v>14.8</v>
      </c>
      <c r="L63" t="n">
        <v>8.69</v>
      </c>
      <c r="M63" t="n">
        <v>13.07</v>
      </c>
      <c r="N63" t="n">
        <v>13.29</v>
      </c>
      <c r="O63" t="n">
        <v>18.51</v>
      </c>
      <c r="P63" t="n">
        <v>19.69</v>
      </c>
      <c r="Q63" t="n">
        <v>16.51</v>
      </c>
      <c r="R63" t="n">
        <v>17.28</v>
      </c>
      <c r="S63" t="n">
        <v>17.03</v>
      </c>
      <c r="T63" t="n">
        <v>9.07</v>
      </c>
      <c r="U63" t="n">
        <v>9.380000000000001</v>
      </c>
      <c r="V63" t="n">
        <v>11.35</v>
      </c>
      <c r="W63" t="n">
        <v>12.45</v>
      </c>
    </row>
    <row r="64">
      <c r="A64" s="5" t="inlineStr">
        <is>
          <t>Return on Investment in %</t>
        </is>
      </c>
      <c r="B64" s="5" t="inlineStr">
        <is>
          <t>Return on Investment in %</t>
        </is>
      </c>
      <c r="C64" t="n">
        <v>5.52</v>
      </c>
      <c r="D64" t="n">
        <v>7.93</v>
      </c>
      <c r="E64" t="n">
        <v>9.449999999999999</v>
      </c>
      <c r="F64" t="n">
        <v>8.23</v>
      </c>
      <c r="G64" t="n">
        <v>7.4</v>
      </c>
      <c r="H64" t="n">
        <v>8.52</v>
      </c>
      <c r="I64" t="n">
        <v>12.28</v>
      </c>
      <c r="J64" t="n">
        <v>10.52</v>
      </c>
      <c r="K64" t="n">
        <v>14.8</v>
      </c>
      <c r="L64" t="n">
        <v>8.69</v>
      </c>
      <c r="M64" t="n">
        <v>13.07</v>
      </c>
      <c r="N64" t="n">
        <v>13.29</v>
      </c>
      <c r="O64" t="n">
        <v>18.51</v>
      </c>
      <c r="P64" t="n">
        <v>19.69</v>
      </c>
      <c r="Q64" t="n">
        <v>16.51</v>
      </c>
      <c r="R64" t="n">
        <v>17.28</v>
      </c>
      <c r="S64" t="n">
        <v>17.03</v>
      </c>
      <c r="T64" t="n">
        <v>9.07</v>
      </c>
      <c r="U64" t="n">
        <v>9.380000000000001</v>
      </c>
      <c r="V64" t="n">
        <v>11.35</v>
      </c>
      <c r="W64" t="n">
        <v>12.45</v>
      </c>
    </row>
    <row r="65">
      <c r="A65" s="5" t="inlineStr">
        <is>
          <t>Arbeitsintensität in %</t>
        </is>
      </c>
      <c r="B65" s="5" t="inlineStr">
        <is>
          <t>Work Intensity in %</t>
        </is>
      </c>
      <c r="C65" t="n">
        <v>25.26</v>
      </c>
      <c r="D65" t="n">
        <v>32.28</v>
      </c>
      <c r="E65" t="n">
        <v>28.07</v>
      </c>
      <c r="F65" t="n">
        <v>26.12</v>
      </c>
      <c r="G65" t="n">
        <v>23.53</v>
      </c>
      <c r="H65" t="n">
        <v>23.32</v>
      </c>
      <c r="I65" t="n">
        <v>27.14</v>
      </c>
      <c r="J65" t="n">
        <v>26.08</v>
      </c>
      <c r="K65" t="n">
        <v>41.63</v>
      </c>
      <c r="L65" t="n">
        <v>34.27</v>
      </c>
      <c r="M65" t="n">
        <v>39.29</v>
      </c>
      <c r="N65" t="n">
        <v>40.08</v>
      </c>
      <c r="O65" t="n">
        <v>61.82</v>
      </c>
      <c r="P65" t="n">
        <v>66.55</v>
      </c>
      <c r="Q65" t="n">
        <v>69.84</v>
      </c>
      <c r="R65" t="n">
        <v>74.95</v>
      </c>
      <c r="S65" t="n">
        <v>69.31</v>
      </c>
      <c r="T65" t="n">
        <v>62.05</v>
      </c>
      <c r="U65" t="n">
        <v>54.2</v>
      </c>
      <c r="V65" t="n">
        <v>64</v>
      </c>
      <c r="W65" t="n">
        <v>61.47</v>
      </c>
    </row>
    <row r="66">
      <c r="A66" s="5" t="inlineStr">
        <is>
          <t>Eigenkapitalquote in %</t>
        </is>
      </c>
      <c r="B66" s="5" t="inlineStr">
        <is>
          <t>Equity Ratio in %</t>
        </is>
      </c>
      <c r="C66" t="n">
        <v>51.06</v>
      </c>
      <c r="D66" t="n">
        <v>55.99</v>
      </c>
      <c r="E66" t="n">
        <v>60.03</v>
      </c>
      <c r="F66" t="n">
        <v>59.57</v>
      </c>
      <c r="G66" t="n">
        <v>56.21</v>
      </c>
      <c r="H66" t="n">
        <v>50.65</v>
      </c>
      <c r="I66" t="n">
        <v>59.2</v>
      </c>
      <c r="J66" t="n">
        <v>52.78</v>
      </c>
      <c r="K66" t="n">
        <v>54.68</v>
      </c>
      <c r="L66" t="n">
        <v>47.06</v>
      </c>
      <c r="M66" t="n">
        <v>63.38</v>
      </c>
      <c r="N66" t="n">
        <v>51.66</v>
      </c>
      <c r="O66" t="n">
        <v>62.73</v>
      </c>
      <c r="P66" t="n">
        <v>64.56999999999999</v>
      </c>
      <c r="Q66" t="n">
        <v>63.8</v>
      </c>
      <c r="R66" t="n">
        <v>60.57</v>
      </c>
      <c r="S66" t="n">
        <v>58.64</v>
      </c>
      <c r="T66" t="n">
        <v>51.2</v>
      </c>
      <c r="U66" t="n">
        <v>50.19</v>
      </c>
      <c r="V66" t="n">
        <v>44.47</v>
      </c>
      <c r="W66" t="n">
        <v>53.02</v>
      </c>
    </row>
    <row r="67">
      <c r="A67" s="5" t="inlineStr">
        <is>
          <t>Fremdkapitalquote in %</t>
        </is>
      </c>
      <c r="B67" s="5" t="inlineStr">
        <is>
          <t>Debt Ratio in %</t>
        </is>
      </c>
      <c r="C67" t="n">
        <v>48.94</v>
      </c>
      <c r="D67" t="n">
        <v>44.01</v>
      </c>
      <c r="E67" t="n">
        <v>39.97</v>
      </c>
      <c r="F67" t="n">
        <v>40.43</v>
      </c>
      <c r="G67" t="n">
        <v>43.79</v>
      </c>
      <c r="H67" t="n">
        <v>49.35</v>
      </c>
      <c r="I67" t="n">
        <v>40.8</v>
      </c>
      <c r="J67" t="n">
        <v>47.22</v>
      </c>
      <c r="K67" t="n">
        <v>45.32</v>
      </c>
      <c r="L67" t="n">
        <v>52.94</v>
      </c>
      <c r="M67" t="n">
        <v>36.62</v>
      </c>
      <c r="N67" t="n">
        <v>48.34</v>
      </c>
      <c r="O67" t="n">
        <v>37.27</v>
      </c>
      <c r="P67" t="n">
        <v>35.43</v>
      </c>
      <c r="Q67" t="n">
        <v>36.2</v>
      </c>
      <c r="R67" t="n">
        <v>39.43</v>
      </c>
      <c r="S67" t="n">
        <v>41.36</v>
      </c>
      <c r="T67" t="n">
        <v>48.8</v>
      </c>
      <c r="U67" t="n">
        <v>49.81</v>
      </c>
      <c r="V67" t="n">
        <v>55.53</v>
      </c>
      <c r="W67" t="n">
        <v>46.98</v>
      </c>
    </row>
    <row r="68">
      <c r="A68" s="5" t="inlineStr">
        <is>
          <t>Verschuldungsgrad in %</t>
        </is>
      </c>
      <c r="B68" s="5" t="inlineStr">
        <is>
          <t>Finance Gearing in %</t>
        </is>
      </c>
      <c r="C68" t="n">
        <v>95.84999999999999</v>
      </c>
      <c r="D68" t="n">
        <v>78.59</v>
      </c>
      <c r="E68" t="n">
        <v>66.59999999999999</v>
      </c>
      <c r="F68" t="n">
        <v>67.87</v>
      </c>
      <c r="G68" t="n">
        <v>77.89</v>
      </c>
      <c r="H68" t="n">
        <v>97.43000000000001</v>
      </c>
      <c r="I68" t="n">
        <v>68.92</v>
      </c>
      <c r="J68" t="n">
        <v>89.47</v>
      </c>
      <c r="K68" t="n">
        <v>82.89</v>
      </c>
      <c r="L68" t="n">
        <v>112.51</v>
      </c>
      <c r="M68" t="n">
        <v>57.77</v>
      </c>
      <c r="N68" t="n">
        <v>93.56999999999999</v>
      </c>
      <c r="O68" t="n">
        <v>59.4</v>
      </c>
      <c r="P68" t="n">
        <v>54.87</v>
      </c>
      <c r="Q68" t="n">
        <v>56.73</v>
      </c>
      <c r="R68" t="n">
        <v>65.11</v>
      </c>
      <c r="S68" t="n">
        <v>70.54000000000001</v>
      </c>
      <c r="T68" t="n">
        <v>95.31999999999999</v>
      </c>
      <c r="U68" t="n">
        <v>99.25</v>
      </c>
      <c r="V68" t="n">
        <v>124.85</v>
      </c>
      <c r="W68" t="n">
        <v>88.59</v>
      </c>
    </row>
    <row r="69">
      <c r="A69" s="5" t="inlineStr"/>
      <c r="B69" s="5" t="inlineStr"/>
    </row>
    <row r="70">
      <c r="A70" s="5" t="inlineStr">
        <is>
          <t>Kurzfristige Vermögensquote in %</t>
        </is>
      </c>
      <c r="B70" s="5" t="inlineStr">
        <is>
          <t>Current Assets Ratio in %</t>
        </is>
      </c>
      <c r="C70" t="n">
        <v>25.26</v>
      </c>
      <c r="D70" t="n">
        <v>32.28</v>
      </c>
      <c r="E70" t="n">
        <v>28.07</v>
      </c>
      <c r="F70" t="n">
        <v>26.12</v>
      </c>
      <c r="G70" t="n">
        <v>23.53</v>
      </c>
      <c r="H70" t="n">
        <v>23.32</v>
      </c>
      <c r="I70" t="n">
        <v>27.14</v>
      </c>
      <c r="J70" t="n">
        <v>26.08</v>
      </c>
      <c r="K70" t="n">
        <v>41.63</v>
      </c>
      <c r="L70" t="n">
        <v>34.27</v>
      </c>
      <c r="M70" t="n">
        <v>39.29</v>
      </c>
      <c r="N70" t="n">
        <v>40.08</v>
      </c>
      <c r="O70" t="n">
        <v>61.82</v>
      </c>
      <c r="P70" t="n">
        <v>66.55</v>
      </c>
      <c r="Q70" t="n">
        <v>69.83</v>
      </c>
      <c r="R70" t="n">
        <v>74.94</v>
      </c>
      <c r="S70" t="n">
        <v>69.3</v>
      </c>
      <c r="T70" t="n">
        <v>62.05</v>
      </c>
      <c r="U70" t="n">
        <v>54.2</v>
      </c>
      <c r="V70" t="n">
        <v>64</v>
      </c>
    </row>
    <row r="71">
      <c r="A71" s="5" t="inlineStr">
        <is>
          <t>Nettogewinn Marge in %</t>
        </is>
      </c>
      <c r="B71" s="5" t="inlineStr">
        <is>
          <t>Net Profit Marge in %</t>
        </is>
      </c>
      <c r="C71" t="n">
        <v>14806.06</v>
      </c>
      <c r="D71" t="n">
        <v>20303.33</v>
      </c>
      <c r="E71" t="n">
        <v>21036.65</v>
      </c>
      <c r="F71" t="n">
        <v>20300.67</v>
      </c>
      <c r="G71" t="n">
        <v>18098.05</v>
      </c>
      <c r="H71" t="n">
        <v>22953.11</v>
      </c>
      <c r="I71" t="n">
        <v>24295.11</v>
      </c>
      <c r="J71" t="n">
        <v>21370.17</v>
      </c>
      <c r="K71" t="n">
        <v>29663.5</v>
      </c>
      <c r="L71" t="n">
        <v>17824.8</v>
      </c>
      <c r="M71" t="n">
        <v>20091.95</v>
      </c>
      <c r="N71" t="n">
        <v>19565.68</v>
      </c>
      <c r="O71" t="n">
        <v>23345.5</v>
      </c>
      <c r="P71" t="n">
        <v>25215.63</v>
      </c>
      <c r="Q71" t="n">
        <v>22261.9</v>
      </c>
      <c r="R71" t="n">
        <v>22033.61</v>
      </c>
      <c r="S71" t="n">
        <v>19335.73</v>
      </c>
      <c r="T71" t="n">
        <v>8649.66</v>
      </c>
      <c r="U71" t="n">
        <v>9967.41</v>
      </c>
      <c r="V71" t="n">
        <v>12736.95</v>
      </c>
    </row>
    <row r="72">
      <c r="A72" s="5" t="inlineStr">
        <is>
          <t>Operative Ergebnis Marge in %</t>
        </is>
      </c>
      <c r="B72" s="5" t="inlineStr">
        <is>
          <t>EBIT Marge in %</t>
        </is>
      </c>
      <c r="C72" t="n">
        <v>19942.04</v>
      </c>
      <c r="D72" t="n">
        <v>28359.03</v>
      </c>
      <c r="E72" t="n">
        <v>25534.03</v>
      </c>
      <c r="F72" t="n">
        <v>28591.31</v>
      </c>
      <c r="G72" t="n">
        <v>25115.18</v>
      </c>
      <c r="H72" t="n">
        <v>30307.91</v>
      </c>
      <c r="I72" t="n">
        <v>32717.31</v>
      </c>
      <c r="J72" t="n">
        <v>30772.14</v>
      </c>
      <c r="K72" t="n">
        <v>42113.89</v>
      </c>
      <c r="L72" t="n">
        <v>25501.97</v>
      </c>
      <c r="M72" t="n">
        <v>29747.13</v>
      </c>
      <c r="N72" t="n">
        <v>28612.29</v>
      </c>
      <c r="O72" t="n">
        <v>33236.01</v>
      </c>
      <c r="P72" t="n">
        <v>34568.73</v>
      </c>
      <c r="Q72" t="n">
        <v>34687.5</v>
      </c>
      <c r="R72" t="n">
        <v>33915.97</v>
      </c>
      <c r="S72" t="n">
        <v>30951.53</v>
      </c>
      <c r="T72" t="n">
        <v>27653.06</v>
      </c>
      <c r="U72" t="n">
        <v>22504.29</v>
      </c>
      <c r="V72" t="n">
        <v>16118.47</v>
      </c>
    </row>
    <row r="73">
      <c r="A73" s="5" t="inlineStr">
        <is>
          <t>Vermögensumsschlag in %</t>
        </is>
      </c>
      <c r="B73" s="5" t="inlineStr">
        <is>
          <t>Asset Turnover in %</t>
        </is>
      </c>
      <c r="C73" t="n">
        <v>0.04</v>
      </c>
      <c r="D73" t="n">
        <v>0.04</v>
      </c>
      <c r="E73" t="n">
        <v>0.04</v>
      </c>
      <c r="F73" t="n">
        <v>0.04</v>
      </c>
      <c r="G73" t="n">
        <v>0.04</v>
      </c>
      <c r="H73" t="n">
        <v>0.04</v>
      </c>
      <c r="I73" t="n">
        <v>0.05</v>
      </c>
      <c r="J73" t="n">
        <v>0.05</v>
      </c>
      <c r="K73" t="n">
        <v>0.05</v>
      </c>
      <c r="L73" t="n">
        <v>0.05</v>
      </c>
      <c r="M73" t="n">
        <v>0.07000000000000001</v>
      </c>
      <c r="N73" t="n">
        <v>0.07000000000000001</v>
      </c>
      <c r="O73" t="n">
        <v>0.08</v>
      </c>
      <c r="P73" t="n">
        <v>0.08</v>
      </c>
      <c r="Q73" t="n">
        <v>0.07000000000000001</v>
      </c>
      <c r="R73" t="n">
        <v>0.08</v>
      </c>
      <c r="S73" t="n">
        <v>0.09</v>
      </c>
      <c r="T73" t="n">
        <v>0.1</v>
      </c>
      <c r="U73" t="n">
        <v>0.09</v>
      </c>
      <c r="V73" t="n">
        <v>0.09</v>
      </c>
    </row>
    <row r="74">
      <c r="A74" s="5" t="inlineStr">
        <is>
          <t>Langfristige Vermögensquote in %</t>
        </is>
      </c>
      <c r="B74" s="5" t="inlineStr">
        <is>
          <t>Non-Current Assets Ratio in %</t>
        </is>
      </c>
      <c r="C74" t="n">
        <v>74.73999999999999</v>
      </c>
      <c r="D74" t="n">
        <v>67.72</v>
      </c>
      <c r="E74" t="n">
        <v>71.93000000000001</v>
      </c>
      <c r="F74" t="n">
        <v>73.88</v>
      </c>
      <c r="G74" t="n">
        <v>76.47</v>
      </c>
      <c r="H74" t="n">
        <v>76.68000000000001</v>
      </c>
      <c r="I74" t="n">
        <v>72.86</v>
      </c>
      <c r="J74" t="n">
        <v>73.92</v>
      </c>
      <c r="K74" t="n">
        <v>58.37</v>
      </c>
      <c r="L74" t="n">
        <v>65.73</v>
      </c>
      <c r="M74" t="n">
        <v>60.71</v>
      </c>
      <c r="N74" t="n">
        <v>59.92</v>
      </c>
      <c r="O74" t="n">
        <v>38.18</v>
      </c>
      <c r="P74" t="n">
        <v>33.45</v>
      </c>
      <c r="Q74" t="n">
        <v>26.43</v>
      </c>
      <c r="R74" t="n">
        <v>21.41</v>
      </c>
      <c r="S74" t="n">
        <v>25.43</v>
      </c>
      <c r="T74" t="n">
        <v>29.22</v>
      </c>
      <c r="U74" t="n">
        <v>35.57</v>
      </c>
      <c r="V74" t="n">
        <v>28.48</v>
      </c>
    </row>
    <row r="75">
      <c r="A75" s="5" t="inlineStr">
        <is>
          <t>Gesamtkapitalrentabilität</t>
        </is>
      </c>
      <c r="B75" s="5" t="inlineStr">
        <is>
          <t>ROA Return on Assets in %</t>
        </is>
      </c>
      <c r="C75" t="n">
        <v>5.52</v>
      </c>
      <c r="D75" t="n">
        <v>7.93</v>
      </c>
      <c r="E75" t="n">
        <v>9.449999999999999</v>
      </c>
      <c r="F75" t="n">
        <v>8.23</v>
      </c>
      <c r="G75" t="n">
        <v>7.4</v>
      </c>
      <c r="H75" t="n">
        <v>8.52</v>
      </c>
      <c r="I75" t="n">
        <v>12.28</v>
      </c>
      <c r="J75" t="n">
        <v>10.52</v>
      </c>
      <c r="K75" t="n">
        <v>14.8</v>
      </c>
      <c r="L75" t="n">
        <v>8.69</v>
      </c>
      <c r="M75" t="n">
        <v>13.07</v>
      </c>
      <c r="N75" t="n">
        <v>13.29</v>
      </c>
      <c r="O75" t="n">
        <v>18.51</v>
      </c>
      <c r="P75" t="n">
        <v>19.69</v>
      </c>
      <c r="Q75" t="n">
        <v>16.51</v>
      </c>
      <c r="R75" t="n">
        <v>17.28</v>
      </c>
      <c r="S75" t="n">
        <v>17.02</v>
      </c>
      <c r="T75" t="n">
        <v>9.07</v>
      </c>
      <c r="U75" t="n">
        <v>9.380000000000001</v>
      </c>
      <c r="V75" t="n">
        <v>11.36</v>
      </c>
    </row>
    <row r="76">
      <c r="A76" s="5" t="inlineStr">
        <is>
          <t>Ertrag des eingesetzten Kapitals</t>
        </is>
      </c>
      <c r="B76" s="5" t="inlineStr">
        <is>
          <t>ROCE Return on Cap. Empl. in %</t>
        </is>
      </c>
      <c r="C76" t="n">
        <v>9.779999999999999</v>
      </c>
      <c r="D76" t="n">
        <v>13.91</v>
      </c>
      <c r="E76" t="n">
        <v>15.11</v>
      </c>
      <c r="F76" t="n">
        <v>14.84</v>
      </c>
      <c r="G76" t="n">
        <v>12.68</v>
      </c>
      <c r="H76" t="n">
        <v>14.45</v>
      </c>
      <c r="I76" t="n">
        <v>21.59</v>
      </c>
      <c r="J76" t="n">
        <v>20.13</v>
      </c>
      <c r="K76" t="n">
        <v>28.78</v>
      </c>
      <c r="L76" t="n">
        <v>16.51</v>
      </c>
      <c r="M76" t="n">
        <v>25.99</v>
      </c>
      <c r="N76" t="n">
        <v>33.4</v>
      </c>
      <c r="O76" t="n">
        <v>38.12</v>
      </c>
      <c r="P76" t="n">
        <v>38.11</v>
      </c>
      <c r="Q76" t="inlineStr">
        <is>
          <t>-</t>
        </is>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68.31999999999999</v>
      </c>
      <c r="D77" t="n">
        <v>82.68000000000001</v>
      </c>
      <c r="E77" t="n">
        <v>83.45</v>
      </c>
      <c r="F77" t="n">
        <v>80.63</v>
      </c>
      <c r="G77" t="n">
        <v>73.51000000000001</v>
      </c>
      <c r="H77" t="n">
        <v>66.05</v>
      </c>
      <c r="I77" t="n">
        <v>81.25</v>
      </c>
      <c r="J77" t="n">
        <v>71.40000000000001</v>
      </c>
      <c r="K77" t="n">
        <v>93.68000000000001</v>
      </c>
      <c r="L77" t="n">
        <v>71.59</v>
      </c>
      <c r="M77" t="n">
        <v>104.41</v>
      </c>
      <c r="N77" t="n">
        <v>86.22</v>
      </c>
      <c r="O77" t="n">
        <v>164.3</v>
      </c>
      <c r="P77" t="n">
        <v>193.02</v>
      </c>
      <c r="Q77" t="n">
        <v>241.42</v>
      </c>
      <c r="R77" t="n">
        <v>282.88</v>
      </c>
      <c r="S77" t="n">
        <v>230.52</v>
      </c>
      <c r="T77" t="n">
        <v>175.23</v>
      </c>
      <c r="U77" t="n">
        <v>141.11</v>
      </c>
      <c r="V77" t="n">
        <v>156.13</v>
      </c>
    </row>
    <row r="78">
      <c r="A78" s="5" t="inlineStr">
        <is>
          <t>Liquidität Dritten Grades</t>
        </is>
      </c>
      <c r="B78" s="5" t="inlineStr">
        <is>
          <t>Current Ratio in %</t>
        </is>
      </c>
      <c r="C78" t="n">
        <v>105.19</v>
      </c>
      <c r="D78" t="n">
        <v>158.57</v>
      </c>
      <c r="E78" t="n">
        <v>116.85</v>
      </c>
      <c r="F78" t="n">
        <v>119.54</v>
      </c>
      <c r="G78" t="n">
        <v>123.8</v>
      </c>
      <c r="H78" t="n">
        <v>105.1</v>
      </c>
      <c r="I78" t="n">
        <v>115.83</v>
      </c>
      <c r="J78" t="n">
        <v>105.38</v>
      </c>
      <c r="K78" t="n">
        <v>154.31</v>
      </c>
      <c r="L78" t="n">
        <v>138.73</v>
      </c>
      <c r="M78" t="n">
        <v>153.83</v>
      </c>
      <c r="N78" t="n">
        <v>95.84999999999999</v>
      </c>
      <c r="O78" t="n">
        <v>200.31</v>
      </c>
      <c r="P78" t="n">
        <v>228.06</v>
      </c>
      <c r="Q78" t="inlineStr">
        <is>
          <t>-</t>
        </is>
      </c>
      <c r="R78" t="inlineStr">
        <is>
          <t>-</t>
        </is>
      </c>
      <c r="S78" t="inlineStr">
        <is>
          <t>-</t>
        </is>
      </c>
      <c r="T78" t="inlineStr">
        <is>
          <t>-</t>
        </is>
      </c>
      <c r="U78" t="inlineStr">
        <is>
          <t>-</t>
        </is>
      </c>
      <c r="V78" t="inlineStr">
        <is>
          <t>-</t>
        </is>
      </c>
    </row>
    <row r="79">
      <c r="A79" s="5" t="inlineStr">
        <is>
          <t>Operativer Cashflow</t>
        </is>
      </c>
      <c r="B79" s="5" t="inlineStr">
        <is>
          <t>Operating Cashflow in M</t>
        </is>
      </c>
      <c r="C79" t="n">
        <v>51962.12</v>
      </c>
      <c r="D79" t="n">
        <v>30503.78</v>
      </c>
      <c r="E79" t="n">
        <v>27972.04</v>
      </c>
      <c r="F79" t="n">
        <v>27013.42</v>
      </c>
      <c r="G79" t="n">
        <v>30454.62</v>
      </c>
      <c r="H79" t="n">
        <v>25145.34</v>
      </c>
      <c r="I79" t="n">
        <v>24555.42</v>
      </c>
      <c r="J79" t="n">
        <v>23977.79</v>
      </c>
      <c r="K79" t="n">
        <v>16320.12</v>
      </c>
      <c r="L79" t="n">
        <v>19558.38</v>
      </c>
      <c r="M79" t="n">
        <v>16452.92</v>
      </c>
      <c r="N79" t="n">
        <v>17580.84</v>
      </c>
      <c r="O79" t="n">
        <v>28296.66</v>
      </c>
      <c r="P79" t="n">
        <v>35034.84</v>
      </c>
      <c r="Q79" t="n">
        <v>38169.9</v>
      </c>
      <c r="R79" t="n">
        <v>28730.72</v>
      </c>
      <c r="S79" t="n">
        <v>35222.42</v>
      </c>
      <c r="T79" t="n">
        <v>17766</v>
      </c>
      <c r="U79" t="n">
        <v>58996.74</v>
      </c>
      <c r="V79" t="n">
        <v>41936.28</v>
      </c>
    </row>
    <row r="80">
      <c r="A80" s="5" t="inlineStr">
        <is>
          <t>Aktienrückkauf</t>
        </is>
      </c>
      <c r="B80" s="5" t="inlineStr">
        <is>
          <t>Share Buyback in M</t>
        </is>
      </c>
      <c r="C80" t="n">
        <v>0</v>
      </c>
      <c r="D80" t="n">
        <v>0</v>
      </c>
      <c r="E80" t="n">
        <v>0</v>
      </c>
      <c r="F80" t="n">
        <v>0</v>
      </c>
      <c r="G80" t="n">
        <v>0</v>
      </c>
      <c r="H80" t="n">
        <v>0</v>
      </c>
      <c r="I80" t="n">
        <v>0</v>
      </c>
      <c r="J80" t="n">
        <v>-1</v>
      </c>
      <c r="K80" t="n">
        <v>-1</v>
      </c>
      <c r="L80" t="n">
        <v>-1</v>
      </c>
      <c r="M80" t="n">
        <v>0</v>
      </c>
      <c r="N80" t="n">
        <v>20</v>
      </c>
      <c r="O80" t="n">
        <v>22</v>
      </c>
      <c r="P80" t="n">
        <v>-2</v>
      </c>
      <c r="Q80" t="n">
        <v>-2</v>
      </c>
      <c r="R80" t="n">
        <v>-2</v>
      </c>
      <c r="S80" t="n">
        <v>-2</v>
      </c>
      <c r="T80" t="n">
        <v>-1</v>
      </c>
      <c r="U80" t="n">
        <v>-527</v>
      </c>
      <c r="V80" t="n">
        <v>0</v>
      </c>
    </row>
    <row r="81">
      <c r="A81" s="5" t="inlineStr">
        <is>
          <t>Umsatzwachstum 1J in %</t>
        </is>
      </c>
      <c r="B81" s="5" t="inlineStr">
        <is>
          <t>Revenue Growth 1Y in %</t>
        </is>
      </c>
      <c r="C81" t="n">
        <v>11.54</v>
      </c>
      <c r="D81" t="n">
        <v>5.29</v>
      </c>
      <c r="E81" t="n">
        <v>6.35</v>
      </c>
      <c r="F81" t="n">
        <v>6.08</v>
      </c>
      <c r="G81" t="n">
        <v>18.47</v>
      </c>
      <c r="H81" t="n">
        <v>4.38</v>
      </c>
      <c r="I81" t="n">
        <v>3.63</v>
      </c>
      <c r="J81" t="n">
        <v>13.98</v>
      </c>
      <c r="K81" t="n">
        <v>14.07</v>
      </c>
      <c r="L81" t="n">
        <v>16.78</v>
      </c>
      <c r="M81" t="n">
        <v>-7.84</v>
      </c>
      <c r="N81" t="n">
        <v>14.84</v>
      </c>
      <c r="O81" t="n">
        <v>10.78</v>
      </c>
      <c r="P81" t="n">
        <v>10.42</v>
      </c>
      <c r="Q81" t="n">
        <v>12.94</v>
      </c>
      <c r="R81" t="n">
        <v>6.82</v>
      </c>
      <c r="S81" t="n">
        <v>-5.27</v>
      </c>
      <c r="T81" t="n">
        <v>0.86</v>
      </c>
      <c r="U81" t="n">
        <v>17.07</v>
      </c>
      <c r="V81" t="n">
        <v>4.4</v>
      </c>
    </row>
    <row r="82">
      <c r="A82" s="5" t="inlineStr">
        <is>
          <t>Umsatzwachstum 3J in %</t>
        </is>
      </c>
      <c r="B82" s="5" t="inlineStr">
        <is>
          <t>Revenue Growth 3Y in %</t>
        </is>
      </c>
      <c r="C82" t="n">
        <v>7.73</v>
      </c>
      <c r="D82" t="n">
        <v>5.91</v>
      </c>
      <c r="E82" t="n">
        <v>10.3</v>
      </c>
      <c r="F82" t="n">
        <v>9.640000000000001</v>
      </c>
      <c r="G82" t="n">
        <v>8.83</v>
      </c>
      <c r="H82" t="n">
        <v>7.33</v>
      </c>
      <c r="I82" t="n">
        <v>10.56</v>
      </c>
      <c r="J82" t="n">
        <v>14.94</v>
      </c>
      <c r="K82" t="n">
        <v>7.67</v>
      </c>
      <c r="L82" t="n">
        <v>7.93</v>
      </c>
      <c r="M82" t="n">
        <v>5.93</v>
      </c>
      <c r="N82" t="n">
        <v>12.01</v>
      </c>
      <c r="O82" t="n">
        <v>11.38</v>
      </c>
      <c r="P82" t="n">
        <v>10.06</v>
      </c>
      <c r="Q82" t="n">
        <v>4.83</v>
      </c>
      <c r="R82" t="n">
        <v>0.8</v>
      </c>
      <c r="S82" t="n">
        <v>4.22</v>
      </c>
      <c r="T82" t="n">
        <v>7.44</v>
      </c>
      <c r="U82" t="inlineStr">
        <is>
          <t>-</t>
        </is>
      </c>
      <c r="V82" t="inlineStr">
        <is>
          <t>-</t>
        </is>
      </c>
    </row>
    <row r="83">
      <c r="A83" s="5" t="inlineStr">
        <is>
          <t>Umsatzwachstum 5J in %</t>
        </is>
      </c>
      <c r="B83" s="5" t="inlineStr">
        <is>
          <t>Revenue Growth 5Y in %</t>
        </is>
      </c>
      <c r="C83" t="n">
        <v>9.550000000000001</v>
      </c>
      <c r="D83" t="n">
        <v>8.109999999999999</v>
      </c>
      <c r="E83" t="n">
        <v>7.78</v>
      </c>
      <c r="F83" t="n">
        <v>9.31</v>
      </c>
      <c r="G83" t="n">
        <v>10.91</v>
      </c>
      <c r="H83" t="n">
        <v>10.57</v>
      </c>
      <c r="I83" t="n">
        <v>8.119999999999999</v>
      </c>
      <c r="J83" t="n">
        <v>10.37</v>
      </c>
      <c r="K83" t="n">
        <v>9.73</v>
      </c>
      <c r="L83" t="n">
        <v>9</v>
      </c>
      <c r="M83" t="n">
        <v>8.23</v>
      </c>
      <c r="N83" t="n">
        <v>11.16</v>
      </c>
      <c r="O83" t="n">
        <v>7.14</v>
      </c>
      <c r="P83" t="n">
        <v>5.15</v>
      </c>
      <c r="Q83" t="n">
        <v>6.48</v>
      </c>
      <c r="R83" t="n">
        <v>4.78</v>
      </c>
      <c r="S83" t="inlineStr">
        <is>
          <t>-</t>
        </is>
      </c>
      <c r="T83" t="inlineStr">
        <is>
          <t>-</t>
        </is>
      </c>
      <c r="U83" t="inlineStr">
        <is>
          <t>-</t>
        </is>
      </c>
      <c r="V83" t="inlineStr">
        <is>
          <t>-</t>
        </is>
      </c>
    </row>
    <row r="84">
      <c r="A84" s="5" t="inlineStr">
        <is>
          <t>Umsatzwachstum 10J in %</t>
        </is>
      </c>
      <c r="B84" s="5" t="inlineStr">
        <is>
          <t>Revenue Growth 10Y in %</t>
        </is>
      </c>
      <c r="C84" t="n">
        <v>10.06</v>
      </c>
      <c r="D84" t="n">
        <v>8.119999999999999</v>
      </c>
      <c r="E84" t="n">
        <v>9.07</v>
      </c>
      <c r="F84" t="n">
        <v>9.52</v>
      </c>
      <c r="G84" t="n">
        <v>9.949999999999999</v>
      </c>
      <c r="H84" t="n">
        <v>9.4</v>
      </c>
      <c r="I84" t="n">
        <v>9.640000000000001</v>
      </c>
      <c r="J84" t="n">
        <v>8.75</v>
      </c>
      <c r="K84" t="n">
        <v>7.44</v>
      </c>
      <c r="L84" t="n">
        <v>7.74</v>
      </c>
      <c r="M84" t="n">
        <v>6.5</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-18.66</v>
      </c>
      <c r="D85" t="n">
        <v>1.62</v>
      </c>
      <c r="E85" t="n">
        <v>10.2</v>
      </c>
      <c r="F85" t="n">
        <v>18.99</v>
      </c>
      <c r="G85" t="n">
        <v>-6.59</v>
      </c>
      <c r="H85" t="n">
        <v>-1.38</v>
      </c>
      <c r="I85" t="n">
        <v>17.82</v>
      </c>
      <c r="J85" t="n">
        <v>-17.89</v>
      </c>
      <c r="K85" t="n">
        <v>89.84</v>
      </c>
      <c r="L85" t="n">
        <v>3.6</v>
      </c>
      <c r="M85" t="n">
        <v>-5.36</v>
      </c>
      <c r="N85" t="n">
        <v>-3.75</v>
      </c>
      <c r="O85" t="n">
        <v>2.57</v>
      </c>
      <c r="P85" t="n">
        <v>25.07</v>
      </c>
      <c r="Q85" t="n">
        <v>14.11</v>
      </c>
      <c r="R85" t="n">
        <v>21.73</v>
      </c>
      <c r="S85" t="n">
        <v>111.76</v>
      </c>
      <c r="T85" t="n">
        <v>-12.48</v>
      </c>
      <c r="U85" t="n">
        <v>-8.390000000000001</v>
      </c>
      <c r="V85" t="n">
        <v>5.54</v>
      </c>
    </row>
    <row r="86">
      <c r="A86" s="5" t="inlineStr">
        <is>
          <t>Gewinnwachstum 3J in %</t>
        </is>
      </c>
      <c r="B86" s="5" t="inlineStr">
        <is>
          <t>Earnings Growth 3Y in %</t>
        </is>
      </c>
      <c r="C86" t="n">
        <v>-2.28</v>
      </c>
      <c r="D86" t="n">
        <v>10.27</v>
      </c>
      <c r="E86" t="n">
        <v>7.53</v>
      </c>
      <c r="F86" t="n">
        <v>3.67</v>
      </c>
      <c r="G86" t="n">
        <v>3.28</v>
      </c>
      <c r="H86" t="n">
        <v>-0.48</v>
      </c>
      <c r="I86" t="n">
        <v>29.92</v>
      </c>
      <c r="J86" t="n">
        <v>25.18</v>
      </c>
      <c r="K86" t="n">
        <v>29.36</v>
      </c>
      <c r="L86" t="n">
        <v>-1.84</v>
      </c>
      <c r="M86" t="n">
        <v>-2.18</v>
      </c>
      <c r="N86" t="n">
        <v>7.96</v>
      </c>
      <c r="O86" t="n">
        <v>13.92</v>
      </c>
      <c r="P86" t="n">
        <v>20.3</v>
      </c>
      <c r="Q86" t="n">
        <v>49.2</v>
      </c>
      <c r="R86" t="n">
        <v>40.34</v>
      </c>
      <c r="S86" t="n">
        <v>30.3</v>
      </c>
      <c r="T86" t="n">
        <v>-5.11</v>
      </c>
      <c r="U86" t="inlineStr">
        <is>
          <t>-</t>
        </is>
      </c>
      <c r="V86" t="inlineStr">
        <is>
          <t>-</t>
        </is>
      </c>
    </row>
    <row r="87">
      <c r="A87" s="5" t="inlineStr">
        <is>
          <t>Gewinnwachstum 5J in %</t>
        </is>
      </c>
      <c r="B87" s="5" t="inlineStr">
        <is>
          <t>Earnings Growth 5Y in %</t>
        </is>
      </c>
      <c r="C87" t="n">
        <v>1.11</v>
      </c>
      <c r="D87" t="n">
        <v>4.57</v>
      </c>
      <c r="E87" t="n">
        <v>7.81</v>
      </c>
      <c r="F87" t="n">
        <v>2.19</v>
      </c>
      <c r="G87" t="n">
        <v>16.36</v>
      </c>
      <c r="H87" t="n">
        <v>18.4</v>
      </c>
      <c r="I87" t="n">
        <v>17.6</v>
      </c>
      <c r="J87" t="n">
        <v>13.29</v>
      </c>
      <c r="K87" t="n">
        <v>17.38</v>
      </c>
      <c r="L87" t="n">
        <v>4.43</v>
      </c>
      <c r="M87" t="n">
        <v>6.53</v>
      </c>
      <c r="N87" t="n">
        <v>11.95</v>
      </c>
      <c r="O87" t="n">
        <v>35.05</v>
      </c>
      <c r="P87" t="n">
        <v>32.04</v>
      </c>
      <c r="Q87" t="n">
        <v>25.35</v>
      </c>
      <c r="R87" t="n">
        <v>23.63</v>
      </c>
      <c r="S87" t="inlineStr">
        <is>
          <t>-</t>
        </is>
      </c>
      <c r="T87" t="inlineStr">
        <is>
          <t>-</t>
        </is>
      </c>
      <c r="U87" t="inlineStr">
        <is>
          <t>-</t>
        </is>
      </c>
      <c r="V87" t="inlineStr">
        <is>
          <t>-</t>
        </is>
      </c>
    </row>
    <row r="88">
      <c r="A88" s="5" t="inlineStr">
        <is>
          <t>Gewinnwachstum 10J in %</t>
        </is>
      </c>
      <c r="B88" s="5" t="inlineStr">
        <is>
          <t>Earnings Growth 10Y in %</t>
        </is>
      </c>
      <c r="C88" t="n">
        <v>9.75</v>
      </c>
      <c r="D88" t="n">
        <v>11.08</v>
      </c>
      <c r="E88" t="n">
        <v>10.55</v>
      </c>
      <c r="F88" t="n">
        <v>9.789999999999999</v>
      </c>
      <c r="G88" t="n">
        <v>10.39</v>
      </c>
      <c r="H88" t="n">
        <v>12.46</v>
      </c>
      <c r="I88" t="n">
        <v>14.77</v>
      </c>
      <c r="J88" t="n">
        <v>24.17</v>
      </c>
      <c r="K88" t="n">
        <v>24.71</v>
      </c>
      <c r="L88" t="n">
        <v>14.89</v>
      </c>
      <c r="M88" t="n">
        <v>15.08</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39.01</v>
      </c>
      <c r="D89" t="n">
        <v>5.56</v>
      </c>
      <c r="E89" t="n">
        <v>3.56</v>
      </c>
      <c r="F89" t="n">
        <v>12.42</v>
      </c>
      <c r="G89" t="n">
        <v>1.75</v>
      </c>
      <c r="H89" t="n">
        <v>1.15</v>
      </c>
      <c r="I89" t="n">
        <v>1.27</v>
      </c>
      <c r="J89" t="n">
        <v>1.93</v>
      </c>
      <c r="K89" t="n">
        <v>0.8100000000000001</v>
      </c>
      <c r="L89" t="n">
        <v>5.67</v>
      </c>
      <c r="M89" t="n">
        <v>3.43</v>
      </c>
      <c r="N89" t="n">
        <v>1.36</v>
      </c>
      <c r="O89" t="n">
        <v>0.64</v>
      </c>
      <c r="P89" t="n">
        <v>0.82</v>
      </c>
      <c r="Q89" t="n">
        <v>1.25</v>
      </c>
      <c r="R89" t="n">
        <v>1.31</v>
      </c>
      <c r="S89" t="inlineStr">
        <is>
          <t>-</t>
        </is>
      </c>
      <c r="T89" t="inlineStr">
        <is>
          <t>-</t>
        </is>
      </c>
      <c r="U89" t="inlineStr">
        <is>
          <t>-</t>
        </is>
      </c>
      <c r="V89" t="inlineStr">
        <is>
          <t>-</t>
        </is>
      </c>
    </row>
    <row r="90">
      <c r="A90" s="5" t="inlineStr">
        <is>
          <t>EBIT-Wachstum 1J in %</t>
        </is>
      </c>
      <c r="B90" s="5" t="inlineStr">
        <is>
          <t>EBIT Growth 1Y in %</t>
        </is>
      </c>
      <c r="C90" t="n">
        <v>-21.57</v>
      </c>
      <c r="D90" t="n">
        <v>16.94</v>
      </c>
      <c r="E90" t="n">
        <v>-5.02</v>
      </c>
      <c r="F90" t="n">
        <v>20.77</v>
      </c>
      <c r="G90" t="n">
        <v>-1.82</v>
      </c>
      <c r="H90" t="n">
        <v>-3.3</v>
      </c>
      <c r="I90" t="n">
        <v>10.18</v>
      </c>
      <c r="J90" t="n">
        <v>-16.72</v>
      </c>
      <c r="K90" t="n">
        <v>88.38</v>
      </c>
      <c r="L90" t="n">
        <v>0.12</v>
      </c>
      <c r="M90" t="n">
        <v>-4.18</v>
      </c>
      <c r="N90" t="n">
        <v>-1.13</v>
      </c>
      <c r="O90" t="n">
        <v>6.51</v>
      </c>
      <c r="P90" t="n">
        <v>10.04</v>
      </c>
      <c r="Q90" t="n">
        <v>15.51</v>
      </c>
      <c r="R90" t="n">
        <v>17.05</v>
      </c>
      <c r="S90" t="n">
        <v>6.03</v>
      </c>
      <c r="T90" t="n">
        <v>23.93</v>
      </c>
      <c r="U90" t="n">
        <v>63.45</v>
      </c>
      <c r="V90" t="n">
        <v>0.82</v>
      </c>
    </row>
    <row r="91">
      <c r="A91" s="5" t="inlineStr">
        <is>
          <t>EBIT-Wachstum 3J in %</t>
        </is>
      </c>
      <c r="B91" s="5" t="inlineStr">
        <is>
          <t>EBIT Growth 3Y in %</t>
        </is>
      </c>
      <c r="C91" t="n">
        <v>-3.22</v>
      </c>
      <c r="D91" t="n">
        <v>10.9</v>
      </c>
      <c r="E91" t="n">
        <v>4.64</v>
      </c>
      <c r="F91" t="n">
        <v>5.22</v>
      </c>
      <c r="G91" t="n">
        <v>1.69</v>
      </c>
      <c r="H91" t="n">
        <v>-3.28</v>
      </c>
      <c r="I91" t="n">
        <v>27.28</v>
      </c>
      <c r="J91" t="n">
        <v>23.93</v>
      </c>
      <c r="K91" t="n">
        <v>28.11</v>
      </c>
      <c r="L91" t="n">
        <v>-1.73</v>
      </c>
      <c r="M91" t="n">
        <v>0.4</v>
      </c>
      <c r="N91" t="n">
        <v>5.14</v>
      </c>
      <c r="O91" t="n">
        <v>10.69</v>
      </c>
      <c r="P91" t="n">
        <v>14.2</v>
      </c>
      <c r="Q91" t="n">
        <v>12.86</v>
      </c>
      <c r="R91" t="n">
        <v>15.67</v>
      </c>
      <c r="S91" t="n">
        <v>31.14</v>
      </c>
      <c r="T91" t="n">
        <v>29.4</v>
      </c>
      <c r="U91" t="inlineStr">
        <is>
          <t>-</t>
        </is>
      </c>
      <c r="V91" t="inlineStr">
        <is>
          <t>-</t>
        </is>
      </c>
    </row>
    <row r="92">
      <c r="A92" s="5" t="inlineStr">
        <is>
          <t>EBIT-Wachstum 5J in %</t>
        </is>
      </c>
      <c r="B92" s="5" t="inlineStr">
        <is>
          <t>EBIT Growth 5Y in %</t>
        </is>
      </c>
      <c r="C92" t="n">
        <v>1.86</v>
      </c>
      <c r="D92" t="n">
        <v>5.51</v>
      </c>
      <c r="E92" t="n">
        <v>4.16</v>
      </c>
      <c r="F92" t="n">
        <v>1.82</v>
      </c>
      <c r="G92" t="n">
        <v>15.34</v>
      </c>
      <c r="H92" t="n">
        <v>15.73</v>
      </c>
      <c r="I92" t="n">
        <v>15.56</v>
      </c>
      <c r="J92" t="n">
        <v>13.29</v>
      </c>
      <c r="K92" t="n">
        <v>17.94</v>
      </c>
      <c r="L92" t="n">
        <v>2.27</v>
      </c>
      <c r="M92" t="n">
        <v>5.35</v>
      </c>
      <c r="N92" t="n">
        <v>9.6</v>
      </c>
      <c r="O92" t="n">
        <v>11.03</v>
      </c>
      <c r="P92" t="n">
        <v>14.51</v>
      </c>
      <c r="Q92" t="n">
        <v>25.19</v>
      </c>
      <c r="R92" t="n">
        <v>22.26</v>
      </c>
      <c r="S92" t="inlineStr">
        <is>
          <t>-</t>
        </is>
      </c>
      <c r="T92" t="inlineStr">
        <is>
          <t>-</t>
        </is>
      </c>
      <c r="U92" t="inlineStr">
        <is>
          <t>-</t>
        </is>
      </c>
      <c r="V92" t="inlineStr">
        <is>
          <t>-</t>
        </is>
      </c>
    </row>
    <row r="93">
      <c r="A93" s="5" t="inlineStr">
        <is>
          <t>EBIT-Wachstum 10J in %</t>
        </is>
      </c>
      <c r="B93" s="5" t="inlineStr">
        <is>
          <t>EBIT Growth 10Y in %</t>
        </is>
      </c>
      <c r="C93" t="n">
        <v>8.800000000000001</v>
      </c>
      <c r="D93" t="n">
        <v>10.54</v>
      </c>
      <c r="E93" t="n">
        <v>8.73</v>
      </c>
      <c r="F93" t="n">
        <v>9.880000000000001</v>
      </c>
      <c r="G93" t="n">
        <v>8.81</v>
      </c>
      <c r="H93" t="n">
        <v>10.54</v>
      </c>
      <c r="I93" t="n">
        <v>12.58</v>
      </c>
      <c r="J93" t="n">
        <v>12.16</v>
      </c>
      <c r="K93" t="n">
        <v>16.23</v>
      </c>
      <c r="L93" t="n">
        <v>13.73</v>
      </c>
      <c r="M93" t="n">
        <v>13.8</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70.34999999999999</v>
      </c>
      <c r="D94" t="n">
        <v>9.050000000000001</v>
      </c>
      <c r="E94" t="n">
        <v>3.55</v>
      </c>
      <c r="F94" t="n">
        <v>-11.3</v>
      </c>
      <c r="G94" t="n">
        <v>21.11</v>
      </c>
      <c r="H94" t="n">
        <v>2.4</v>
      </c>
      <c r="I94" t="n">
        <v>2.41</v>
      </c>
      <c r="J94" t="n">
        <v>46.8</v>
      </c>
      <c r="K94" t="n">
        <v>-16.62</v>
      </c>
      <c r="L94" t="n">
        <v>18.78</v>
      </c>
      <c r="M94" t="n">
        <v>-6.42</v>
      </c>
      <c r="N94" t="n">
        <v>-36.86</v>
      </c>
      <c r="O94" t="n">
        <v>-17.81</v>
      </c>
      <c r="P94" t="n">
        <v>-8.359999999999999</v>
      </c>
      <c r="Q94" t="n">
        <v>32.64</v>
      </c>
      <c r="R94" t="n">
        <v>-18.56</v>
      </c>
      <c r="S94" t="n">
        <v>97.94</v>
      </c>
      <c r="T94" t="n">
        <v>-69.91</v>
      </c>
      <c r="U94" t="n">
        <v>-18.21</v>
      </c>
      <c r="V94" t="n">
        <v>-29.64</v>
      </c>
    </row>
    <row r="95">
      <c r="A95" s="5" t="inlineStr">
        <is>
          <t>Op.Cashflow Wachstum 3J in %</t>
        </is>
      </c>
      <c r="B95" s="5" t="inlineStr">
        <is>
          <t>Op.Cashflow Wachstum 3Y in %</t>
        </is>
      </c>
      <c r="C95" t="n">
        <v>27.65</v>
      </c>
      <c r="D95" t="n">
        <v>0.43</v>
      </c>
      <c r="E95" t="n">
        <v>4.45</v>
      </c>
      <c r="F95" t="n">
        <v>4.07</v>
      </c>
      <c r="G95" t="n">
        <v>8.640000000000001</v>
      </c>
      <c r="H95" t="n">
        <v>17.2</v>
      </c>
      <c r="I95" t="n">
        <v>10.86</v>
      </c>
      <c r="J95" t="n">
        <v>16.32</v>
      </c>
      <c r="K95" t="n">
        <v>-1.42</v>
      </c>
      <c r="L95" t="n">
        <v>-8.17</v>
      </c>
      <c r="M95" t="n">
        <v>-20.36</v>
      </c>
      <c r="N95" t="n">
        <v>-21.01</v>
      </c>
      <c r="O95" t="n">
        <v>2.16</v>
      </c>
      <c r="P95" t="n">
        <v>1.91</v>
      </c>
      <c r="Q95" t="n">
        <v>37.34</v>
      </c>
      <c r="R95" t="n">
        <v>3.16</v>
      </c>
      <c r="S95" t="n">
        <v>3.27</v>
      </c>
      <c r="T95" t="n">
        <v>-39.25</v>
      </c>
      <c r="U95" t="inlineStr">
        <is>
          <t>-</t>
        </is>
      </c>
      <c r="V95" t="inlineStr">
        <is>
          <t>-</t>
        </is>
      </c>
    </row>
    <row r="96">
      <c r="A96" s="5" t="inlineStr">
        <is>
          <t>Op.Cashflow Wachstum 5J in %</t>
        </is>
      </c>
      <c r="B96" s="5" t="inlineStr">
        <is>
          <t>Op.Cashflow Wachstum 5Y in %</t>
        </is>
      </c>
      <c r="C96" t="n">
        <v>18.55</v>
      </c>
      <c r="D96" t="n">
        <v>4.96</v>
      </c>
      <c r="E96" t="n">
        <v>3.63</v>
      </c>
      <c r="F96" t="n">
        <v>12.28</v>
      </c>
      <c r="G96" t="n">
        <v>11.22</v>
      </c>
      <c r="H96" t="n">
        <v>10.75</v>
      </c>
      <c r="I96" t="n">
        <v>8.99</v>
      </c>
      <c r="J96" t="n">
        <v>1.14</v>
      </c>
      <c r="K96" t="n">
        <v>-11.79</v>
      </c>
      <c r="L96" t="n">
        <v>-10.13</v>
      </c>
      <c r="M96" t="n">
        <v>-7.36</v>
      </c>
      <c r="N96" t="n">
        <v>-9.789999999999999</v>
      </c>
      <c r="O96" t="n">
        <v>17.17</v>
      </c>
      <c r="P96" t="n">
        <v>6.75</v>
      </c>
      <c r="Q96" t="n">
        <v>4.78</v>
      </c>
      <c r="R96" t="n">
        <v>-7.68</v>
      </c>
      <c r="S96" t="inlineStr">
        <is>
          <t>-</t>
        </is>
      </c>
      <c r="T96" t="inlineStr">
        <is>
          <t>-</t>
        </is>
      </c>
      <c r="U96" t="inlineStr">
        <is>
          <t>-</t>
        </is>
      </c>
      <c r="V96" t="inlineStr">
        <is>
          <t>-</t>
        </is>
      </c>
    </row>
    <row r="97">
      <c r="A97" s="5" t="inlineStr">
        <is>
          <t>Op.Cashflow Wachstum 10J in %</t>
        </is>
      </c>
      <c r="B97" s="5" t="inlineStr">
        <is>
          <t>Op.Cashflow Wachstum 10Y in %</t>
        </is>
      </c>
      <c r="C97" t="n">
        <v>14.65</v>
      </c>
      <c r="D97" t="n">
        <v>6.98</v>
      </c>
      <c r="E97" t="n">
        <v>2.38</v>
      </c>
      <c r="F97" t="n">
        <v>0.25</v>
      </c>
      <c r="G97" t="n">
        <v>0.54</v>
      </c>
      <c r="H97" t="n">
        <v>1.7</v>
      </c>
      <c r="I97" t="n">
        <v>-0.4</v>
      </c>
      <c r="J97" t="n">
        <v>9.15</v>
      </c>
      <c r="K97" t="n">
        <v>-2.52</v>
      </c>
      <c r="L97" t="n">
        <v>-2.68</v>
      </c>
      <c r="M97" t="n">
        <v>-7.52</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751</v>
      </c>
      <c r="D98" t="n">
        <v>6139</v>
      </c>
      <c r="E98" t="n">
        <v>1720</v>
      </c>
      <c r="F98" t="n">
        <v>1890</v>
      </c>
      <c r="G98" t="n">
        <v>1872</v>
      </c>
      <c r="H98" t="n">
        <v>436</v>
      </c>
      <c r="I98" t="n">
        <v>1005</v>
      </c>
      <c r="J98" t="n">
        <v>357</v>
      </c>
      <c r="K98" t="n">
        <v>3403</v>
      </c>
      <c r="L98" t="n">
        <v>1994</v>
      </c>
      <c r="M98" t="n">
        <v>1839</v>
      </c>
      <c r="N98" t="n">
        <v>-241</v>
      </c>
      <c r="O98" t="n">
        <v>3209</v>
      </c>
      <c r="P98" t="n">
        <v>3551</v>
      </c>
      <c r="Q98" t="n">
        <v>6329</v>
      </c>
      <c r="R98" t="n">
        <v>5685</v>
      </c>
      <c r="S98" t="n">
        <v>4384</v>
      </c>
      <c r="T98" t="n">
        <v>3481</v>
      </c>
      <c r="U98" t="n">
        <v>3358</v>
      </c>
      <c r="V98" t="n">
        <v>3575</v>
      </c>
      <c r="W98" t="n">
        <v>2967</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20"/>
    <col customWidth="1" max="18" min="18" width="10"/>
    <col customWidth="1" max="19" min="19" width="10"/>
    <col customWidth="1" max="20" min="20" width="10"/>
    <col customWidth="1" max="21" min="21" width="20"/>
    <col customWidth="1" max="22" min="22" width="10"/>
  </cols>
  <sheetData>
    <row r="1">
      <c r="A1" s="1" t="inlineStr">
        <is>
          <t xml:space="preserve">SARTORIUS VZ </t>
        </is>
      </c>
      <c r="B1" s="2" t="inlineStr">
        <is>
          <t>WKN: 716563  ISIN: DE0007165631  Symbol:SRT3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1870</t>
        </is>
      </c>
      <c r="C4" s="5" t="inlineStr">
        <is>
          <t>Telefon / Phone</t>
        </is>
      </c>
      <c r="D4" s="5" t="inlineStr"/>
      <c r="E4" t="inlineStr">
        <is>
          <t>+49-551-308-0</t>
        </is>
      </c>
      <c r="G4" t="inlineStr">
        <is>
          <t>28.01.2020</t>
        </is>
      </c>
      <c r="H4" t="inlineStr">
        <is>
          <t>Preliminary Results</t>
        </is>
      </c>
      <c r="J4" t="inlineStr">
        <is>
          <t>eigene Anteile</t>
        </is>
      </c>
      <c r="L4" t="inlineStr">
        <is>
          <t>9,00%</t>
        </is>
      </c>
    </row>
    <row r="5">
      <c r="A5" s="5" t="inlineStr">
        <is>
          <t>Ticker</t>
        </is>
      </c>
      <c r="B5" t="inlineStr">
        <is>
          <t>SRT3</t>
        </is>
      </c>
      <c r="C5" s="5" t="inlineStr">
        <is>
          <t>Fax</t>
        </is>
      </c>
      <c r="D5" s="5" t="inlineStr"/>
      <c r="E5" t="inlineStr">
        <is>
          <t>+49-551-308-3289</t>
        </is>
      </c>
      <c r="G5" t="inlineStr">
        <is>
          <t>18.02.2020</t>
        </is>
      </c>
      <c r="H5" t="inlineStr">
        <is>
          <t>Publication Of Annual Report</t>
        </is>
      </c>
      <c r="J5" t="inlineStr">
        <is>
          <t>Freefloat</t>
        </is>
      </c>
      <c r="L5" t="inlineStr">
        <is>
          <t>91,00%</t>
        </is>
      </c>
    </row>
    <row r="6">
      <c r="A6" s="5" t="inlineStr">
        <is>
          <t>Gelistet Seit / Listed Since</t>
        </is>
      </c>
      <c r="B6" t="inlineStr">
        <is>
          <t>10.07.1990</t>
        </is>
      </c>
      <c r="C6" s="5" t="inlineStr">
        <is>
          <t>Internet</t>
        </is>
      </c>
      <c r="D6" s="5" t="inlineStr"/>
      <c r="E6" t="inlineStr">
        <is>
          <t>http://www.sartorius.de</t>
        </is>
      </c>
      <c r="G6" t="inlineStr">
        <is>
          <t>21.04.2020</t>
        </is>
      </c>
      <c r="H6" t="inlineStr">
        <is>
          <t>Result Q1</t>
        </is>
      </c>
    </row>
    <row r="7">
      <c r="A7" s="5" t="inlineStr">
        <is>
          <t>Nominalwert / Nominal Value</t>
        </is>
      </c>
      <c r="B7" t="inlineStr">
        <is>
          <t>1,00</t>
        </is>
      </c>
      <c r="C7" s="5" t="inlineStr">
        <is>
          <t>E-Mail</t>
        </is>
      </c>
      <c r="D7" s="5" t="inlineStr"/>
      <c r="E7" t="inlineStr">
        <is>
          <t>info@sartorius.com</t>
        </is>
      </c>
      <c r="G7" t="inlineStr">
        <is>
          <t>26.06.2020</t>
        </is>
      </c>
      <c r="H7" t="inlineStr">
        <is>
          <t>Annual General Meeting</t>
        </is>
      </c>
    </row>
    <row r="8">
      <c r="A8" s="5" t="inlineStr">
        <is>
          <t>Land / Country</t>
        </is>
      </c>
      <c r="B8" t="inlineStr">
        <is>
          <t>Deutschland</t>
        </is>
      </c>
      <c r="C8" s="5" t="inlineStr">
        <is>
          <t>Inv. Relations Telefon / Phone</t>
        </is>
      </c>
      <c r="D8" s="5" t="inlineStr"/>
      <c r="E8" t="inlineStr">
        <is>
          <t>+49-551-308-1686</t>
        </is>
      </c>
      <c r="G8" t="inlineStr">
        <is>
          <t>21.07.2020</t>
        </is>
      </c>
      <c r="H8" t="inlineStr">
        <is>
          <t>Score Half Year</t>
        </is>
      </c>
    </row>
    <row r="9">
      <c r="A9" s="5" t="inlineStr">
        <is>
          <t>Währung / Currency</t>
        </is>
      </c>
      <c r="B9" t="inlineStr">
        <is>
          <t>EUR</t>
        </is>
      </c>
      <c r="C9" s="5" t="inlineStr">
        <is>
          <t>Inv. Relations E-Mail</t>
        </is>
      </c>
      <c r="D9" s="5" t="inlineStr"/>
      <c r="E9" t="inlineStr">
        <is>
          <t>petra.kirchhoff@sartorius.com</t>
        </is>
      </c>
      <c r="G9" t="inlineStr">
        <is>
          <t>20.10.2020</t>
        </is>
      </c>
      <c r="H9" t="inlineStr">
        <is>
          <t>Q3 Earnings</t>
        </is>
      </c>
    </row>
    <row r="10">
      <c r="A10" s="5" t="inlineStr">
        <is>
          <t>Branche / Industry</t>
        </is>
      </c>
      <c r="B10" t="inlineStr">
        <is>
          <t>Other Technology</t>
        </is>
      </c>
      <c r="C10" s="5" t="inlineStr">
        <is>
          <t>Kontaktperson / Contact Person</t>
        </is>
      </c>
      <c r="D10" s="5" t="inlineStr"/>
      <c r="E10" t="inlineStr">
        <is>
          <t>Petra Kirchhoff</t>
        </is>
      </c>
    </row>
    <row r="11">
      <c r="A11" s="5" t="inlineStr">
        <is>
          <t>Sektor / Sector</t>
        </is>
      </c>
      <c r="B11" t="inlineStr">
        <is>
          <t>Technology</t>
        </is>
      </c>
    </row>
    <row r="12">
      <c r="A12" s="5" t="inlineStr">
        <is>
          <t>Typ / Genre</t>
        </is>
      </c>
      <c r="B12" t="inlineStr">
        <is>
          <t>Vorzugsaktie</t>
        </is>
      </c>
    </row>
    <row r="13">
      <c r="A13" s="5" t="inlineStr">
        <is>
          <t>Adresse / Address</t>
        </is>
      </c>
      <c r="B13" t="inlineStr">
        <is>
          <t>Sartorius AGOtto-Brenner-Str. 20  D-37079 Goettingen</t>
        </is>
      </c>
    </row>
    <row r="14">
      <c r="A14" s="5" t="inlineStr">
        <is>
          <t>Management</t>
        </is>
      </c>
      <c r="B14" t="inlineStr">
        <is>
          <t>Joachim Kreuzburg, Dr. René Fáber, Rainer Lehmann, Gerry MacKay</t>
        </is>
      </c>
    </row>
    <row r="15">
      <c r="A15" s="5" t="inlineStr">
        <is>
          <t>Aufsichtsrat / Board</t>
        </is>
      </c>
      <c r="B15" t="inlineStr">
        <is>
          <t>Dr. Lothar Kappich, Manfred Zaffke, Annette Becker, Uwe Bretthauer, Michael Dohrmann, Prof. David Raymond Ebsworth, Dr. Daniela Favoccia, Petra Kirchhoff, Karoline Kleinschmidt, Ilke Hildegard Panzer, Prof. Dr. Thomas Scheper, Prof. Dr. Klaus Rüdiger Trützschler</t>
        </is>
      </c>
    </row>
    <row r="16">
      <c r="A16" s="5" t="inlineStr">
        <is>
          <t>Beschreibung</t>
        </is>
      </c>
      <c r="B16" t="inlineStr">
        <is>
          <t>Die Sartorius AG ist ein international führender Labor- und Prozesstechnologie-Anbieter, der sich auf die Bereiche Biotech-, Pharma- und Nahrungsmittel-Industrie konzentriert. Die Lösungen tragen dazu bei, dass komplexe und qualitätskritische Prozesse in der Produktion wie im Labor effizient realisiert werden können. Zum Portfolio gehören Produkte in den Bereichen Zellkulturmedien, Fermentation, Zellernte, Pufferlösungen sowie Laborinstrumente wie Pipetten und Verbrauchsmaterialien. Darüber hinaus stellt Sartorius Industriewaagen für verschiedene Anwendungen in der Chemie-, Pharma- und Nahrungsmittelindustrie her. Die Sartorius AG ist das Mutterunternehmen des Konzerns und steuert als Holding die von ihr direkt und indirekt gehaltenen Beteiligungen. In Europa, Asien und Amerika ist der Konzern über eigene Produktionsstätten sowie über Vertriebsniederlassungen und örtliche Handelsvertretungen in mehr als 110 Ländern präsent. Copyright 2014 FINANCE BASE AG</t>
        </is>
      </c>
    </row>
    <row r="17">
      <c r="A17" s="5" t="inlineStr">
        <is>
          <t>Profile</t>
        </is>
      </c>
      <c r="B17" t="inlineStr">
        <is>
          <t>Sartorius AG is an internationally leading laboratory and process technology provider that focuses on the areas of biotech, pharmaceutical and food industries. The solutions help that complex and quality-critical processes in production and in the laboratory can be implemented efficiently. The portfolio includes products in the areas of cell culture media, fermentation, cell harvest, buffer solutions, as well as laboratory instruments such as pipettes and consumables. In addition, Sartorius industrial scales for various applications in the chemical, pharmaceutical and food industries. Sartorius AG is the parent company of the Group and is the holding holdings of their direct and indirect. In Europe, Asia and America, the Group has its own production as well as sales subsidiaries and local commercial agencies in more than 110 countries is present.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1827</v>
      </c>
      <c r="D20" t="n">
        <v>1566</v>
      </c>
      <c r="E20" t="n">
        <v>1405</v>
      </c>
      <c r="F20" t="n">
        <v>1300</v>
      </c>
      <c r="G20" t="n">
        <v>1115</v>
      </c>
      <c r="H20" t="n">
        <v>891.2</v>
      </c>
      <c r="I20" t="n">
        <v>887.3</v>
      </c>
      <c r="J20" t="n">
        <v>845.7</v>
      </c>
      <c r="K20" t="n">
        <v>733.1</v>
      </c>
      <c r="L20" t="n">
        <v>659.3</v>
      </c>
      <c r="M20" t="n">
        <v>602.1</v>
      </c>
      <c r="N20" t="n">
        <v>611.6</v>
      </c>
      <c r="O20" t="n">
        <v>589</v>
      </c>
      <c r="P20" t="n">
        <v>521.1</v>
      </c>
      <c r="Q20" t="n">
        <v>484.3</v>
      </c>
      <c r="R20" t="n">
        <v>467.6</v>
      </c>
      <c r="S20" t="n">
        <v>442.3</v>
      </c>
      <c r="T20" t="n">
        <v>476.5</v>
      </c>
      <c r="U20" t="n">
        <v>449.3</v>
      </c>
      <c r="V20" t="n">
        <v>414.1</v>
      </c>
    </row>
    <row r="21">
      <c r="A21" s="5" t="inlineStr">
        <is>
          <t>Bruttoergebnis vom Umsatz</t>
        </is>
      </c>
      <c r="B21" s="5" t="inlineStr">
        <is>
          <t>Gross Profit</t>
        </is>
      </c>
      <c r="C21" t="n">
        <v>941.2</v>
      </c>
      <c r="D21" t="n">
        <v>803.6</v>
      </c>
      <c r="E21" t="n">
        <v>706.8</v>
      </c>
      <c r="F21" t="n">
        <v>631.8</v>
      </c>
      <c r="G21" t="n">
        <v>551.7</v>
      </c>
      <c r="H21" t="n">
        <v>429.6</v>
      </c>
      <c r="I21" t="n">
        <v>429.6</v>
      </c>
      <c r="J21" t="n">
        <v>420</v>
      </c>
      <c r="K21" t="n">
        <v>357.4</v>
      </c>
      <c r="L21" t="n">
        <v>316.2</v>
      </c>
      <c r="M21" t="n">
        <v>272.3</v>
      </c>
      <c r="N21" t="n">
        <v>286.4</v>
      </c>
      <c r="O21" t="n">
        <v>272.7</v>
      </c>
      <c r="P21" t="n">
        <v>245.7</v>
      </c>
      <c r="Q21" t="n">
        <v>226.1</v>
      </c>
      <c r="R21" t="n">
        <v>215.8</v>
      </c>
      <c r="S21" t="n">
        <v>204</v>
      </c>
      <c r="T21" t="n">
        <v>208.3</v>
      </c>
      <c r="U21" t="n">
        <v>212.9</v>
      </c>
      <c r="V21" t="n">
        <v>282.6</v>
      </c>
    </row>
    <row r="22">
      <c r="A22" s="5" t="inlineStr">
        <is>
          <t>Operatives Ergebnis (EBIT)</t>
        </is>
      </c>
      <c r="B22" s="5" t="inlineStr">
        <is>
          <t>EBIT Earning Before Interest &amp; Tax</t>
        </is>
      </c>
      <c r="C22" t="n">
        <v>335.7</v>
      </c>
      <c r="D22" t="n">
        <v>298.6</v>
      </c>
      <c r="E22" t="n">
        <v>219.4</v>
      </c>
      <c r="F22" t="n">
        <v>220.5</v>
      </c>
      <c r="G22" t="n">
        <v>192.3</v>
      </c>
      <c r="H22" t="n">
        <v>126.2</v>
      </c>
      <c r="I22" t="n">
        <v>116.3</v>
      </c>
      <c r="J22" t="n">
        <v>109.4</v>
      </c>
      <c r="K22" t="n">
        <v>93.09999999999999</v>
      </c>
      <c r="L22" t="n">
        <v>72.09999999999999</v>
      </c>
      <c r="M22" t="n">
        <v>23.9</v>
      </c>
      <c r="N22" t="n">
        <v>50.5</v>
      </c>
      <c r="O22" t="n">
        <v>54.9</v>
      </c>
      <c r="P22" t="n">
        <v>52.1</v>
      </c>
      <c r="Q22" t="n">
        <v>43.7</v>
      </c>
      <c r="R22" t="n">
        <v>32.5</v>
      </c>
      <c r="S22" t="n">
        <v>14.7</v>
      </c>
      <c r="T22" t="n">
        <v>13.5</v>
      </c>
      <c r="U22" t="n">
        <v>13.8</v>
      </c>
      <c r="V22" t="n">
        <v>7.5</v>
      </c>
    </row>
    <row r="23">
      <c r="A23" s="5" t="inlineStr">
        <is>
          <t>Finanzergebnis</t>
        </is>
      </c>
      <c r="B23" s="5" t="inlineStr">
        <is>
          <t>Financial Result</t>
        </is>
      </c>
      <c r="C23" t="n">
        <v>-32.5</v>
      </c>
      <c r="D23" t="n">
        <v>-27.9</v>
      </c>
      <c r="E23" t="n">
        <v>-20.8</v>
      </c>
      <c r="F23" t="n">
        <v>-16.4</v>
      </c>
      <c r="G23" t="n">
        <v>-19.9</v>
      </c>
      <c r="H23" t="n">
        <v>-29.9</v>
      </c>
      <c r="I23" t="n">
        <v>-14.8</v>
      </c>
      <c r="J23" t="n">
        <v>-12.9</v>
      </c>
      <c r="K23" t="n">
        <v>-14.1</v>
      </c>
      <c r="L23" t="n">
        <v>-9.4</v>
      </c>
      <c r="M23" t="n">
        <v>-13.6</v>
      </c>
      <c r="N23" t="n">
        <v>-23.7</v>
      </c>
      <c r="O23" t="n">
        <v>-13.7</v>
      </c>
      <c r="P23" t="n">
        <v>-6.2</v>
      </c>
      <c r="Q23" t="n">
        <v>-8.5</v>
      </c>
      <c r="R23" t="n">
        <v>-4.6</v>
      </c>
      <c r="S23" t="n">
        <v>-5.2</v>
      </c>
      <c r="T23" t="n">
        <v>-6</v>
      </c>
      <c r="U23" t="n">
        <v>-5.3</v>
      </c>
      <c r="V23" t="n">
        <v>-2.6</v>
      </c>
    </row>
    <row r="24">
      <c r="A24" s="5" t="inlineStr">
        <is>
          <t>Ergebnis vor Steuer (EBT)</t>
        </is>
      </c>
      <c r="B24" s="5" t="inlineStr">
        <is>
          <t>EBT Earning Before Tax</t>
        </is>
      </c>
      <c r="C24" t="n">
        <v>303.2</v>
      </c>
      <c r="D24" t="n">
        <v>270.7</v>
      </c>
      <c r="E24" t="n">
        <v>198.6</v>
      </c>
      <c r="F24" t="n">
        <v>204.1</v>
      </c>
      <c r="G24" t="n">
        <v>172.4</v>
      </c>
      <c r="H24" t="n">
        <v>96.3</v>
      </c>
      <c r="I24" t="n">
        <v>101.5</v>
      </c>
      <c r="J24" t="n">
        <v>96.5</v>
      </c>
      <c r="K24" t="n">
        <v>79</v>
      </c>
      <c r="L24" t="n">
        <v>62.7</v>
      </c>
      <c r="M24" t="n">
        <v>10.3</v>
      </c>
      <c r="N24" t="n">
        <v>26.8</v>
      </c>
      <c r="O24" t="n">
        <v>41.2</v>
      </c>
      <c r="P24" t="n">
        <v>45.9</v>
      </c>
      <c r="Q24" t="n">
        <v>35.2</v>
      </c>
      <c r="R24" t="n">
        <v>27.9</v>
      </c>
      <c r="S24" t="n">
        <v>9.5</v>
      </c>
      <c r="T24" t="n">
        <v>7.5</v>
      </c>
      <c r="U24" t="n">
        <v>8.5</v>
      </c>
      <c r="V24" t="n">
        <v>4.9</v>
      </c>
    </row>
    <row r="25">
      <c r="A25" s="5" t="inlineStr">
        <is>
          <t>Steuern auf Einkommen und Ertrag</t>
        </is>
      </c>
      <c r="B25" s="5" t="inlineStr">
        <is>
          <t>Taxes on income and earnings</t>
        </is>
      </c>
      <c r="C25" t="n">
        <v>84.40000000000001</v>
      </c>
      <c r="D25" t="n">
        <v>73.2</v>
      </c>
      <c r="E25" t="n">
        <v>39.3</v>
      </c>
      <c r="F25" t="n">
        <v>59.1</v>
      </c>
      <c r="G25" t="n">
        <v>55</v>
      </c>
      <c r="H25" t="n">
        <v>32.4</v>
      </c>
      <c r="I25" t="n">
        <v>30.9</v>
      </c>
      <c r="J25" t="n">
        <v>26</v>
      </c>
      <c r="K25" t="n">
        <v>33.6</v>
      </c>
      <c r="L25" t="n">
        <v>21.4</v>
      </c>
      <c r="M25" t="n">
        <v>15.5</v>
      </c>
      <c r="N25" t="n">
        <v>11.7</v>
      </c>
      <c r="O25" t="n">
        <v>9</v>
      </c>
      <c r="P25" t="n">
        <v>15.6</v>
      </c>
      <c r="Q25" t="n">
        <v>12.1</v>
      </c>
      <c r="R25" t="n">
        <v>11.6</v>
      </c>
      <c r="S25" t="n">
        <v>4.1</v>
      </c>
      <c r="T25" t="n">
        <v>2.4</v>
      </c>
      <c r="U25" t="n">
        <v>3.6</v>
      </c>
      <c r="V25" t="n">
        <v>2.3</v>
      </c>
    </row>
    <row r="26">
      <c r="A26" s="5" t="inlineStr">
        <is>
          <t>Ergebnis nach Steuer</t>
        </is>
      </c>
      <c r="B26" s="5" t="inlineStr">
        <is>
          <t>Earnings after tax</t>
        </is>
      </c>
      <c r="C26" t="n">
        <v>218.7</v>
      </c>
      <c r="D26" t="n">
        <v>197.5</v>
      </c>
      <c r="E26" t="n">
        <v>159.3</v>
      </c>
      <c r="F26" t="n">
        <v>145</v>
      </c>
      <c r="G26" t="n">
        <v>117.4</v>
      </c>
      <c r="H26" t="n">
        <v>63.9</v>
      </c>
      <c r="I26" t="n">
        <v>70.59999999999999</v>
      </c>
      <c r="J26" t="n">
        <v>64.3</v>
      </c>
      <c r="K26" t="n">
        <v>52.8</v>
      </c>
      <c r="L26" t="n">
        <v>40.7</v>
      </c>
      <c r="M26" t="n">
        <v>1</v>
      </c>
      <c r="N26" t="n">
        <v>16.3</v>
      </c>
      <c r="O26" t="n">
        <v>30.3</v>
      </c>
      <c r="P26" t="n">
        <v>29</v>
      </c>
      <c r="Q26" t="n">
        <v>22</v>
      </c>
      <c r="R26" t="n">
        <v>15.2</v>
      </c>
      <c r="S26" t="n">
        <v>4.5</v>
      </c>
      <c r="T26" t="n">
        <v>4.4</v>
      </c>
      <c r="U26" t="n">
        <v>3.6</v>
      </c>
      <c r="V26" t="n">
        <v>1.4</v>
      </c>
    </row>
    <row r="27">
      <c r="A27" s="5" t="inlineStr">
        <is>
          <t>Minderheitenanteil</t>
        </is>
      </c>
      <c r="B27" s="5" t="inlineStr">
        <is>
          <t>Minority Share</t>
        </is>
      </c>
      <c r="C27" t="n">
        <v>-62</v>
      </c>
      <c r="D27" t="n">
        <v>-56.1</v>
      </c>
      <c r="E27" t="n">
        <v>-44.6</v>
      </c>
      <c r="F27" t="n">
        <v>-42.1</v>
      </c>
      <c r="G27" t="n">
        <v>-31.9</v>
      </c>
      <c r="H27" t="n">
        <v>-19.9</v>
      </c>
      <c r="I27" t="n">
        <v>-18.2</v>
      </c>
      <c r="J27" t="n">
        <v>-15.7</v>
      </c>
      <c r="K27" t="n">
        <v>-11.2</v>
      </c>
      <c r="L27" t="n">
        <v>-9.699999999999999</v>
      </c>
      <c r="M27" t="n">
        <v>-8.300000000000001</v>
      </c>
      <c r="N27" t="n">
        <v>-3.9</v>
      </c>
      <c r="O27" t="n">
        <v>-0.2</v>
      </c>
      <c r="P27" t="inlineStr">
        <is>
          <t>-</t>
        </is>
      </c>
      <c r="Q27" t="n">
        <v>-0.1</v>
      </c>
      <c r="R27" t="inlineStr">
        <is>
          <t>-</t>
        </is>
      </c>
      <c r="S27" t="n">
        <v>-0.1</v>
      </c>
      <c r="T27" t="n">
        <v>-0.5</v>
      </c>
      <c r="U27" t="n">
        <v>-0.6</v>
      </c>
      <c r="V27" t="n">
        <v>-0.4</v>
      </c>
    </row>
    <row r="28">
      <c r="A28" s="5" t="inlineStr">
        <is>
          <t>Jahresüberschuss/-fehlbetrag</t>
        </is>
      </c>
      <c r="B28" s="5" t="inlineStr">
        <is>
          <t>Net Profit</t>
        </is>
      </c>
      <c r="C28" t="n">
        <v>156.7</v>
      </c>
      <c r="D28" t="n">
        <v>141.3</v>
      </c>
      <c r="E28" t="n">
        <v>114.7</v>
      </c>
      <c r="F28" t="n">
        <v>102.9</v>
      </c>
      <c r="G28" t="n">
        <v>126.3</v>
      </c>
      <c r="H28" t="n">
        <v>48.5</v>
      </c>
      <c r="I28" t="n">
        <v>52.4</v>
      </c>
      <c r="J28" t="n">
        <v>48.5</v>
      </c>
      <c r="K28" t="n">
        <v>41.6</v>
      </c>
      <c r="L28" t="n">
        <v>31</v>
      </c>
      <c r="M28" t="n">
        <v>-7.3</v>
      </c>
      <c r="N28" t="n">
        <v>12.4</v>
      </c>
      <c r="O28" t="n">
        <v>30.1</v>
      </c>
      <c r="P28" t="n">
        <v>29</v>
      </c>
      <c r="Q28" t="n">
        <v>22.1</v>
      </c>
      <c r="R28" t="n">
        <v>15.2</v>
      </c>
      <c r="S28" t="n">
        <v>4.4</v>
      </c>
      <c r="T28" t="n">
        <v>4</v>
      </c>
      <c r="U28" t="n">
        <v>3</v>
      </c>
      <c r="V28" t="n">
        <v>0.9</v>
      </c>
    </row>
    <row r="29">
      <c r="A29" s="5" t="inlineStr">
        <is>
          <t>Summe Umlaufvermögen</t>
        </is>
      </c>
      <c r="B29" s="5" t="inlineStr">
        <is>
          <t>Current Assets</t>
        </is>
      </c>
      <c r="C29" t="n">
        <v>848.6</v>
      </c>
      <c r="D29" t="n">
        <v>753.9</v>
      </c>
      <c r="E29" t="n">
        <v>672</v>
      </c>
      <c r="F29" t="n">
        <v>587.6</v>
      </c>
      <c r="G29" t="n">
        <v>477.4</v>
      </c>
      <c r="H29" t="n">
        <v>436.1</v>
      </c>
      <c r="I29" t="n">
        <v>361.1</v>
      </c>
      <c r="J29" t="n">
        <v>315.1</v>
      </c>
      <c r="K29" t="n">
        <v>278.5</v>
      </c>
      <c r="L29" t="n">
        <v>222.1</v>
      </c>
      <c r="M29" t="n">
        <v>234</v>
      </c>
      <c r="N29" t="n">
        <v>271.7</v>
      </c>
      <c r="O29" t="n">
        <v>261.7</v>
      </c>
      <c r="P29" t="n">
        <v>202.1</v>
      </c>
      <c r="Q29" t="n">
        <v>192.9</v>
      </c>
      <c r="R29" t="n">
        <v>179.7</v>
      </c>
      <c r="S29" t="n">
        <v>176.1</v>
      </c>
      <c r="T29" t="n">
        <v>197.9</v>
      </c>
      <c r="U29" t="n">
        <v>217.2</v>
      </c>
      <c r="V29" t="n">
        <v>205.5</v>
      </c>
    </row>
    <row r="30">
      <c r="A30" s="5" t="inlineStr">
        <is>
          <t>Summe Anlagevermögen</t>
        </is>
      </c>
      <c r="B30" s="5" t="inlineStr">
        <is>
          <t>Fixed Assets</t>
        </is>
      </c>
      <c r="C30" t="n">
        <v>1970</v>
      </c>
      <c r="D30" t="n">
        <v>1752</v>
      </c>
      <c r="E30" t="n">
        <v>1610</v>
      </c>
      <c r="F30" t="n">
        <v>1138</v>
      </c>
      <c r="G30" t="n">
        <v>940.9</v>
      </c>
      <c r="H30" t="n">
        <v>814.4</v>
      </c>
      <c r="I30" t="n">
        <v>786.9</v>
      </c>
      <c r="J30" t="n">
        <v>729.8</v>
      </c>
      <c r="K30" t="n">
        <v>655.2</v>
      </c>
      <c r="L30" t="n">
        <v>561.3</v>
      </c>
      <c r="M30" t="n">
        <v>564.9</v>
      </c>
      <c r="N30" t="n">
        <v>579.2</v>
      </c>
      <c r="O30" t="n">
        <v>509.8</v>
      </c>
      <c r="P30" t="n">
        <v>175.2</v>
      </c>
      <c r="Q30" t="n">
        <v>173.5</v>
      </c>
      <c r="R30" t="n">
        <v>175.2</v>
      </c>
      <c r="S30" t="n">
        <v>188.1</v>
      </c>
      <c r="T30" t="n">
        <v>198.3</v>
      </c>
      <c r="U30" t="n">
        <v>187.5</v>
      </c>
      <c r="V30" t="n">
        <v>129.6</v>
      </c>
    </row>
    <row r="31">
      <c r="A31" s="5" t="inlineStr">
        <is>
          <t>Summe Aktiva</t>
        </is>
      </c>
      <c r="B31" s="5" t="inlineStr">
        <is>
          <t>Total Assets</t>
        </is>
      </c>
      <c r="C31" t="n">
        <v>2844</v>
      </c>
      <c r="D31" t="n">
        <v>2527</v>
      </c>
      <c r="E31" t="n">
        <v>2298</v>
      </c>
      <c r="F31" t="n">
        <v>1753</v>
      </c>
      <c r="G31" t="n">
        <v>1437</v>
      </c>
      <c r="H31" t="n">
        <v>1272</v>
      </c>
      <c r="I31" t="n">
        <v>1174</v>
      </c>
      <c r="J31" t="n">
        <v>1071</v>
      </c>
      <c r="K31" t="n">
        <v>963.8</v>
      </c>
      <c r="L31" t="n">
        <v>807.7</v>
      </c>
      <c r="M31" t="n">
        <v>820.4</v>
      </c>
      <c r="N31" t="n">
        <v>865</v>
      </c>
      <c r="O31" t="n">
        <v>783.9</v>
      </c>
      <c r="P31" t="n">
        <v>377.3</v>
      </c>
      <c r="Q31" t="n">
        <v>366.4</v>
      </c>
      <c r="R31" t="n">
        <v>357</v>
      </c>
      <c r="S31" t="n">
        <v>366.2</v>
      </c>
      <c r="T31" t="n">
        <v>398.1</v>
      </c>
      <c r="U31" t="n">
        <v>408.6</v>
      </c>
      <c r="V31" t="n">
        <v>338.4</v>
      </c>
    </row>
    <row r="32">
      <c r="A32" s="5" t="inlineStr">
        <is>
          <t>Summe kurzfristiges Fremdkapital</t>
        </is>
      </c>
      <c r="B32" s="5" t="inlineStr">
        <is>
          <t>Short-Term Debt</t>
        </is>
      </c>
      <c r="C32" t="n">
        <v>661.6</v>
      </c>
      <c r="D32" t="n">
        <v>480.7</v>
      </c>
      <c r="E32" t="n">
        <v>393.7</v>
      </c>
      <c r="F32" t="n">
        <v>364.4</v>
      </c>
      <c r="G32" t="n">
        <v>271</v>
      </c>
      <c r="H32" t="n">
        <v>248.9</v>
      </c>
      <c r="I32" t="n">
        <v>213.7</v>
      </c>
      <c r="J32" t="n">
        <v>280.8</v>
      </c>
      <c r="K32" t="n">
        <v>230.1</v>
      </c>
      <c r="L32" t="n">
        <v>182.5</v>
      </c>
      <c r="M32" t="n">
        <v>156.9</v>
      </c>
      <c r="N32" t="n">
        <v>255</v>
      </c>
      <c r="O32" t="n">
        <v>301.3</v>
      </c>
      <c r="P32" t="n">
        <v>120.4</v>
      </c>
      <c r="Q32" t="n">
        <v>111.8</v>
      </c>
      <c r="R32" t="inlineStr">
        <is>
          <t>-</t>
        </is>
      </c>
      <c r="S32" t="inlineStr">
        <is>
          <t>-</t>
        </is>
      </c>
      <c r="T32" t="inlineStr">
        <is>
          <t>-</t>
        </is>
      </c>
      <c r="U32" t="inlineStr">
        <is>
          <t>-</t>
        </is>
      </c>
      <c r="V32" t="inlineStr">
        <is>
          <t>-</t>
        </is>
      </c>
    </row>
    <row r="33">
      <c r="A33" s="5" t="inlineStr">
        <is>
          <t>Summe langfristiges Fremdkapital</t>
        </is>
      </c>
      <c r="B33" s="5" t="inlineStr">
        <is>
          <t>Long-Term Debt</t>
        </is>
      </c>
      <c r="C33" t="n">
        <v>1102</v>
      </c>
      <c r="D33" t="n">
        <v>1073</v>
      </c>
      <c r="E33" t="n">
        <v>1098</v>
      </c>
      <c r="F33" t="n">
        <v>651.8</v>
      </c>
      <c r="G33" t="n">
        <v>521.5</v>
      </c>
      <c r="H33" t="n">
        <v>526.5</v>
      </c>
      <c r="I33" t="n">
        <v>510.5</v>
      </c>
      <c r="J33" t="n">
        <v>386.4</v>
      </c>
      <c r="K33" t="n">
        <v>367.7</v>
      </c>
      <c r="L33" t="n">
        <v>298.1</v>
      </c>
      <c r="M33" t="n">
        <v>344.3</v>
      </c>
      <c r="N33" t="n">
        <v>276.6</v>
      </c>
      <c r="O33" t="n">
        <v>148.5</v>
      </c>
      <c r="P33" t="n">
        <v>88</v>
      </c>
      <c r="Q33" t="n">
        <v>102.4</v>
      </c>
      <c r="R33" t="inlineStr">
        <is>
          <t>-</t>
        </is>
      </c>
      <c r="S33" t="inlineStr">
        <is>
          <t>-</t>
        </is>
      </c>
      <c r="T33" t="inlineStr">
        <is>
          <t>-</t>
        </is>
      </c>
      <c r="U33" t="inlineStr">
        <is>
          <t>-</t>
        </is>
      </c>
      <c r="V33" t="inlineStr">
        <is>
          <t>-</t>
        </is>
      </c>
    </row>
    <row r="34">
      <c r="A34" s="5" t="inlineStr">
        <is>
          <t>Summe Fremdkapital</t>
        </is>
      </c>
      <c r="B34" s="5" t="inlineStr">
        <is>
          <t>Total Liabilities</t>
        </is>
      </c>
      <c r="C34" t="n">
        <v>1763</v>
      </c>
      <c r="D34" t="n">
        <v>1554</v>
      </c>
      <c r="E34" t="n">
        <v>1491</v>
      </c>
      <c r="F34" t="n">
        <v>1016</v>
      </c>
      <c r="G34" t="n">
        <v>792.5</v>
      </c>
      <c r="H34" t="n">
        <v>775.4</v>
      </c>
      <c r="I34" t="n">
        <v>724.2</v>
      </c>
      <c r="J34" t="n">
        <v>667.2</v>
      </c>
      <c r="K34" t="n">
        <v>597.8</v>
      </c>
      <c r="L34" t="n">
        <v>480.6</v>
      </c>
      <c r="M34" t="n">
        <v>501.2</v>
      </c>
      <c r="N34" t="n">
        <v>531.6</v>
      </c>
      <c r="O34" t="n">
        <v>449.8</v>
      </c>
      <c r="P34" t="n">
        <v>208.4</v>
      </c>
      <c r="Q34" t="n">
        <v>218</v>
      </c>
      <c r="R34" t="n">
        <v>220.5</v>
      </c>
      <c r="S34" t="n">
        <v>237.2</v>
      </c>
      <c r="T34" t="n">
        <v>264.3</v>
      </c>
      <c r="U34" t="n">
        <v>269.1</v>
      </c>
      <c r="V34" t="n">
        <v>191.8</v>
      </c>
    </row>
    <row r="35">
      <c r="A35" s="5" t="inlineStr">
        <is>
          <t>Minderheitenanteil</t>
        </is>
      </c>
      <c r="B35" s="5" t="inlineStr">
        <is>
          <t>Minority Share</t>
        </is>
      </c>
      <c r="C35" t="n">
        <v>270.8</v>
      </c>
      <c r="D35" t="n">
        <v>232.8</v>
      </c>
      <c r="E35" t="n">
        <v>188.8</v>
      </c>
      <c r="F35" t="n">
        <v>157.1</v>
      </c>
      <c r="G35" t="n">
        <v>127</v>
      </c>
      <c r="H35" t="n">
        <v>99.09999999999999</v>
      </c>
      <c r="I35" t="n">
        <v>82.59999999999999</v>
      </c>
      <c r="J35" t="n">
        <v>70</v>
      </c>
      <c r="K35" t="n">
        <v>59.1</v>
      </c>
      <c r="L35" t="n">
        <v>50</v>
      </c>
      <c r="M35" t="n">
        <v>46.7</v>
      </c>
      <c r="N35" t="n">
        <v>43.7</v>
      </c>
      <c r="O35" t="n">
        <v>42.8</v>
      </c>
      <c r="P35" t="inlineStr">
        <is>
          <t>-</t>
        </is>
      </c>
      <c r="Q35" t="inlineStr">
        <is>
          <t>-</t>
        </is>
      </c>
      <c r="R35" t="inlineStr">
        <is>
          <t>-</t>
        </is>
      </c>
      <c r="S35" t="n">
        <v>0.2</v>
      </c>
      <c r="T35" t="n">
        <v>1.2</v>
      </c>
      <c r="U35" t="n">
        <v>1.4</v>
      </c>
      <c r="V35" t="n">
        <v>1</v>
      </c>
    </row>
    <row r="36">
      <c r="A36" s="5" t="inlineStr">
        <is>
          <t>Summe Eigenkapital</t>
        </is>
      </c>
      <c r="B36" s="5" t="inlineStr">
        <is>
          <t>Equity</t>
        </is>
      </c>
      <c r="C36" t="n">
        <v>810.4</v>
      </c>
      <c r="D36" t="n">
        <v>740.6</v>
      </c>
      <c r="E36" t="n">
        <v>617.8</v>
      </c>
      <c r="F36" t="n">
        <v>579.7</v>
      </c>
      <c r="G36" t="n">
        <v>517.8</v>
      </c>
      <c r="H36" t="n">
        <v>398</v>
      </c>
      <c r="I36" t="n">
        <v>367.7</v>
      </c>
      <c r="J36" t="n">
        <v>333.8</v>
      </c>
      <c r="K36" t="n">
        <v>306.9</v>
      </c>
      <c r="L36" t="n">
        <v>277.2</v>
      </c>
      <c r="M36" t="n">
        <v>272.5</v>
      </c>
      <c r="N36" t="n">
        <v>289.7</v>
      </c>
      <c r="O36" t="n">
        <v>291.3</v>
      </c>
      <c r="P36" t="n">
        <v>168.9</v>
      </c>
      <c r="Q36" t="n">
        <v>148.4</v>
      </c>
      <c r="R36" t="n">
        <v>136.5</v>
      </c>
      <c r="S36" t="n">
        <v>128.7</v>
      </c>
      <c r="T36" t="n">
        <v>132.6</v>
      </c>
      <c r="U36" t="n">
        <v>138</v>
      </c>
      <c r="V36" t="n">
        <v>145.6</v>
      </c>
    </row>
    <row r="37">
      <c r="A37" s="5" t="inlineStr">
        <is>
          <t>Summe Passiva</t>
        </is>
      </c>
      <c r="B37" s="5" t="inlineStr">
        <is>
          <t>Liabilities &amp; Shareholder Equity</t>
        </is>
      </c>
      <c r="C37" t="n">
        <v>2844</v>
      </c>
      <c r="D37" t="n">
        <v>2527</v>
      </c>
      <c r="E37" t="n">
        <v>2298</v>
      </c>
      <c r="F37" t="n">
        <v>1753</v>
      </c>
      <c r="G37" t="n">
        <v>1437</v>
      </c>
      <c r="H37" t="n">
        <v>1272</v>
      </c>
      <c r="I37" t="n">
        <v>1174</v>
      </c>
      <c r="J37" t="n">
        <v>1071</v>
      </c>
      <c r="K37" t="n">
        <v>963.8</v>
      </c>
      <c r="L37" t="n">
        <v>807.7</v>
      </c>
      <c r="M37" t="n">
        <v>820.4</v>
      </c>
      <c r="N37" t="n">
        <v>865</v>
      </c>
      <c r="O37" t="n">
        <v>783.9</v>
      </c>
      <c r="P37" t="n">
        <v>377.3</v>
      </c>
      <c r="Q37" t="n">
        <v>366.4</v>
      </c>
      <c r="R37" t="n">
        <v>357</v>
      </c>
      <c r="S37" t="n">
        <v>366.2</v>
      </c>
      <c r="T37" t="n">
        <v>398.1</v>
      </c>
      <c r="U37" t="n">
        <v>408.6</v>
      </c>
      <c r="V37" t="n">
        <v>338.4</v>
      </c>
    </row>
    <row r="38">
      <c r="A38" s="5" t="inlineStr">
        <is>
          <t>Mio.Aktien im Umlauf</t>
        </is>
      </c>
      <c r="B38" s="5" t="inlineStr">
        <is>
          <t>Million shares outstanding</t>
        </is>
      </c>
      <c r="C38" t="n">
        <v>74.88</v>
      </c>
      <c r="D38" t="n">
        <v>74.88</v>
      </c>
      <c r="E38" t="n">
        <v>74.88</v>
      </c>
      <c r="F38" t="n">
        <v>74.88</v>
      </c>
      <c r="G38" t="n">
        <v>74.88</v>
      </c>
      <c r="H38" t="n">
        <v>74.88</v>
      </c>
      <c r="I38" t="n">
        <v>74.88</v>
      </c>
      <c r="J38" t="n">
        <v>74.88</v>
      </c>
      <c r="K38" t="n">
        <v>74.8</v>
      </c>
      <c r="L38" t="n">
        <v>74.8</v>
      </c>
      <c r="M38" t="n">
        <v>74.8</v>
      </c>
      <c r="N38" t="n">
        <v>74.8</v>
      </c>
      <c r="O38" t="n">
        <v>74.8</v>
      </c>
      <c r="P38" t="n">
        <v>74.8</v>
      </c>
      <c r="Q38" t="n">
        <v>74.8</v>
      </c>
      <c r="R38" t="n">
        <v>74.8</v>
      </c>
      <c r="S38" t="n">
        <v>74.8</v>
      </c>
      <c r="T38" t="n">
        <v>74.8</v>
      </c>
      <c r="U38" t="n">
        <v>74.8</v>
      </c>
      <c r="V38" t="n">
        <v>74.8</v>
      </c>
    </row>
    <row r="39">
      <c r="A39" s="5" t="inlineStr">
        <is>
          <t>Mio.Aktien im Umlauf</t>
        </is>
      </c>
      <c r="B39" s="5" t="inlineStr">
        <is>
          <t>Million shares outstanding</t>
        </is>
      </c>
      <c r="C39" t="n">
        <v>37.44</v>
      </c>
      <c r="D39" t="n">
        <v>37.44</v>
      </c>
      <c r="E39" t="n">
        <v>37.44</v>
      </c>
      <c r="F39" t="n">
        <v>37.44</v>
      </c>
      <c r="G39" t="n">
        <v>37.44</v>
      </c>
      <c r="H39" t="n">
        <v>37.44</v>
      </c>
      <c r="I39" t="n">
        <v>37.44</v>
      </c>
      <c r="J39" t="n">
        <v>37.44</v>
      </c>
      <c r="K39" t="n">
        <v>37.6</v>
      </c>
      <c r="L39" t="n">
        <v>37.6</v>
      </c>
      <c r="M39" t="n">
        <v>37.6</v>
      </c>
      <c r="N39" t="n">
        <v>37.6</v>
      </c>
      <c r="O39" t="n">
        <v>37.6</v>
      </c>
      <c r="P39" t="n">
        <v>37.6</v>
      </c>
      <c r="Q39" t="n">
        <v>37.6</v>
      </c>
      <c r="R39" t="n">
        <v>37.6</v>
      </c>
      <c r="S39" t="n">
        <v>37.6</v>
      </c>
      <c r="T39" t="n">
        <v>37.6</v>
      </c>
      <c r="U39" t="n">
        <v>37.6</v>
      </c>
      <c r="V39" t="n">
        <v>37.6</v>
      </c>
    </row>
    <row r="40">
      <c r="A40" s="5" t="inlineStr">
        <is>
          <t>Ergebnis je Aktie (brutto)</t>
        </is>
      </c>
      <c r="B40" s="5" t="inlineStr">
        <is>
          <t>Earnings per share</t>
        </is>
      </c>
      <c r="C40" t="n">
        <v>4.05</v>
      </c>
      <c r="D40" t="n">
        <v>3.62</v>
      </c>
      <c r="E40" t="n">
        <v>2.65</v>
      </c>
      <c r="F40" t="n">
        <v>2.73</v>
      </c>
      <c r="G40" t="n">
        <v>2.3</v>
      </c>
      <c r="H40" t="n">
        <v>1.29</v>
      </c>
      <c r="I40" t="n">
        <v>1.36</v>
      </c>
      <c r="J40" t="n">
        <v>1.29</v>
      </c>
      <c r="K40" t="n">
        <v>1.06</v>
      </c>
      <c r="L40" t="n">
        <v>0.84</v>
      </c>
      <c r="M40" t="n">
        <v>0.14</v>
      </c>
      <c r="N40" t="n">
        <v>0.36</v>
      </c>
      <c r="O40" t="n">
        <v>0.55</v>
      </c>
      <c r="P40" t="n">
        <v>0.61</v>
      </c>
      <c r="Q40" t="n">
        <v>0.47</v>
      </c>
      <c r="R40" t="n">
        <v>0.37</v>
      </c>
      <c r="S40" t="n">
        <v>0.13</v>
      </c>
      <c r="T40" t="n">
        <v>0.1</v>
      </c>
      <c r="U40" t="n">
        <v>0.11</v>
      </c>
      <c r="V40" t="n">
        <v>0.07000000000000001</v>
      </c>
    </row>
    <row r="41">
      <c r="A41" s="5" t="inlineStr">
        <is>
          <t>Ergebnis je Aktie (unverwässert)</t>
        </is>
      </c>
      <c r="B41" s="5" t="inlineStr">
        <is>
          <t>Basic Earnings per share</t>
        </is>
      </c>
      <c r="C41" t="n">
        <v>2.3</v>
      </c>
      <c r="D41" t="n">
        <v>2.57</v>
      </c>
      <c r="E41" t="n">
        <v>2.11</v>
      </c>
      <c r="F41" t="n">
        <v>1.94</v>
      </c>
      <c r="G41" t="n">
        <v>1.86</v>
      </c>
      <c r="H41" t="n">
        <v>0.71</v>
      </c>
      <c r="I41" t="n">
        <v>0.77</v>
      </c>
      <c r="J41" t="n">
        <v>0.72</v>
      </c>
      <c r="K41" t="n">
        <v>0.61</v>
      </c>
      <c r="L41" t="n">
        <v>0.46</v>
      </c>
      <c r="M41" t="n">
        <v>-0.11</v>
      </c>
      <c r="N41" t="n">
        <v>0.18</v>
      </c>
      <c r="O41" t="n">
        <v>0.44</v>
      </c>
      <c r="P41" t="n">
        <v>0.43</v>
      </c>
      <c r="Q41" t="n">
        <v>0.33</v>
      </c>
      <c r="R41" t="n">
        <v>0.22</v>
      </c>
      <c r="S41" t="n">
        <v>0.065</v>
      </c>
      <c r="T41" t="n">
        <v>0.058</v>
      </c>
      <c r="U41" t="n">
        <v>0.048</v>
      </c>
      <c r="V41" t="n">
        <v>0.018</v>
      </c>
    </row>
    <row r="42">
      <c r="A42" s="5" t="inlineStr">
        <is>
          <t>Ergebnis je Aktie (verwässert)</t>
        </is>
      </c>
      <c r="B42" s="5" t="inlineStr">
        <is>
          <t>Diluted Earnings per share</t>
        </is>
      </c>
      <c r="C42" t="n">
        <v>2.3</v>
      </c>
      <c r="D42" t="n">
        <v>2.57</v>
      </c>
      <c r="E42" t="n">
        <v>2.11</v>
      </c>
      <c r="F42" t="n">
        <v>1.94</v>
      </c>
      <c r="G42" t="n">
        <v>1.85</v>
      </c>
      <c r="H42" t="n">
        <v>0.71</v>
      </c>
      <c r="I42" t="n">
        <v>0.77</v>
      </c>
      <c r="J42" t="n">
        <v>0.72</v>
      </c>
      <c r="K42" t="n">
        <v>0.61</v>
      </c>
      <c r="L42" t="n">
        <v>0.46</v>
      </c>
      <c r="M42" t="n">
        <v>-0.11</v>
      </c>
      <c r="N42" t="n">
        <v>0.18</v>
      </c>
      <c r="O42" t="n">
        <v>0.44</v>
      </c>
      <c r="P42" t="n">
        <v>0.43</v>
      </c>
      <c r="Q42" t="n">
        <v>0.33</v>
      </c>
      <c r="R42" t="n">
        <v>0.22</v>
      </c>
      <c r="S42" t="n">
        <v>0.065</v>
      </c>
      <c r="T42" t="n">
        <v>0.058</v>
      </c>
      <c r="U42" t="n">
        <v>0.048</v>
      </c>
      <c r="V42" t="n">
        <v>0.018</v>
      </c>
    </row>
    <row r="43">
      <c r="A43" s="5" t="inlineStr">
        <is>
          <t>Dividende je Aktie</t>
        </is>
      </c>
      <c r="B43" s="5" t="inlineStr">
        <is>
          <t>Dividend per share</t>
        </is>
      </c>
      <c r="C43" t="n">
        <v>0.36</v>
      </c>
      <c r="D43" t="n">
        <v>0.62</v>
      </c>
      <c r="E43" t="n">
        <v>0.51</v>
      </c>
      <c r="F43" t="n">
        <v>0.46</v>
      </c>
      <c r="G43" t="n">
        <v>0.38</v>
      </c>
      <c r="H43" t="n">
        <v>0.27</v>
      </c>
      <c r="I43" t="n">
        <v>0.26</v>
      </c>
      <c r="J43" t="n">
        <v>0.24</v>
      </c>
      <c r="K43" t="n">
        <v>0.21</v>
      </c>
      <c r="L43" t="n">
        <v>0.16</v>
      </c>
      <c r="M43" t="n">
        <v>0.11</v>
      </c>
      <c r="N43" t="n">
        <v>0.11</v>
      </c>
      <c r="O43" t="n">
        <v>0.17</v>
      </c>
      <c r="P43" t="n">
        <v>0.16</v>
      </c>
      <c r="Q43" t="n">
        <v>0.13</v>
      </c>
      <c r="R43" t="n">
        <v>0.11</v>
      </c>
      <c r="S43" t="n">
        <v>0.065</v>
      </c>
      <c r="T43" t="n">
        <v>0.065</v>
      </c>
      <c r="U43" t="n">
        <v>0.065</v>
      </c>
      <c r="V43" t="n">
        <v>0.065</v>
      </c>
    </row>
    <row r="44">
      <c r="A44" s="5" t="inlineStr">
        <is>
          <t>Dividendenausschüttung in Mio</t>
        </is>
      </c>
      <c r="B44" s="5" t="inlineStr">
        <is>
          <t>Dividend Payment in M</t>
        </is>
      </c>
      <c r="C44" t="n">
        <v>48.21</v>
      </c>
      <c r="D44" t="n">
        <v>42.06</v>
      </c>
      <c r="E44" t="n">
        <v>34.54</v>
      </c>
      <c r="F44" t="n">
        <v>31.12</v>
      </c>
      <c r="G44" t="n">
        <v>25.8</v>
      </c>
      <c r="H44" t="n">
        <v>18.2</v>
      </c>
      <c r="I44" t="n">
        <v>17.2</v>
      </c>
      <c r="J44" t="n">
        <v>16.2</v>
      </c>
      <c r="K44" t="n">
        <v>13.8</v>
      </c>
      <c r="L44" t="n">
        <v>10.4</v>
      </c>
      <c r="M44" t="n">
        <v>7</v>
      </c>
      <c r="N44" t="n">
        <v>7</v>
      </c>
      <c r="O44" t="n">
        <v>11.4</v>
      </c>
      <c r="P44" t="n">
        <v>10.7</v>
      </c>
      <c r="Q44" t="n">
        <v>8.699999999999999</v>
      </c>
      <c r="R44" t="n">
        <v>7</v>
      </c>
      <c r="S44" t="n">
        <v>4.3</v>
      </c>
      <c r="T44" t="n">
        <v>4.3</v>
      </c>
      <c r="U44" t="n">
        <v>4.3</v>
      </c>
      <c r="V44" t="n">
        <v>4.3</v>
      </c>
    </row>
    <row r="45">
      <c r="A45" s="5" t="inlineStr">
        <is>
          <t>Umsatz je Aktie</t>
        </is>
      </c>
      <c r="B45" s="5" t="inlineStr">
        <is>
          <t>Revenue per share</t>
        </is>
      </c>
      <c r="C45" t="n">
        <v>24.4</v>
      </c>
      <c r="D45" t="n">
        <v>20.91</v>
      </c>
      <c r="E45" t="n">
        <v>18.76</v>
      </c>
      <c r="F45" t="n">
        <v>17.37</v>
      </c>
      <c r="G45" t="n">
        <v>14.89</v>
      </c>
      <c r="H45" t="n">
        <v>11.9</v>
      </c>
      <c r="I45" t="n">
        <v>11.85</v>
      </c>
      <c r="J45" t="n">
        <v>11.29</v>
      </c>
      <c r="K45" t="n">
        <v>9.800000000000001</v>
      </c>
      <c r="L45" t="n">
        <v>8.81</v>
      </c>
      <c r="M45" t="n">
        <v>8.050000000000001</v>
      </c>
      <c r="N45" t="n">
        <v>8.18</v>
      </c>
      <c r="O45" t="n">
        <v>7.87</v>
      </c>
      <c r="P45" t="n">
        <v>6.97</v>
      </c>
      <c r="Q45" t="n">
        <v>6.47</v>
      </c>
      <c r="R45" t="n">
        <v>6.25</v>
      </c>
      <c r="S45" t="n">
        <v>5.91</v>
      </c>
      <c r="T45" t="n">
        <v>6.37</v>
      </c>
      <c r="U45" t="n">
        <v>6.01</v>
      </c>
      <c r="V45" t="n">
        <v>5.54</v>
      </c>
    </row>
    <row r="46">
      <c r="A46" s="5" t="inlineStr">
        <is>
          <t>Buchwert je Aktie</t>
        </is>
      </c>
      <c r="B46" s="5" t="inlineStr">
        <is>
          <t>Book value per share</t>
        </is>
      </c>
      <c r="C46" t="n">
        <v>14.44</v>
      </c>
      <c r="D46" t="n">
        <v>13</v>
      </c>
      <c r="E46" t="n">
        <v>10.77</v>
      </c>
      <c r="F46" t="n">
        <v>9.84</v>
      </c>
      <c r="G46" t="n">
        <v>8.609999999999999</v>
      </c>
      <c r="H46" t="n">
        <v>6.64</v>
      </c>
      <c r="I46" t="n">
        <v>6.01</v>
      </c>
      <c r="J46" t="n">
        <v>5.39</v>
      </c>
      <c r="K46" t="n">
        <v>4.89</v>
      </c>
      <c r="L46" t="n">
        <v>4.37</v>
      </c>
      <c r="M46" t="n">
        <v>4.27</v>
      </c>
      <c r="N46" t="n">
        <v>4.46</v>
      </c>
      <c r="O46" t="n">
        <v>4.47</v>
      </c>
      <c r="P46" t="n">
        <v>2.26</v>
      </c>
      <c r="Q46" t="n">
        <v>1.98</v>
      </c>
      <c r="R46" t="n">
        <v>1.82</v>
      </c>
      <c r="S46" t="n">
        <v>1.72</v>
      </c>
      <c r="T46" t="n">
        <v>1.77</v>
      </c>
      <c r="U46" t="n">
        <v>1.84</v>
      </c>
      <c r="V46" t="n">
        <v>1.95</v>
      </c>
    </row>
    <row r="47">
      <c r="A47" s="5" t="inlineStr">
        <is>
          <t>Cashflow je Aktie</t>
        </is>
      </c>
      <c r="B47" s="5" t="inlineStr">
        <is>
          <t>Cashflow per share</t>
        </is>
      </c>
      <c r="C47" t="n">
        <v>5.04</v>
      </c>
      <c r="D47" t="n">
        <v>3.27</v>
      </c>
      <c r="E47" t="n">
        <v>2.76</v>
      </c>
      <c r="F47" t="n">
        <v>2.28</v>
      </c>
      <c r="G47" t="n">
        <v>1.67</v>
      </c>
      <c r="H47" t="n">
        <v>1.73</v>
      </c>
      <c r="I47" t="n">
        <v>1.38</v>
      </c>
      <c r="J47" t="n">
        <v>0.71</v>
      </c>
      <c r="K47" t="n">
        <v>1.06</v>
      </c>
      <c r="L47" t="n">
        <v>1.28</v>
      </c>
      <c r="M47" t="n">
        <v>1.92</v>
      </c>
      <c r="N47" t="n">
        <v>0.71</v>
      </c>
      <c r="O47" t="n">
        <v>0.44</v>
      </c>
      <c r="P47" t="n">
        <v>0.6899999999999999</v>
      </c>
      <c r="Q47" t="n">
        <v>0.59</v>
      </c>
      <c r="R47" t="n">
        <v>0.68</v>
      </c>
      <c r="S47" t="n">
        <v>0.65</v>
      </c>
      <c r="T47" t="n">
        <v>0.45</v>
      </c>
      <c r="U47" t="n">
        <v>0.34</v>
      </c>
      <c r="V47" t="n">
        <v>-0.18</v>
      </c>
    </row>
    <row r="48">
      <c r="A48" s="5" t="inlineStr">
        <is>
          <t>Bilanzsumme je Aktie</t>
        </is>
      </c>
      <c r="B48" s="5" t="inlineStr">
        <is>
          <t>Total assets per share</t>
        </is>
      </c>
      <c r="C48" t="n">
        <v>37.98</v>
      </c>
      <c r="D48" t="n">
        <v>33.75</v>
      </c>
      <c r="E48" t="n">
        <v>30.69</v>
      </c>
      <c r="F48" t="n">
        <v>23.41</v>
      </c>
      <c r="G48" t="n">
        <v>19.19</v>
      </c>
      <c r="H48" t="n">
        <v>16.99</v>
      </c>
      <c r="I48" t="n">
        <v>15.68</v>
      </c>
      <c r="J48" t="n">
        <v>14.3</v>
      </c>
      <c r="K48" t="n">
        <v>12.89</v>
      </c>
      <c r="L48" t="n">
        <v>10.8</v>
      </c>
      <c r="M48" t="n">
        <v>10.97</v>
      </c>
      <c r="N48" t="n">
        <v>11.56</v>
      </c>
      <c r="O48" t="n">
        <v>10.48</v>
      </c>
      <c r="P48" t="n">
        <v>5.04</v>
      </c>
      <c r="Q48" t="n">
        <v>4.9</v>
      </c>
      <c r="R48" t="n">
        <v>4.77</v>
      </c>
      <c r="S48" t="n">
        <v>4.9</v>
      </c>
      <c r="T48" t="n">
        <v>5.32</v>
      </c>
      <c r="U48" t="n">
        <v>5.46</v>
      </c>
      <c r="V48" t="n">
        <v>4.52</v>
      </c>
    </row>
    <row r="49">
      <c r="A49" s="5" t="inlineStr">
        <is>
          <t>Personal am Ende des Jahres</t>
        </is>
      </c>
      <c r="B49" s="5" t="inlineStr">
        <is>
          <t>Staff at the end of year</t>
        </is>
      </c>
      <c r="C49" t="n">
        <v>9016</v>
      </c>
      <c r="D49" t="n">
        <v>8125</v>
      </c>
      <c r="E49" t="n">
        <v>7501</v>
      </c>
      <c r="F49" t="n">
        <v>6911</v>
      </c>
      <c r="G49" t="n">
        <v>6185</v>
      </c>
      <c r="H49" t="n">
        <v>5611</v>
      </c>
      <c r="I49" t="n">
        <v>5863</v>
      </c>
      <c r="J49" t="n">
        <v>5491</v>
      </c>
      <c r="K49" t="n">
        <v>4887</v>
      </c>
      <c r="L49" t="n">
        <v>4515</v>
      </c>
      <c r="M49" t="n">
        <v>4323</v>
      </c>
      <c r="N49" t="n">
        <v>4623</v>
      </c>
      <c r="O49" t="n">
        <v>4376</v>
      </c>
      <c r="P49" t="n">
        <v>3696</v>
      </c>
      <c r="Q49" t="n">
        <v>3606</v>
      </c>
      <c r="R49" t="n">
        <v>3711</v>
      </c>
      <c r="S49" t="n">
        <v>3714</v>
      </c>
      <c r="T49" t="n">
        <v>3778</v>
      </c>
      <c r="U49" t="n">
        <v>3719</v>
      </c>
      <c r="V49" t="n">
        <v>3560</v>
      </c>
    </row>
    <row r="50">
      <c r="A50" s="5" t="inlineStr">
        <is>
          <t>Personalaufwand in Mio. EUR</t>
        </is>
      </c>
      <c r="B50" s="5" t="inlineStr">
        <is>
          <t>Personnel expenses in M</t>
        </is>
      </c>
      <c r="C50" t="n">
        <v>609</v>
      </c>
      <c r="D50" t="n">
        <v>527.3</v>
      </c>
      <c r="E50" t="n">
        <v>480.1</v>
      </c>
      <c r="F50" t="n">
        <v>426.5</v>
      </c>
      <c r="G50" t="n">
        <v>375.5</v>
      </c>
      <c r="H50" t="n">
        <v>323.6</v>
      </c>
      <c r="I50" t="n">
        <v>320.5</v>
      </c>
      <c r="J50" t="n">
        <v>310.5</v>
      </c>
      <c r="K50" t="n">
        <v>263.9</v>
      </c>
      <c r="L50" t="n">
        <v>238.7</v>
      </c>
      <c r="M50" t="n">
        <v>227.5</v>
      </c>
      <c r="N50" t="n">
        <v>231.7</v>
      </c>
      <c r="O50" t="n">
        <v>220.4</v>
      </c>
      <c r="P50" t="n">
        <v>191.2</v>
      </c>
      <c r="Q50" t="n">
        <v>187.3</v>
      </c>
      <c r="R50" t="n">
        <v>182</v>
      </c>
      <c r="S50" t="n">
        <v>178.4</v>
      </c>
      <c r="T50" t="n">
        <v>179.3</v>
      </c>
      <c r="U50" t="n">
        <v>173.5</v>
      </c>
      <c r="V50" t="n">
        <v>164.2</v>
      </c>
    </row>
    <row r="51">
      <c r="A51" s="5" t="inlineStr">
        <is>
          <t>Aufwand je Mitarbeiter in EUR</t>
        </is>
      </c>
      <c r="B51" s="5" t="inlineStr">
        <is>
          <t>Effort per employee</t>
        </is>
      </c>
      <c r="C51" t="n">
        <v>67547</v>
      </c>
      <c r="D51" t="n">
        <v>64898</v>
      </c>
      <c r="E51" t="n">
        <v>64005</v>
      </c>
      <c r="F51" t="n">
        <v>61713</v>
      </c>
      <c r="G51" t="n">
        <v>60711</v>
      </c>
      <c r="H51" t="n">
        <v>57672</v>
      </c>
      <c r="I51" t="n">
        <v>54665</v>
      </c>
      <c r="J51" t="n">
        <v>56547</v>
      </c>
      <c r="K51" t="n">
        <v>54000</v>
      </c>
      <c r="L51" t="n">
        <v>52868</v>
      </c>
      <c r="M51" t="n">
        <v>52625</v>
      </c>
      <c r="N51" t="n">
        <v>50119</v>
      </c>
      <c r="O51" t="n">
        <v>50366</v>
      </c>
      <c r="P51" t="n">
        <v>51732</v>
      </c>
      <c r="Q51" t="n">
        <v>51941</v>
      </c>
      <c r="R51" t="n">
        <v>49043</v>
      </c>
      <c r="S51" t="n">
        <v>48034</v>
      </c>
      <c r="T51" t="n">
        <v>47459</v>
      </c>
      <c r="U51" t="n">
        <v>46652</v>
      </c>
      <c r="V51" t="n">
        <v>46124</v>
      </c>
    </row>
    <row r="52">
      <c r="A52" s="5" t="inlineStr">
        <is>
          <t>Umsatz je Mitarbeiter in EUR</t>
        </is>
      </c>
      <c r="B52" s="5" t="inlineStr">
        <is>
          <t>Turnover per employee</t>
        </is>
      </c>
      <c r="C52" t="n">
        <v>202640</v>
      </c>
      <c r="D52" t="n">
        <v>192743</v>
      </c>
      <c r="E52" t="n">
        <v>187251</v>
      </c>
      <c r="F52" t="n">
        <v>188149</v>
      </c>
      <c r="G52" t="n">
        <v>180235</v>
      </c>
      <c r="H52" t="n">
        <v>158825</v>
      </c>
      <c r="I52" t="n">
        <v>151334</v>
      </c>
      <c r="J52" t="n">
        <v>154017</v>
      </c>
      <c r="K52" t="n">
        <v>150010</v>
      </c>
      <c r="L52" t="n">
        <v>146028</v>
      </c>
      <c r="M52" t="n">
        <v>139278</v>
      </c>
      <c r="N52" t="n">
        <v>132295</v>
      </c>
      <c r="O52" t="n">
        <v>134597</v>
      </c>
      <c r="P52" t="n">
        <v>140990</v>
      </c>
      <c r="Q52" t="n">
        <v>134303</v>
      </c>
      <c r="R52" t="n">
        <v>126000</v>
      </c>
      <c r="S52" t="n">
        <v>119000</v>
      </c>
      <c r="T52" t="n">
        <v>126000</v>
      </c>
      <c r="U52" t="n">
        <v>121000</v>
      </c>
      <c r="V52" t="n">
        <v>116000</v>
      </c>
    </row>
    <row r="53">
      <c r="A53" s="5" t="inlineStr">
        <is>
          <t>Bruttoergebnis je Mitarbeiter in EUR</t>
        </is>
      </c>
      <c r="B53" s="5" t="inlineStr">
        <is>
          <t>Gross Profit per employee</t>
        </is>
      </c>
      <c r="C53" t="n">
        <v>104392</v>
      </c>
      <c r="D53" t="n">
        <v>98905</v>
      </c>
      <c r="E53" t="n">
        <v>94227</v>
      </c>
      <c r="F53" t="n">
        <v>91419</v>
      </c>
      <c r="G53" t="n">
        <v>89200</v>
      </c>
      <c r="H53" t="n">
        <v>76564</v>
      </c>
      <c r="I53" t="n">
        <v>73273</v>
      </c>
      <c r="J53" t="n">
        <v>76489</v>
      </c>
      <c r="K53" t="n">
        <v>73133</v>
      </c>
      <c r="L53" t="n">
        <v>70033</v>
      </c>
      <c r="M53" t="n">
        <v>62989</v>
      </c>
      <c r="N53" t="n">
        <v>61951</v>
      </c>
      <c r="O53" t="n">
        <v>62317</v>
      </c>
      <c r="P53" t="n">
        <v>66477</v>
      </c>
      <c r="Q53" t="n">
        <v>62701</v>
      </c>
      <c r="R53" t="n">
        <v>58151</v>
      </c>
      <c r="S53" t="n">
        <v>54927</v>
      </c>
      <c r="T53" t="n">
        <v>55135</v>
      </c>
      <c r="U53" t="n">
        <v>57247</v>
      </c>
      <c r="V53" t="n">
        <v>79382</v>
      </c>
    </row>
    <row r="54">
      <c r="A54" s="5" t="inlineStr">
        <is>
          <t>Gewinn je Mitarbeiter in EUR</t>
        </is>
      </c>
      <c r="B54" s="5" t="inlineStr">
        <is>
          <t>Earnings per employee</t>
        </is>
      </c>
      <c r="C54" t="n">
        <v>17380</v>
      </c>
      <c r="D54" t="n">
        <v>17391</v>
      </c>
      <c r="E54" t="n">
        <v>15291</v>
      </c>
      <c r="F54" t="n">
        <v>14889</v>
      </c>
      <c r="G54" t="n">
        <v>20420</v>
      </c>
      <c r="H54" t="n">
        <v>8644</v>
      </c>
      <c r="I54" t="n">
        <v>8937</v>
      </c>
      <c r="J54" t="n">
        <v>8833</v>
      </c>
      <c r="K54" t="n">
        <v>8512</v>
      </c>
      <c r="L54" t="n">
        <v>6866</v>
      </c>
      <c r="M54" t="n">
        <v>-1689</v>
      </c>
      <c r="N54" t="n">
        <v>2682</v>
      </c>
      <c r="O54" t="n">
        <v>6878</v>
      </c>
      <c r="P54" t="n">
        <v>7846</v>
      </c>
      <c r="Q54" t="n">
        <v>6129</v>
      </c>
      <c r="R54" t="n">
        <v>4096</v>
      </c>
      <c r="S54" t="n">
        <v>1185</v>
      </c>
      <c r="T54" t="n">
        <v>1059</v>
      </c>
      <c r="U54" t="n">
        <v>806.67</v>
      </c>
      <c r="V54" t="n">
        <v>252.81</v>
      </c>
    </row>
    <row r="55">
      <c r="A55" s="5" t="inlineStr">
        <is>
          <t>KGV (Kurs/Gewinn)</t>
        </is>
      </c>
      <c r="B55" s="5" t="inlineStr">
        <is>
          <t>PE (price/earnings)</t>
        </is>
      </c>
      <c r="C55" t="n">
        <v>83</v>
      </c>
      <c r="D55" t="n">
        <v>42.4</v>
      </c>
      <c r="E55" t="n">
        <v>37.7</v>
      </c>
      <c r="F55" t="n">
        <v>36.3</v>
      </c>
      <c r="G55" t="n">
        <v>32.4</v>
      </c>
      <c r="H55" t="n">
        <v>35.5</v>
      </c>
      <c r="I55" t="n">
        <v>28</v>
      </c>
      <c r="J55" t="n">
        <v>23.5</v>
      </c>
      <c r="K55" t="n">
        <v>14.5</v>
      </c>
      <c r="L55" t="n">
        <v>15.1</v>
      </c>
      <c r="M55" t="inlineStr">
        <is>
          <t>-</t>
        </is>
      </c>
      <c r="N55" t="n">
        <v>11.1</v>
      </c>
      <c r="O55" t="n">
        <v>15.2</v>
      </c>
      <c r="P55" t="n">
        <v>19.4</v>
      </c>
      <c r="Q55" t="n">
        <v>15.7</v>
      </c>
      <c r="R55" t="n">
        <v>17.1</v>
      </c>
      <c r="S55" t="n">
        <v>25.4</v>
      </c>
      <c r="T55" t="n">
        <v>15.9</v>
      </c>
      <c r="U55" t="n">
        <v>36.5</v>
      </c>
      <c r="V55" t="n">
        <v>119.4</v>
      </c>
    </row>
    <row r="56">
      <c r="A56" s="5" t="inlineStr">
        <is>
          <t>KUV (Kurs/Umsatz)</t>
        </is>
      </c>
      <c r="B56" s="5" t="inlineStr">
        <is>
          <t>PS (price/sales)</t>
        </is>
      </c>
      <c r="C56" t="n">
        <v>7.82</v>
      </c>
      <c r="D56" t="n">
        <v>5.21</v>
      </c>
      <c r="E56" t="n">
        <v>4.24</v>
      </c>
      <c r="F56" t="n">
        <v>4.06</v>
      </c>
      <c r="G56" t="n">
        <v>4.04</v>
      </c>
      <c r="H56" t="n">
        <v>2.13</v>
      </c>
      <c r="I56" t="n">
        <v>1.83</v>
      </c>
      <c r="J56" t="n">
        <v>1.49</v>
      </c>
      <c r="K56" t="n">
        <v>0.91</v>
      </c>
      <c r="L56" t="n">
        <v>0.78</v>
      </c>
      <c r="M56" t="n">
        <v>0.48</v>
      </c>
      <c r="N56" t="n">
        <v>0.25</v>
      </c>
      <c r="O56" t="n">
        <v>0.86</v>
      </c>
      <c r="P56" t="n">
        <v>1.18</v>
      </c>
      <c r="Q56" t="n">
        <v>0.79</v>
      </c>
      <c r="R56" t="n">
        <v>0.61</v>
      </c>
      <c r="S56" t="n">
        <v>0.28</v>
      </c>
      <c r="T56" t="n">
        <v>0.15</v>
      </c>
      <c r="U56" t="n">
        <v>0.29</v>
      </c>
      <c r="V56" t="n">
        <v>0.39</v>
      </c>
    </row>
    <row r="57">
      <c r="A57" s="5" t="inlineStr">
        <is>
          <t>KBV (Kurs/Buchwert)</t>
        </is>
      </c>
      <c r="B57" s="5" t="inlineStr">
        <is>
          <t>PB (price/book value)</t>
        </is>
      </c>
      <c r="C57" t="n">
        <v>17.63</v>
      </c>
      <c r="D57" t="n">
        <v>11.01</v>
      </c>
      <c r="E57" t="n">
        <v>9.640000000000001</v>
      </c>
      <c r="F57" t="n">
        <v>9.109999999999999</v>
      </c>
      <c r="G57" t="n">
        <v>8.69</v>
      </c>
      <c r="H57" t="n">
        <v>4.76</v>
      </c>
      <c r="I57" t="n">
        <v>4.4</v>
      </c>
      <c r="J57" t="n">
        <v>3.77</v>
      </c>
      <c r="K57" t="n">
        <v>2.16</v>
      </c>
      <c r="L57" t="n">
        <v>1.85</v>
      </c>
      <c r="M57" t="n">
        <v>1.06</v>
      </c>
      <c r="N57" t="n">
        <v>0.53</v>
      </c>
      <c r="O57" t="n">
        <v>1.73</v>
      </c>
      <c r="P57" t="n">
        <v>3.65</v>
      </c>
      <c r="Q57" t="n">
        <v>2.58</v>
      </c>
      <c r="R57" t="n">
        <v>2.09</v>
      </c>
      <c r="S57" t="n">
        <v>0.96</v>
      </c>
      <c r="T57" t="n">
        <v>0.52</v>
      </c>
      <c r="U57" t="n">
        <v>0.95</v>
      </c>
      <c r="V57" t="n">
        <v>1.1</v>
      </c>
    </row>
    <row r="58">
      <c r="A58" s="5" t="inlineStr">
        <is>
          <t>KCV (Kurs/Cashflow)</t>
        </is>
      </c>
      <c r="B58" s="5" t="inlineStr">
        <is>
          <t>PC (price/cashflow)</t>
        </is>
      </c>
      <c r="C58" t="n">
        <v>37.88</v>
      </c>
      <c r="D58" t="n">
        <v>33.35</v>
      </c>
      <c r="E58" t="n">
        <v>28.84</v>
      </c>
      <c r="F58" t="n">
        <v>30.98</v>
      </c>
      <c r="G58" t="n">
        <v>35.9</v>
      </c>
      <c r="H58" t="n">
        <v>14.61</v>
      </c>
      <c r="I58" t="n">
        <v>15.68</v>
      </c>
      <c r="J58" t="n">
        <v>23.66</v>
      </c>
      <c r="K58" t="n">
        <v>8.4</v>
      </c>
      <c r="L58" t="n">
        <v>5.35</v>
      </c>
      <c r="M58" t="n">
        <v>2.02</v>
      </c>
      <c r="N58" t="n">
        <v>2.88</v>
      </c>
      <c r="O58" t="n">
        <v>15.25</v>
      </c>
      <c r="P58" t="n">
        <v>11.94</v>
      </c>
      <c r="Q58" t="n">
        <v>8.710000000000001</v>
      </c>
      <c r="R58" t="n">
        <v>5.59</v>
      </c>
      <c r="S58" t="n">
        <v>2.53</v>
      </c>
      <c r="T58" t="n">
        <v>2.05</v>
      </c>
      <c r="U58" t="n">
        <v>5.11</v>
      </c>
      <c r="V58" t="n">
        <v>-11.65</v>
      </c>
    </row>
    <row r="59">
      <c r="A59" s="5" t="inlineStr">
        <is>
          <t>Dividendenrendite in %</t>
        </is>
      </c>
      <c r="B59" s="5" t="inlineStr">
        <is>
          <t>Dividend Yield in %</t>
        </is>
      </c>
      <c r="C59" t="n">
        <v>0.19</v>
      </c>
      <c r="D59" t="n">
        <v>0.57</v>
      </c>
      <c r="E59" t="n">
        <v>0.64</v>
      </c>
      <c r="F59" t="n">
        <v>0.65</v>
      </c>
      <c r="G59" t="n">
        <v>0.63</v>
      </c>
      <c r="H59" t="n">
        <v>1.07</v>
      </c>
      <c r="I59" t="n">
        <v>1.18</v>
      </c>
      <c r="J59" t="n">
        <v>1.43</v>
      </c>
      <c r="K59" t="n">
        <v>2.31</v>
      </c>
      <c r="L59" t="n">
        <v>2.26</v>
      </c>
      <c r="M59" t="n">
        <v>2.72</v>
      </c>
      <c r="N59" t="n">
        <v>5.15</v>
      </c>
      <c r="O59" t="n">
        <v>2.52</v>
      </c>
      <c r="P59" t="n">
        <v>1.94</v>
      </c>
      <c r="Q59" t="n">
        <v>2.54</v>
      </c>
      <c r="R59" t="n">
        <v>2.76</v>
      </c>
      <c r="S59" t="n">
        <v>3.94</v>
      </c>
      <c r="T59" t="n">
        <v>7.03</v>
      </c>
      <c r="U59" t="n">
        <v>3.71</v>
      </c>
      <c r="V59" t="n">
        <v>3.02</v>
      </c>
    </row>
    <row r="60">
      <c r="A60" s="5" t="inlineStr">
        <is>
          <t>Gewinnrendite in %</t>
        </is>
      </c>
      <c r="B60" s="5" t="inlineStr">
        <is>
          <t>Return on profit in %</t>
        </is>
      </c>
      <c r="C60" t="n">
        <v>1.2</v>
      </c>
      <c r="D60" t="n">
        <v>2.4</v>
      </c>
      <c r="E60" t="n">
        <v>2.7</v>
      </c>
      <c r="F60" t="n">
        <v>2.8</v>
      </c>
      <c r="G60" t="n">
        <v>3.1</v>
      </c>
      <c r="H60" t="n">
        <v>2.8</v>
      </c>
      <c r="I60" t="n">
        <v>3.6</v>
      </c>
      <c r="J60" t="n">
        <v>4.3</v>
      </c>
      <c r="K60" t="n">
        <v>6.9</v>
      </c>
      <c r="L60" t="n">
        <v>6.6</v>
      </c>
      <c r="M60" t="n">
        <v>-2.8</v>
      </c>
      <c r="N60" t="n">
        <v>9</v>
      </c>
      <c r="O60" t="n">
        <v>6.6</v>
      </c>
      <c r="P60" t="n">
        <v>5.2</v>
      </c>
      <c r="Q60" t="n">
        <v>6.4</v>
      </c>
      <c r="R60" t="n">
        <v>5.9</v>
      </c>
      <c r="S60" t="n">
        <v>3.9</v>
      </c>
      <c r="T60" t="n">
        <v>6.3</v>
      </c>
      <c r="U60" t="n">
        <v>2.7</v>
      </c>
      <c r="V60" t="n">
        <v>0.8</v>
      </c>
    </row>
    <row r="61">
      <c r="A61" s="5" t="inlineStr">
        <is>
          <t>Eigenkapitalrendite in %</t>
        </is>
      </c>
      <c r="B61" s="5" t="inlineStr">
        <is>
          <t>Return on Equity in %</t>
        </is>
      </c>
      <c r="C61" t="n">
        <v>14.49</v>
      </c>
      <c r="D61" t="n">
        <v>14.52</v>
      </c>
      <c r="E61" t="n">
        <v>14.22</v>
      </c>
      <c r="F61" t="n">
        <v>13.97</v>
      </c>
      <c r="G61" t="n">
        <v>19.59</v>
      </c>
      <c r="H61" t="n">
        <v>9.76</v>
      </c>
      <c r="I61" t="n">
        <v>11.64</v>
      </c>
      <c r="J61" t="n">
        <v>12.01</v>
      </c>
      <c r="K61" t="n">
        <v>11.37</v>
      </c>
      <c r="L61" t="n">
        <v>9.470000000000001</v>
      </c>
      <c r="M61" t="n">
        <v>-2.29</v>
      </c>
      <c r="N61" t="n">
        <v>3.72</v>
      </c>
      <c r="O61" t="n">
        <v>9.01</v>
      </c>
      <c r="P61" t="n">
        <v>17.17</v>
      </c>
      <c r="Q61" t="n">
        <v>14.89</v>
      </c>
      <c r="R61" t="n">
        <v>11.14</v>
      </c>
      <c r="S61" t="n">
        <v>3.42</v>
      </c>
      <c r="T61" t="n">
        <v>3.02</v>
      </c>
      <c r="U61" t="n">
        <v>2.17</v>
      </c>
      <c r="V61" t="n">
        <v>0.62</v>
      </c>
    </row>
    <row r="62">
      <c r="A62" s="5" t="inlineStr">
        <is>
          <t>Umsatzrendite in %</t>
        </is>
      </c>
      <c r="B62" s="5" t="inlineStr">
        <is>
          <t>Return on sales in %</t>
        </is>
      </c>
      <c r="C62" t="n">
        <v>8.58</v>
      </c>
      <c r="D62" t="n">
        <v>9.02</v>
      </c>
      <c r="E62" t="n">
        <v>8.17</v>
      </c>
      <c r="F62" t="n">
        <v>7.91</v>
      </c>
      <c r="G62" t="n">
        <v>11.33</v>
      </c>
      <c r="H62" t="n">
        <v>5.44</v>
      </c>
      <c r="I62" t="n">
        <v>5.91</v>
      </c>
      <c r="J62" t="n">
        <v>5.73</v>
      </c>
      <c r="K62" t="n">
        <v>5.67</v>
      </c>
      <c r="L62" t="n">
        <v>4.7</v>
      </c>
      <c r="M62" t="n">
        <v>-1.21</v>
      </c>
      <c r="N62" t="n">
        <v>2.03</v>
      </c>
      <c r="O62" t="n">
        <v>5.11</v>
      </c>
      <c r="P62" t="n">
        <v>5.57</v>
      </c>
      <c r="Q62" t="n">
        <v>4.56</v>
      </c>
      <c r="R62" t="n">
        <v>3.25</v>
      </c>
      <c r="S62" t="n">
        <v>0.99</v>
      </c>
      <c r="T62" t="n">
        <v>0.84</v>
      </c>
      <c r="U62" t="n">
        <v>0.67</v>
      </c>
      <c r="V62" t="n">
        <v>0.22</v>
      </c>
    </row>
    <row r="63">
      <c r="A63" s="5" t="inlineStr">
        <is>
          <t>Gesamtkapitalrendite in %</t>
        </is>
      </c>
      <c r="B63" s="5" t="inlineStr">
        <is>
          <t>Total Return on Investment in %</t>
        </is>
      </c>
      <c r="C63" t="n">
        <v>6.98</v>
      </c>
      <c r="D63" t="n">
        <v>7</v>
      </c>
      <c r="E63" t="n">
        <v>6.37</v>
      </c>
      <c r="F63" t="n">
        <v>7.12</v>
      </c>
      <c r="G63" t="n">
        <v>10.64</v>
      </c>
      <c r="H63" t="n">
        <v>6.43</v>
      </c>
      <c r="I63" t="n">
        <v>5.89</v>
      </c>
      <c r="J63" t="n">
        <v>6.03</v>
      </c>
      <c r="K63" t="n">
        <v>5.86</v>
      </c>
      <c r="L63" t="n">
        <v>5.04</v>
      </c>
      <c r="M63" t="n">
        <v>0.83</v>
      </c>
      <c r="N63" t="n">
        <v>4.28</v>
      </c>
      <c r="O63" t="n">
        <v>5.72</v>
      </c>
      <c r="P63" t="n">
        <v>9.380000000000001</v>
      </c>
      <c r="Q63" t="n">
        <v>8.380000000000001</v>
      </c>
      <c r="R63" t="n">
        <v>5.6</v>
      </c>
      <c r="S63" t="n">
        <v>2.68</v>
      </c>
      <c r="T63" t="n">
        <v>2.61</v>
      </c>
      <c r="U63" t="n">
        <v>2.18</v>
      </c>
      <c r="V63" t="n">
        <v>1.36</v>
      </c>
    </row>
    <row r="64">
      <c r="A64" s="5" t="inlineStr">
        <is>
          <t>Return on Investment in %</t>
        </is>
      </c>
      <c r="B64" s="5" t="inlineStr">
        <is>
          <t>Return on Investment in %</t>
        </is>
      </c>
      <c r="C64" t="n">
        <v>5.51</v>
      </c>
      <c r="D64" t="n">
        <v>5.59</v>
      </c>
      <c r="E64" t="n">
        <v>4.99</v>
      </c>
      <c r="F64" t="n">
        <v>5.87</v>
      </c>
      <c r="G64" t="n">
        <v>8.789999999999999</v>
      </c>
      <c r="H64" t="n">
        <v>3.81</v>
      </c>
      <c r="I64" t="n">
        <v>4.46</v>
      </c>
      <c r="J64" t="n">
        <v>4.53</v>
      </c>
      <c r="K64" t="n">
        <v>4.32</v>
      </c>
      <c r="L64" t="n">
        <v>3.84</v>
      </c>
      <c r="M64" t="n">
        <v>-0.89</v>
      </c>
      <c r="N64" t="n">
        <v>1.43</v>
      </c>
      <c r="O64" t="n">
        <v>3.84</v>
      </c>
      <c r="P64" t="n">
        <v>7.69</v>
      </c>
      <c r="Q64" t="n">
        <v>6.03</v>
      </c>
      <c r="R64" t="n">
        <v>4.26</v>
      </c>
      <c r="S64" t="n">
        <v>1.2</v>
      </c>
      <c r="T64" t="n">
        <v>1</v>
      </c>
      <c r="U64" t="n">
        <v>0.73</v>
      </c>
      <c r="V64" t="n">
        <v>0.27</v>
      </c>
    </row>
    <row r="65">
      <c r="A65" s="5" t="inlineStr">
        <is>
          <t>Arbeitsintensität in %</t>
        </is>
      </c>
      <c r="B65" s="5" t="inlineStr">
        <is>
          <t>Work Intensity in %</t>
        </is>
      </c>
      <c r="C65" t="n">
        <v>29.84</v>
      </c>
      <c r="D65" t="n">
        <v>29.83</v>
      </c>
      <c r="E65" t="n">
        <v>29.25</v>
      </c>
      <c r="F65" t="n">
        <v>33.52</v>
      </c>
      <c r="G65" t="n">
        <v>33.22</v>
      </c>
      <c r="H65" t="n">
        <v>34.27</v>
      </c>
      <c r="I65" t="n">
        <v>30.75</v>
      </c>
      <c r="J65" t="n">
        <v>29.42</v>
      </c>
      <c r="K65" t="n">
        <v>28.9</v>
      </c>
      <c r="L65" t="n">
        <v>27.5</v>
      </c>
      <c r="M65" t="n">
        <v>28.52</v>
      </c>
      <c r="N65" t="n">
        <v>31.41</v>
      </c>
      <c r="O65" t="n">
        <v>33.38</v>
      </c>
      <c r="P65" t="n">
        <v>53.56</v>
      </c>
      <c r="Q65" t="n">
        <v>52.65</v>
      </c>
      <c r="R65" t="n">
        <v>50.34</v>
      </c>
      <c r="S65" t="n">
        <v>48.09</v>
      </c>
      <c r="T65" t="n">
        <v>49.71</v>
      </c>
      <c r="U65" t="n">
        <v>53.16</v>
      </c>
      <c r="V65" t="n">
        <v>60.73</v>
      </c>
    </row>
    <row r="66">
      <c r="A66" s="5" t="inlineStr">
        <is>
          <t>Eigenkapitalquote in %</t>
        </is>
      </c>
      <c r="B66" s="5" t="inlineStr">
        <is>
          <t>Equity Ratio in %</t>
        </is>
      </c>
      <c r="C66" t="n">
        <v>38.01</v>
      </c>
      <c r="D66" t="n">
        <v>38.52</v>
      </c>
      <c r="E66" t="n">
        <v>35.1</v>
      </c>
      <c r="F66" t="n">
        <v>42.03</v>
      </c>
      <c r="G66" t="n">
        <v>44.87</v>
      </c>
      <c r="H66" t="n">
        <v>39.07</v>
      </c>
      <c r="I66" t="n">
        <v>38.34</v>
      </c>
      <c r="J66" t="n">
        <v>37.7</v>
      </c>
      <c r="K66" t="n">
        <v>37.97</v>
      </c>
      <c r="L66" t="n">
        <v>40.51</v>
      </c>
      <c r="M66" t="n">
        <v>38.91</v>
      </c>
      <c r="N66" t="n">
        <v>38.54</v>
      </c>
      <c r="O66" t="n">
        <v>42.62</v>
      </c>
      <c r="P66" t="n">
        <v>44.77</v>
      </c>
      <c r="Q66" t="n">
        <v>40.5</v>
      </c>
      <c r="R66" t="n">
        <v>38.24</v>
      </c>
      <c r="S66" t="n">
        <v>35.14</v>
      </c>
      <c r="T66" t="n">
        <v>33.31</v>
      </c>
      <c r="U66" t="n">
        <v>33.77</v>
      </c>
      <c r="V66" t="n">
        <v>43.03</v>
      </c>
    </row>
    <row r="67">
      <c r="A67" s="5" t="inlineStr">
        <is>
          <t>Fremdkapitalquote in %</t>
        </is>
      </c>
      <c r="B67" s="5" t="inlineStr">
        <is>
          <t>Debt Ratio in %</t>
        </is>
      </c>
      <c r="C67" t="n">
        <v>61.99</v>
      </c>
      <c r="D67" t="n">
        <v>61.48</v>
      </c>
      <c r="E67" t="n">
        <v>64.90000000000001</v>
      </c>
      <c r="F67" t="n">
        <v>57.97</v>
      </c>
      <c r="G67" t="n">
        <v>55.13</v>
      </c>
      <c r="H67" t="n">
        <v>60.93</v>
      </c>
      <c r="I67" t="n">
        <v>61.66</v>
      </c>
      <c r="J67" t="n">
        <v>62.3</v>
      </c>
      <c r="K67" t="n">
        <v>62.03</v>
      </c>
      <c r="L67" t="n">
        <v>59.49</v>
      </c>
      <c r="M67" t="n">
        <v>61.09</v>
      </c>
      <c r="N67" t="n">
        <v>61.46</v>
      </c>
      <c r="O67" t="n">
        <v>57.38</v>
      </c>
      <c r="P67" t="n">
        <v>55.23</v>
      </c>
      <c r="Q67" t="n">
        <v>59.5</v>
      </c>
      <c r="R67" t="n">
        <v>61.76</v>
      </c>
      <c r="S67" t="n">
        <v>64.86</v>
      </c>
      <c r="T67" t="n">
        <v>66.69</v>
      </c>
      <c r="U67" t="n">
        <v>66.23</v>
      </c>
      <c r="V67" t="n">
        <v>56.97</v>
      </c>
    </row>
    <row r="68">
      <c r="A68" s="5" t="inlineStr">
        <is>
          <t>Verschuldungsgrad in %</t>
        </is>
      </c>
      <c r="B68" s="5" t="inlineStr">
        <is>
          <t>Finance Gearing in %</t>
        </is>
      </c>
      <c r="C68" t="n">
        <v>163.07</v>
      </c>
      <c r="D68" t="n">
        <v>159.6</v>
      </c>
      <c r="E68" t="n">
        <v>184.86</v>
      </c>
      <c r="F68" t="n">
        <v>137.92</v>
      </c>
      <c r="G68" t="n">
        <v>122.89</v>
      </c>
      <c r="H68" t="n">
        <v>155.96</v>
      </c>
      <c r="I68" t="n">
        <v>160.8</v>
      </c>
      <c r="J68" t="n">
        <v>165.23</v>
      </c>
      <c r="K68" t="n">
        <v>163.33</v>
      </c>
      <c r="L68" t="n">
        <v>146.85</v>
      </c>
      <c r="M68" t="n">
        <v>157.02</v>
      </c>
      <c r="N68" t="n">
        <v>159.45</v>
      </c>
      <c r="O68" t="n">
        <v>134.63</v>
      </c>
      <c r="P68" t="n">
        <v>123.39</v>
      </c>
      <c r="Q68" t="n">
        <v>146.9</v>
      </c>
      <c r="R68" t="n">
        <v>161.54</v>
      </c>
      <c r="S68" t="n">
        <v>184.54</v>
      </c>
      <c r="T68" t="n">
        <v>200.23</v>
      </c>
      <c r="U68" t="n">
        <v>196.09</v>
      </c>
      <c r="V68" t="n">
        <v>132.42</v>
      </c>
    </row>
    <row r="69">
      <c r="A69" s="5" t="inlineStr">
        <is>
          <t>Bruttoergebnis Marge in %</t>
        </is>
      </c>
      <c r="B69" s="5" t="inlineStr">
        <is>
          <t>Gross Profit Marge in %</t>
        </is>
      </c>
      <c r="C69" t="n">
        <v>51.52</v>
      </c>
      <c r="D69" t="n">
        <v>51.32</v>
      </c>
      <c r="E69" t="n">
        <v>50.31</v>
      </c>
      <c r="F69" t="n">
        <v>48.6</v>
      </c>
      <c r="G69" t="n">
        <v>49.48</v>
      </c>
      <c r="H69" t="n">
        <v>48.2</v>
      </c>
      <c r="I69" t="n">
        <v>48.42</v>
      </c>
      <c r="J69" t="n">
        <v>49.66</v>
      </c>
      <c r="K69" t="n">
        <v>48.75</v>
      </c>
      <c r="L69" t="n">
        <v>47.96</v>
      </c>
      <c r="M69" t="n">
        <v>45.23</v>
      </c>
      <c r="N69" t="n">
        <v>46.83</v>
      </c>
      <c r="O69" t="n">
        <v>46.3</v>
      </c>
      <c r="P69" t="n">
        <v>47.15</v>
      </c>
      <c r="Q69" t="n">
        <v>46.69</v>
      </c>
      <c r="R69" t="n">
        <v>46.15</v>
      </c>
      <c r="S69" t="n">
        <v>46.12</v>
      </c>
      <c r="T69" t="n">
        <v>43.71</v>
      </c>
      <c r="U69" t="n">
        <v>47.38</v>
      </c>
    </row>
    <row r="70">
      <c r="A70" s="5" t="inlineStr">
        <is>
          <t>Kurzfristige Vermögensquote in %</t>
        </is>
      </c>
      <c r="B70" s="5" t="inlineStr">
        <is>
          <t>Current Assets Ratio in %</t>
        </is>
      </c>
      <c r="C70" t="n">
        <v>29.84</v>
      </c>
      <c r="D70" t="n">
        <v>29.83</v>
      </c>
      <c r="E70" t="n">
        <v>29.24</v>
      </c>
      <c r="F70" t="n">
        <v>33.52</v>
      </c>
      <c r="G70" t="n">
        <v>33.22</v>
      </c>
      <c r="H70" t="n">
        <v>34.28</v>
      </c>
      <c r="I70" t="n">
        <v>30.76</v>
      </c>
      <c r="J70" t="n">
        <v>29.42</v>
      </c>
      <c r="K70" t="n">
        <v>28.9</v>
      </c>
      <c r="L70" t="n">
        <v>27.5</v>
      </c>
      <c r="M70" t="n">
        <v>28.52</v>
      </c>
      <c r="N70" t="n">
        <v>31.41</v>
      </c>
      <c r="O70" t="n">
        <v>33.38</v>
      </c>
      <c r="P70" t="n">
        <v>53.56</v>
      </c>
      <c r="Q70" t="n">
        <v>52.65</v>
      </c>
      <c r="R70" t="n">
        <v>50.34</v>
      </c>
      <c r="S70" t="n">
        <v>48.09</v>
      </c>
      <c r="T70" t="n">
        <v>49.71</v>
      </c>
      <c r="U70" t="n">
        <v>53.16</v>
      </c>
    </row>
    <row r="71">
      <c r="A71" s="5" t="inlineStr">
        <is>
          <t>Nettogewinn Marge in %</t>
        </is>
      </c>
      <c r="B71" s="5" t="inlineStr">
        <is>
          <t>Net Profit Marge in %</t>
        </is>
      </c>
      <c r="C71" t="n">
        <v>8.58</v>
      </c>
      <c r="D71" t="n">
        <v>9.02</v>
      </c>
      <c r="E71" t="n">
        <v>8.16</v>
      </c>
      <c r="F71" t="n">
        <v>7.92</v>
      </c>
      <c r="G71" t="n">
        <v>11.33</v>
      </c>
      <c r="H71" t="n">
        <v>5.44</v>
      </c>
      <c r="I71" t="n">
        <v>5.91</v>
      </c>
      <c r="J71" t="n">
        <v>5.73</v>
      </c>
      <c r="K71" t="n">
        <v>5.67</v>
      </c>
      <c r="L71" t="n">
        <v>4.7</v>
      </c>
      <c r="M71" t="n">
        <v>-1.21</v>
      </c>
      <c r="N71" t="n">
        <v>2.03</v>
      </c>
      <c r="O71" t="n">
        <v>5.11</v>
      </c>
      <c r="P71" t="n">
        <v>5.57</v>
      </c>
      <c r="Q71" t="n">
        <v>4.56</v>
      </c>
      <c r="R71" t="n">
        <v>3.25</v>
      </c>
      <c r="S71" t="n">
        <v>0.99</v>
      </c>
      <c r="T71" t="n">
        <v>0.84</v>
      </c>
      <c r="U71" t="n">
        <v>0.67</v>
      </c>
    </row>
    <row r="72">
      <c r="A72" s="5" t="inlineStr">
        <is>
          <t>Operative Ergebnis Marge in %</t>
        </is>
      </c>
      <c r="B72" s="5" t="inlineStr">
        <is>
          <t>EBIT Marge in %</t>
        </is>
      </c>
      <c r="C72" t="n">
        <v>18.37</v>
      </c>
      <c r="D72" t="n">
        <v>19.07</v>
      </c>
      <c r="E72" t="n">
        <v>15.62</v>
      </c>
      <c r="F72" t="n">
        <v>16.96</v>
      </c>
      <c r="G72" t="n">
        <v>17.25</v>
      </c>
      <c r="H72" t="n">
        <v>14.16</v>
      </c>
      <c r="I72" t="n">
        <v>13.11</v>
      </c>
      <c r="J72" t="n">
        <v>12.94</v>
      </c>
      <c r="K72" t="n">
        <v>12.7</v>
      </c>
      <c r="L72" t="n">
        <v>10.94</v>
      </c>
      <c r="M72" t="n">
        <v>3.97</v>
      </c>
      <c r="N72" t="n">
        <v>8.26</v>
      </c>
      <c r="O72" t="n">
        <v>9.32</v>
      </c>
      <c r="P72" t="n">
        <v>10</v>
      </c>
      <c r="Q72" t="n">
        <v>9.02</v>
      </c>
      <c r="R72" t="n">
        <v>6.95</v>
      </c>
      <c r="S72" t="n">
        <v>3.32</v>
      </c>
      <c r="T72" t="n">
        <v>2.83</v>
      </c>
      <c r="U72" t="n">
        <v>3.07</v>
      </c>
    </row>
    <row r="73">
      <c r="A73" s="5" t="inlineStr">
        <is>
          <t>Vermögensumsschlag in %</t>
        </is>
      </c>
      <c r="B73" s="5" t="inlineStr">
        <is>
          <t>Asset Turnover in %</t>
        </is>
      </c>
      <c r="C73" t="n">
        <v>64.23999999999999</v>
      </c>
      <c r="D73" t="n">
        <v>61.97</v>
      </c>
      <c r="E73" t="n">
        <v>61.14</v>
      </c>
      <c r="F73" t="n">
        <v>74.16</v>
      </c>
      <c r="G73" t="n">
        <v>77.59</v>
      </c>
      <c r="H73" t="n">
        <v>70.06</v>
      </c>
      <c r="I73" t="n">
        <v>75.58</v>
      </c>
      <c r="J73" t="n">
        <v>78.95999999999999</v>
      </c>
      <c r="K73" t="n">
        <v>76.06</v>
      </c>
      <c r="L73" t="n">
        <v>81.63</v>
      </c>
      <c r="M73" t="n">
        <v>73.39</v>
      </c>
      <c r="N73" t="n">
        <v>70.70999999999999</v>
      </c>
      <c r="O73" t="n">
        <v>75.14</v>
      </c>
      <c r="P73" t="n">
        <v>138.11</v>
      </c>
      <c r="Q73" t="n">
        <v>132.18</v>
      </c>
      <c r="R73" t="n">
        <v>130.98</v>
      </c>
      <c r="S73" t="n">
        <v>120.78</v>
      </c>
      <c r="T73" t="n">
        <v>119.69</v>
      </c>
      <c r="U73" t="n">
        <v>109.96</v>
      </c>
    </row>
    <row r="74">
      <c r="A74" s="5" t="inlineStr">
        <is>
          <t>Langfristige Vermögensquote in %</t>
        </is>
      </c>
      <c r="B74" s="5" t="inlineStr">
        <is>
          <t>Non-Current Assets Ratio in %</t>
        </is>
      </c>
      <c r="C74" t="n">
        <v>69.27</v>
      </c>
      <c r="D74" t="n">
        <v>69.33</v>
      </c>
      <c r="E74" t="n">
        <v>70.06</v>
      </c>
      <c r="F74" t="n">
        <v>64.92</v>
      </c>
      <c r="G74" t="n">
        <v>65.48</v>
      </c>
      <c r="H74" t="n">
        <v>64.03</v>
      </c>
      <c r="I74" t="n">
        <v>67.03</v>
      </c>
      <c r="J74" t="n">
        <v>68.14</v>
      </c>
      <c r="K74" t="n">
        <v>67.98</v>
      </c>
      <c r="L74" t="n">
        <v>69.48999999999999</v>
      </c>
      <c r="M74" t="n">
        <v>68.86</v>
      </c>
      <c r="N74" t="n">
        <v>66.95999999999999</v>
      </c>
      <c r="O74" t="n">
        <v>65.03</v>
      </c>
      <c r="P74" t="n">
        <v>46.44</v>
      </c>
      <c r="Q74" t="n">
        <v>47.35</v>
      </c>
      <c r="R74" t="n">
        <v>49.08</v>
      </c>
      <c r="S74" t="n">
        <v>51.37</v>
      </c>
      <c r="T74" t="n">
        <v>49.81</v>
      </c>
      <c r="U74" t="n">
        <v>45.89</v>
      </c>
    </row>
    <row r="75">
      <c r="A75" s="5" t="inlineStr">
        <is>
          <t>Gesamtkapitalrentabilität</t>
        </is>
      </c>
      <c r="B75" s="5" t="inlineStr">
        <is>
          <t>ROA Return on Assets in %</t>
        </is>
      </c>
      <c r="C75" t="n">
        <v>5.51</v>
      </c>
      <c r="D75" t="n">
        <v>5.59</v>
      </c>
      <c r="E75" t="n">
        <v>4.99</v>
      </c>
      <c r="F75" t="n">
        <v>5.87</v>
      </c>
      <c r="G75" t="n">
        <v>8.789999999999999</v>
      </c>
      <c r="H75" t="n">
        <v>3.81</v>
      </c>
      <c r="I75" t="n">
        <v>4.46</v>
      </c>
      <c r="J75" t="n">
        <v>4.53</v>
      </c>
      <c r="K75" t="n">
        <v>4.32</v>
      </c>
      <c r="L75" t="n">
        <v>3.84</v>
      </c>
      <c r="M75" t="n">
        <v>-0.89</v>
      </c>
      <c r="N75" t="n">
        <v>1.43</v>
      </c>
      <c r="O75" t="n">
        <v>3.84</v>
      </c>
      <c r="P75" t="n">
        <v>7.69</v>
      </c>
      <c r="Q75" t="n">
        <v>6.03</v>
      </c>
      <c r="R75" t="n">
        <v>4.26</v>
      </c>
      <c r="S75" t="n">
        <v>1.2</v>
      </c>
      <c r="T75" t="n">
        <v>1</v>
      </c>
      <c r="U75" t="n">
        <v>0.73</v>
      </c>
    </row>
    <row r="76">
      <c r="A76" s="5" t="inlineStr">
        <is>
          <t>Ertrag des eingesetzten Kapitals</t>
        </is>
      </c>
      <c r="B76" s="5" t="inlineStr">
        <is>
          <t>ROCE Return on Cap. Empl. in %</t>
        </is>
      </c>
      <c r="C76" t="n">
        <v>15.38</v>
      </c>
      <c r="D76" t="n">
        <v>14.59</v>
      </c>
      <c r="E76" t="n">
        <v>11.52</v>
      </c>
      <c r="F76" t="n">
        <v>15.88</v>
      </c>
      <c r="G76" t="n">
        <v>16.49</v>
      </c>
      <c r="H76" t="n">
        <v>12.34</v>
      </c>
      <c r="I76" t="n">
        <v>12.11</v>
      </c>
      <c r="J76" t="n">
        <v>13.84</v>
      </c>
      <c r="K76" t="n">
        <v>12.69</v>
      </c>
      <c r="L76" t="n">
        <v>11.53</v>
      </c>
      <c r="M76" t="n">
        <v>3.6</v>
      </c>
      <c r="N76" t="n">
        <v>8.279999999999999</v>
      </c>
      <c r="O76" t="n">
        <v>11.38</v>
      </c>
      <c r="P76" t="n">
        <v>20.28</v>
      </c>
      <c r="Q76" t="n">
        <v>17.16</v>
      </c>
      <c r="R76" t="inlineStr">
        <is>
          <t>-</t>
        </is>
      </c>
      <c r="S76" t="inlineStr">
        <is>
          <t>-</t>
        </is>
      </c>
      <c r="T76" t="inlineStr">
        <is>
          <t>-</t>
        </is>
      </c>
      <c r="U76" t="inlineStr">
        <is>
          <t>-</t>
        </is>
      </c>
    </row>
    <row r="77">
      <c r="A77" s="5" t="inlineStr">
        <is>
          <t>Eigenkapital zu Anlagevermögen</t>
        </is>
      </c>
      <c r="B77" s="5" t="inlineStr">
        <is>
          <t>Equity to Fixed Assets in %</t>
        </is>
      </c>
      <c r="C77" t="n">
        <v>41.14</v>
      </c>
      <c r="D77" t="n">
        <v>42.27</v>
      </c>
      <c r="E77" t="n">
        <v>38.37</v>
      </c>
      <c r="F77" t="n">
        <v>50.94</v>
      </c>
      <c r="G77" t="n">
        <v>55.03</v>
      </c>
      <c r="H77" t="n">
        <v>48.87</v>
      </c>
      <c r="I77" t="n">
        <v>46.73</v>
      </c>
      <c r="J77" t="n">
        <v>45.74</v>
      </c>
      <c r="K77" t="n">
        <v>46.84</v>
      </c>
      <c r="L77" t="n">
        <v>49.39</v>
      </c>
      <c r="M77" t="n">
        <v>48.24</v>
      </c>
      <c r="N77" t="n">
        <v>50.02</v>
      </c>
      <c r="O77" t="n">
        <v>57.14</v>
      </c>
      <c r="P77" t="n">
        <v>96.40000000000001</v>
      </c>
      <c r="Q77" t="n">
        <v>85.53</v>
      </c>
      <c r="R77" t="n">
        <v>77.91</v>
      </c>
      <c r="S77" t="n">
        <v>68.42</v>
      </c>
      <c r="T77" t="n">
        <v>66.87</v>
      </c>
      <c r="U77" t="n">
        <v>73.59999999999999</v>
      </c>
    </row>
    <row r="78">
      <c r="A78" s="5" t="inlineStr">
        <is>
          <t>Liquidität Dritten Grades</t>
        </is>
      </c>
      <c r="B78" s="5" t="inlineStr">
        <is>
          <t>Current Ratio in %</t>
        </is>
      </c>
      <c r="C78" t="n">
        <v>128.26</v>
      </c>
      <c r="D78" t="n">
        <v>156.83</v>
      </c>
      <c r="E78" t="n">
        <v>170.69</v>
      </c>
      <c r="F78" t="n">
        <v>161.25</v>
      </c>
      <c r="G78" t="n">
        <v>176.16</v>
      </c>
      <c r="H78" t="n">
        <v>175.21</v>
      </c>
      <c r="I78" t="n">
        <v>168.98</v>
      </c>
      <c r="J78" t="n">
        <v>112.22</v>
      </c>
      <c r="K78" t="n">
        <v>121.03</v>
      </c>
      <c r="L78" t="n">
        <v>121.7</v>
      </c>
      <c r="M78" t="n">
        <v>149.14</v>
      </c>
      <c r="N78" t="n">
        <v>106.55</v>
      </c>
      <c r="O78" t="n">
        <v>86.86</v>
      </c>
      <c r="P78" t="n">
        <v>167.86</v>
      </c>
      <c r="Q78" t="n">
        <v>172.54</v>
      </c>
      <c r="R78" t="inlineStr">
        <is>
          <t>-</t>
        </is>
      </c>
      <c r="S78" t="inlineStr">
        <is>
          <t>-</t>
        </is>
      </c>
      <c r="T78" t="inlineStr">
        <is>
          <t>-</t>
        </is>
      </c>
      <c r="U78" t="inlineStr">
        <is>
          <t>-</t>
        </is>
      </c>
    </row>
    <row r="79">
      <c r="A79" s="5" t="inlineStr">
        <is>
          <t>Operativer Cashflow</t>
        </is>
      </c>
      <c r="B79" s="5" t="inlineStr">
        <is>
          <t>Operating Cashflow in M</t>
        </is>
      </c>
      <c r="C79" t="n">
        <v>1418.2272</v>
      </c>
      <c r="D79" t="n">
        <v>1248.624</v>
      </c>
      <c r="E79" t="n">
        <v>1079.7696</v>
      </c>
      <c r="F79" t="n">
        <v>1159.8912</v>
      </c>
      <c r="G79" t="n">
        <v>1344.096</v>
      </c>
      <c r="H79" t="n">
        <v>546.9983999999999</v>
      </c>
      <c r="I79" t="n">
        <v>587.0591999999999</v>
      </c>
      <c r="J79" t="n">
        <v>885.8303999999999</v>
      </c>
      <c r="K79" t="n">
        <v>315.84</v>
      </c>
      <c r="L79" t="n">
        <v>201.16</v>
      </c>
      <c r="M79" t="n">
        <v>75.952</v>
      </c>
      <c r="N79" t="n">
        <v>108.288</v>
      </c>
      <c r="O79" t="n">
        <v>573.4</v>
      </c>
      <c r="P79" t="n">
        <v>448.944</v>
      </c>
      <c r="Q79" t="n">
        <v>327.496</v>
      </c>
      <c r="R79" t="n">
        <v>210.184</v>
      </c>
      <c r="S79" t="n">
        <v>95.128</v>
      </c>
      <c r="T79" t="n">
        <v>77.08</v>
      </c>
      <c r="U79" t="n">
        <v>192.136</v>
      </c>
    </row>
    <row r="80">
      <c r="A80" s="5" t="inlineStr">
        <is>
          <t>Aktienrückkauf</t>
        </is>
      </c>
      <c r="B80" s="5" t="inlineStr">
        <is>
          <t>Share Buyback in M</t>
        </is>
      </c>
      <c r="C80" t="n">
        <v>0</v>
      </c>
      <c r="D80" t="n">
        <v>0</v>
      </c>
      <c r="E80" t="n">
        <v>0</v>
      </c>
      <c r="F80" t="n">
        <v>0</v>
      </c>
      <c r="G80" t="n">
        <v>0</v>
      </c>
      <c r="H80" t="n">
        <v>0</v>
      </c>
      <c r="I80" t="n">
        <v>0</v>
      </c>
      <c r="J80" t="n">
        <v>0.1600000000000037</v>
      </c>
      <c r="K80" t="n">
        <v>0</v>
      </c>
      <c r="L80" t="n">
        <v>0</v>
      </c>
      <c r="M80" t="n">
        <v>0</v>
      </c>
      <c r="N80" t="n">
        <v>0</v>
      </c>
      <c r="O80" t="n">
        <v>0</v>
      </c>
      <c r="P80" t="n">
        <v>0</v>
      </c>
      <c r="Q80" t="n">
        <v>0</v>
      </c>
      <c r="R80" t="n">
        <v>0</v>
      </c>
      <c r="S80" t="n">
        <v>0</v>
      </c>
      <c r="T80" t="n">
        <v>0</v>
      </c>
      <c r="U80" t="n">
        <v>0</v>
      </c>
    </row>
    <row r="81">
      <c r="A81" s="5" t="inlineStr">
        <is>
          <t>Umsatzwachstum 1J in %</t>
        </is>
      </c>
      <c r="B81" s="5" t="inlineStr">
        <is>
          <t>Revenue Growth 1Y in %</t>
        </is>
      </c>
      <c r="C81" t="n">
        <v>16.67</v>
      </c>
      <c r="D81" t="n">
        <v>11.46</v>
      </c>
      <c r="E81" t="n">
        <v>8.08</v>
      </c>
      <c r="F81" t="n">
        <v>16.59</v>
      </c>
      <c r="G81" t="n">
        <v>25.11</v>
      </c>
      <c r="H81" t="n">
        <v>0.44</v>
      </c>
      <c r="I81" t="n">
        <v>4.92</v>
      </c>
      <c r="J81" t="n">
        <v>15.36</v>
      </c>
      <c r="K81" t="n">
        <v>11.19</v>
      </c>
      <c r="L81" t="n">
        <v>9.5</v>
      </c>
      <c r="M81" t="n">
        <v>-1.55</v>
      </c>
      <c r="N81" t="n">
        <v>3.84</v>
      </c>
      <c r="O81" t="n">
        <v>13.03</v>
      </c>
      <c r="P81" t="n">
        <v>7.6</v>
      </c>
      <c r="Q81" t="n">
        <v>3.57</v>
      </c>
      <c r="R81" t="n">
        <v>5.72</v>
      </c>
      <c r="S81" t="n">
        <v>-7.18</v>
      </c>
      <c r="T81" t="n">
        <v>6.05</v>
      </c>
      <c r="U81" t="n">
        <v>8.5</v>
      </c>
    </row>
    <row r="82">
      <c r="A82" s="5" t="inlineStr">
        <is>
          <t>Umsatzwachstum 3J in %</t>
        </is>
      </c>
      <c r="B82" s="5" t="inlineStr">
        <is>
          <t>Revenue Growth 3Y in %</t>
        </is>
      </c>
      <c r="C82" t="n">
        <v>12.07</v>
      </c>
      <c r="D82" t="n">
        <v>12.04</v>
      </c>
      <c r="E82" t="n">
        <v>16.59</v>
      </c>
      <c r="F82" t="n">
        <v>14.05</v>
      </c>
      <c r="G82" t="n">
        <v>10.16</v>
      </c>
      <c r="H82" t="n">
        <v>6.91</v>
      </c>
      <c r="I82" t="n">
        <v>10.49</v>
      </c>
      <c r="J82" t="n">
        <v>12.02</v>
      </c>
      <c r="K82" t="n">
        <v>6.38</v>
      </c>
      <c r="L82" t="n">
        <v>3.93</v>
      </c>
      <c r="M82" t="n">
        <v>5.11</v>
      </c>
      <c r="N82" t="n">
        <v>8.16</v>
      </c>
      <c r="O82" t="n">
        <v>8.07</v>
      </c>
      <c r="P82" t="n">
        <v>5.63</v>
      </c>
      <c r="Q82" t="n">
        <v>0.7</v>
      </c>
      <c r="R82" t="n">
        <v>1.53</v>
      </c>
      <c r="S82" t="n">
        <v>2.46</v>
      </c>
      <c r="T82" t="inlineStr">
        <is>
          <t>-</t>
        </is>
      </c>
      <c r="U82" t="inlineStr">
        <is>
          <t>-</t>
        </is>
      </c>
    </row>
    <row r="83">
      <c r="A83" s="5" t="inlineStr">
        <is>
          <t>Umsatzwachstum 5J in %</t>
        </is>
      </c>
      <c r="B83" s="5" t="inlineStr">
        <is>
          <t>Revenue Growth 5Y in %</t>
        </is>
      </c>
      <c r="C83" t="n">
        <v>15.58</v>
      </c>
      <c r="D83" t="n">
        <v>12.34</v>
      </c>
      <c r="E83" t="n">
        <v>11.03</v>
      </c>
      <c r="F83" t="n">
        <v>12.48</v>
      </c>
      <c r="G83" t="n">
        <v>11.4</v>
      </c>
      <c r="H83" t="n">
        <v>8.279999999999999</v>
      </c>
      <c r="I83" t="n">
        <v>7.88</v>
      </c>
      <c r="J83" t="n">
        <v>7.67</v>
      </c>
      <c r="K83" t="n">
        <v>7.2</v>
      </c>
      <c r="L83" t="n">
        <v>6.48</v>
      </c>
      <c r="M83" t="n">
        <v>5.3</v>
      </c>
      <c r="N83" t="n">
        <v>6.75</v>
      </c>
      <c r="O83" t="n">
        <v>4.55</v>
      </c>
      <c r="P83" t="n">
        <v>3.15</v>
      </c>
      <c r="Q83" t="n">
        <v>3.33</v>
      </c>
      <c r="R83" t="inlineStr">
        <is>
          <t>-</t>
        </is>
      </c>
      <c r="S83" t="inlineStr">
        <is>
          <t>-</t>
        </is>
      </c>
      <c r="T83" t="inlineStr">
        <is>
          <t>-</t>
        </is>
      </c>
      <c r="U83" t="inlineStr">
        <is>
          <t>-</t>
        </is>
      </c>
    </row>
    <row r="84">
      <c r="A84" s="5" t="inlineStr">
        <is>
          <t>Umsatzwachstum 10J in %</t>
        </is>
      </c>
      <c r="B84" s="5" t="inlineStr">
        <is>
          <t>Revenue Growth 10Y in %</t>
        </is>
      </c>
      <c r="C84" t="n">
        <v>11.93</v>
      </c>
      <c r="D84" t="n">
        <v>10.11</v>
      </c>
      <c r="E84" t="n">
        <v>9.35</v>
      </c>
      <c r="F84" t="n">
        <v>9.84</v>
      </c>
      <c r="G84" t="n">
        <v>8.94</v>
      </c>
      <c r="H84" t="n">
        <v>6.79</v>
      </c>
      <c r="I84" t="n">
        <v>7.32</v>
      </c>
      <c r="J84" t="n">
        <v>6.11</v>
      </c>
      <c r="K84" t="n">
        <v>5.18</v>
      </c>
      <c r="L84" t="n">
        <v>4.91</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10.9</v>
      </c>
      <c r="D85" t="n">
        <v>23.19</v>
      </c>
      <c r="E85" t="n">
        <v>11.47</v>
      </c>
      <c r="F85" t="n">
        <v>-18.53</v>
      </c>
      <c r="G85" t="n">
        <v>160.41</v>
      </c>
      <c r="H85" t="n">
        <v>-7.44</v>
      </c>
      <c r="I85" t="n">
        <v>8.039999999999999</v>
      </c>
      <c r="J85" t="n">
        <v>16.59</v>
      </c>
      <c r="K85" t="n">
        <v>34.19</v>
      </c>
      <c r="L85" t="n">
        <v>-524.66</v>
      </c>
      <c r="M85" t="n">
        <v>-158.87</v>
      </c>
      <c r="N85" t="n">
        <v>-58.8</v>
      </c>
      <c r="O85" t="n">
        <v>3.79</v>
      </c>
      <c r="P85" t="n">
        <v>31.22</v>
      </c>
      <c r="Q85" t="n">
        <v>45.39</v>
      </c>
      <c r="R85" t="n">
        <v>245.45</v>
      </c>
      <c r="S85" t="n">
        <v>10</v>
      </c>
      <c r="T85" t="n">
        <v>33.33</v>
      </c>
      <c r="U85" t="n">
        <v>233.33</v>
      </c>
    </row>
    <row r="86">
      <c r="A86" s="5" t="inlineStr">
        <is>
          <t>Gewinnwachstum 3J in %</t>
        </is>
      </c>
      <c r="B86" s="5" t="inlineStr">
        <is>
          <t>Earnings Growth 3Y in %</t>
        </is>
      </c>
      <c r="C86" t="n">
        <v>15.19</v>
      </c>
      <c r="D86" t="n">
        <v>5.38</v>
      </c>
      <c r="E86" t="n">
        <v>51.12</v>
      </c>
      <c r="F86" t="n">
        <v>44.81</v>
      </c>
      <c r="G86" t="n">
        <v>53.67</v>
      </c>
      <c r="H86" t="n">
        <v>5.73</v>
      </c>
      <c r="I86" t="n">
        <v>19.61</v>
      </c>
      <c r="J86" t="n">
        <v>-157.96</v>
      </c>
      <c r="K86" t="n">
        <v>-216.45</v>
      </c>
      <c r="L86" t="n">
        <v>-247.44</v>
      </c>
      <c r="M86" t="n">
        <v>-71.29000000000001</v>
      </c>
      <c r="N86" t="n">
        <v>-7.93</v>
      </c>
      <c r="O86" t="n">
        <v>26.8</v>
      </c>
      <c r="P86" t="n">
        <v>107.35</v>
      </c>
      <c r="Q86" t="n">
        <v>100.28</v>
      </c>
      <c r="R86" t="n">
        <v>96.26000000000001</v>
      </c>
      <c r="S86" t="n">
        <v>92.22</v>
      </c>
      <c r="T86" t="inlineStr">
        <is>
          <t>-</t>
        </is>
      </c>
      <c r="U86" t="inlineStr">
        <is>
          <t>-</t>
        </is>
      </c>
    </row>
    <row r="87">
      <c r="A87" s="5" t="inlineStr">
        <is>
          <t>Gewinnwachstum 5J in %</t>
        </is>
      </c>
      <c r="B87" s="5" t="inlineStr">
        <is>
          <t>Earnings Growth 5Y in %</t>
        </is>
      </c>
      <c r="C87" t="n">
        <v>37.49</v>
      </c>
      <c r="D87" t="n">
        <v>33.82</v>
      </c>
      <c r="E87" t="n">
        <v>30.79</v>
      </c>
      <c r="F87" t="n">
        <v>31.81</v>
      </c>
      <c r="G87" t="n">
        <v>42.36</v>
      </c>
      <c r="H87" t="n">
        <v>-94.66</v>
      </c>
      <c r="I87" t="n">
        <v>-124.94</v>
      </c>
      <c r="J87" t="n">
        <v>-138.31</v>
      </c>
      <c r="K87" t="n">
        <v>-140.87</v>
      </c>
      <c r="L87" t="n">
        <v>-141.46</v>
      </c>
      <c r="M87" t="n">
        <v>-27.45</v>
      </c>
      <c r="N87" t="n">
        <v>53.41</v>
      </c>
      <c r="O87" t="n">
        <v>67.17</v>
      </c>
      <c r="P87" t="n">
        <v>73.08</v>
      </c>
      <c r="Q87" t="n">
        <v>113.5</v>
      </c>
      <c r="R87" t="inlineStr">
        <is>
          <t>-</t>
        </is>
      </c>
      <c r="S87" t="inlineStr">
        <is>
          <t>-</t>
        </is>
      </c>
      <c r="T87" t="inlineStr">
        <is>
          <t>-</t>
        </is>
      </c>
      <c r="U87" t="inlineStr">
        <is>
          <t>-</t>
        </is>
      </c>
    </row>
    <row r="88">
      <c r="A88" s="5" t="inlineStr">
        <is>
          <t>Gewinnwachstum 10J in %</t>
        </is>
      </c>
      <c r="B88" s="5" t="inlineStr">
        <is>
          <t>Earnings Growth 10Y in %</t>
        </is>
      </c>
      <c r="C88" t="n">
        <v>-28.58</v>
      </c>
      <c r="D88" t="n">
        <v>-45.56</v>
      </c>
      <c r="E88" t="n">
        <v>-53.76</v>
      </c>
      <c r="F88" t="n">
        <v>-54.53</v>
      </c>
      <c r="G88" t="n">
        <v>-49.55</v>
      </c>
      <c r="H88" t="n">
        <v>-61.05</v>
      </c>
      <c r="I88" t="n">
        <v>-35.77</v>
      </c>
      <c r="J88" t="n">
        <v>-35.57</v>
      </c>
      <c r="K88" t="n">
        <v>-33.9</v>
      </c>
      <c r="L88" t="n">
        <v>-13.98</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2.21</v>
      </c>
      <c r="D89" t="n">
        <v>1.25</v>
      </c>
      <c r="E89" t="n">
        <v>1.22</v>
      </c>
      <c r="F89" t="n">
        <v>1.14</v>
      </c>
      <c r="G89" t="n">
        <v>0.76</v>
      </c>
      <c r="H89" t="n">
        <v>-0.38</v>
      </c>
      <c r="I89" t="n">
        <v>-0.22</v>
      </c>
      <c r="J89" t="n">
        <v>-0.17</v>
      </c>
      <c r="K89" t="n">
        <v>-0.1</v>
      </c>
      <c r="L89" t="n">
        <v>-0.11</v>
      </c>
      <c r="M89" t="inlineStr">
        <is>
          <t>-</t>
        </is>
      </c>
      <c r="N89" t="n">
        <v>0.21</v>
      </c>
      <c r="O89" t="n">
        <v>0.23</v>
      </c>
      <c r="P89" t="n">
        <v>0.27</v>
      </c>
      <c r="Q89" t="n">
        <v>0.14</v>
      </c>
      <c r="R89" t="inlineStr">
        <is>
          <t>-</t>
        </is>
      </c>
      <c r="S89" t="inlineStr">
        <is>
          <t>-</t>
        </is>
      </c>
      <c r="T89" t="inlineStr">
        <is>
          <t>-</t>
        </is>
      </c>
      <c r="U89" t="inlineStr">
        <is>
          <t>-</t>
        </is>
      </c>
    </row>
    <row r="90">
      <c r="A90" s="5" t="inlineStr">
        <is>
          <t>EBIT-Wachstum 1J in %</t>
        </is>
      </c>
      <c r="B90" s="5" t="inlineStr">
        <is>
          <t>EBIT Growth 1Y in %</t>
        </is>
      </c>
      <c r="C90" t="n">
        <v>12.42</v>
      </c>
      <c r="D90" t="n">
        <v>36.1</v>
      </c>
      <c r="E90" t="n">
        <v>-0.5</v>
      </c>
      <c r="F90" t="n">
        <v>14.66</v>
      </c>
      <c r="G90" t="n">
        <v>52.38</v>
      </c>
      <c r="H90" t="n">
        <v>8.51</v>
      </c>
      <c r="I90" t="n">
        <v>6.31</v>
      </c>
      <c r="J90" t="n">
        <v>17.51</v>
      </c>
      <c r="K90" t="n">
        <v>29.13</v>
      </c>
      <c r="L90" t="n">
        <v>201.67</v>
      </c>
      <c r="M90" t="n">
        <v>-52.67</v>
      </c>
      <c r="N90" t="n">
        <v>-8.01</v>
      </c>
      <c r="O90" t="n">
        <v>5.37</v>
      </c>
      <c r="P90" t="n">
        <v>19.22</v>
      </c>
      <c r="Q90" t="n">
        <v>34.46</v>
      </c>
      <c r="R90" t="n">
        <v>121.09</v>
      </c>
      <c r="S90" t="n">
        <v>8.890000000000001</v>
      </c>
      <c r="T90" t="n">
        <v>-2.17</v>
      </c>
      <c r="U90" t="n">
        <v>84</v>
      </c>
    </row>
    <row r="91">
      <c r="A91" s="5" t="inlineStr">
        <is>
          <t>EBIT-Wachstum 3J in %</t>
        </is>
      </c>
      <c r="B91" s="5" t="inlineStr">
        <is>
          <t>EBIT Growth 3Y in %</t>
        </is>
      </c>
      <c r="C91" t="n">
        <v>16.01</v>
      </c>
      <c r="D91" t="n">
        <v>16.75</v>
      </c>
      <c r="E91" t="n">
        <v>22.18</v>
      </c>
      <c r="F91" t="n">
        <v>25.18</v>
      </c>
      <c r="G91" t="n">
        <v>22.4</v>
      </c>
      <c r="H91" t="n">
        <v>10.78</v>
      </c>
      <c r="I91" t="n">
        <v>17.65</v>
      </c>
      <c r="J91" t="n">
        <v>82.77</v>
      </c>
      <c r="K91" t="n">
        <v>59.38</v>
      </c>
      <c r="L91" t="n">
        <v>47</v>
      </c>
      <c r="M91" t="n">
        <v>-18.44</v>
      </c>
      <c r="N91" t="n">
        <v>5.53</v>
      </c>
      <c r="O91" t="n">
        <v>19.68</v>
      </c>
      <c r="P91" t="n">
        <v>58.26</v>
      </c>
      <c r="Q91" t="n">
        <v>54.81</v>
      </c>
      <c r="R91" t="n">
        <v>42.6</v>
      </c>
      <c r="S91" t="n">
        <v>30.24</v>
      </c>
      <c r="T91" t="inlineStr">
        <is>
          <t>-</t>
        </is>
      </c>
      <c r="U91" t="inlineStr">
        <is>
          <t>-</t>
        </is>
      </c>
    </row>
    <row r="92">
      <c r="A92" s="5" t="inlineStr">
        <is>
          <t>EBIT-Wachstum 5J in %</t>
        </is>
      </c>
      <c r="B92" s="5" t="inlineStr">
        <is>
          <t>EBIT Growth 5Y in %</t>
        </is>
      </c>
      <c r="C92" t="n">
        <v>23.01</v>
      </c>
      <c r="D92" t="n">
        <v>22.23</v>
      </c>
      <c r="E92" t="n">
        <v>16.27</v>
      </c>
      <c r="F92" t="n">
        <v>19.87</v>
      </c>
      <c r="G92" t="n">
        <v>22.77</v>
      </c>
      <c r="H92" t="n">
        <v>52.63</v>
      </c>
      <c r="I92" t="n">
        <v>40.39</v>
      </c>
      <c r="J92" t="n">
        <v>37.53</v>
      </c>
      <c r="K92" t="n">
        <v>35.1</v>
      </c>
      <c r="L92" t="n">
        <v>33.12</v>
      </c>
      <c r="M92" t="n">
        <v>-0.33</v>
      </c>
      <c r="N92" t="n">
        <v>34.43</v>
      </c>
      <c r="O92" t="n">
        <v>37.81</v>
      </c>
      <c r="P92" t="n">
        <v>36.3</v>
      </c>
      <c r="Q92" t="n">
        <v>49.25</v>
      </c>
      <c r="R92" t="inlineStr">
        <is>
          <t>-</t>
        </is>
      </c>
      <c r="S92" t="inlineStr">
        <is>
          <t>-</t>
        </is>
      </c>
      <c r="T92" t="inlineStr">
        <is>
          <t>-</t>
        </is>
      </c>
      <c r="U92" t="inlineStr">
        <is>
          <t>-</t>
        </is>
      </c>
    </row>
    <row r="93">
      <c r="A93" s="5" t="inlineStr">
        <is>
          <t>EBIT-Wachstum 10J in %</t>
        </is>
      </c>
      <c r="B93" s="5" t="inlineStr">
        <is>
          <t>EBIT Growth 10Y in %</t>
        </is>
      </c>
      <c r="C93" t="n">
        <v>37.82</v>
      </c>
      <c r="D93" t="n">
        <v>31.31</v>
      </c>
      <c r="E93" t="n">
        <v>26.9</v>
      </c>
      <c r="F93" t="n">
        <v>27.49</v>
      </c>
      <c r="G93" t="n">
        <v>27.94</v>
      </c>
      <c r="H93" t="n">
        <v>26.15</v>
      </c>
      <c r="I93" t="n">
        <v>37.41</v>
      </c>
      <c r="J93" t="n">
        <v>37.67</v>
      </c>
      <c r="K93" t="n">
        <v>35.7</v>
      </c>
      <c r="L93" t="n">
        <v>41.18</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13.58</v>
      </c>
      <c r="D94" t="n">
        <v>15.64</v>
      </c>
      <c r="E94" t="n">
        <v>-6.91</v>
      </c>
      <c r="F94" t="n">
        <v>-13.7</v>
      </c>
      <c r="G94" t="n">
        <v>145.72</v>
      </c>
      <c r="H94" t="n">
        <v>-6.82</v>
      </c>
      <c r="I94" t="n">
        <v>-33.73</v>
      </c>
      <c r="J94" t="n">
        <v>181.67</v>
      </c>
      <c r="K94" t="n">
        <v>57.01</v>
      </c>
      <c r="L94" t="n">
        <v>164.85</v>
      </c>
      <c r="M94" t="n">
        <v>-29.86</v>
      </c>
      <c r="N94" t="n">
        <v>-81.11</v>
      </c>
      <c r="O94" t="n">
        <v>27.72</v>
      </c>
      <c r="P94" t="n">
        <v>37.08</v>
      </c>
      <c r="Q94" t="n">
        <v>55.81</v>
      </c>
      <c r="R94" t="n">
        <v>120.95</v>
      </c>
      <c r="S94" t="n">
        <v>23.41</v>
      </c>
      <c r="T94" t="n">
        <v>-59.88</v>
      </c>
      <c r="U94" t="n">
        <v>-143.86</v>
      </c>
    </row>
    <row r="95">
      <c r="A95" s="5" t="inlineStr">
        <is>
          <t>Op.Cashflow Wachstum 3J in %</t>
        </is>
      </c>
      <c r="B95" s="5" t="inlineStr">
        <is>
          <t>Op.Cashflow Wachstum 3Y in %</t>
        </is>
      </c>
      <c r="C95" t="n">
        <v>7.44</v>
      </c>
      <c r="D95" t="n">
        <v>-1.66</v>
      </c>
      <c r="E95" t="n">
        <v>41.7</v>
      </c>
      <c r="F95" t="n">
        <v>41.73</v>
      </c>
      <c r="G95" t="n">
        <v>35.06</v>
      </c>
      <c r="H95" t="n">
        <v>47.04</v>
      </c>
      <c r="I95" t="n">
        <v>68.31999999999999</v>
      </c>
      <c r="J95" t="n">
        <v>134.51</v>
      </c>
      <c r="K95" t="n">
        <v>64</v>
      </c>
      <c r="L95" t="n">
        <v>17.96</v>
      </c>
      <c r="M95" t="n">
        <v>-27.75</v>
      </c>
      <c r="N95" t="n">
        <v>-5.44</v>
      </c>
      <c r="O95" t="n">
        <v>40.2</v>
      </c>
      <c r="P95" t="n">
        <v>71.28</v>
      </c>
      <c r="Q95" t="n">
        <v>66.72</v>
      </c>
      <c r="R95" t="n">
        <v>28.16</v>
      </c>
      <c r="S95" t="n">
        <v>-60.11</v>
      </c>
      <c r="T95" t="inlineStr">
        <is>
          <t>-</t>
        </is>
      </c>
      <c r="U95" t="inlineStr">
        <is>
          <t>-</t>
        </is>
      </c>
    </row>
    <row r="96">
      <c r="A96" s="5" t="inlineStr">
        <is>
          <t>Op.Cashflow Wachstum 5J in %</t>
        </is>
      </c>
      <c r="B96" s="5" t="inlineStr">
        <is>
          <t>Op.Cashflow Wachstum 5Y in %</t>
        </is>
      </c>
      <c r="C96" t="n">
        <v>30.87</v>
      </c>
      <c r="D96" t="n">
        <v>26.79</v>
      </c>
      <c r="E96" t="n">
        <v>16.91</v>
      </c>
      <c r="F96" t="n">
        <v>54.63</v>
      </c>
      <c r="G96" t="n">
        <v>68.77</v>
      </c>
      <c r="H96" t="n">
        <v>72.59999999999999</v>
      </c>
      <c r="I96" t="n">
        <v>67.98999999999999</v>
      </c>
      <c r="J96" t="n">
        <v>58.51</v>
      </c>
      <c r="K96" t="n">
        <v>27.72</v>
      </c>
      <c r="L96" t="n">
        <v>23.74</v>
      </c>
      <c r="M96" t="n">
        <v>1.93</v>
      </c>
      <c r="N96" t="n">
        <v>32.09</v>
      </c>
      <c r="O96" t="n">
        <v>52.99</v>
      </c>
      <c r="P96" t="n">
        <v>35.47</v>
      </c>
      <c r="Q96" t="n">
        <v>-0.71</v>
      </c>
      <c r="R96" t="inlineStr">
        <is>
          <t>-</t>
        </is>
      </c>
      <c r="S96" t="inlineStr">
        <is>
          <t>-</t>
        </is>
      </c>
      <c r="T96" t="inlineStr">
        <is>
          <t>-</t>
        </is>
      </c>
      <c r="U96" t="inlineStr">
        <is>
          <t>-</t>
        </is>
      </c>
    </row>
    <row r="97">
      <c r="A97" s="5" t="inlineStr">
        <is>
          <t>Op.Cashflow Wachstum 10J in %</t>
        </is>
      </c>
      <c r="B97" s="5" t="inlineStr">
        <is>
          <t>Op.Cashflow Wachstum 10Y in %</t>
        </is>
      </c>
      <c r="C97" t="n">
        <v>51.73</v>
      </c>
      <c r="D97" t="n">
        <v>47.39</v>
      </c>
      <c r="E97" t="n">
        <v>37.71</v>
      </c>
      <c r="F97" t="n">
        <v>41.17</v>
      </c>
      <c r="G97" t="n">
        <v>46.25</v>
      </c>
      <c r="H97" t="n">
        <v>37.26</v>
      </c>
      <c r="I97" t="n">
        <v>50.04</v>
      </c>
      <c r="J97" t="n">
        <v>55.75</v>
      </c>
      <c r="K97" t="n">
        <v>31.6</v>
      </c>
      <c r="L97" t="n">
        <v>11.51</v>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187</v>
      </c>
      <c r="D98" t="n">
        <v>273.2</v>
      </c>
      <c r="E98" t="n">
        <v>278.3</v>
      </c>
      <c r="F98" t="n">
        <v>223.2</v>
      </c>
      <c r="G98" t="n">
        <v>206.4</v>
      </c>
      <c r="H98" t="n">
        <v>187.2</v>
      </c>
      <c r="I98" t="n">
        <v>147.4</v>
      </c>
      <c r="J98" t="n">
        <v>34.3</v>
      </c>
      <c r="K98" t="n">
        <v>48.4</v>
      </c>
      <c r="L98" t="n">
        <v>39.6</v>
      </c>
      <c r="M98" t="n">
        <v>77.09999999999999</v>
      </c>
      <c r="N98" t="n">
        <v>16.7</v>
      </c>
      <c r="O98" t="n">
        <v>-39.6</v>
      </c>
      <c r="P98" t="n">
        <v>81.7</v>
      </c>
      <c r="Q98" t="n">
        <v>81.09999999999999</v>
      </c>
      <c r="R98" t="n">
        <v>179.7</v>
      </c>
      <c r="S98" t="n">
        <v>176.1</v>
      </c>
      <c r="T98" t="n">
        <v>197.9</v>
      </c>
      <c r="U98" t="n">
        <v>217.2</v>
      </c>
      <c r="V98" t="n">
        <v>205.5</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SIEMENS HEALTHINEERS </t>
        </is>
      </c>
      <c r="B1" s="2" t="inlineStr">
        <is>
          <t>WKN: SHL100  ISIN: DE000SHL1006  Symbol:SHL  Typ: Aktie</t>
        </is>
      </c>
      <c r="C1" s="2" t="inlineStr"/>
      <c r="D1" s="2" t="inlineStr"/>
      <c r="E1" s="2" t="inlineStr"/>
      <c r="F1" s="2">
        <f>HYPERLINK("tecdax_Stock_Data_EUR.xlsx#INDEX!A1",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+49-800-188-188-5</t>
        </is>
      </c>
      <c r="G4" t="inlineStr">
        <is>
          <t>03.02.2020</t>
        </is>
      </c>
      <c r="H4" t="inlineStr">
        <is>
          <t>Result Q1</t>
        </is>
      </c>
      <c r="J4" t="inlineStr">
        <is>
          <t>Siemens AG und Beteiligungen</t>
        </is>
      </c>
      <c r="L4" t="inlineStr">
        <is>
          <t>85,00%</t>
        </is>
      </c>
    </row>
    <row r="5">
      <c r="A5" s="5" t="inlineStr">
        <is>
          <t>Ticker</t>
        </is>
      </c>
      <c r="B5" t="inlineStr">
        <is>
          <t>SHL</t>
        </is>
      </c>
      <c r="C5" s="5" t="inlineStr">
        <is>
          <t>Fax</t>
        </is>
      </c>
      <c r="D5" s="5" t="inlineStr"/>
      <c r="E5" t="inlineStr">
        <is>
          <t>-</t>
        </is>
      </c>
      <c r="G5" t="inlineStr">
        <is>
          <t>12.02.2020</t>
        </is>
      </c>
      <c r="H5" t="inlineStr">
        <is>
          <t>Annual General Meeting</t>
        </is>
      </c>
      <c r="J5" t="inlineStr">
        <is>
          <t>Freefloat</t>
        </is>
      </c>
      <c r="L5" t="inlineStr">
        <is>
          <t>15,00%</t>
        </is>
      </c>
    </row>
    <row r="6">
      <c r="A6" s="5" t="inlineStr">
        <is>
          <t>Gelistet Seit / Listed Since</t>
        </is>
      </c>
      <c r="B6" t="inlineStr">
        <is>
          <t>-</t>
        </is>
      </c>
      <c r="C6" s="5" t="inlineStr">
        <is>
          <t>Internet</t>
        </is>
      </c>
      <c r="D6" s="5" t="inlineStr"/>
      <c r="E6" t="inlineStr">
        <is>
          <t>https://www.siemens-healthineers.com/de/</t>
        </is>
      </c>
      <c r="G6" t="inlineStr">
        <is>
          <t>17.02.2020</t>
        </is>
      </c>
      <c r="H6" t="inlineStr">
        <is>
          <t>Dividend Payout</t>
        </is>
      </c>
    </row>
    <row r="7">
      <c r="A7" s="5" t="inlineStr">
        <is>
          <t>Nominalwert / Nominal Value</t>
        </is>
      </c>
      <c r="B7" t="inlineStr">
        <is>
          <t>1,00</t>
        </is>
      </c>
      <c r="C7" s="5" t="inlineStr">
        <is>
          <t>E-Mail</t>
        </is>
      </c>
      <c r="D7" s="5" t="inlineStr"/>
      <c r="E7" t="inlineStr">
        <is>
          <t>contact@siemens-healthineers.com</t>
        </is>
      </c>
      <c r="G7" t="inlineStr">
        <is>
          <t>05.05.2020</t>
        </is>
      </c>
      <c r="H7" t="inlineStr">
        <is>
          <t>Score Half Year</t>
        </is>
      </c>
    </row>
    <row r="8">
      <c r="A8" s="5" t="inlineStr">
        <is>
          <t>Land / Country</t>
        </is>
      </c>
      <c r="B8" t="inlineStr">
        <is>
          <t>Deutschland</t>
        </is>
      </c>
      <c r="C8" s="5" t="inlineStr">
        <is>
          <t>Inv. Relations Telefon / Phone</t>
        </is>
      </c>
      <c r="D8" s="5" t="inlineStr"/>
      <c r="E8" t="inlineStr">
        <is>
          <t>+49-9131-84-2676</t>
        </is>
      </c>
      <c r="G8" t="inlineStr">
        <is>
          <t>03.08.2020</t>
        </is>
      </c>
      <c r="H8" t="inlineStr">
        <is>
          <t>Q3 Earnings</t>
        </is>
      </c>
    </row>
    <row r="9">
      <c r="A9" s="5" t="inlineStr">
        <is>
          <t>Währung / Currency</t>
        </is>
      </c>
      <c r="B9" t="inlineStr">
        <is>
          <t>EUR</t>
        </is>
      </c>
      <c r="C9" s="5" t="inlineStr">
        <is>
          <t>Inv. Relations E-Mail</t>
        </is>
      </c>
      <c r="D9" s="5" t="inlineStr"/>
      <c r="E9" t="inlineStr">
        <is>
          <t>ir.team@siemens-healthineers.com</t>
        </is>
      </c>
      <c r="G9" t="inlineStr">
        <is>
          <t>02.11.2020</t>
        </is>
      </c>
      <c r="H9" t="inlineStr">
        <is>
          <t>Preliminary Results</t>
        </is>
      </c>
    </row>
    <row r="10">
      <c r="A10" s="5" t="inlineStr">
        <is>
          <t>Branche / Industry</t>
        </is>
      </c>
      <c r="B10" t="inlineStr">
        <is>
          <t>Medical Equipment</t>
        </is>
      </c>
      <c r="C10" s="5" t="inlineStr">
        <is>
          <t>Kontaktperson / Contact Person</t>
        </is>
      </c>
      <c r="D10" s="5" t="inlineStr"/>
      <c r="E10" t="inlineStr">
        <is>
          <t>Marc Koebernick</t>
        </is>
      </c>
    </row>
    <row r="11">
      <c r="A11" s="5" t="inlineStr">
        <is>
          <t>Sektor / Sector</t>
        </is>
      </c>
      <c r="B11" t="inlineStr">
        <is>
          <t>Health Service</t>
        </is>
      </c>
    </row>
    <row r="12">
      <c r="A12" s="5" t="inlineStr">
        <is>
          <t>Typ / Genre</t>
        </is>
      </c>
      <c r="B12" t="inlineStr">
        <is>
          <t>Namensaktie</t>
        </is>
      </c>
    </row>
    <row r="13">
      <c r="A13" s="5" t="inlineStr">
        <is>
          <t>Adresse / Address</t>
        </is>
      </c>
      <c r="B13" t="inlineStr">
        <is>
          <t>Siemens Healthineers AGHenkestr. 127  D-91052 Erlangen</t>
        </is>
      </c>
    </row>
    <row r="14">
      <c r="A14" s="5" t="inlineStr">
        <is>
          <t>Management</t>
        </is>
      </c>
      <c r="B14" t="inlineStr">
        <is>
          <t>Dr. Bernd Montag, Dr. Jochen Schmitz, Dr. Christoph Zindel</t>
        </is>
      </c>
    </row>
    <row r="15">
      <c r="A15" s="5" t="inlineStr">
        <is>
          <t>Aufsichtsrat / Board</t>
        </is>
      </c>
      <c r="B15" t="inlineStr">
        <is>
          <t>Dr. Ralf P. Thomas, Dr. Norbert Gaus, Dr. Marion Helmes, Dr. Andreas C. Hoffmann, Dr. Philipp Rösler, Michael Sen, Dr. Nathalie von Siemens, Dr. Gregory Sorensen, Karl-Heinz Streibich</t>
        </is>
      </c>
    </row>
    <row r="16">
      <c r="A16" s="5" t="inlineStr">
        <is>
          <t>Beschreibung</t>
        </is>
      </c>
      <c r="B16" t="inlineStr">
        <is>
          <t>Siemens Healthineers ist das separat geführte Healthcare-Geschäft der Siemens AG und seit 2018 börsennotiert. Zu den Kernbereichen zählen die Bildgebung für Diagnostik und Therapie, Labordiagnostik sowie digitale Gesundheitsservices und Krankenhausmanagement. Das Unternehmen bietet dabei Röntgen-, Computertomographie (CT)- und Magnetresonanztomographie-Geräte sowie Blut- und Urintests. Die medizinischen Systeme des Unternehmens und die klinische Informationstechnik werden von Krankenhäusern sowie Forschungslaboren genutzt und in einer Vielzahl von Teilgebieten wie der Kardiologie, Onkologie und Neurologie eingesetzt. Copyright 2014 FINANCE BASE AG</t>
        </is>
      </c>
    </row>
    <row r="17">
      <c r="A17" s="5" t="inlineStr">
        <is>
          <t>Profile</t>
        </is>
      </c>
      <c r="B17" t="inlineStr">
        <is>
          <t>Siemens Healthineers is separately managed healthcare business of Siemens AG and publicly traded since 2018th Key areas include imaging for diagnosis and therapy, laboratory diagnostics, and digital health services and hospital management. The company offers X-ray, computed tomography (CT) - and magnetic resonance imaging devices as well as blood and urine tests. The company's medical systems and clinical information technology used by hospitals, research laboratories and used in a variety of sub-areas such as cardiology, oncology and neurology.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2019</v>
      </c>
      <c r="D19" s="5" t="n">
        <v>2018</v>
      </c>
      <c r="E19" s="5" t="n">
        <v>2017</v>
      </c>
      <c r="F19" s="5" t="n">
        <v>2016</v>
      </c>
      <c r="G19" s="5" t="n">
        <v>2015</v>
      </c>
      <c r="H19" s="5" t="inlineStr"/>
      <c r="I19" s="5" t="inlineStr"/>
      <c r="J19" s="5" t="inlineStr"/>
      <c r="K19" s="5" t="inlineStr"/>
      <c r="L19" s="5" t="inlineStr"/>
    </row>
    <row r="20">
      <c r="A20" s="5" t="inlineStr">
        <is>
          <t>Umsatz</t>
        </is>
      </c>
      <c r="B20" s="5" t="inlineStr">
        <is>
          <t>Revenue</t>
        </is>
      </c>
      <c r="C20" t="n">
        <v>14518</v>
      </c>
      <c r="D20" t="n">
        <v>13429</v>
      </c>
      <c r="E20" t="n">
        <v>13796</v>
      </c>
      <c r="F20" t="n">
        <v>13547</v>
      </c>
      <c r="G20" t="n">
        <v>12936</v>
      </c>
    </row>
    <row r="21">
      <c r="A21" s="5" t="inlineStr">
        <is>
          <t>Bruttoergebnis vom Umsatz</t>
        </is>
      </c>
      <c r="B21" s="5" t="inlineStr">
        <is>
          <t>Gross Profit</t>
        </is>
      </c>
      <c r="C21" t="n">
        <v>5796</v>
      </c>
      <c r="D21" t="n">
        <v>5468</v>
      </c>
      <c r="E21" t="n">
        <v>5762</v>
      </c>
      <c r="F21" t="n">
        <v>5467</v>
      </c>
      <c r="G21" t="n">
        <v>5069</v>
      </c>
    </row>
    <row r="22">
      <c r="A22" s="5" t="inlineStr">
        <is>
          <t>Operatives Ergebnis (EBIT)</t>
        </is>
      </c>
      <c r="B22" s="5" t="inlineStr">
        <is>
          <t>EBIT Earning Before Interest &amp; Tax</t>
        </is>
      </c>
      <c r="C22" t="n">
        <v>2300</v>
      </c>
      <c r="D22" t="n">
        <v>1968</v>
      </c>
      <c r="E22" t="n">
        <v>2299</v>
      </c>
      <c r="F22" t="n">
        <v>2123</v>
      </c>
      <c r="G22" t="n">
        <v>1972</v>
      </c>
    </row>
    <row r="23">
      <c r="A23" s="5" t="inlineStr">
        <is>
          <t>Finanzergebnis</t>
        </is>
      </c>
      <c r="B23" s="5" t="inlineStr">
        <is>
          <t>Financial Result</t>
        </is>
      </c>
      <c r="C23" t="n">
        <v>-107</v>
      </c>
      <c r="D23" t="n">
        <v>-169</v>
      </c>
      <c r="E23" t="n">
        <v>-255</v>
      </c>
      <c r="F23" t="n">
        <v>-205</v>
      </c>
      <c r="G23" t="n">
        <v>-96</v>
      </c>
    </row>
    <row r="24">
      <c r="A24" s="5" t="inlineStr">
        <is>
          <t>Ergebnis vor Steuer (EBT)</t>
        </is>
      </c>
      <c r="B24" s="5" t="inlineStr">
        <is>
          <t>EBT Earning Before Tax</t>
        </is>
      </c>
      <c r="C24" t="n">
        <v>2193</v>
      </c>
      <c r="D24" t="n">
        <v>1799</v>
      </c>
      <c r="E24" t="n">
        <v>2044</v>
      </c>
      <c r="F24" t="n">
        <v>1918</v>
      </c>
      <c r="G24" t="n">
        <v>1876</v>
      </c>
    </row>
    <row r="25">
      <c r="A25" s="5" t="inlineStr">
        <is>
          <t>Steuern auf Einkommen und Ertrag</t>
        </is>
      </c>
      <c r="B25" s="5" t="inlineStr">
        <is>
          <t>Taxes on income and earnings</t>
        </is>
      </c>
      <c r="C25" t="n">
        <v>607</v>
      </c>
      <c r="D25" t="n">
        <v>515</v>
      </c>
      <c r="E25" t="n">
        <v>600</v>
      </c>
      <c r="F25" t="n">
        <v>590</v>
      </c>
      <c r="G25" t="n">
        <v>584</v>
      </c>
    </row>
    <row r="26">
      <c r="A26" s="5" t="inlineStr">
        <is>
          <t>Ergebnis nach Steuer</t>
        </is>
      </c>
      <c r="B26" s="5" t="inlineStr">
        <is>
          <t>Earnings after tax</t>
        </is>
      </c>
      <c r="C26" t="n">
        <v>1586</v>
      </c>
      <c r="D26" t="n">
        <v>1284</v>
      </c>
      <c r="E26" t="n">
        <v>1444</v>
      </c>
      <c r="F26" t="n">
        <v>1328</v>
      </c>
      <c r="G26" t="n">
        <v>1292</v>
      </c>
    </row>
    <row r="27">
      <c r="A27" s="5" t="inlineStr">
        <is>
          <t>Minderheitenanteil</t>
        </is>
      </c>
      <c r="B27" s="5" t="inlineStr">
        <is>
          <t>Minority Share</t>
        </is>
      </c>
      <c r="C27" t="n">
        <v>-18</v>
      </c>
      <c r="D27" t="n">
        <v>-19</v>
      </c>
      <c r="E27" t="n">
        <v>-17</v>
      </c>
      <c r="F27" t="n">
        <v>-17</v>
      </c>
      <c r="G27" t="n">
        <v>-15</v>
      </c>
    </row>
    <row r="28">
      <c r="A28" s="5" t="inlineStr">
        <is>
          <t>Jahresüberschuss/-fehlbetrag</t>
        </is>
      </c>
      <c r="B28" s="5" t="inlineStr">
        <is>
          <t>Net Profit</t>
        </is>
      </c>
      <c r="C28" t="n">
        <v>1567</v>
      </c>
      <c r="D28" t="n">
        <v>1265</v>
      </c>
      <c r="E28" t="n">
        <v>1427</v>
      </c>
      <c r="F28" t="n">
        <v>1311</v>
      </c>
      <c r="G28" t="n">
        <v>1277</v>
      </c>
    </row>
    <row r="29">
      <c r="A29" s="5" t="inlineStr">
        <is>
          <t>Summe Umlaufvermögen</t>
        </is>
      </c>
      <c r="B29" s="5" t="inlineStr">
        <is>
          <t>Current Assets</t>
        </is>
      </c>
      <c r="C29" t="n">
        <v>7779</v>
      </c>
      <c r="D29" t="n">
        <v>7199</v>
      </c>
      <c r="E29" t="n">
        <v>7110</v>
      </c>
      <c r="F29" t="n">
        <v>7922</v>
      </c>
      <c r="G29" t="n">
        <v>7553</v>
      </c>
    </row>
    <row r="30">
      <c r="A30" s="5" t="inlineStr">
        <is>
          <t>Summe Anlagevermögen</t>
        </is>
      </c>
      <c r="B30" s="5" t="inlineStr">
        <is>
          <t>Fixed Assets</t>
        </is>
      </c>
      <c r="C30" t="n">
        <v>13650</v>
      </c>
      <c r="D30" t="n">
        <v>12559</v>
      </c>
      <c r="E30" t="n">
        <v>13330</v>
      </c>
      <c r="F30" t="n">
        <v>12373</v>
      </c>
      <c r="G30" t="n">
        <v>11904</v>
      </c>
    </row>
    <row r="31">
      <c r="A31" s="5" t="inlineStr">
        <is>
          <t>Summe Aktiva</t>
        </is>
      </c>
      <c r="B31" s="5" t="inlineStr">
        <is>
          <t>Total Assets</t>
        </is>
      </c>
      <c r="C31" t="n">
        <v>21429</v>
      </c>
      <c r="D31" t="n">
        <v>19758</v>
      </c>
      <c r="E31" t="n">
        <v>20440</v>
      </c>
      <c r="F31" t="n">
        <v>20295</v>
      </c>
      <c r="G31" t="n">
        <v>19457</v>
      </c>
    </row>
    <row r="32">
      <c r="A32" s="5" t="inlineStr">
        <is>
          <t>Summe kurzfristiges Fremdkapital</t>
        </is>
      </c>
      <c r="B32" s="5" t="inlineStr">
        <is>
          <t>Short-Term Debt</t>
        </is>
      </c>
      <c r="C32" t="n">
        <v>5605</v>
      </c>
      <c r="D32" t="n">
        <v>5303</v>
      </c>
      <c r="E32" t="n">
        <v>9275</v>
      </c>
      <c r="F32" t="n">
        <v>9304</v>
      </c>
      <c r="G32" t="n">
        <v>13645</v>
      </c>
    </row>
    <row r="33">
      <c r="A33" s="5" t="inlineStr">
        <is>
          <t>Summe langfristiges Fremdkapital</t>
        </is>
      </c>
      <c r="B33" s="5" t="inlineStr">
        <is>
          <t>Long-Term Debt</t>
        </is>
      </c>
      <c r="C33" t="n">
        <v>6043</v>
      </c>
      <c r="D33" t="n">
        <v>5780</v>
      </c>
      <c r="E33" t="n">
        <v>7923</v>
      </c>
      <c r="F33" t="n">
        <v>8584</v>
      </c>
      <c r="G33" t="n">
        <v>2084</v>
      </c>
    </row>
    <row r="34">
      <c r="A34" s="5" t="inlineStr">
        <is>
          <t>Summe Fremdkapital</t>
        </is>
      </c>
      <c r="B34" s="5" t="inlineStr">
        <is>
          <t>Total Liabilities</t>
        </is>
      </c>
      <c r="C34" t="n">
        <v>11648</v>
      </c>
      <c r="D34" t="n">
        <v>11083</v>
      </c>
      <c r="E34" t="n">
        <v>17198</v>
      </c>
      <c r="F34" t="n">
        <v>17888</v>
      </c>
      <c r="G34" t="n">
        <v>15729</v>
      </c>
    </row>
    <row r="35">
      <c r="A35" s="5" t="inlineStr">
        <is>
          <t>Minderheitenanteil</t>
        </is>
      </c>
      <c r="B35" s="5" t="inlineStr">
        <is>
          <t>Minority Share</t>
        </is>
      </c>
      <c r="C35" t="n">
        <v>13</v>
      </c>
      <c r="D35" t="n">
        <v>20</v>
      </c>
      <c r="E35" t="n">
        <v>8</v>
      </c>
      <c r="F35" t="n">
        <v>33</v>
      </c>
      <c r="G35" t="n">
        <v>39</v>
      </c>
    </row>
    <row r="36">
      <c r="A36" s="5" t="inlineStr">
        <is>
          <t>Summe Eigenkapital</t>
        </is>
      </c>
      <c r="B36" s="5" t="inlineStr">
        <is>
          <t>Equity</t>
        </is>
      </c>
      <c r="C36" t="n">
        <v>9769</v>
      </c>
      <c r="D36" t="n">
        <v>8655</v>
      </c>
      <c r="E36" t="n">
        <v>3234</v>
      </c>
      <c r="F36" t="n">
        <v>2374</v>
      </c>
      <c r="G36" t="n">
        <v>3689</v>
      </c>
    </row>
    <row r="37">
      <c r="A37" s="5" t="inlineStr">
        <is>
          <t>Summe Passiva</t>
        </is>
      </c>
      <c r="B37" s="5" t="inlineStr">
        <is>
          <t>Liabilities &amp; Shareholder Equity</t>
        </is>
      </c>
      <c r="C37" t="n">
        <v>21429</v>
      </c>
      <c r="D37" t="n">
        <v>19758</v>
      </c>
      <c r="E37" t="n">
        <v>20440</v>
      </c>
      <c r="F37" t="n">
        <v>20295</v>
      </c>
      <c r="G37" t="n">
        <v>19457</v>
      </c>
    </row>
    <row r="38">
      <c r="A38" s="5" t="inlineStr">
        <is>
          <t>Mio.Aktien im Umlauf</t>
        </is>
      </c>
      <c r="B38" s="5" t="inlineStr">
        <is>
          <t>Million shares outstanding</t>
        </is>
      </c>
      <c r="C38" t="n">
        <v>1000</v>
      </c>
      <c r="D38" t="n">
        <v>1000</v>
      </c>
      <c r="E38" t="inlineStr">
        <is>
          <t>-</t>
        </is>
      </c>
      <c r="F38" t="inlineStr">
        <is>
          <t>-</t>
        </is>
      </c>
      <c r="G38" t="inlineStr">
        <is>
          <t>-</t>
        </is>
      </c>
    </row>
    <row r="39">
      <c r="A39" s="5" t="inlineStr">
        <is>
          <t>Gezeichnetes Kapital (in Mio.)</t>
        </is>
      </c>
      <c r="B39" s="5" t="inlineStr">
        <is>
          <t>Subscribed Capital in M</t>
        </is>
      </c>
      <c r="C39" t="n">
        <v>1000</v>
      </c>
      <c r="D39" t="n">
        <v>1000</v>
      </c>
      <c r="E39" t="inlineStr">
        <is>
          <t>-</t>
        </is>
      </c>
      <c r="F39" t="inlineStr">
        <is>
          <t>-</t>
        </is>
      </c>
      <c r="G39" t="inlineStr">
        <is>
          <t>-</t>
        </is>
      </c>
    </row>
    <row r="40">
      <c r="A40" s="5" t="inlineStr">
        <is>
          <t>Ergebnis je Aktie (brutto)</t>
        </is>
      </c>
      <c r="B40" s="5" t="inlineStr">
        <is>
          <t>Earnings per share</t>
        </is>
      </c>
      <c r="C40" t="n">
        <v>2.19</v>
      </c>
      <c r="D40" t="n">
        <v>1.8</v>
      </c>
      <c r="E40" t="inlineStr">
        <is>
          <t>-</t>
        </is>
      </c>
      <c r="F40" t="inlineStr">
        <is>
          <t>-</t>
        </is>
      </c>
      <c r="G40" t="inlineStr">
        <is>
          <t>-</t>
        </is>
      </c>
    </row>
    <row r="41">
      <c r="A41" s="5" t="inlineStr">
        <is>
          <t>Ergebnis je Aktie (unverwässert)</t>
        </is>
      </c>
      <c r="B41" s="5" t="inlineStr">
        <is>
          <t>Basic Earnings per share</t>
        </is>
      </c>
      <c r="C41" t="n">
        <v>1.57</v>
      </c>
      <c r="D41" t="n">
        <v>1.26</v>
      </c>
      <c r="E41" t="n">
        <v>1.38</v>
      </c>
      <c r="F41" t="inlineStr">
        <is>
          <t>-</t>
        </is>
      </c>
      <c r="G41" t="inlineStr">
        <is>
          <t>-</t>
        </is>
      </c>
    </row>
    <row r="42">
      <c r="A42" s="5" t="inlineStr">
        <is>
          <t>Ergebnis je Aktie (verwässert)</t>
        </is>
      </c>
      <c r="B42" s="5" t="inlineStr">
        <is>
          <t>Diluted Earnings per share</t>
        </is>
      </c>
      <c r="C42" t="n">
        <v>1.57</v>
      </c>
      <c r="D42" t="n">
        <v>1.26</v>
      </c>
      <c r="E42" t="n">
        <v>1.38</v>
      </c>
      <c r="F42" t="inlineStr">
        <is>
          <t>-</t>
        </is>
      </c>
      <c r="G42" t="inlineStr">
        <is>
          <t>-</t>
        </is>
      </c>
    </row>
    <row r="43">
      <c r="A43" s="5" t="inlineStr">
        <is>
          <t>Dividende je Aktie</t>
        </is>
      </c>
      <c r="B43" s="5" t="inlineStr">
        <is>
          <t>Dividend per share</t>
        </is>
      </c>
      <c r="C43" t="n">
        <v>0.8</v>
      </c>
      <c r="D43" t="n">
        <v>0.7</v>
      </c>
      <c r="E43" t="inlineStr">
        <is>
          <t>-</t>
        </is>
      </c>
      <c r="F43" t="inlineStr">
        <is>
          <t>-</t>
        </is>
      </c>
      <c r="G43" t="inlineStr">
        <is>
          <t>-</t>
        </is>
      </c>
    </row>
    <row r="44">
      <c r="A44" s="5" t="inlineStr">
        <is>
          <t>Dividendenausschüttung in Mio</t>
        </is>
      </c>
      <c r="B44" s="5" t="inlineStr">
        <is>
          <t>Dividend Payment in M</t>
        </is>
      </c>
      <c r="C44" t="n">
        <v>798.45</v>
      </c>
      <c r="D44" t="n">
        <v>699</v>
      </c>
      <c r="E44" t="inlineStr">
        <is>
          <t>-</t>
        </is>
      </c>
      <c r="F44" t="inlineStr">
        <is>
          <t>-</t>
        </is>
      </c>
      <c r="G44" t="inlineStr">
        <is>
          <t>-</t>
        </is>
      </c>
    </row>
    <row r="45">
      <c r="A45" s="5" t="inlineStr">
        <is>
          <t>Umsatz je Aktie</t>
        </is>
      </c>
      <c r="B45" s="5" t="inlineStr">
        <is>
          <t>Revenue per share</t>
        </is>
      </c>
      <c r="C45" t="n">
        <v>14.52</v>
      </c>
      <c r="D45" t="n">
        <v>13.43</v>
      </c>
      <c r="E45" t="inlineStr">
        <is>
          <t>-</t>
        </is>
      </c>
      <c r="F45" t="inlineStr">
        <is>
          <t>-</t>
        </is>
      </c>
      <c r="G45" t="inlineStr">
        <is>
          <t>-</t>
        </is>
      </c>
    </row>
    <row r="46">
      <c r="A46" s="5" t="inlineStr">
        <is>
          <t>Buchwert je Aktie</t>
        </is>
      </c>
      <c r="B46" s="5" t="inlineStr">
        <is>
          <t>Book value per share</t>
        </is>
      </c>
      <c r="C46" t="n">
        <v>9.779999999999999</v>
      </c>
      <c r="D46" t="n">
        <v>8.68</v>
      </c>
      <c r="E46" t="inlineStr">
        <is>
          <t>-</t>
        </is>
      </c>
      <c r="F46" t="inlineStr">
        <is>
          <t>-</t>
        </is>
      </c>
      <c r="G46" t="inlineStr">
        <is>
          <t>-</t>
        </is>
      </c>
    </row>
    <row r="47">
      <c r="A47" s="5" t="inlineStr">
        <is>
          <t>Cashflow je Aktie</t>
        </is>
      </c>
      <c r="B47" s="5" t="inlineStr">
        <is>
          <t>Cashflow per share</t>
        </is>
      </c>
      <c r="C47" t="n">
        <v>1.62</v>
      </c>
      <c r="D47" t="n">
        <v>1.6</v>
      </c>
      <c r="E47" t="inlineStr">
        <is>
          <t>-</t>
        </is>
      </c>
      <c r="F47" t="inlineStr">
        <is>
          <t>-</t>
        </is>
      </c>
      <c r="G47" t="inlineStr">
        <is>
          <t>-</t>
        </is>
      </c>
    </row>
    <row r="48">
      <c r="A48" s="5" t="inlineStr">
        <is>
          <t>Bilanzsumme je Aktie</t>
        </is>
      </c>
      <c r="B48" s="5" t="inlineStr">
        <is>
          <t>Total assets per share</t>
        </is>
      </c>
      <c r="C48" t="n">
        <v>21.43</v>
      </c>
      <c r="D48" t="n">
        <v>19.76</v>
      </c>
      <c r="E48" t="inlineStr">
        <is>
          <t>-</t>
        </is>
      </c>
      <c r="F48" t="inlineStr">
        <is>
          <t>-</t>
        </is>
      </c>
      <c r="G48" t="inlineStr">
        <is>
          <t>-</t>
        </is>
      </c>
    </row>
    <row r="49">
      <c r="A49" s="5" t="inlineStr">
        <is>
          <t>Personal am Ende des Jahres</t>
        </is>
      </c>
      <c r="B49" s="5" t="inlineStr">
        <is>
          <t>Staff at the end of year</t>
        </is>
      </c>
      <c r="C49" t="n">
        <v>52000</v>
      </c>
      <c r="D49" t="n">
        <v>50000</v>
      </c>
      <c r="E49" t="n">
        <v>48000</v>
      </c>
      <c r="F49" t="inlineStr">
        <is>
          <t>-</t>
        </is>
      </c>
      <c r="G49" t="inlineStr">
        <is>
          <t>-</t>
        </is>
      </c>
    </row>
    <row r="50">
      <c r="A50" s="5" t="inlineStr">
        <is>
          <t>Personalaufwand in Mio. EUR</t>
        </is>
      </c>
      <c r="B50" s="5" t="inlineStr">
        <is>
          <t>Personnel expenses in M</t>
        </is>
      </c>
      <c r="C50" t="n">
        <v>4775</v>
      </c>
      <c r="D50" t="n">
        <v>4559</v>
      </c>
      <c r="E50" t="n">
        <v>4529</v>
      </c>
      <c r="F50" t="inlineStr">
        <is>
          <t>-</t>
        </is>
      </c>
      <c r="G50" t="inlineStr">
        <is>
          <t>-</t>
        </is>
      </c>
    </row>
    <row r="51">
      <c r="A51" s="5" t="inlineStr">
        <is>
          <t>Aufwand je Mitarbeiter in EUR</t>
        </is>
      </c>
      <c r="B51" s="5" t="inlineStr">
        <is>
          <t>Effort per employee</t>
        </is>
      </c>
      <c r="C51" t="n">
        <v>91827</v>
      </c>
      <c r="D51" t="n">
        <v>91180</v>
      </c>
      <c r="E51" t="n">
        <v>94354</v>
      </c>
      <c r="F51" t="inlineStr">
        <is>
          <t>-</t>
        </is>
      </c>
      <c r="G51" t="inlineStr">
        <is>
          <t>-</t>
        </is>
      </c>
    </row>
    <row r="52">
      <c r="A52" s="5" t="inlineStr">
        <is>
          <t>Umsatz je Mitarbeiter in EUR</t>
        </is>
      </c>
      <c r="B52" s="5" t="inlineStr">
        <is>
          <t>Turnover per employee</t>
        </is>
      </c>
      <c r="C52" t="n">
        <v>279192</v>
      </c>
      <c r="D52" t="n">
        <v>268580</v>
      </c>
      <c r="E52" t="n">
        <v>284938</v>
      </c>
      <c r="F52" t="inlineStr">
        <is>
          <t>-</t>
        </is>
      </c>
      <c r="G52" t="inlineStr">
        <is>
          <t>-</t>
        </is>
      </c>
    </row>
    <row r="53">
      <c r="A53" s="5" t="inlineStr">
        <is>
          <t>Bruttoergebnis je Mitarbeiter in EUR</t>
        </is>
      </c>
      <c r="B53" s="5" t="inlineStr">
        <is>
          <t>Gross Profit per employee</t>
        </is>
      </c>
      <c r="C53" t="n">
        <v>111462</v>
      </c>
      <c r="D53" t="n">
        <v>109360</v>
      </c>
      <c r="E53" t="n">
        <v>120042</v>
      </c>
      <c r="F53" t="inlineStr">
        <is>
          <t>-</t>
        </is>
      </c>
      <c r="G53" t="inlineStr">
        <is>
          <t>-</t>
        </is>
      </c>
    </row>
    <row r="54">
      <c r="A54" s="5" t="inlineStr">
        <is>
          <t>Gewinn je Mitarbeiter in EUR</t>
        </is>
      </c>
      <c r="B54" s="5" t="inlineStr">
        <is>
          <t>Earnings per employee</t>
        </is>
      </c>
      <c r="C54" t="n">
        <v>30135</v>
      </c>
      <c r="D54" t="n">
        <v>25300</v>
      </c>
      <c r="E54" t="n">
        <v>29729</v>
      </c>
      <c r="F54" t="inlineStr">
        <is>
          <t>-</t>
        </is>
      </c>
      <c r="G54" t="inlineStr">
        <is>
          <t>-</t>
        </is>
      </c>
    </row>
    <row r="55">
      <c r="A55" s="5" t="inlineStr">
        <is>
          <t>KGV (Kurs/Gewinn)</t>
        </is>
      </c>
      <c r="B55" s="5" t="inlineStr">
        <is>
          <t>PE (price/earnings)</t>
        </is>
      </c>
      <c r="C55" t="n">
        <v>23</v>
      </c>
      <c r="D55" t="n">
        <v>30.1</v>
      </c>
      <c r="E55" t="inlineStr">
        <is>
          <t>-</t>
        </is>
      </c>
      <c r="F55" t="inlineStr">
        <is>
          <t>-</t>
        </is>
      </c>
      <c r="G55" t="inlineStr">
        <is>
          <t>-</t>
        </is>
      </c>
    </row>
    <row r="56">
      <c r="A56" s="5" t="inlineStr">
        <is>
          <t>KUV (Kurs/Umsatz)</t>
        </is>
      </c>
      <c r="B56" s="5" t="inlineStr">
        <is>
          <t>PS (price/sales)</t>
        </is>
      </c>
      <c r="C56" t="n">
        <v>2.49</v>
      </c>
      <c r="D56" t="n">
        <v>2.82</v>
      </c>
      <c r="E56" t="inlineStr">
        <is>
          <t>-</t>
        </is>
      </c>
      <c r="F56" t="inlineStr">
        <is>
          <t>-</t>
        </is>
      </c>
      <c r="G56" t="inlineStr">
        <is>
          <t>-</t>
        </is>
      </c>
    </row>
    <row r="57">
      <c r="A57" s="5" t="inlineStr">
        <is>
          <t>KBV (Kurs/Buchwert)</t>
        </is>
      </c>
      <c r="B57" s="5" t="inlineStr">
        <is>
          <t>PB (price/book value)</t>
        </is>
      </c>
      <c r="C57" t="n">
        <v>3.7</v>
      </c>
      <c r="D57" t="n">
        <v>4.38</v>
      </c>
      <c r="E57" t="inlineStr">
        <is>
          <t>-</t>
        </is>
      </c>
      <c r="F57" t="inlineStr">
        <is>
          <t>-</t>
        </is>
      </c>
      <c r="G57" t="inlineStr">
        <is>
          <t>-</t>
        </is>
      </c>
    </row>
    <row r="58">
      <c r="A58" s="5" t="inlineStr">
        <is>
          <t>KCV (Kurs/Cashflow)</t>
        </is>
      </c>
      <c r="B58" s="5" t="inlineStr">
        <is>
          <t>PC (price/cashflow)</t>
        </is>
      </c>
      <c r="C58" t="n">
        <v>22.33</v>
      </c>
      <c r="D58" t="n">
        <v>23.75</v>
      </c>
      <c r="E58" t="inlineStr">
        <is>
          <t>-</t>
        </is>
      </c>
      <c r="F58" t="inlineStr">
        <is>
          <t>-</t>
        </is>
      </c>
      <c r="G58" t="inlineStr">
        <is>
          <t>-</t>
        </is>
      </c>
    </row>
    <row r="59">
      <c r="A59" s="5" t="inlineStr">
        <is>
          <t>Dividendenrendite in %</t>
        </is>
      </c>
      <c r="B59" s="5" t="inlineStr">
        <is>
          <t>Dividend Yield in %</t>
        </is>
      </c>
      <c r="C59" t="n">
        <v>2.22</v>
      </c>
      <c r="D59" t="n">
        <v>1.85</v>
      </c>
      <c r="E59" t="inlineStr">
        <is>
          <t>-</t>
        </is>
      </c>
      <c r="F59" t="inlineStr">
        <is>
          <t>-</t>
        </is>
      </c>
      <c r="G59" t="inlineStr">
        <is>
          <t>-</t>
        </is>
      </c>
    </row>
    <row r="60">
      <c r="A60" s="5" t="inlineStr">
        <is>
          <t>Gewinnrendite in %</t>
        </is>
      </c>
      <c r="B60" s="5" t="inlineStr">
        <is>
          <t>Return on profit in %</t>
        </is>
      </c>
      <c r="C60" t="n">
        <v>4.3</v>
      </c>
      <c r="D60" t="n">
        <v>3.3</v>
      </c>
      <c r="E60" t="inlineStr">
        <is>
          <t>-</t>
        </is>
      </c>
      <c r="F60" t="inlineStr">
        <is>
          <t>-</t>
        </is>
      </c>
      <c r="G60" t="inlineStr">
        <is>
          <t>-</t>
        </is>
      </c>
    </row>
    <row r="61">
      <c r="A61" s="5" t="inlineStr">
        <is>
          <t>Eigenkapitalrendite in %</t>
        </is>
      </c>
      <c r="B61" s="5" t="inlineStr">
        <is>
          <t>Return on Equity in %</t>
        </is>
      </c>
      <c r="C61" t="n">
        <v>16.02</v>
      </c>
      <c r="D61" t="n">
        <v>14.58</v>
      </c>
      <c r="E61" t="n">
        <v>44.02</v>
      </c>
      <c r="F61" t="n">
        <v>54.47</v>
      </c>
      <c r="G61" t="n">
        <v>34.25</v>
      </c>
    </row>
    <row r="62">
      <c r="A62" s="5" t="inlineStr">
        <is>
          <t>Umsatzrendite in %</t>
        </is>
      </c>
      <c r="B62" s="5" t="inlineStr">
        <is>
          <t>Return on sales in %</t>
        </is>
      </c>
      <c r="C62" t="n">
        <v>10.79</v>
      </c>
      <c r="D62" t="n">
        <v>9.42</v>
      </c>
      <c r="E62" t="n">
        <v>10.34</v>
      </c>
      <c r="F62" t="n">
        <v>9.68</v>
      </c>
      <c r="G62" t="n">
        <v>9.869999999999999</v>
      </c>
    </row>
    <row r="63">
      <c r="A63" s="5" t="inlineStr">
        <is>
          <t>Gesamtkapitalrendite in %</t>
        </is>
      </c>
      <c r="B63" s="5" t="inlineStr">
        <is>
          <t>Total Return on Investment in %</t>
        </is>
      </c>
      <c r="C63" t="n">
        <v>7.89</v>
      </c>
      <c r="D63" t="n">
        <v>7.44</v>
      </c>
      <c r="E63" t="n">
        <v>8.289999999999999</v>
      </c>
      <c r="F63" t="n">
        <v>7.52</v>
      </c>
      <c r="G63" t="n">
        <v>7.16</v>
      </c>
    </row>
    <row r="64">
      <c r="A64" s="5" t="inlineStr">
        <is>
          <t>Return on Investment in %</t>
        </is>
      </c>
      <c r="B64" s="5" t="inlineStr">
        <is>
          <t>Return on Investment in %</t>
        </is>
      </c>
      <c r="C64" t="n">
        <v>7.31</v>
      </c>
      <c r="D64" t="n">
        <v>6.4</v>
      </c>
      <c r="E64" t="n">
        <v>6.98</v>
      </c>
      <c r="F64" t="n">
        <v>6.46</v>
      </c>
      <c r="G64" t="n">
        <v>6.56</v>
      </c>
    </row>
    <row r="65">
      <c r="A65" s="5" t="inlineStr">
        <is>
          <t>Arbeitsintensität in %</t>
        </is>
      </c>
      <c r="B65" s="5" t="inlineStr">
        <is>
          <t>Work Intensity in %</t>
        </is>
      </c>
      <c r="C65" t="n">
        <v>36.3</v>
      </c>
      <c r="D65" t="n">
        <v>36.44</v>
      </c>
      <c r="E65" t="n">
        <v>34.78</v>
      </c>
      <c r="F65" t="n">
        <v>39.03</v>
      </c>
      <c r="G65" t="n">
        <v>38.82</v>
      </c>
    </row>
    <row r="66">
      <c r="A66" s="5" t="inlineStr">
        <is>
          <t>Eigenkapitalquote in %</t>
        </is>
      </c>
      <c r="B66" s="5" t="inlineStr">
        <is>
          <t>Equity Ratio in %</t>
        </is>
      </c>
      <c r="C66" t="n">
        <v>45.65</v>
      </c>
      <c r="D66" t="n">
        <v>43.91</v>
      </c>
      <c r="E66" t="n">
        <v>15.86</v>
      </c>
      <c r="F66" t="n">
        <v>11.86</v>
      </c>
      <c r="G66" t="n">
        <v>19.16</v>
      </c>
    </row>
    <row r="67">
      <c r="A67" s="5" t="inlineStr">
        <is>
          <t>Fremdkapitalquote in %</t>
        </is>
      </c>
      <c r="B67" s="5" t="inlineStr">
        <is>
          <t>Debt Ratio in %</t>
        </is>
      </c>
      <c r="C67" t="n">
        <v>54.35</v>
      </c>
      <c r="D67" t="n">
        <v>56.09</v>
      </c>
      <c r="E67" t="n">
        <v>84.14</v>
      </c>
      <c r="F67" t="n">
        <v>88.14</v>
      </c>
      <c r="G67" t="n">
        <v>80.84</v>
      </c>
    </row>
    <row r="68">
      <c r="A68" s="5" t="inlineStr">
        <is>
          <t>Verschuldungsgrad in %</t>
        </is>
      </c>
      <c r="B68" s="5" t="inlineStr">
        <is>
          <t>Finance Gearing in %</t>
        </is>
      </c>
      <c r="C68" t="n">
        <v>119.07</v>
      </c>
      <c r="D68" t="n">
        <v>127.76</v>
      </c>
      <c r="E68" t="n">
        <v>530.48</v>
      </c>
      <c r="F68" t="n">
        <v>743.17</v>
      </c>
      <c r="G68" t="n">
        <v>421.92</v>
      </c>
    </row>
    <row r="69">
      <c r="A69" s="5" t="inlineStr">
        <is>
          <t>Bruttoergebnis Marge in %</t>
        </is>
      </c>
      <c r="B69" s="5" t="inlineStr">
        <is>
          <t>Gross Profit Marge in %</t>
        </is>
      </c>
      <c r="C69" t="n">
        <v>39.92</v>
      </c>
      <c r="D69" t="n">
        <v>40.72</v>
      </c>
      <c r="E69" t="n">
        <v>41.77</v>
      </c>
      <c r="F69" t="n">
        <v>40.36</v>
      </c>
    </row>
    <row r="70">
      <c r="A70" s="5" t="inlineStr">
        <is>
          <t>Kurzfristige Vermögensquote in %</t>
        </is>
      </c>
      <c r="B70" s="5" t="inlineStr">
        <is>
          <t>Current Assets Ratio in %</t>
        </is>
      </c>
      <c r="C70" t="n">
        <v>36.3</v>
      </c>
      <c r="D70" t="n">
        <v>36.44</v>
      </c>
      <c r="E70" t="n">
        <v>34.78</v>
      </c>
      <c r="F70" t="n">
        <v>39.03</v>
      </c>
    </row>
    <row r="71">
      <c r="A71" s="5" t="inlineStr">
        <is>
          <t>Nettogewinn Marge in %</t>
        </is>
      </c>
      <c r="B71" s="5" t="inlineStr">
        <is>
          <t>Net Profit Marge in %</t>
        </is>
      </c>
      <c r="C71" t="n">
        <v>10.79</v>
      </c>
      <c r="D71" t="n">
        <v>9.42</v>
      </c>
      <c r="E71" t="n">
        <v>10.34</v>
      </c>
      <c r="F71" t="n">
        <v>9.68</v>
      </c>
    </row>
    <row r="72">
      <c r="A72" s="5" t="inlineStr">
        <is>
          <t>Operative Ergebnis Marge in %</t>
        </is>
      </c>
      <c r="B72" s="5" t="inlineStr">
        <is>
          <t>EBIT Marge in %</t>
        </is>
      </c>
      <c r="C72" t="n">
        <v>15.84</v>
      </c>
      <c r="D72" t="n">
        <v>14.65</v>
      </c>
      <c r="E72" t="n">
        <v>16.66</v>
      </c>
      <c r="F72" t="n">
        <v>15.67</v>
      </c>
    </row>
    <row r="73">
      <c r="A73" s="5" t="inlineStr">
        <is>
          <t>Vermögensumsschlag in %</t>
        </is>
      </c>
      <c r="B73" s="5" t="inlineStr">
        <is>
          <t>Asset Turnover in %</t>
        </is>
      </c>
      <c r="C73" t="n">
        <v>67.75</v>
      </c>
      <c r="D73" t="n">
        <v>67.97</v>
      </c>
      <c r="E73" t="n">
        <v>67.5</v>
      </c>
      <c r="F73" t="n">
        <v>66.75</v>
      </c>
    </row>
    <row r="74">
      <c r="A74" s="5" t="inlineStr">
        <is>
          <t>Langfristige Vermögensquote in %</t>
        </is>
      </c>
      <c r="B74" s="5" t="inlineStr">
        <is>
          <t>Non-Current Assets Ratio in %</t>
        </is>
      </c>
      <c r="C74" t="n">
        <v>63.7</v>
      </c>
      <c r="D74" t="n">
        <v>63.56</v>
      </c>
      <c r="E74" t="n">
        <v>65.22</v>
      </c>
      <c r="F74" t="n">
        <v>60.97</v>
      </c>
    </row>
    <row r="75">
      <c r="A75" s="5" t="inlineStr">
        <is>
          <t>Gesamtkapitalrentabilität</t>
        </is>
      </c>
      <c r="B75" s="5" t="inlineStr">
        <is>
          <t>ROA Return on Assets in %</t>
        </is>
      </c>
      <c r="C75" t="n">
        <v>7.31</v>
      </c>
      <c r="D75" t="n">
        <v>6.4</v>
      </c>
      <c r="E75" t="n">
        <v>6.98</v>
      </c>
      <c r="F75" t="n">
        <v>6.46</v>
      </c>
    </row>
    <row r="76">
      <c r="A76" s="5" t="inlineStr">
        <is>
          <t>Ertrag des eingesetzten Kapitals</t>
        </is>
      </c>
      <c r="B76" s="5" t="inlineStr">
        <is>
          <t>ROCE Return on Cap. Empl. in %</t>
        </is>
      </c>
      <c r="C76" t="n">
        <v>14.53</v>
      </c>
      <c r="D76" t="n">
        <v>13.61</v>
      </c>
      <c r="E76" t="n">
        <v>20.59</v>
      </c>
      <c r="F76" t="n">
        <v>19.32</v>
      </c>
    </row>
    <row r="77">
      <c r="A77" s="5" t="inlineStr">
        <is>
          <t>Eigenkapital zu Anlagevermögen</t>
        </is>
      </c>
      <c r="B77" s="5" t="inlineStr">
        <is>
          <t>Equity to Fixed Assets in %</t>
        </is>
      </c>
      <c r="C77" t="n">
        <v>71.56999999999999</v>
      </c>
      <c r="D77" t="n">
        <v>68.91</v>
      </c>
      <c r="E77" t="n">
        <v>24.26</v>
      </c>
      <c r="F77" t="n">
        <v>19.19</v>
      </c>
    </row>
    <row r="78">
      <c r="A78" s="5" t="inlineStr">
        <is>
          <t>Liquidität Dritten Grades</t>
        </is>
      </c>
      <c r="B78" s="5" t="inlineStr">
        <is>
          <t>Current Ratio in %</t>
        </is>
      </c>
      <c r="C78" t="n">
        <v>138.79</v>
      </c>
      <c r="D78" t="n">
        <v>135.75</v>
      </c>
      <c r="E78" t="n">
        <v>76.66</v>
      </c>
      <c r="F78" t="n">
        <v>85.15000000000001</v>
      </c>
    </row>
    <row r="79">
      <c r="A79" s="5" t="inlineStr">
        <is>
          <t>Operativer Cashflow</t>
        </is>
      </c>
      <c r="B79" s="5" t="inlineStr">
        <is>
          <t>Operating Cashflow in M</t>
        </is>
      </c>
      <c r="C79" t="n">
        <v>22330</v>
      </c>
      <c r="D79" t="n">
        <v>23750</v>
      </c>
      <c r="E79" t="inlineStr">
        <is>
          <t>-</t>
        </is>
      </c>
      <c r="F79" t="inlineStr">
        <is>
          <t>-</t>
        </is>
      </c>
    </row>
    <row r="80">
      <c r="A80" s="5" t="inlineStr">
        <is>
          <t>Aktienrückkauf</t>
        </is>
      </c>
      <c r="B80" s="5" t="inlineStr">
        <is>
          <t>Share Buyback in M</t>
        </is>
      </c>
      <c r="C80" t="n">
        <v>0</v>
      </c>
      <c r="D80" t="inlineStr">
        <is>
          <t>-</t>
        </is>
      </c>
      <c r="E80" t="inlineStr">
        <is>
          <t>-</t>
        </is>
      </c>
      <c r="F80" t="inlineStr">
        <is>
          <t>-</t>
        </is>
      </c>
    </row>
    <row r="81">
      <c r="A81" s="5" t="inlineStr">
        <is>
          <t>Umsatzwachstum 1J in %</t>
        </is>
      </c>
      <c r="B81" s="5" t="inlineStr">
        <is>
          <t>Revenue Growth 1Y in %</t>
        </is>
      </c>
      <c r="C81" t="n">
        <v>8.109999999999999</v>
      </c>
      <c r="D81" t="n">
        <v>-2.66</v>
      </c>
      <c r="E81" t="n">
        <v>1.84</v>
      </c>
      <c r="F81" t="n">
        <v>4.72</v>
      </c>
    </row>
    <row r="82">
      <c r="A82" s="5" t="inlineStr">
        <is>
          <t>Umsatzwachstum 3J in %</t>
        </is>
      </c>
      <c r="B82" s="5" t="inlineStr">
        <is>
          <t>Revenue Growth 3Y in %</t>
        </is>
      </c>
      <c r="C82" t="n">
        <v>2.43</v>
      </c>
      <c r="D82" t="n">
        <v>1.3</v>
      </c>
      <c r="E82" t="inlineStr">
        <is>
          <t>-</t>
        </is>
      </c>
      <c r="F82" t="inlineStr">
        <is>
          <t>-</t>
        </is>
      </c>
    </row>
    <row r="83">
      <c r="A83" s="5" t="inlineStr">
        <is>
          <t>Umsatzwachstum 5J in %</t>
        </is>
      </c>
      <c r="B83" s="5" t="inlineStr">
        <is>
          <t>Revenue Growth 5Y in %</t>
        </is>
      </c>
      <c r="C83" t="inlineStr">
        <is>
          <t>-</t>
        </is>
      </c>
      <c r="D83" t="inlineStr">
        <is>
          <t>-</t>
        </is>
      </c>
      <c r="E83" t="inlineStr">
        <is>
          <t>-</t>
        </is>
      </c>
      <c r="F83" t="inlineStr">
        <is>
          <t>-</t>
        </is>
      </c>
    </row>
    <row r="84">
      <c r="A84" s="5" t="inlineStr">
        <is>
          <t>Umsatzwachstum 10J in %</t>
        </is>
      </c>
      <c r="B84" s="5" t="inlineStr">
        <is>
          <t>Revenue Growth 10Y in %</t>
        </is>
      </c>
      <c r="C84" t="inlineStr">
        <is>
          <t>-</t>
        </is>
      </c>
      <c r="D84" t="inlineStr">
        <is>
          <t>-</t>
        </is>
      </c>
      <c r="E84" t="inlineStr">
        <is>
          <t>-</t>
        </is>
      </c>
      <c r="F84" t="inlineStr">
        <is>
          <t>-</t>
        </is>
      </c>
    </row>
    <row r="85">
      <c r="A85" s="5" t="inlineStr">
        <is>
          <t>Gewinnwachstum 1J in %</t>
        </is>
      </c>
      <c r="B85" s="5" t="inlineStr">
        <is>
          <t>Earnings Growth 1Y in %</t>
        </is>
      </c>
      <c r="C85" t="n">
        <v>23.87</v>
      </c>
      <c r="D85" t="n">
        <v>-11.35</v>
      </c>
      <c r="E85" t="n">
        <v>8.85</v>
      </c>
      <c r="F85" t="n">
        <v>2.66</v>
      </c>
    </row>
    <row r="86">
      <c r="A86" s="5" t="inlineStr">
        <is>
          <t>Gewinnwachstum 3J in %</t>
        </is>
      </c>
      <c r="B86" s="5" t="inlineStr">
        <is>
          <t>Earnings Growth 3Y in %</t>
        </is>
      </c>
      <c r="C86" t="n">
        <v>7.12</v>
      </c>
      <c r="D86" t="n">
        <v>0.05</v>
      </c>
      <c r="E86" t="inlineStr">
        <is>
          <t>-</t>
        </is>
      </c>
      <c r="F86" t="inlineStr">
        <is>
          <t>-</t>
        </is>
      </c>
    </row>
    <row r="87">
      <c r="A87" s="5" t="inlineStr">
        <is>
          <t>Gewinnwachstum 5J in %</t>
        </is>
      </c>
      <c r="B87" s="5" t="inlineStr">
        <is>
          <t>Earnings Growth 5Y in %</t>
        </is>
      </c>
      <c r="C87" t="inlineStr">
        <is>
          <t>-</t>
        </is>
      </c>
      <c r="D87" t="inlineStr">
        <is>
          <t>-</t>
        </is>
      </c>
      <c r="E87" t="inlineStr">
        <is>
          <t>-</t>
        </is>
      </c>
      <c r="F87" t="inlineStr">
        <is>
          <t>-</t>
        </is>
      </c>
    </row>
    <row r="88">
      <c r="A88" s="5" t="inlineStr">
        <is>
          <t>Gewinnwachstum 10J in %</t>
        </is>
      </c>
      <c r="B88" s="5" t="inlineStr">
        <is>
          <t>Earnings Growth 10Y in %</t>
        </is>
      </c>
      <c r="C88" t="inlineStr">
        <is>
          <t>-</t>
        </is>
      </c>
      <c r="D88" t="inlineStr">
        <is>
          <t>-</t>
        </is>
      </c>
      <c r="E88" t="inlineStr">
        <is>
          <t>-</t>
        </is>
      </c>
      <c r="F88" t="inlineStr">
        <is>
          <t>-</t>
        </is>
      </c>
    </row>
    <row r="89">
      <c r="A89" s="5" t="inlineStr">
        <is>
          <t>PEG Ratio</t>
        </is>
      </c>
      <c r="B89" s="5" t="inlineStr">
        <is>
          <t>KGW Kurs/Gewinn/Wachstum</t>
        </is>
      </c>
      <c r="C89" t="inlineStr">
        <is>
          <t>-</t>
        </is>
      </c>
      <c r="D89" t="inlineStr">
        <is>
          <t>-</t>
        </is>
      </c>
      <c r="E89" t="inlineStr">
        <is>
          <t>-</t>
        </is>
      </c>
      <c r="F89" t="inlineStr">
        <is>
          <t>-</t>
        </is>
      </c>
    </row>
    <row r="90">
      <c r="A90" s="5" t="inlineStr">
        <is>
          <t>EBIT-Wachstum 1J in %</t>
        </is>
      </c>
      <c r="B90" s="5" t="inlineStr">
        <is>
          <t>EBIT Growth 1Y in %</t>
        </is>
      </c>
      <c r="C90" t="n">
        <v>16.87</v>
      </c>
      <c r="D90" t="n">
        <v>-14.4</v>
      </c>
      <c r="E90" t="n">
        <v>8.289999999999999</v>
      </c>
      <c r="F90" t="n">
        <v>7.66</v>
      </c>
    </row>
    <row r="91">
      <c r="A91" s="5" t="inlineStr">
        <is>
          <t>EBIT-Wachstum 3J in %</t>
        </is>
      </c>
      <c r="B91" s="5" t="inlineStr">
        <is>
          <t>EBIT Growth 3Y in %</t>
        </is>
      </c>
      <c r="C91" t="n">
        <v>3.59</v>
      </c>
      <c r="D91" t="n">
        <v>0.52</v>
      </c>
      <c r="E91" t="inlineStr">
        <is>
          <t>-</t>
        </is>
      </c>
      <c r="F91" t="inlineStr">
        <is>
          <t>-</t>
        </is>
      </c>
    </row>
    <row r="92">
      <c r="A92" s="5" t="inlineStr">
        <is>
          <t>EBIT-Wachstum 5J in %</t>
        </is>
      </c>
      <c r="B92" s="5" t="inlineStr">
        <is>
          <t>EBIT Growth 5Y in %</t>
        </is>
      </c>
      <c r="C92" t="inlineStr">
        <is>
          <t>-</t>
        </is>
      </c>
      <c r="D92" t="inlineStr">
        <is>
          <t>-</t>
        </is>
      </c>
      <c r="E92" t="inlineStr">
        <is>
          <t>-</t>
        </is>
      </c>
      <c r="F92" t="inlineStr">
        <is>
          <t>-</t>
        </is>
      </c>
    </row>
    <row r="93">
      <c r="A93" s="5" t="inlineStr">
        <is>
          <t>EBIT-Wachstum 10J in %</t>
        </is>
      </c>
      <c r="B93" s="5" t="inlineStr">
        <is>
          <t>EBIT Growth 10Y in %</t>
        </is>
      </c>
      <c r="C93" t="inlineStr">
        <is>
          <t>-</t>
        </is>
      </c>
      <c r="D93" t="inlineStr">
        <is>
          <t>-</t>
        </is>
      </c>
      <c r="E93" t="inlineStr">
        <is>
          <t>-</t>
        </is>
      </c>
      <c r="F93" t="inlineStr">
        <is>
          <t>-</t>
        </is>
      </c>
    </row>
    <row r="94">
      <c r="A94" s="5" t="inlineStr">
        <is>
          <t>Op.Cashflow Wachstum 1J in %</t>
        </is>
      </c>
      <c r="B94" s="5" t="inlineStr">
        <is>
          <t>Op.Cashflow Wachstum 1Y in %</t>
        </is>
      </c>
      <c r="C94" t="n">
        <v>-5.98</v>
      </c>
      <c r="D94" t="inlineStr">
        <is>
          <t>-</t>
        </is>
      </c>
      <c r="E94" t="inlineStr">
        <is>
          <t>-</t>
        </is>
      </c>
      <c r="F94" t="inlineStr">
        <is>
          <t>-</t>
        </is>
      </c>
    </row>
    <row r="95">
      <c r="A95" s="5" t="inlineStr">
        <is>
          <t>Op.Cashflow Wachstum 3J in %</t>
        </is>
      </c>
      <c r="B95" s="5" t="inlineStr">
        <is>
          <t>Op.Cashflow Wachstum 3Y in %</t>
        </is>
      </c>
      <c r="C95" t="inlineStr">
        <is>
          <t>-</t>
        </is>
      </c>
      <c r="D95" t="inlineStr">
        <is>
          <t>-</t>
        </is>
      </c>
      <c r="E95" t="inlineStr">
        <is>
          <t>-</t>
        </is>
      </c>
      <c r="F95" t="inlineStr">
        <is>
          <t>-</t>
        </is>
      </c>
    </row>
    <row r="96">
      <c r="A96" s="5" t="inlineStr">
        <is>
          <t>Op.Cashflow Wachstum 5J in %</t>
        </is>
      </c>
      <c r="B96" s="5" t="inlineStr">
        <is>
          <t>Op.Cashflow Wachstum 5Y in %</t>
        </is>
      </c>
      <c r="C96" t="inlineStr">
        <is>
          <t>-</t>
        </is>
      </c>
      <c r="D96" t="inlineStr">
        <is>
          <t>-</t>
        </is>
      </c>
      <c r="E96" t="inlineStr">
        <is>
          <t>-</t>
        </is>
      </c>
      <c r="F96" t="inlineStr">
        <is>
          <t>-</t>
        </is>
      </c>
    </row>
    <row r="97">
      <c r="A97" s="5" t="inlineStr">
        <is>
          <t>Op.Cashflow Wachstum 10J in %</t>
        </is>
      </c>
      <c r="B97" s="5" t="inlineStr">
        <is>
          <t>Op.Cashflow Wachstum 10Y in %</t>
        </is>
      </c>
      <c r="C97" t="inlineStr">
        <is>
          <t>-</t>
        </is>
      </c>
      <c r="D97" t="inlineStr">
        <is>
          <t>-</t>
        </is>
      </c>
      <c r="E97" t="inlineStr">
        <is>
          <t>-</t>
        </is>
      </c>
      <c r="F97" t="inlineStr">
        <is>
          <t>-</t>
        </is>
      </c>
    </row>
    <row r="98">
      <c r="A98" s="5" t="inlineStr">
        <is>
          <t>Working Capital in Mio</t>
        </is>
      </c>
      <c r="B98" s="5" t="inlineStr">
        <is>
          <t>Working Capital in M</t>
        </is>
      </c>
      <c r="C98" t="n">
        <v>2174</v>
      </c>
      <c r="D98" t="n">
        <v>1896</v>
      </c>
      <c r="E98" t="n">
        <v>-2165</v>
      </c>
      <c r="F98" t="n">
        <v>-1382</v>
      </c>
      <c r="G98" t="n">
        <v>-6092</v>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SILTRONIC </t>
        </is>
      </c>
      <c r="B1" s="2" t="inlineStr">
        <is>
          <t>WKN: WAF300  ISIN: DE000WAF3001  Symbol:WAF  Typ: Aktie</t>
        </is>
      </c>
      <c r="C1" s="2" t="inlineStr"/>
      <c r="D1" s="2" t="inlineStr"/>
      <c r="E1" s="2" t="inlineStr"/>
      <c r="F1" s="2">
        <f>HYPERLINK("tecdax_Stock_Data_EUR.xlsx#INDEX!A1",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+49-89-8564-3000</t>
        </is>
      </c>
      <c r="G4" t="inlineStr">
        <is>
          <t>29.01.2020</t>
        </is>
      </c>
      <c r="H4" t="inlineStr">
        <is>
          <t>Preliminary Results</t>
        </is>
      </c>
      <c r="J4" t="inlineStr">
        <is>
          <t>Wacker Chemie AG</t>
        </is>
      </c>
      <c r="L4" t="inlineStr">
        <is>
          <t>30,80%</t>
        </is>
      </c>
    </row>
    <row r="5">
      <c r="A5" s="5" t="inlineStr">
        <is>
          <t>Ticker</t>
        </is>
      </c>
      <c r="B5" t="inlineStr">
        <is>
          <t>WAF</t>
        </is>
      </c>
      <c r="C5" s="5" t="inlineStr">
        <is>
          <t>Fax</t>
        </is>
      </c>
      <c r="D5" s="5" t="inlineStr"/>
      <c r="E5" t="inlineStr">
        <is>
          <t>-</t>
        </is>
      </c>
      <c r="G5" t="inlineStr">
        <is>
          <t>09.03.2020</t>
        </is>
      </c>
      <c r="H5" t="inlineStr">
        <is>
          <t>Publication Of Annual Report</t>
        </is>
      </c>
      <c r="J5" t="inlineStr">
        <is>
          <t>The Capital Group Companies, Inc.</t>
        </is>
      </c>
      <c r="L5" t="inlineStr">
        <is>
          <t>3,00%</t>
        </is>
      </c>
    </row>
    <row r="6">
      <c r="A6" s="5" t="inlineStr">
        <is>
          <t>Gelistet Seit / Listed Since</t>
        </is>
      </c>
      <c r="B6" t="inlineStr">
        <is>
          <t>11.06.2015</t>
        </is>
      </c>
      <c r="C6" s="5" t="inlineStr">
        <is>
          <t>Internet</t>
        </is>
      </c>
      <c r="D6" s="5" t="inlineStr"/>
      <c r="E6" t="inlineStr">
        <is>
          <t>http://www.siltronic.com</t>
        </is>
      </c>
      <c r="G6" t="inlineStr">
        <is>
          <t>28.04.2020</t>
        </is>
      </c>
      <c r="H6" t="inlineStr">
        <is>
          <t>Result Q1</t>
        </is>
      </c>
      <c r="J6" t="inlineStr">
        <is>
          <t>DWS Investment GmbH</t>
        </is>
      </c>
      <c r="L6" t="inlineStr">
        <is>
          <t>2,89%</t>
        </is>
      </c>
    </row>
    <row r="7">
      <c r="A7" s="5" t="inlineStr">
        <is>
          <t>Nominalwert / Nominal Value</t>
        </is>
      </c>
      <c r="B7" t="inlineStr">
        <is>
          <t>-</t>
        </is>
      </c>
      <c r="C7" s="5" t="inlineStr">
        <is>
          <t>E-Mail</t>
        </is>
      </c>
      <c r="D7" s="5" t="inlineStr"/>
      <c r="E7" t="inlineStr">
        <is>
          <t>info@siltronic.com</t>
        </is>
      </c>
      <c r="G7" t="inlineStr">
        <is>
          <t>26.06.2020</t>
        </is>
      </c>
      <c r="H7" t="inlineStr">
        <is>
          <t>Annual General Meeting</t>
        </is>
      </c>
      <c r="J7" t="inlineStr">
        <is>
          <t>Freefloat</t>
        </is>
      </c>
      <c r="L7" t="inlineStr">
        <is>
          <t>63,31%</t>
        </is>
      </c>
    </row>
    <row r="8">
      <c r="A8" s="5" t="inlineStr">
        <is>
          <t>Land / Country</t>
        </is>
      </c>
      <c r="B8" t="inlineStr">
        <is>
          <t>Deutschland</t>
        </is>
      </c>
      <c r="C8" s="5" t="inlineStr">
        <is>
          <t>Inv. Relations Telefon / Phone</t>
        </is>
      </c>
      <c r="D8" s="5" t="inlineStr"/>
      <c r="E8" t="inlineStr">
        <is>
          <t>+49-89-8564-3133</t>
        </is>
      </c>
      <c r="G8" t="inlineStr">
        <is>
          <t>01.07.2020</t>
        </is>
      </c>
      <c r="H8" t="inlineStr">
        <is>
          <t>Dividend Payout</t>
        </is>
      </c>
    </row>
    <row r="9">
      <c r="A9" s="5" t="inlineStr">
        <is>
          <t>Währung / Currency</t>
        </is>
      </c>
      <c r="B9" t="inlineStr">
        <is>
          <t>EUR</t>
        </is>
      </c>
      <c r="C9" s="5" t="inlineStr">
        <is>
          <t>Inv. Relations E-Mail</t>
        </is>
      </c>
      <c r="D9" s="5" t="inlineStr"/>
      <c r="E9" t="inlineStr">
        <is>
          <t>investor.relations@siltronic.com</t>
        </is>
      </c>
      <c r="G9" t="inlineStr">
        <is>
          <t>30.07.2020</t>
        </is>
      </c>
      <c r="H9" t="inlineStr">
        <is>
          <t>Score Half Year</t>
        </is>
      </c>
    </row>
    <row r="10">
      <c r="A10" s="5" t="inlineStr">
        <is>
          <t>Branche / Industry</t>
        </is>
      </c>
      <c r="B10" t="inlineStr">
        <is>
          <t>Semiconductor Industry</t>
        </is>
      </c>
      <c r="C10" s="5" t="inlineStr">
        <is>
          <t>Kontaktperson / Contact Person</t>
        </is>
      </c>
      <c r="D10" s="5" t="inlineStr"/>
      <c r="E10" t="inlineStr">
        <is>
          <t>Petra Müller</t>
        </is>
      </c>
      <c r="G10" t="inlineStr">
        <is>
          <t>29.10.2020</t>
        </is>
      </c>
      <c r="H10" t="inlineStr">
        <is>
          <t>Q3 Earnings</t>
        </is>
      </c>
    </row>
    <row r="11">
      <c r="A11" s="5" t="inlineStr">
        <is>
          <t>Sektor / Sector</t>
        </is>
      </c>
      <c r="B11" t="inlineStr">
        <is>
          <t>Technology</t>
        </is>
      </c>
    </row>
    <row r="12">
      <c r="A12" s="5" t="inlineStr">
        <is>
          <t>Typ / Genre</t>
        </is>
      </c>
      <c r="B12" t="inlineStr">
        <is>
          <t>Namensaktie</t>
        </is>
      </c>
    </row>
    <row r="13">
      <c r="A13" s="5" t="inlineStr">
        <is>
          <t>Adresse / Address</t>
        </is>
      </c>
      <c r="B13" t="inlineStr">
        <is>
          <t>Siltronic AGHanns-Seidel-Platz. 4  D-81737 München</t>
        </is>
      </c>
    </row>
    <row r="14">
      <c r="A14" s="5" t="inlineStr">
        <is>
          <t>Management</t>
        </is>
      </c>
      <c r="B14" t="inlineStr">
        <is>
          <t>Dr. Christoph von Plotho, Rainer Irle</t>
        </is>
      </c>
    </row>
    <row r="15">
      <c r="A15" s="5" t="inlineStr">
        <is>
          <t>Aufsichtsrat / Board</t>
        </is>
      </c>
      <c r="B15" t="inlineStr">
        <is>
          <t>Dr. Tobias Ohler, Johann Hautz, Prof. Dr. Gabrijela Dreo Rodosek, Sieglinde Feist, Dr. Hermann Gerlinger, Michael Hankel, Bernd Jonas, Mandy Breyer, Klaus-Peter Estermaier, Gebhard Fraunhofer, Gertraud Lauber, Jörg Kammermann</t>
        </is>
      </c>
    </row>
    <row r="16">
      <c r="A16" s="5" t="inlineStr">
        <is>
          <t>Beschreibung</t>
        </is>
      </c>
      <c r="B16" t="inlineStr">
        <is>
          <t>Die Siltronic AG gehört zu den größten Herstellern von Wafern aus Reinstsilicium für die Halbleiterindustrie weltweit und produziert Siliziumwafer mit Durchmessern von bis zu 300 mm. Diese bilden die Grundlage für die moderne Mikro- und Nanoelektronik. Das Produktportfolio umfasst neben den verschiedenen Wafer-Formen poliert, epitaxiert und annealed auch weitere Spezialanfertigungen, mit denen das Unternehmen speziell auf die Wünsche seiner Kunden eingehen kann. So bietet Siltronic unter anderem Artikel mit unterschiedlichem Durchmesser, Schichten und Oberflächenbeschaffenheit an. Die Produkte werden schließlich in Computern, Smartphones, Flachdisplays, Navigationssystemen oder Steuer- und Kontrollsystemen für die Automobilbranche eingesetzt. Zu den Partnern des Unternehmens zählt beispielsweise Samsung, mit dem Siltronic ein Joint Venture in Singapur unterhält. Die Siltronic AG hält sowohl Produktions- als auch Verkaufsstellen in Europa, den USA und Asien. Copyright 2014 FINANCE BASE AG</t>
        </is>
      </c>
    </row>
    <row r="17">
      <c r="A17" s="5" t="inlineStr">
        <is>
          <t>Profile</t>
        </is>
      </c>
      <c r="B17" t="inlineStr">
        <is>
          <t>Siltronic AG is a leading manufacturer of wafers of silicon for the semiconductor industry worldwide and produces silicon wafers with diameters of up to mm 300th These form the basis for modern micro- and nanoelectronics. The product portfolio comprises the various wafer molds polished, epitaxially and annealed, other special designs that allow the company to specifically address the needs of its customers. So Siltronic offers, among other items with different diameters, layers and surface finish. The products are ultimately used in computers, smart phones, flat panel displays, navigation systems or command and control systems for the automotive industry. Among the partners of the company, for example, counts Samsung, maintains the Siltronic a joint venture in Singapore. Siltronic AG holds both production and sales locations in Europe, USA and Asia.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inlineStr"/>
      <c r="K19" s="5" t="inlineStr"/>
      <c r="L19" s="5" t="inlineStr"/>
    </row>
    <row r="20">
      <c r="A20" s="5" t="inlineStr">
        <is>
          <t>Umsatz</t>
        </is>
      </c>
      <c r="B20" s="5" t="inlineStr">
        <is>
          <t>Revenue</t>
        </is>
      </c>
      <c r="C20" t="n">
        <v>1270</v>
      </c>
      <c r="D20" t="n">
        <v>1457</v>
      </c>
      <c r="E20" t="n">
        <v>1177</v>
      </c>
      <c r="F20" t="n">
        <v>933.4</v>
      </c>
      <c r="G20" t="n">
        <v>931.3</v>
      </c>
      <c r="H20" t="n">
        <v>764.1</v>
      </c>
      <c r="I20" t="n">
        <v>755.9</v>
      </c>
    </row>
    <row r="21">
      <c r="A21" s="5" t="inlineStr">
        <is>
          <t>Operatives Ergebnis (EBIT)</t>
        </is>
      </c>
      <c r="B21" s="5" t="inlineStr">
        <is>
          <t>EBIT Earning Before Interest &amp; Tax</t>
        </is>
      </c>
      <c r="C21" t="n">
        <v>298.3</v>
      </c>
      <c r="D21" t="n">
        <v>497.7</v>
      </c>
      <c r="E21" t="n">
        <v>235.7</v>
      </c>
      <c r="F21" t="n">
        <v>27</v>
      </c>
      <c r="G21" t="n">
        <v>2.7</v>
      </c>
      <c r="H21" t="n">
        <v>-55.1</v>
      </c>
      <c r="I21" t="n">
        <v>-92.59999999999999</v>
      </c>
    </row>
    <row r="22">
      <c r="A22" s="5" t="inlineStr">
        <is>
          <t>Finanzergebnis</t>
        </is>
      </c>
      <c r="B22" s="5" t="inlineStr">
        <is>
          <t>Financial Result</t>
        </is>
      </c>
      <c r="C22" t="n">
        <v>4.4</v>
      </c>
      <c r="D22" t="n">
        <v>-9.300000000000001</v>
      </c>
      <c r="E22" t="n">
        <v>-8.5</v>
      </c>
      <c r="F22" t="n">
        <v>-11.1</v>
      </c>
      <c r="G22" t="n">
        <v>-12.2</v>
      </c>
      <c r="H22" t="n">
        <v>40</v>
      </c>
      <c r="I22" t="n">
        <v>-7.6</v>
      </c>
    </row>
    <row r="23">
      <c r="A23" s="5" t="inlineStr">
        <is>
          <t>Ergebnis vor Steuer (EBT)</t>
        </is>
      </c>
      <c r="B23" s="5" t="inlineStr">
        <is>
          <t>EBT Earning Before Tax</t>
        </is>
      </c>
      <c r="C23" t="n">
        <v>302.7</v>
      </c>
      <c r="D23" t="n">
        <v>488.4</v>
      </c>
      <c r="E23" t="n">
        <v>227.2</v>
      </c>
      <c r="F23" t="n">
        <v>15.9</v>
      </c>
      <c r="G23" t="n">
        <v>-9.5</v>
      </c>
      <c r="H23" t="n">
        <v>-15.1</v>
      </c>
      <c r="I23" t="n">
        <v>-100.2</v>
      </c>
    </row>
    <row r="24">
      <c r="A24" s="5" t="inlineStr">
        <is>
          <t>Steuern auf Einkommen und Ertrag</t>
        </is>
      </c>
      <c r="B24" s="5" t="inlineStr">
        <is>
          <t>Taxes on income and earnings</t>
        </is>
      </c>
      <c r="C24" t="n">
        <v>41.7</v>
      </c>
      <c r="D24" t="n">
        <v>87.8</v>
      </c>
      <c r="E24" t="n">
        <v>35</v>
      </c>
      <c r="F24" t="n">
        <v>7.2</v>
      </c>
      <c r="G24" t="n">
        <v>10.6</v>
      </c>
      <c r="H24" t="n">
        <v>0.4</v>
      </c>
      <c r="I24" t="n">
        <v>0.3</v>
      </c>
    </row>
    <row r="25">
      <c r="A25" s="5" t="inlineStr">
        <is>
          <t>Ergebnis nach Steuer</t>
        </is>
      </c>
      <c r="B25" s="5" t="inlineStr">
        <is>
          <t>Earnings after tax</t>
        </is>
      </c>
      <c r="C25" t="n">
        <v>261</v>
      </c>
      <c r="D25" t="n">
        <v>400.6</v>
      </c>
      <c r="E25" t="n">
        <v>192.2</v>
      </c>
      <c r="F25" t="n">
        <v>8.699999999999999</v>
      </c>
      <c r="G25" t="n">
        <v>-20.1</v>
      </c>
      <c r="H25" t="n">
        <v>-15.5</v>
      </c>
      <c r="I25" t="n">
        <v>-100.5</v>
      </c>
    </row>
    <row r="26">
      <c r="A26" s="5" t="inlineStr">
        <is>
          <t>Minderheitenanteil</t>
        </is>
      </c>
      <c r="B26" s="5" t="inlineStr">
        <is>
          <t>Minority Share</t>
        </is>
      </c>
      <c r="C26" t="n">
        <v>-35.4</v>
      </c>
      <c r="D26" t="n">
        <v>-27.4</v>
      </c>
      <c r="E26" t="n">
        <v>-6.9</v>
      </c>
      <c r="F26" t="n">
        <v>3.3</v>
      </c>
      <c r="G26" t="n">
        <v>6.1</v>
      </c>
      <c r="H26" t="inlineStr">
        <is>
          <t>-</t>
        </is>
      </c>
      <c r="I26" t="inlineStr">
        <is>
          <t>-</t>
        </is>
      </c>
    </row>
    <row r="27">
      <c r="A27" s="5" t="inlineStr">
        <is>
          <t>Jahresüberschuss/-fehlbetrag</t>
        </is>
      </c>
      <c r="B27" s="5" t="inlineStr">
        <is>
          <t>Net Profit</t>
        </is>
      </c>
      <c r="C27" t="n">
        <v>225.6</v>
      </c>
      <c r="D27" t="n">
        <v>373.2</v>
      </c>
      <c r="E27" t="n">
        <v>185.3</v>
      </c>
      <c r="F27" t="n">
        <v>12</v>
      </c>
      <c r="G27" t="n">
        <v>-14</v>
      </c>
      <c r="H27" t="inlineStr">
        <is>
          <t>-</t>
        </is>
      </c>
      <c r="I27" t="inlineStr">
        <is>
          <t>-</t>
        </is>
      </c>
    </row>
    <row r="28">
      <c r="A28" s="5" t="inlineStr">
        <is>
          <t>Summe Umlaufvermögen</t>
        </is>
      </c>
      <c r="B28" s="5" t="inlineStr">
        <is>
          <t>Current Assets</t>
        </is>
      </c>
      <c r="C28" t="n">
        <v>864.7</v>
      </c>
      <c r="D28" t="n">
        <v>1055</v>
      </c>
      <c r="E28" t="n">
        <v>705.8</v>
      </c>
      <c r="F28" t="n">
        <v>502.7</v>
      </c>
      <c r="G28" t="n">
        <v>461.7</v>
      </c>
      <c r="H28" t="n">
        <v>590.9</v>
      </c>
      <c r="I28" t="n">
        <v>565.4</v>
      </c>
    </row>
    <row r="29">
      <c r="A29" s="5" t="inlineStr">
        <is>
          <t>Summe Anlagevermögen</t>
        </is>
      </c>
      <c r="B29" s="5" t="inlineStr">
        <is>
          <t>Fixed Assets</t>
        </is>
      </c>
      <c r="C29" t="n">
        <v>1080</v>
      </c>
      <c r="D29" t="n">
        <v>762.8</v>
      </c>
      <c r="E29" t="n">
        <v>546.6</v>
      </c>
      <c r="F29" t="n">
        <v>554.1</v>
      </c>
      <c r="G29" t="n">
        <v>579.1</v>
      </c>
      <c r="H29" t="n">
        <v>355.6</v>
      </c>
      <c r="I29" t="n">
        <v>392.1</v>
      </c>
    </row>
    <row r="30">
      <c r="A30" s="5" t="inlineStr">
        <is>
          <t>Summe Aktiva</t>
        </is>
      </c>
      <c r="B30" s="5" t="inlineStr">
        <is>
          <t>Total Assets</t>
        </is>
      </c>
      <c r="C30" t="n">
        <v>1945</v>
      </c>
      <c r="D30" t="n">
        <v>1818</v>
      </c>
      <c r="E30" t="n">
        <v>1252</v>
      </c>
      <c r="F30" t="n">
        <v>1057</v>
      </c>
      <c r="G30" t="n">
        <v>1041</v>
      </c>
      <c r="H30" t="n">
        <v>946.5</v>
      </c>
      <c r="I30" t="n">
        <v>957.5</v>
      </c>
    </row>
    <row r="31">
      <c r="A31" s="5" t="inlineStr">
        <is>
          <t>Summe kurzfristiges Fremdkapital</t>
        </is>
      </c>
      <c r="B31" s="5" t="inlineStr">
        <is>
          <t>Short-Term Debt</t>
        </is>
      </c>
      <c r="C31" t="n">
        <v>243.5</v>
      </c>
      <c r="D31" t="n">
        <v>267.1</v>
      </c>
      <c r="E31" t="n">
        <v>152.2</v>
      </c>
      <c r="F31" t="n">
        <v>151.6</v>
      </c>
      <c r="G31" t="n">
        <v>147.5</v>
      </c>
      <c r="H31" t="inlineStr">
        <is>
          <t>-</t>
        </is>
      </c>
      <c r="I31" t="inlineStr">
        <is>
          <t>-</t>
        </is>
      </c>
    </row>
    <row r="32">
      <c r="A32" s="5" t="inlineStr">
        <is>
          <t>Summe langfristiges Fremdkapital</t>
        </is>
      </c>
      <c r="B32" s="5" t="inlineStr">
        <is>
          <t>Long-Term Debt</t>
        </is>
      </c>
      <c r="C32" t="n">
        <v>771.3</v>
      </c>
      <c r="D32" t="n">
        <v>635.4</v>
      </c>
      <c r="E32" t="n">
        <v>462.3</v>
      </c>
      <c r="F32" t="n">
        <v>479.9</v>
      </c>
      <c r="G32" t="n">
        <v>396</v>
      </c>
      <c r="H32" t="inlineStr">
        <is>
          <t>-</t>
        </is>
      </c>
      <c r="I32" t="inlineStr">
        <is>
          <t>-</t>
        </is>
      </c>
    </row>
    <row r="33">
      <c r="A33" s="5" t="inlineStr">
        <is>
          <t>Summe Fremdkapital</t>
        </is>
      </c>
      <c r="B33" s="5" t="inlineStr">
        <is>
          <t>Total Liabilities</t>
        </is>
      </c>
      <c r="C33" t="n">
        <v>1015</v>
      </c>
      <c r="D33" t="n">
        <v>902.5</v>
      </c>
      <c r="E33" t="n">
        <v>614.5</v>
      </c>
      <c r="F33" t="n">
        <v>631.5</v>
      </c>
      <c r="G33" t="n">
        <v>543.5</v>
      </c>
      <c r="H33" t="n">
        <v>498</v>
      </c>
      <c r="I33" t="n">
        <v>239.5</v>
      </c>
    </row>
    <row r="34">
      <c r="A34" s="5" t="inlineStr">
        <is>
          <t>Minderheitenanteil</t>
        </is>
      </c>
      <c r="B34" s="5" t="inlineStr">
        <is>
          <t>Minority Share</t>
        </is>
      </c>
      <c r="C34" t="n">
        <v>65.2</v>
      </c>
      <c r="D34" t="n">
        <v>28.5</v>
      </c>
      <c r="E34" t="n">
        <v>0.6</v>
      </c>
      <c r="F34" t="n">
        <v>-6.6</v>
      </c>
      <c r="G34" t="n">
        <v>-3.2</v>
      </c>
      <c r="H34" t="inlineStr">
        <is>
          <t>-</t>
        </is>
      </c>
      <c r="I34" t="inlineStr">
        <is>
          <t>-</t>
        </is>
      </c>
    </row>
    <row r="35">
      <c r="A35" s="5" t="inlineStr">
        <is>
          <t>Summe Eigenkapital</t>
        </is>
      </c>
      <c r="B35" s="5" t="inlineStr">
        <is>
          <t>Equity</t>
        </is>
      </c>
      <c r="C35" t="n">
        <v>865</v>
      </c>
      <c r="D35" t="n">
        <v>887.2</v>
      </c>
      <c r="E35" t="n">
        <v>637.3</v>
      </c>
      <c r="F35" t="n">
        <v>431.9</v>
      </c>
      <c r="G35" t="n">
        <v>500.5</v>
      </c>
      <c r="H35" t="inlineStr">
        <is>
          <t>-</t>
        </is>
      </c>
      <c r="I35" t="inlineStr">
        <is>
          <t>-</t>
        </is>
      </c>
    </row>
    <row r="36">
      <c r="A36" s="5" t="inlineStr">
        <is>
          <t>Summe Passiva</t>
        </is>
      </c>
      <c r="B36" s="5" t="inlineStr">
        <is>
          <t>Liabilities &amp; Shareholder Equity</t>
        </is>
      </c>
      <c r="C36" t="n">
        <v>1945</v>
      </c>
      <c r="D36" t="n">
        <v>1818</v>
      </c>
      <c r="E36" t="n">
        <v>1252</v>
      </c>
      <c r="F36" t="n">
        <v>1057</v>
      </c>
      <c r="G36" t="n">
        <v>1041</v>
      </c>
      <c r="H36" t="n">
        <v>946.5</v>
      </c>
      <c r="I36" t="n">
        <v>957.5</v>
      </c>
    </row>
    <row r="37">
      <c r="A37" s="5" t="inlineStr">
        <is>
          <t>Mio.Aktien im Umlauf</t>
        </is>
      </c>
      <c r="B37" s="5" t="inlineStr">
        <is>
          <t>Million shares outstanding</t>
        </is>
      </c>
      <c r="C37" t="n">
        <v>30</v>
      </c>
      <c r="D37" t="n">
        <v>30</v>
      </c>
      <c r="E37" t="n">
        <v>30</v>
      </c>
      <c r="F37" t="n">
        <v>30</v>
      </c>
      <c r="G37" t="n">
        <v>30</v>
      </c>
      <c r="H37" t="inlineStr">
        <is>
          <t>-</t>
        </is>
      </c>
      <c r="I37" t="inlineStr">
        <is>
          <t>-</t>
        </is>
      </c>
    </row>
    <row r="38">
      <c r="A38" s="5" t="inlineStr">
        <is>
          <t>Gezeichnetes Kapital (in Mio.)</t>
        </is>
      </c>
      <c r="B38" s="5" t="inlineStr">
        <is>
          <t>Subscribed Capital in M</t>
        </is>
      </c>
      <c r="C38" t="n">
        <v>120</v>
      </c>
      <c r="D38" t="n">
        <v>120</v>
      </c>
      <c r="E38" t="n">
        <v>120</v>
      </c>
      <c r="F38" t="n">
        <v>120</v>
      </c>
      <c r="G38" t="n">
        <v>120</v>
      </c>
      <c r="H38" t="inlineStr">
        <is>
          <t>-</t>
        </is>
      </c>
      <c r="I38" t="inlineStr">
        <is>
          <t>-</t>
        </is>
      </c>
    </row>
    <row r="39">
      <c r="A39" s="5" t="inlineStr">
        <is>
          <t>Ergebnis je Aktie (brutto)</t>
        </is>
      </c>
      <c r="B39" s="5" t="inlineStr">
        <is>
          <t>Earnings per share</t>
        </is>
      </c>
      <c r="C39" t="n">
        <v>10.09</v>
      </c>
      <c r="D39" t="n">
        <v>16.28</v>
      </c>
      <c r="E39" t="n">
        <v>7.57</v>
      </c>
      <c r="F39" t="n">
        <v>0.53</v>
      </c>
      <c r="G39" t="n">
        <v>-0.32</v>
      </c>
      <c r="H39" t="inlineStr">
        <is>
          <t>-</t>
        </is>
      </c>
      <c r="I39" t="inlineStr">
        <is>
          <t>-</t>
        </is>
      </c>
    </row>
    <row r="40">
      <c r="A40" s="5" t="inlineStr">
        <is>
          <t>Ergebnis je Aktie (unverwässert)</t>
        </is>
      </c>
      <c r="B40" s="5" t="inlineStr">
        <is>
          <t>Basic Earnings per share</t>
        </is>
      </c>
      <c r="C40" t="n">
        <v>7.52</v>
      </c>
      <c r="D40" t="n">
        <v>12.44</v>
      </c>
      <c r="E40" t="n">
        <v>6.18</v>
      </c>
      <c r="F40" t="n">
        <v>0.4</v>
      </c>
      <c r="G40" t="n">
        <v>-0.5</v>
      </c>
      <c r="H40" t="n">
        <v>-0.64</v>
      </c>
      <c r="I40" t="inlineStr">
        <is>
          <t>-</t>
        </is>
      </c>
    </row>
    <row r="41">
      <c r="A41" s="5" t="inlineStr">
        <is>
          <t>Ergebnis je Aktie (verwässert)</t>
        </is>
      </c>
      <c r="B41" s="5" t="inlineStr">
        <is>
          <t>Diluted Earnings per share</t>
        </is>
      </c>
      <c r="C41" t="n">
        <v>7.52</v>
      </c>
      <c r="D41" t="n">
        <v>12.44</v>
      </c>
      <c r="E41" t="n">
        <v>6.18</v>
      </c>
      <c r="F41" t="n">
        <v>0.4</v>
      </c>
      <c r="G41" t="n">
        <v>-0.5</v>
      </c>
      <c r="H41" t="n">
        <v>-0.64</v>
      </c>
      <c r="I41" t="inlineStr">
        <is>
          <t>-</t>
        </is>
      </c>
    </row>
    <row r="42">
      <c r="A42" s="5" t="inlineStr">
        <is>
          <t>Dividende je Aktie</t>
        </is>
      </c>
      <c r="B42" s="5" t="inlineStr">
        <is>
          <t>Dividend per share</t>
        </is>
      </c>
      <c r="C42" t="n">
        <v>3</v>
      </c>
      <c r="D42" t="n">
        <v>5</v>
      </c>
      <c r="E42" t="n">
        <v>2.5</v>
      </c>
      <c r="F42" t="inlineStr">
        <is>
          <t>-</t>
        </is>
      </c>
      <c r="G42" t="inlineStr">
        <is>
          <t>-</t>
        </is>
      </c>
      <c r="H42" t="inlineStr">
        <is>
          <t>-</t>
        </is>
      </c>
      <c r="I42" t="inlineStr">
        <is>
          <t>-</t>
        </is>
      </c>
    </row>
    <row r="43">
      <c r="A43" s="5" t="inlineStr">
        <is>
          <t>Dividendenausschüttung in Mio</t>
        </is>
      </c>
      <c r="B43" s="5" t="inlineStr">
        <is>
          <t>Dividend Payment in M</t>
        </is>
      </c>
      <c r="C43" t="n">
        <v>90</v>
      </c>
      <c r="D43" t="n">
        <v>150</v>
      </c>
      <c r="E43" t="n">
        <v>75</v>
      </c>
      <c r="F43" t="inlineStr">
        <is>
          <t>-</t>
        </is>
      </c>
      <c r="G43" t="inlineStr">
        <is>
          <t>-</t>
        </is>
      </c>
      <c r="H43" t="inlineStr">
        <is>
          <t>-</t>
        </is>
      </c>
      <c r="I43" t="inlineStr">
        <is>
          <t>-</t>
        </is>
      </c>
    </row>
    <row r="44">
      <c r="A44" s="5" t="inlineStr">
        <is>
          <t>Umsatz</t>
        </is>
      </c>
      <c r="B44" s="5" t="inlineStr">
        <is>
          <t>Revenue</t>
        </is>
      </c>
      <c r="C44" t="n">
        <v>42.35</v>
      </c>
      <c r="D44" t="n">
        <v>48.56</v>
      </c>
      <c r="E44" t="n">
        <v>39.24</v>
      </c>
      <c r="F44" t="n">
        <v>31.11</v>
      </c>
      <c r="G44" t="n">
        <v>31.04</v>
      </c>
      <c r="H44" t="inlineStr">
        <is>
          <t>-</t>
        </is>
      </c>
      <c r="I44" t="inlineStr">
        <is>
          <t>-</t>
        </is>
      </c>
    </row>
    <row r="45">
      <c r="A45" s="5" t="inlineStr">
        <is>
          <t>Buchwert je Aktie</t>
        </is>
      </c>
      <c r="B45" s="5" t="inlineStr">
        <is>
          <t>Book value per share</t>
        </is>
      </c>
      <c r="C45" t="n">
        <v>31.01</v>
      </c>
      <c r="D45" t="n">
        <v>30.52</v>
      </c>
      <c r="E45" t="n">
        <v>21.26</v>
      </c>
      <c r="F45" t="n">
        <v>14.18</v>
      </c>
      <c r="G45" t="n">
        <v>16.58</v>
      </c>
      <c r="H45" t="inlineStr">
        <is>
          <t>-</t>
        </is>
      </c>
      <c r="I45" t="inlineStr">
        <is>
          <t>-</t>
        </is>
      </c>
    </row>
    <row r="46">
      <c r="A46" s="5" t="inlineStr">
        <is>
          <t>Cashflow je Aktie</t>
        </is>
      </c>
      <c r="B46" s="5" t="inlineStr">
        <is>
          <t>Cashflow per share</t>
        </is>
      </c>
      <c r="C46" t="n">
        <v>12.84</v>
      </c>
      <c r="D46" t="n">
        <v>21.73</v>
      </c>
      <c r="E46" t="n">
        <v>9.960000000000001</v>
      </c>
      <c r="F46" t="n">
        <v>3.85</v>
      </c>
      <c r="G46" t="n">
        <v>3.2</v>
      </c>
      <c r="H46" t="inlineStr">
        <is>
          <t>-</t>
        </is>
      </c>
      <c r="I46" t="inlineStr">
        <is>
          <t>-</t>
        </is>
      </c>
    </row>
    <row r="47">
      <c r="A47" s="5" t="inlineStr">
        <is>
          <t>Bilanzsumme je Aktie</t>
        </is>
      </c>
      <c r="B47" s="5" t="inlineStr">
        <is>
          <t>Total assets per share</t>
        </is>
      </c>
      <c r="C47" t="n">
        <v>64.83</v>
      </c>
      <c r="D47" t="n">
        <v>60.61</v>
      </c>
      <c r="E47" t="n">
        <v>41.75</v>
      </c>
      <c r="F47" t="n">
        <v>35.23</v>
      </c>
      <c r="G47" t="n">
        <v>34.69</v>
      </c>
      <c r="H47" t="inlineStr">
        <is>
          <t>-</t>
        </is>
      </c>
      <c r="I47" t="inlineStr">
        <is>
          <t>-</t>
        </is>
      </c>
    </row>
    <row r="48">
      <c r="A48" s="5" t="inlineStr">
        <is>
          <t>Personal am Ende des Jahres</t>
        </is>
      </c>
      <c r="B48" s="5" t="inlineStr">
        <is>
          <t>Staff at the end of year</t>
        </is>
      </c>
      <c r="C48" t="n">
        <v>3787</v>
      </c>
      <c r="D48" t="n">
        <v>3858</v>
      </c>
      <c r="E48" t="n">
        <v>3706</v>
      </c>
      <c r="F48" t="n">
        <v>3811</v>
      </c>
      <c r="G48" t="n">
        <v>4004</v>
      </c>
      <c r="H48" t="n">
        <v>4261</v>
      </c>
      <c r="I48" t="inlineStr">
        <is>
          <t>-</t>
        </is>
      </c>
    </row>
    <row r="49">
      <c r="A49" s="5" t="inlineStr">
        <is>
          <t>Personalaufwand in Mio. EUR</t>
        </is>
      </c>
      <c r="B49" s="5" t="inlineStr">
        <is>
          <t>Personnel expenses in M</t>
        </is>
      </c>
      <c r="C49" t="n">
        <v>311.8</v>
      </c>
      <c r="D49" t="n">
        <v>321.2</v>
      </c>
      <c r="E49" t="n">
        <v>309</v>
      </c>
      <c r="F49" t="n">
        <v>278.2</v>
      </c>
      <c r="G49" t="n">
        <v>284.2</v>
      </c>
      <c r="H49" t="n">
        <v>268.8</v>
      </c>
      <c r="I49" t="inlineStr">
        <is>
          <t>-</t>
        </is>
      </c>
    </row>
    <row r="50">
      <c r="A50" s="5" t="inlineStr">
        <is>
          <t>Aufwand je Mitarbeiter in EUR</t>
        </is>
      </c>
      <c r="B50" s="5" t="inlineStr">
        <is>
          <t>Effort per employee</t>
        </is>
      </c>
      <c r="C50" t="n">
        <v>82334</v>
      </c>
      <c r="D50" t="n">
        <v>83256</v>
      </c>
      <c r="E50" t="n">
        <v>83378</v>
      </c>
      <c r="F50" t="n">
        <v>72999</v>
      </c>
      <c r="G50" t="n">
        <v>70979</v>
      </c>
      <c r="H50" t="n">
        <v>63084</v>
      </c>
      <c r="I50" t="inlineStr">
        <is>
          <t>-</t>
        </is>
      </c>
    </row>
    <row r="51">
      <c r="A51" s="5" t="inlineStr">
        <is>
          <t>Umsatz je Aktie</t>
        </is>
      </c>
      <c r="B51" s="5" t="inlineStr">
        <is>
          <t>Revenue per share</t>
        </is>
      </c>
      <c r="C51" t="n">
        <v>335463</v>
      </c>
      <c r="D51" t="n">
        <v>377579</v>
      </c>
      <c r="E51" t="n">
        <v>317674</v>
      </c>
      <c r="F51" t="n">
        <v>244923</v>
      </c>
      <c r="G51" t="n">
        <v>232592</v>
      </c>
      <c r="H51" t="n">
        <v>181014</v>
      </c>
      <c r="I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row>
    <row r="53">
      <c r="A53" s="5" t="inlineStr">
        <is>
          <t>Gewinn je Mitarbeiter in EUR</t>
        </is>
      </c>
      <c r="B53" s="5" t="inlineStr">
        <is>
          <t>Earnings per employee</t>
        </is>
      </c>
      <c r="C53" t="n">
        <v>59572</v>
      </c>
      <c r="D53" t="n">
        <v>96734</v>
      </c>
      <c r="E53" t="n">
        <v>50000</v>
      </c>
      <c r="F53" t="n">
        <v>3149</v>
      </c>
      <c r="G53" t="n">
        <v>-3497</v>
      </c>
      <c r="H53" t="inlineStr">
        <is>
          <t>-</t>
        </is>
      </c>
      <c r="I53" t="inlineStr">
        <is>
          <t>-</t>
        </is>
      </c>
    </row>
    <row r="54">
      <c r="A54" s="5" t="inlineStr">
        <is>
          <t>KGV (Kurs/Gewinn)</t>
        </is>
      </c>
      <c r="B54" s="5" t="inlineStr">
        <is>
          <t>PE (price/earnings)</t>
        </is>
      </c>
      <c r="C54" t="n">
        <v>11.9</v>
      </c>
      <c r="D54" t="n">
        <v>5.8</v>
      </c>
      <c r="E54" t="n">
        <v>19.6</v>
      </c>
      <c r="F54" t="n">
        <v>110.1</v>
      </c>
      <c r="G54" t="inlineStr">
        <is>
          <t>-</t>
        </is>
      </c>
      <c r="H54" t="inlineStr">
        <is>
          <t>-</t>
        </is>
      </c>
      <c r="I54" t="inlineStr">
        <is>
          <t>-</t>
        </is>
      </c>
    </row>
    <row r="55">
      <c r="A55" s="5" t="inlineStr">
        <is>
          <t>KUV (Kurs/Umsatz)</t>
        </is>
      </c>
      <c r="B55" s="5" t="inlineStr">
        <is>
          <t>PS (price/sales)</t>
        </is>
      </c>
      <c r="C55" t="n">
        <v>2.12</v>
      </c>
      <c r="D55" t="n">
        <v>1.49</v>
      </c>
      <c r="E55" t="n">
        <v>3.09</v>
      </c>
      <c r="F55" t="n">
        <v>1.42</v>
      </c>
      <c r="G55" t="n">
        <v>0.73</v>
      </c>
      <c r="H55" t="inlineStr">
        <is>
          <t>-</t>
        </is>
      </c>
      <c r="I55" t="inlineStr">
        <is>
          <t>-</t>
        </is>
      </c>
    </row>
    <row r="56">
      <c r="A56" s="5" t="inlineStr">
        <is>
          <t>KBV (Kurs/Buchwert)</t>
        </is>
      </c>
      <c r="B56" s="5" t="inlineStr">
        <is>
          <t>PB (price/book value)</t>
        </is>
      </c>
      <c r="C56" t="n">
        <v>3.11</v>
      </c>
      <c r="D56" t="n">
        <v>2.44</v>
      </c>
      <c r="E56" t="n">
        <v>5.71</v>
      </c>
      <c r="F56" t="n">
        <v>3.06</v>
      </c>
      <c r="G56" t="n">
        <v>1.35</v>
      </c>
      <c r="H56" t="inlineStr">
        <is>
          <t>-</t>
        </is>
      </c>
      <c r="I56" t="inlineStr">
        <is>
          <t>-</t>
        </is>
      </c>
    </row>
    <row r="57">
      <c r="A57" s="5" t="inlineStr">
        <is>
          <t>KCV (Kurs/Cashflow)</t>
        </is>
      </c>
      <c r="B57" s="5" t="inlineStr">
        <is>
          <t>PC (price/cashflow)</t>
        </is>
      </c>
      <c r="C57" t="n">
        <v>6.99</v>
      </c>
      <c r="D57" t="n">
        <v>3.32</v>
      </c>
      <c r="E57" t="n">
        <v>12.17</v>
      </c>
      <c r="F57" t="n">
        <v>11.43</v>
      </c>
      <c r="G57" t="n">
        <v>7.05</v>
      </c>
      <c r="H57" t="inlineStr">
        <is>
          <t>-</t>
        </is>
      </c>
      <c r="I57" t="inlineStr">
        <is>
          <t>-</t>
        </is>
      </c>
    </row>
    <row r="58">
      <c r="A58" s="5" t="inlineStr">
        <is>
          <t>Dividendenrendite in %</t>
        </is>
      </c>
      <c r="B58" s="5" t="inlineStr">
        <is>
          <t>Dividend Yield in %</t>
        </is>
      </c>
      <c r="C58" t="n">
        <v>3.34</v>
      </c>
      <c r="D58" t="n">
        <v>6.93</v>
      </c>
      <c r="E58" t="n">
        <v>2.06</v>
      </c>
      <c r="F58" t="inlineStr">
        <is>
          <t>-</t>
        </is>
      </c>
      <c r="G58" t="inlineStr">
        <is>
          <t>-</t>
        </is>
      </c>
      <c r="H58" t="inlineStr">
        <is>
          <t>-</t>
        </is>
      </c>
      <c r="I58" t="inlineStr">
        <is>
          <t>-</t>
        </is>
      </c>
    </row>
    <row r="59">
      <c r="A59" s="5" t="inlineStr">
        <is>
          <t>Gewinnrendite in %</t>
        </is>
      </c>
      <c r="B59" s="5" t="inlineStr">
        <is>
          <t>Return on profit in %</t>
        </is>
      </c>
      <c r="C59" t="n">
        <v>8.4</v>
      </c>
      <c r="D59" t="n">
        <v>17.2</v>
      </c>
      <c r="E59" t="n">
        <v>5.1</v>
      </c>
      <c r="F59" t="n">
        <v>0.9</v>
      </c>
      <c r="G59" t="n">
        <v>-2.2</v>
      </c>
      <c r="H59" t="inlineStr">
        <is>
          <t>-</t>
        </is>
      </c>
      <c r="I59" t="inlineStr">
        <is>
          <t>-</t>
        </is>
      </c>
    </row>
    <row r="60">
      <c r="A60" s="5" t="inlineStr">
        <is>
          <t>Eigenkapitalrendite in %</t>
        </is>
      </c>
      <c r="B60" s="5" t="inlineStr">
        <is>
          <t>Return on Equity in %</t>
        </is>
      </c>
      <c r="C60" t="n">
        <v>24.25</v>
      </c>
      <c r="D60" t="n">
        <v>40.76</v>
      </c>
      <c r="E60" t="n">
        <v>29.05</v>
      </c>
      <c r="F60" t="n">
        <v>2.82</v>
      </c>
      <c r="G60" t="n">
        <v>-2.82</v>
      </c>
      <c r="H60" t="inlineStr">
        <is>
          <t>-</t>
        </is>
      </c>
      <c r="I60" t="inlineStr">
        <is>
          <t>-</t>
        </is>
      </c>
    </row>
    <row r="61">
      <c r="A61" s="5" t="inlineStr">
        <is>
          <t>Umsatzrendite in %</t>
        </is>
      </c>
      <c r="B61" s="5" t="inlineStr">
        <is>
          <t>Return on sales in %</t>
        </is>
      </c>
      <c r="C61" t="n">
        <v>17.76</v>
      </c>
      <c r="D61" t="n">
        <v>25.62</v>
      </c>
      <c r="E61" t="n">
        <v>15.74</v>
      </c>
      <c r="F61" t="n">
        <v>1.29</v>
      </c>
      <c r="G61" t="n">
        <v>-1.5</v>
      </c>
      <c r="H61" t="inlineStr">
        <is>
          <t>-</t>
        </is>
      </c>
      <c r="I61" t="inlineStr">
        <is>
          <t>-</t>
        </is>
      </c>
    </row>
    <row r="62">
      <c r="A62" s="5" t="inlineStr">
        <is>
          <t>Gesamtkapitalrendite in %</t>
        </is>
      </c>
      <c r="B62" s="5" t="inlineStr">
        <is>
          <t>Total Return on Investment in %</t>
        </is>
      </c>
      <c r="C62" t="n">
        <v>11.71</v>
      </c>
      <c r="D62" t="n">
        <v>20.57</v>
      </c>
      <c r="E62" t="n">
        <v>14.89</v>
      </c>
      <c r="F62" t="n">
        <v>1.45</v>
      </c>
      <c r="G62" t="n">
        <v>-0.95</v>
      </c>
      <c r="H62" t="n">
        <v>1.06</v>
      </c>
      <c r="I62" t="n">
        <v>0.8</v>
      </c>
    </row>
    <row r="63">
      <c r="A63" s="5" t="inlineStr">
        <is>
          <t>Return on Investment in %</t>
        </is>
      </c>
      <c r="B63" s="5" t="inlineStr">
        <is>
          <t>Return on Investment in %</t>
        </is>
      </c>
      <c r="C63" t="n">
        <v>11.6</v>
      </c>
      <c r="D63" t="n">
        <v>20.53</v>
      </c>
      <c r="E63" t="n">
        <v>14.8</v>
      </c>
      <c r="F63" t="n">
        <v>1.14</v>
      </c>
      <c r="G63" t="n">
        <v>-1.35</v>
      </c>
      <c r="H63" t="inlineStr">
        <is>
          <t>-</t>
        </is>
      </c>
      <c r="I63" t="inlineStr">
        <is>
          <t>-</t>
        </is>
      </c>
    </row>
    <row r="64">
      <c r="A64" s="5" t="inlineStr">
        <is>
          <t>Arbeitsintensität in %</t>
        </is>
      </c>
      <c r="B64" s="5" t="inlineStr">
        <is>
          <t>Work Intensity in %</t>
        </is>
      </c>
      <c r="C64" t="n">
        <v>44.46</v>
      </c>
      <c r="D64" t="n">
        <v>58.05</v>
      </c>
      <c r="E64" t="n">
        <v>56.36</v>
      </c>
      <c r="F64" t="n">
        <v>47.57</v>
      </c>
      <c r="G64" t="n">
        <v>44.36</v>
      </c>
      <c r="H64" t="n">
        <v>62.43</v>
      </c>
      <c r="I64" t="n">
        <v>59.05</v>
      </c>
    </row>
    <row r="65">
      <c r="A65" s="5" t="inlineStr">
        <is>
          <t>Eigenkapitalquote in %</t>
        </is>
      </c>
      <c r="B65" s="5" t="inlineStr">
        <is>
          <t>Equity Ratio in %</t>
        </is>
      </c>
      <c r="C65" t="n">
        <v>47.83</v>
      </c>
      <c r="D65" t="n">
        <v>50.36</v>
      </c>
      <c r="E65" t="n">
        <v>50.93</v>
      </c>
      <c r="F65" t="n">
        <v>40.24</v>
      </c>
      <c r="G65" t="n">
        <v>47.78</v>
      </c>
      <c r="H65" t="n">
        <v>47.39</v>
      </c>
      <c r="I65" t="n">
        <v>74.98999999999999</v>
      </c>
    </row>
    <row r="66">
      <c r="A66" s="5" t="inlineStr">
        <is>
          <t>Fremdkapitalquote in %</t>
        </is>
      </c>
      <c r="B66" s="5" t="inlineStr">
        <is>
          <t>Debt Ratio in %</t>
        </is>
      </c>
      <c r="C66" t="n">
        <v>52.17</v>
      </c>
      <c r="D66" t="n">
        <v>49.64</v>
      </c>
      <c r="E66" t="n">
        <v>49.07</v>
      </c>
      <c r="F66" t="n">
        <v>59.76</v>
      </c>
      <c r="G66" t="n">
        <v>52.22</v>
      </c>
      <c r="H66" t="n">
        <v>52.61</v>
      </c>
      <c r="I66" t="n">
        <v>25.01</v>
      </c>
    </row>
    <row r="67">
      <c r="A67" s="5" t="inlineStr">
        <is>
          <t>Verschuldungsgrad in %</t>
        </is>
      </c>
      <c r="B67" s="5" t="inlineStr">
        <is>
          <t>Finance Gearing in %</t>
        </is>
      </c>
      <c r="C67" t="n">
        <v>109.09</v>
      </c>
      <c r="D67" t="n">
        <v>98.56</v>
      </c>
      <c r="E67" t="n">
        <v>96.33</v>
      </c>
      <c r="F67" t="n">
        <v>148.48</v>
      </c>
      <c r="G67" t="n">
        <v>109.29</v>
      </c>
      <c r="H67" t="n">
        <v>111.04</v>
      </c>
      <c r="I67" t="n">
        <v>33.36</v>
      </c>
    </row>
    <row r="68">
      <c r="A68" s="5" t="inlineStr"/>
      <c r="B68" s="5" t="inlineStr"/>
    </row>
    <row r="69">
      <c r="A69" s="5" t="inlineStr">
        <is>
          <t>Kurzfristige Vermögensquote in %</t>
        </is>
      </c>
      <c r="B69" s="5" t="inlineStr">
        <is>
          <t>Current Assets Ratio in %</t>
        </is>
      </c>
      <c r="C69" t="n">
        <v>44.46</v>
      </c>
      <c r="D69" t="n">
        <v>58.03</v>
      </c>
      <c r="E69" t="n">
        <v>56.37</v>
      </c>
      <c r="F69" t="n">
        <v>47.56</v>
      </c>
      <c r="G69" t="n">
        <v>44.35</v>
      </c>
      <c r="H69" t="n">
        <v>62.43</v>
      </c>
    </row>
    <row r="70">
      <c r="A70" s="5" t="inlineStr">
        <is>
          <t>Nettogewinn Marge in %</t>
        </is>
      </c>
      <c r="B70" s="5" t="inlineStr">
        <is>
          <t>Net Profit Marge in %</t>
        </is>
      </c>
      <c r="C70" t="n">
        <v>532.7</v>
      </c>
      <c r="D70" t="n">
        <v>768.53</v>
      </c>
      <c r="E70" t="n">
        <v>472.22</v>
      </c>
      <c r="F70" t="n">
        <v>38.57</v>
      </c>
      <c r="G70" t="n">
        <v>-45.1</v>
      </c>
      <c r="H70" t="inlineStr">
        <is>
          <t>-</t>
        </is>
      </c>
    </row>
    <row r="71">
      <c r="A71" s="5" t="inlineStr">
        <is>
          <t>Operative Ergebnis Marge in %</t>
        </is>
      </c>
      <c r="B71" s="5" t="inlineStr">
        <is>
          <t>EBIT Marge in %</t>
        </is>
      </c>
      <c r="C71" t="n">
        <v>704.37</v>
      </c>
      <c r="D71" t="n">
        <v>1024.92</v>
      </c>
      <c r="E71" t="n">
        <v>600.66</v>
      </c>
      <c r="F71" t="n">
        <v>86.79000000000001</v>
      </c>
      <c r="G71" t="n">
        <v>8.699999999999999</v>
      </c>
      <c r="H71" t="inlineStr">
        <is>
          <t>-</t>
        </is>
      </c>
    </row>
    <row r="72">
      <c r="A72" s="5" t="inlineStr">
        <is>
          <t>Vermögensumsschlag in %</t>
        </is>
      </c>
      <c r="B72" s="5" t="inlineStr">
        <is>
          <t>Asset Turnover in %</t>
        </is>
      </c>
      <c r="C72" t="n">
        <v>2.18</v>
      </c>
      <c r="D72" t="n">
        <v>2.67</v>
      </c>
      <c r="E72" t="n">
        <v>3.13</v>
      </c>
      <c r="F72" t="n">
        <v>2.94</v>
      </c>
      <c r="G72" t="n">
        <v>2.98</v>
      </c>
      <c r="H72" t="inlineStr">
        <is>
          <t>-</t>
        </is>
      </c>
    </row>
    <row r="73">
      <c r="A73" s="5" t="inlineStr">
        <is>
          <t>Langfristige Vermögensquote in %</t>
        </is>
      </c>
      <c r="B73" s="5" t="inlineStr">
        <is>
          <t>Non-Current Assets Ratio in %</t>
        </is>
      </c>
      <c r="C73" t="n">
        <v>55.53</v>
      </c>
      <c r="D73" t="n">
        <v>41.96</v>
      </c>
      <c r="E73" t="n">
        <v>43.66</v>
      </c>
      <c r="F73" t="n">
        <v>52.42</v>
      </c>
      <c r="G73" t="n">
        <v>55.63</v>
      </c>
      <c r="H73" t="n">
        <v>37.57</v>
      </c>
    </row>
    <row r="74">
      <c r="A74" s="5" t="inlineStr">
        <is>
          <t>Gesamtkapitalrentabilität</t>
        </is>
      </c>
      <c r="B74" s="5" t="inlineStr">
        <is>
          <t>ROA Return on Assets in %</t>
        </is>
      </c>
      <c r="C74" t="n">
        <v>11.6</v>
      </c>
      <c r="D74" t="n">
        <v>20.53</v>
      </c>
      <c r="E74" t="n">
        <v>14.8</v>
      </c>
      <c r="F74" t="n">
        <v>1.14</v>
      </c>
      <c r="G74" t="n">
        <v>-1.34</v>
      </c>
      <c r="H74" t="inlineStr">
        <is>
          <t>-</t>
        </is>
      </c>
    </row>
    <row r="75">
      <c r="A75" s="5" t="inlineStr">
        <is>
          <t>Ertrag des eingesetzten Kapitals</t>
        </is>
      </c>
      <c r="B75" s="5" t="inlineStr">
        <is>
          <t>ROCE Return on Cap. Empl. in %</t>
        </is>
      </c>
      <c r="C75" t="n">
        <v>17.53</v>
      </c>
      <c r="D75" t="n">
        <v>32.09</v>
      </c>
      <c r="E75" t="n">
        <v>21.43</v>
      </c>
      <c r="F75" t="n">
        <v>2.98</v>
      </c>
      <c r="G75" t="n">
        <v>0.3</v>
      </c>
      <c r="H75" t="inlineStr">
        <is>
          <t>-</t>
        </is>
      </c>
    </row>
    <row r="76">
      <c r="A76" s="5" t="inlineStr">
        <is>
          <t>Eigenkapital zu Anlagevermögen</t>
        </is>
      </c>
      <c r="B76" s="5" t="inlineStr">
        <is>
          <t>Equity to Fixed Assets in %</t>
        </is>
      </c>
      <c r="C76" t="n">
        <v>80.09</v>
      </c>
      <c r="D76" t="n">
        <v>116.31</v>
      </c>
      <c r="E76" t="n">
        <v>116.59</v>
      </c>
      <c r="F76" t="n">
        <v>77.95</v>
      </c>
      <c r="G76" t="n">
        <v>86.43000000000001</v>
      </c>
      <c r="H76" t="inlineStr">
        <is>
          <t>-</t>
        </is>
      </c>
    </row>
    <row r="77">
      <c r="A77" s="5" t="inlineStr">
        <is>
          <t>Liquidität Dritten Grades</t>
        </is>
      </c>
      <c r="B77" s="5" t="inlineStr">
        <is>
          <t>Current Ratio in %</t>
        </is>
      </c>
      <c r="C77" t="n">
        <v>355.11</v>
      </c>
      <c r="D77" t="n">
        <v>394.98</v>
      </c>
      <c r="E77" t="n">
        <v>463.73</v>
      </c>
      <c r="F77" t="n">
        <v>331.6</v>
      </c>
      <c r="G77" t="n">
        <v>313.02</v>
      </c>
      <c r="H77" t="inlineStr">
        <is>
          <t>-</t>
        </is>
      </c>
    </row>
    <row r="78">
      <c r="A78" s="5" t="inlineStr">
        <is>
          <t>Operativer Cashflow</t>
        </is>
      </c>
      <c r="B78" s="5" t="inlineStr">
        <is>
          <t>Operating Cashflow in M</t>
        </is>
      </c>
      <c r="C78" t="n">
        <v>209.7</v>
      </c>
      <c r="D78" t="n">
        <v>99.59999999999999</v>
      </c>
      <c r="E78" t="n">
        <v>365.1</v>
      </c>
      <c r="F78" t="n">
        <v>342.9</v>
      </c>
      <c r="G78" t="n">
        <v>211.5</v>
      </c>
      <c r="H78" t="inlineStr">
        <is>
          <t>-</t>
        </is>
      </c>
    </row>
    <row r="79">
      <c r="A79" s="5" t="inlineStr">
        <is>
          <t>Aktienrückkauf</t>
        </is>
      </c>
      <c r="B79" s="5" t="inlineStr">
        <is>
          <t>Share Buyback in M</t>
        </is>
      </c>
      <c r="C79" t="n">
        <v>0</v>
      </c>
      <c r="D79" t="n">
        <v>0</v>
      </c>
      <c r="E79" t="n">
        <v>0</v>
      </c>
      <c r="F79" t="n">
        <v>0</v>
      </c>
      <c r="G79" t="inlineStr">
        <is>
          <t>-</t>
        </is>
      </c>
      <c r="H79" t="inlineStr">
        <is>
          <t>-</t>
        </is>
      </c>
    </row>
    <row r="80">
      <c r="A80" s="5" t="inlineStr">
        <is>
          <t>Umsatzwachstum 1J in %</t>
        </is>
      </c>
      <c r="B80" s="5" t="inlineStr">
        <is>
          <t>Revenue Growth 1Y in %</t>
        </is>
      </c>
      <c r="C80" t="n">
        <v>-12.79</v>
      </c>
      <c r="D80" t="n">
        <v>23.75</v>
      </c>
      <c r="E80" t="n">
        <v>26.13</v>
      </c>
      <c r="F80" t="n">
        <v>0.23</v>
      </c>
      <c r="G80" t="inlineStr">
        <is>
          <t>-</t>
        </is>
      </c>
      <c r="H80" t="inlineStr">
        <is>
          <t>-</t>
        </is>
      </c>
    </row>
    <row r="81">
      <c r="A81" s="5" t="inlineStr">
        <is>
          <t>Umsatzwachstum 3J in %</t>
        </is>
      </c>
      <c r="B81" s="5" t="inlineStr">
        <is>
          <t>Revenue Growth 3Y in %</t>
        </is>
      </c>
      <c r="C81" t="n">
        <v>12.36</v>
      </c>
      <c r="D81" t="n">
        <v>16.7</v>
      </c>
      <c r="E81" t="inlineStr">
        <is>
          <t>-</t>
        </is>
      </c>
      <c r="F81" t="inlineStr">
        <is>
          <t>-</t>
        </is>
      </c>
      <c r="G81" t="inlineStr">
        <is>
          <t>-</t>
        </is>
      </c>
      <c r="H81" t="inlineStr">
        <is>
          <t>-</t>
        </is>
      </c>
    </row>
    <row r="82">
      <c r="A82" s="5" t="inlineStr">
        <is>
          <t>Umsatzwachstum 5J in %</t>
        </is>
      </c>
      <c r="B82" s="5" t="inlineStr">
        <is>
          <t>Revenue Growth 5Y in %</t>
        </is>
      </c>
      <c r="C82" t="inlineStr">
        <is>
          <t>-</t>
        </is>
      </c>
      <c r="D82" t="inlineStr">
        <is>
          <t>-</t>
        </is>
      </c>
      <c r="E82" t="inlineStr">
        <is>
          <t>-</t>
        </is>
      </c>
      <c r="F82" t="inlineStr">
        <is>
          <t>-</t>
        </is>
      </c>
      <c r="G82" t="inlineStr">
        <is>
          <t>-</t>
        </is>
      </c>
      <c r="H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row>
    <row r="84">
      <c r="A84" s="5" t="inlineStr">
        <is>
          <t>Gewinnwachstum 1J in %</t>
        </is>
      </c>
      <c r="B84" s="5" t="inlineStr">
        <is>
          <t>Earnings Growth 1Y in %</t>
        </is>
      </c>
      <c r="C84" t="n">
        <v>-39.55</v>
      </c>
      <c r="D84" t="n">
        <v>101.4</v>
      </c>
      <c r="E84" t="n">
        <v>1444.17</v>
      </c>
      <c r="F84" t="n">
        <v>-185.71</v>
      </c>
      <c r="G84" t="inlineStr">
        <is>
          <t>-</t>
        </is>
      </c>
      <c r="H84" t="inlineStr">
        <is>
          <t>-</t>
        </is>
      </c>
    </row>
    <row r="85">
      <c r="A85" s="5" t="inlineStr">
        <is>
          <t>Gewinnwachstum 3J in %</t>
        </is>
      </c>
      <c r="B85" s="5" t="inlineStr">
        <is>
          <t>Earnings Growth 3Y in %</t>
        </is>
      </c>
      <c r="C85" t="n">
        <v>502.01</v>
      </c>
      <c r="D85" t="n">
        <v>453.29</v>
      </c>
      <c r="E85" t="inlineStr">
        <is>
          <t>-</t>
        </is>
      </c>
      <c r="F85" t="inlineStr">
        <is>
          <t>-</t>
        </is>
      </c>
      <c r="G85" t="inlineStr">
        <is>
          <t>-</t>
        </is>
      </c>
      <c r="H85" t="inlineStr">
        <is>
          <t>-</t>
        </is>
      </c>
    </row>
    <row r="86">
      <c r="A86" s="5" t="inlineStr">
        <is>
          <t>Gewinnwachstum 5J in %</t>
        </is>
      </c>
      <c r="B86" s="5" t="inlineStr">
        <is>
          <t>Earnings Growth 5Y in %</t>
        </is>
      </c>
      <c r="C86" t="inlineStr">
        <is>
          <t>-</t>
        </is>
      </c>
      <c r="D86" t="inlineStr">
        <is>
          <t>-</t>
        </is>
      </c>
      <c r="E86" t="inlineStr">
        <is>
          <t>-</t>
        </is>
      </c>
      <c r="F86" t="inlineStr">
        <is>
          <t>-</t>
        </is>
      </c>
      <c r="G86" t="inlineStr">
        <is>
          <t>-</t>
        </is>
      </c>
      <c r="H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row>
    <row r="88">
      <c r="A88" s="5" t="inlineStr">
        <is>
          <t>PEG Ratio</t>
        </is>
      </c>
      <c r="B88" s="5" t="inlineStr">
        <is>
          <t>KGW Kurs/Gewinn/Wachstum</t>
        </is>
      </c>
      <c r="C88" t="inlineStr">
        <is>
          <t>-</t>
        </is>
      </c>
      <c r="D88" t="inlineStr">
        <is>
          <t>-</t>
        </is>
      </c>
      <c r="E88" t="inlineStr">
        <is>
          <t>-</t>
        </is>
      </c>
      <c r="F88" t="inlineStr">
        <is>
          <t>-</t>
        </is>
      </c>
      <c r="G88" t="inlineStr">
        <is>
          <t>-</t>
        </is>
      </c>
      <c r="H88" t="inlineStr">
        <is>
          <t>-</t>
        </is>
      </c>
    </row>
    <row r="89">
      <c r="A89" s="5" t="inlineStr">
        <is>
          <t>EBIT-Wachstum 1J in %</t>
        </is>
      </c>
      <c r="B89" s="5" t="inlineStr">
        <is>
          <t>EBIT Growth 1Y in %</t>
        </is>
      </c>
      <c r="C89" t="n">
        <v>-40.06</v>
      </c>
      <c r="D89" t="n">
        <v>111.16</v>
      </c>
      <c r="E89" t="n">
        <v>772.96</v>
      </c>
      <c r="F89" t="n">
        <v>900</v>
      </c>
      <c r="G89" t="n">
        <v>-104.9</v>
      </c>
      <c r="H89" t="n">
        <v>-40.5</v>
      </c>
    </row>
    <row r="90">
      <c r="A90" s="5" t="inlineStr">
        <is>
          <t>EBIT-Wachstum 3J in %</t>
        </is>
      </c>
      <c r="B90" s="5" t="inlineStr">
        <is>
          <t>EBIT Growth 3Y in %</t>
        </is>
      </c>
      <c r="C90" t="n">
        <v>281.35</v>
      </c>
      <c r="D90" t="n">
        <v>594.71</v>
      </c>
      <c r="E90" t="n">
        <v>522.6900000000001</v>
      </c>
      <c r="F90" t="n">
        <v>251.53</v>
      </c>
      <c r="G90" t="inlineStr">
        <is>
          <t>-</t>
        </is>
      </c>
      <c r="H90" t="inlineStr">
        <is>
          <t>-</t>
        </is>
      </c>
    </row>
    <row r="91">
      <c r="A91" s="5" t="inlineStr">
        <is>
          <t>EBIT-Wachstum 5J in %</t>
        </is>
      </c>
      <c r="B91" s="5" t="inlineStr">
        <is>
          <t>EBIT Growth 5Y in %</t>
        </is>
      </c>
      <c r="C91" t="n">
        <v>327.83</v>
      </c>
      <c r="D91" t="n">
        <v>327.74</v>
      </c>
      <c r="E91" t="inlineStr">
        <is>
          <t>-</t>
        </is>
      </c>
      <c r="F91" t="inlineStr">
        <is>
          <t>-</t>
        </is>
      </c>
      <c r="G91" t="inlineStr">
        <is>
          <t>-</t>
        </is>
      </c>
      <c r="H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row>
    <row r="93">
      <c r="A93" s="5" t="inlineStr">
        <is>
          <t>Op.Cashflow Wachstum 1J in %</t>
        </is>
      </c>
      <c r="B93" s="5" t="inlineStr">
        <is>
          <t>Op.Cashflow Wachstum 1Y in %</t>
        </is>
      </c>
      <c r="C93" t="n">
        <v>110.54</v>
      </c>
      <c r="D93" t="n">
        <v>-72.72</v>
      </c>
      <c r="E93" t="n">
        <v>6.47</v>
      </c>
      <c r="F93" t="n">
        <v>62.13</v>
      </c>
      <c r="G93" t="inlineStr">
        <is>
          <t>-</t>
        </is>
      </c>
      <c r="H93" t="inlineStr">
        <is>
          <t>-</t>
        </is>
      </c>
    </row>
    <row r="94">
      <c r="A94" s="5" t="inlineStr">
        <is>
          <t>Op.Cashflow Wachstum 3J in %</t>
        </is>
      </c>
      <c r="B94" s="5" t="inlineStr">
        <is>
          <t>Op.Cashflow Wachstum 3Y in %</t>
        </is>
      </c>
      <c r="C94" t="n">
        <v>14.76</v>
      </c>
      <c r="D94" t="n">
        <v>-1.37</v>
      </c>
      <c r="E94" t="inlineStr">
        <is>
          <t>-</t>
        </is>
      </c>
      <c r="F94" t="inlineStr">
        <is>
          <t>-</t>
        </is>
      </c>
      <c r="G94" t="inlineStr">
        <is>
          <t>-</t>
        </is>
      </c>
      <c r="H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c r="H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row>
    <row r="97">
      <c r="A97" s="5" t="inlineStr">
        <is>
          <t>Working Capital in Mio</t>
        </is>
      </c>
      <c r="B97" s="5" t="inlineStr">
        <is>
          <t>Working Capital in M</t>
        </is>
      </c>
      <c r="C97" t="n">
        <v>621.2</v>
      </c>
      <c r="D97" t="n">
        <v>788.3</v>
      </c>
      <c r="E97" t="n">
        <v>553.6</v>
      </c>
      <c r="F97" t="n">
        <v>351.1</v>
      </c>
      <c r="G97" t="n">
        <v>314.2</v>
      </c>
      <c r="H97" t="n">
        <v>590.9</v>
      </c>
      <c r="I97" t="n">
        <v>565.4</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2"/>
    <col customWidth="1" max="14" min="14" width="22"/>
    <col customWidth="1" max="15" min="15" width="21"/>
    <col customWidth="1" max="16" min="16" width="22"/>
    <col customWidth="1" max="17" min="17" width="21"/>
    <col customWidth="1" max="18" min="18" width="20"/>
    <col customWidth="1" max="19" min="19" width="20"/>
    <col customWidth="1" max="20" min="20" width="20"/>
    <col customWidth="1" max="21" min="21" width="20"/>
    <col customWidth="1" max="22" min="22" width="21"/>
    <col customWidth="1" max="23" min="23" width="10"/>
  </cols>
  <sheetData>
    <row r="1">
      <c r="A1" s="1" t="inlineStr">
        <is>
          <t xml:space="preserve">SOFTWARE AG O N </t>
        </is>
      </c>
      <c r="B1" s="2" t="inlineStr">
        <is>
          <t>WKN: A2GS40  ISIN: DE000A2GS401  Symbol:SOW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1969</t>
        </is>
      </c>
      <c r="C4" s="5" t="inlineStr">
        <is>
          <t>Telefon / Phone</t>
        </is>
      </c>
      <c r="D4" s="5" t="inlineStr"/>
      <c r="E4" t="inlineStr">
        <is>
          <t>+49-6151-92-0</t>
        </is>
      </c>
      <c r="G4" t="inlineStr">
        <is>
          <t>29.01.2020</t>
        </is>
      </c>
      <c r="H4" t="inlineStr">
        <is>
          <t>Preliminary Results</t>
        </is>
      </c>
      <c r="J4" t="inlineStr">
        <is>
          <t>Software AG Stiftung</t>
        </is>
      </c>
      <c r="L4" t="inlineStr">
        <is>
          <t>34,00%</t>
        </is>
      </c>
    </row>
    <row r="5">
      <c r="A5" s="5" t="inlineStr">
        <is>
          <t>Ticker</t>
        </is>
      </c>
      <c r="B5" t="inlineStr">
        <is>
          <t>SOW</t>
        </is>
      </c>
      <c r="C5" s="5" t="inlineStr">
        <is>
          <t>Fax</t>
        </is>
      </c>
      <c r="D5" s="5" t="inlineStr"/>
      <c r="E5" t="inlineStr">
        <is>
          <t>+49-6151-92-34-1106</t>
        </is>
      </c>
      <c r="G5" t="inlineStr">
        <is>
          <t>30.03.2020</t>
        </is>
      </c>
      <c r="H5" t="inlineStr">
        <is>
          <t>Publication Of Annual Report</t>
        </is>
      </c>
      <c r="J5" t="inlineStr">
        <is>
          <t>BlackRock, Inc.</t>
        </is>
      </c>
      <c r="L5" t="inlineStr">
        <is>
          <t>2,99%</t>
        </is>
      </c>
    </row>
    <row r="6">
      <c r="A6" s="5" t="inlineStr">
        <is>
          <t>Gelistet Seit / Listed Since</t>
        </is>
      </c>
      <c r="B6" t="inlineStr">
        <is>
          <t>26.04.1999</t>
        </is>
      </c>
      <c r="C6" s="5" t="inlineStr">
        <is>
          <t>Internet</t>
        </is>
      </c>
      <c r="D6" s="5" t="inlineStr"/>
      <c r="E6" t="inlineStr">
        <is>
          <t>http://www.softwareag.com</t>
        </is>
      </c>
      <c r="G6" t="inlineStr">
        <is>
          <t>30.04.2020</t>
        </is>
      </c>
      <c r="H6" t="inlineStr">
        <is>
          <t>Result Q1</t>
        </is>
      </c>
      <c r="J6" t="inlineStr">
        <is>
          <t>Allianz Global Investors GmbH</t>
        </is>
      </c>
      <c r="L6" t="inlineStr">
        <is>
          <t>2,98%</t>
        </is>
      </c>
    </row>
    <row r="7">
      <c r="A7" s="5" t="inlineStr">
        <is>
          <t>Nominalwert / Nominal Value</t>
        </is>
      </c>
      <c r="B7" t="inlineStr">
        <is>
          <t>1,00</t>
        </is>
      </c>
      <c r="C7" s="5" t="inlineStr">
        <is>
          <t>E-Mail</t>
        </is>
      </c>
      <c r="D7" s="5" t="inlineStr"/>
      <c r="E7" t="inlineStr">
        <is>
          <t>webinfo@softwareag.com</t>
        </is>
      </c>
      <c r="G7" t="inlineStr">
        <is>
          <t>26.06.2020</t>
        </is>
      </c>
      <c r="H7" t="inlineStr">
        <is>
          <t>Annual General Meeting</t>
        </is>
      </c>
      <c r="J7" t="inlineStr">
        <is>
          <t>Schroders plc</t>
        </is>
      </c>
      <c r="L7" t="inlineStr">
        <is>
          <t>3,00%</t>
        </is>
      </c>
    </row>
    <row r="8">
      <c r="A8" s="5" t="inlineStr">
        <is>
          <t>Land / Country</t>
        </is>
      </c>
      <c r="B8" t="inlineStr">
        <is>
          <t>Deutschland</t>
        </is>
      </c>
      <c r="C8" s="5" t="inlineStr">
        <is>
          <t>Inv. Relations Telefon / Phone</t>
        </is>
      </c>
      <c r="D8" s="5" t="inlineStr"/>
      <c r="E8" t="inlineStr">
        <is>
          <t>+49-6151-92-1900</t>
        </is>
      </c>
      <c r="G8" t="inlineStr">
        <is>
          <t>22.07.2020</t>
        </is>
      </c>
      <c r="H8" t="inlineStr">
        <is>
          <t>Score Half Year</t>
        </is>
      </c>
      <c r="J8" t="inlineStr">
        <is>
          <t>Fidelity Funds SICAV</t>
        </is>
      </c>
      <c r="L8" t="inlineStr">
        <is>
          <t>3,01%</t>
        </is>
      </c>
    </row>
    <row r="9">
      <c r="A9" s="5" t="inlineStr">
        <is>
          <t>Währung / Currency</t>
        </is>
      </c>
      <c r="B9" t="inlineStr">
        <is>
          <t>EUR</t>
        </is>
      </c>
      <c r="C9" s="5" t="inlineStr">
        <is>
          <t>Inv. Relations E-Mail</t>
        </is>
      </c>
      <c r="D9" s="5" t="inlineStr"/>
      <c r="E9" t="inlineStr">
        <is>
          <t>investor.relations@softwareag.com</t>
        </is>
      </c>
      <c r="G9" t="inlineStr">
        <is>
          <t>21.10.2020</t>
        </is>
      </c>
      <c r="H9" t="inlineStr">
        <is>
          <t>Q3 Earnings</t>
        </is>
      </c>
      <c r="J9" t="inlineStr">
        <is>
          <t>Freefloat</t>
        </is>
      </c>
      <c r="L9" t="inlineStr">
        <is>
          <t>54,02%</t>
        </is>
      </c>
    </row>
    <row r="10">
      <c r="A10" s="5" t="inlineStr">
        <is>
          <t>Branche / Industry</t>
        </is>
      </c>
      <c r="B10" t="inlineStr">
        <is>
          <t>Special Software</t>
        </is>
      </c>
      <c r="C10" s="5" t="inlineStr">
        <is>
          <t>Kontaktperson / Contact Person</t>
        </is>
      </c>
      <c r="D10" s="5" t="inlineStr"/>
      <c r="E10" t="inlineStr">
        <is>
          <t>Otmar F. Winzig</t>
        </is>
      </c>
    </row>
    <row r="11">
      <c r="A11" s="5" t="inlineStr">
        <is>
          <t>Sektor / Sector</t>
        </is>
      </c>
      <c r="B11" t="inlineStr">
        <is>
          <t>Software</t>
        </is>
      </c>
    </row>
    <row r="12">
      <c r="A12" s="5" t="inlineStr">
        <is>
          <t>Typ / Genre</t>
        </is>
      </c>
      <c r="B12" t="inlineStr">
        <is>
          <t>Namensaktie</t>
        </is>
      </c>
    </row>
    <row r="13">
      <c r="A13" s="5" t="inlineStr">
        <is>
          <t>Adresse / Address</t>
        </is>
      </c>
      <c r="B13" t="inlineStr">
        <is>
          <t>Software AGUhlandstr. 12  D-64297 Darmstadt</t>
        </is>
      </c>
    </row>
    <row r="14">
      <c r="A14" s="5" t="inlineStr">
        <is>
          <t>Management</t>
        </is>
      </c>
      <c r="B14" t="inlineStr">
        <is>
          <t>Sanjay Brahmawar, Dr. Elke Frank, John Schweitzer, Stefan Sigg</t>
        </is>
      </c>
    </row>
    <row r="15">
      <c r="A15" s="5" t="inlineStr">
        <is>
          <t>Aufsichtsrat / Board</t>
        </is>
      </c>
      <c r="B15" t="inlineStr">
        <is>
          <t>Dr. Andreas Bereczky, Guido Falkenberg, Eun-Kyung Park, Alf Henryk Wulf, Markus Ziener, Christian Zimmermann</t>
        </is>
      </c>
    </row>
    <row r="16">
      <c r="A16" s="5" t="inlineStr">
        <is>
          <t>Beschreibung</t>
        </is>
      </c>
      <c r="B16" t="inlineStr">
        <is>
          <t>Die Software AG bietet eine Digital Business Platform für durchgängige Prozesse auf Basis offener Standards mit den Kernkomponenten Integration, Prozessmanagement, In-Memory-Datentechnologie, flexible Anwendungsentwicklung, Echtzeit-Analyse und IT-Architektur-Management. Dank dieser modularen Plattform können Anwender ihre Applikationssysteme von morgen entwickeln. Die Software AG ist seit über 45 Jahren aktiv. Das Unternehmen wird nach eigenen Angaben in zahlreichen Kategorien für Innovation und Digitalisierung als Marktführer eingestuft. Copyright 2014 FINANCE BASE AG</t>
        </is>
      </c>
    </row>
    <row r="17">
      <c r="A17" s="5" t="inlineStr">
        <is>
          <t>Profile</t>
        </is>
      </c>
      <c r="B17" t="inlineStr">
        <is>
          <t>Software AG provides a digital business platform for integrated processes based on open standards with the core component integration, process management, in-memory data technology, flexible application development, real-time analysis and IT architecture management. Thanks to this modular platform allows users to develop their application systems of tomorrow. Software AG has been active for over 45 years. The Company is classified as a market leader by its own account in numerous categories for innovation and digitalization.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890.6</v>
      </c>
      <c r="D20" t="n">
        <v>865.7</v>
      </c>
      <c r="E20" t="n">
        <v>879</v>
      </c>
      <c r="F20" t="n">
        <v>871.8</v>
      </c>
      <c r="G20" t="n">
        <v>873.1</v>
      </c>
      <c r="H20" t="n">
        <v>857.8</v>
      </c>
      <c r="I20" t="n">
        <v>972.7</v>
      </c>
      <c r="J20" t="n">
        <v>1047</v>
      </c>
      <c r="K20" t="n">
        <v>1098</v>
      </c>
      <c r="L20" t="n">
        <v>1120</v>
      </c>
      <c r="M20" t="n">
        <v>847.4</v>
      </c>
      <c r="N20" t="n">
        <v>720.6</v>
      </c>
      <c r="O20" t="n">
        <v>621.3</v>
      </c>
      <c r="P20" t="n">
        <v>483</v>
      </c>
      <c r="Q20" t="n">
        <v>438</v>
      </c>
      <c r="R20" t="n">
        <v>411.4</v>
      </c>
      <c r="S20" t="n">
        <v>422.2</v>
      </c>
      <c r="T20" t="n">
        <v>475</v>
      </c>
      <c r="U20" t="n">
        <v>588.5</v>
      </c>
      <c r="V20" t="n">
        <v>416.6</v>
      </c>
      <c r="W20" t="n">
        <v>365.9</v>
      </c>
    </row>
    <row r="21">
      <c r="A21" s="5" t="inlineStr">
        <is>
          <t>Operatives Ergebnis (EBIT)</t>
        </is>
      </c>
      <c r="B21" s="5" t="inlineStr">
        <is>
          <t>EBIT Earning Before Interest &amp; Tax</t>
        </is>
      </c>
      <c r="C21" t="n">
        <v>208</v>
      </c>
      <c r="D21" t="n">
        <v>224.6</v>
      </c>
      <c r="E21" t="n">
        <v>215.6</v>
      </c>
      <c r="F21" t="n">
        <v>208.3</v>
      </c>
      <c r="G21" t="n">
        <v>203.4</v>
      </c>
      <c r="H21" t="n">
        <v>166.9</v>
      </c>
      <c r="I21" t="n">
        <v>198</v>
      </c>
      <c r="J21" t="n">
        <v>248.3</v>
      </c>
      <c r="K21" t="n">
        <v>269.2</v>
      </c>
      <c r="L21" t="n">
        <v>268.6</v>
      </c>
      <c r="M21" t="n">
        <v>218.2</v>
      </c>
      <c r="N21" t="n">
        <v>180.5</v>
      </c>
      <c r="O21" t="n">
        <v>136.8</v>
      </c>
      <c r="P21" t="n">
        <v>111.2</v>
      </c>
      <c r="Q21" t="n">
        <v>96.40000000000001</v>
      </c>
      <c r="R21" t="n">
        <v>108.5</v>
      </c>
      <c r="S21" t="n">
        <v>-2.8</v>
      </c>
      <c r="T21" t="n">
        <v>50.7</v>
      </c>
      <c r="U21" t="n">
        <v>89.7</v>
      </c>
      <c r="V21" t="n">
        <v>105.9</v>
      </c>
      <c r="W21" t="n">
        <v>61.6</v>
      </c>
    </row>
    <row r="22">
      <c r="A22" s="5" t="inlineStr">
        <is>
          <t>Finanzergebnis</t>
        </is>
      </c>
      <c r="B22" s="5" t="inlineStr">
        <is>
          <t>Financial Result</t>
        </is>
      </c>
      <c r="C22" t="n">
        <v>7.1</v>
      </c>
      <c r="D22" t="n">
        <v>4.3</v>
      </c>
      <c r="E22" t="n">
        <v>1.5</v>
      </c>
      <c r="F22" t="n">
        <v>-4.3</v>
      </c>
      <c r="G22" t="n">
        <v>-2.9</v>
      </c>
      <c r="H22" t="n">
        <v>-8.5</v>
      </c>
      <c r="I22" t="n">
        <v>-8</v>
      </c>
      <c r="J22" t="n">
        <v>-8.800000000000001</v>
      </c>
      <c r="K22" t="n">
        <v>-9.9</v>
      </c>
      <c r="L22" t="n">
        <v>-14.2</v>
      </c>
      <c r="M22" t="n">
        <v>-8.9</v>
      </c>
      <c r="N22" t="n">
        <v>-5.1</v>
      </c>
      <c r="O22" t="n">
        <v>0.3</v>
      </c>
      <c r="P22" t="n">
        <v>7.4</v>
      </c>
      <c r="Q22" t="n">
        <v>4.7</v>
      </c>
      <c r="R22" t="n">
        <v>3.2</v>
      </c>
      <c r="S22" t="n">
        <v>3.5</v>
      </c>
      <c r="T22" t="inlineStr">
        <is>
          <t>-</t>
        </is>
      </c>
      <c r="U22" t="n">
        <v>1.3</v>
      </c>
      <c r="V22" t="n">
        <v>7</v>
      </c>
      <c r="W22" t="n">
        <v>4.7</v>
      </c>
    </row>
    <row r="23">
      <c r="A23" s="5" t="inlineStr">
        <is>
          <t>Ergebnis vor Steuer (EBT)</t>
        </is>
      </c>
      <c r="B23" s="5" t="inlineStr">
        <is>
          <t>EBT Earning Before Tax</t>
        </is>
      </c>
      <c r="C23" t="n">
        <v>215.1</v>
      </c>
      <c r="D23" t="n">
        <v>228.9</v>
      </c>
      <c r="E23" t="n">
        <v>217.1</v>
      </c>
      <c r="F23" t="n">
        <v>204</v>
      </c>
      <c r="G23" t="n">
        <v>200.5</v>
      </c>
      <c r="H23" t="n">
        <v>158.4</v>
      </c>
      <c r="I23" t="n">
        <v>190</v>
      </c>
      <c r="J23" t="n">
        <v>239.5</v>
      </c>
      <c r="K23" t="n">
        <v>259.3</v>
      </c>
      <c r="L23" t="n">
        <v>254.4</v>
      </c>
      <c r="M23" t="n">
        <v>209.3</v>
      </c>
      <c r="N23" t="n">
        <v>175.4</v>
      </c>
      <c r="O23" t="n">
        <v>137.1</v>
      </c>
      <c r="P23" t="n">
        <v>118.6</v>
      </c>
      <c r="Q23" t="n">
        <v>101.1</v>
      </c>
      <c r="R23" t="n">
        <v>111.7</v>
      </c>
      <c r="S23" t="n">
        <v>0.7</v>
      </c>
      <c r="T23" t="n">
        <v>50.7</v>
      </c>
      <c r="U23" t="n">
        <v>91</v>
      </c>
      <c r="V23" t="n">
        <v>112.9</v>
      </c>
      <c r="W23" t="n">
        <v>66.3</v>
      </c>
    </row>
    <row r="24">
      <c r="A24" s="5" t="inlineStr">
        <is>
          <t>Steuern auf Einkommen und Ertrag</t>
        </is>
      </c>
      <c r="B24" s="5" t="inlineStr">
        <is>
          <t>Taxes on income and earnings</t>
        </is>
      </c>
      <c r="C24" t="n">
        <v>59.8</v>
      </c>
      <c r="D24" t="n">
        <v>63.7</v>
      </c>
      <c r="E24" t="n">
        <v>76.5</v>
      </c>
      <c r="F24" t="n">
        <v>63.6</v>
      </c>
      <c r="G24" t="n">
        <v>60.9</v>
      </c>
      <c r="H24" t="n">
        <v>47.8</v>
      </c>
      <c r="I24" t="n">
        <v>56</v>
      </c>
      <c r="J24" t="n">
        <v>66.8</v>
      </c>
      <c r="K24" t="n">
        <v>71.09999999999999</v>
      </c>
      <c r="L24" t="n">
        <v>72.7</v>
      </c>
      <c r="M24" t="n">
        <v>65.5</v>
      </c>
      <c r="N24" t="n">
        <v>54.8</v>
      </c>
      <c r="O24" t="n">
        <v>45.7</v>
      </c>
      <c r="P24" t="n">
        <v>43.3</v>
      </c>
      <c r="Q24" t="n">
        <v>37.8</v>
      </c>
      <c r="R24" t="n">
        <v>33</v>
      </c>
      <c r="S24" t="n">
        <v>15.3</v>
      </c>
      <c r="T24" t="n">
        <v>14.9</v>
      </c>
      <c r="U24" t="n">
        <v>28.9</v>
      </c>
      <c r="V24" t="n">
        <v>44.2</v>
      </c>
      <c r="W24" t="n">
        <v>25.9</v>
      </c>
    </row>
    <row r="25">
      <c r="A25" s="5" t="inlineStr">
        <is>
          <t>Ergebnis nach Steuer</t>
        </is>
      </c>
      <c r="B25" s="5" t="inlineStr">
        <is>
          <t>Earnings after tax</t>
        </is>
      </c>
      <c r="C25" t="n">
        <v>155.3</v>
      </c>
      <c r="D25" t="n">
        <v>165.2</v>
      </c>
      <c r="E25" t="n">
        <v>140.6</v>
      </c>
      <c r="F25" t="n">
        <v>140.4</v>
      </c>
      <c r="G25" t="n">
        <v>139.6</v>
      </c>
      <c r="H25" t="n">
        <v>110.6</v>
      </c>
      <c r="I25" t="n">
        <v>134</v>
      </c>
      <c r="J25" t="n">
        <v>164.7</v>
      </c>
      <c r="K25" t="n">
        <v>177.2</v>
      </c>
      <c r="L25" t="n">
        <v>175.6</v>
      </c>
      <c r="M25" t="n">
        <v>140.8</v>
      </c>
      <c r="N25" t="n">
        <v>115.9</v>
      </c>
      <c r="O25" t="n">
        <v>88.40000000000001</v>
      </c>
      <c r="P25" t="n">
        <v>73.2</v>
      </c>
      <c r="Q25" t="n">
        <v>61.8</v>
      </c>
      <c r="R25" t="n">
        <v>77.2</v>
      </c>
      <c r="S25" t="n">
        <v>-3.4</v>
      </c>
      <c r="T25" t="n">
        <v>33.5</v>
      </c>
      <c r="U25" t="n">
        <v>59.4</v>
      </c>
      <c r="V25" t="n">
        <v>66.59999999999999</v>
      </c>
      <c r="W25" t="n">
        <v>38.4</v>
      </c>
    </row>
    <row r="26">
      <c r="A26" s="5" t="inlineStr">
        <is>
          <t>Minderheitenanteil</t>
        </is>
      </c>
      <c r="B26" s="5" t="inlineStr">
        <is>
          <t>Minority Share</t>
        </is>
      </c>
      <c r="C26" t="n">
        <v>-0.3</v>
      </c>
      <c r="D26" t="n">
        <v>-0.3</v>
      </c>
      <c r="E26" t="n">
        <v>-0.3</v>
      </c>
      <c r="F26" t="n">
        <v>-0.2</v>
      </c>
      <c r="G26" t="n">
        <v>-0.2</v>
      </c>
      <c r="H26" t="n">
        <v>-0.2</v>
      </c>
      <c r="I26" t="n">
        <v>-0.2</v>
      </c>
      <c r="J26" t="n">
        <v>-0.2</v>
      </c>
      <c r="K26" t="n">
        <v>-0.2</v>
      </c>
      <c r="L26" t="n">
        <v>-0.2</v>
      </c>
      <c r="M26" t="n">
        <v>0.2</v>
      </c>
      <c r="N26" t="inlineStr">
        <is>
          <t>-</t>
        </is>
      </c>
      <c r="O26" t="inlineStr">
        <is>
          <t>-</t>
        </is>
      </c>
      <c r="P26" t="n">
        <v>-0.3</v>
      </c>
      <c r="Q26" t="n">
        <v>-0.1</v>
      </c>
      <c r="R26" t="inlineStr">
        <is>
          <t>-</t>
        </is>
      </c>
      <c r="S26" t="inlineStr">
        <is>
          <t>-</t>
        </is>
      </c>
      <c r="T26" t="inlineStr">
        <is>
          <t>-</t>
        </is>
      </c>
      <c r="U26" t="inlineStr">
        <is>
          <t>-</t>
        </is>
      </c>
      <c r="V26" t="inlineStr">
        <is>
          <t>-</t>
        </is>
      </c>
      <c r="W26" t="n">
        <v>-0.1</v>
      </c>
    </row>
    <row r="27">
      <c r="A27" s="5" t="inlineStr">
        <is>
          <t>Jahresüberschuss/-fehlbetrag</t>
        </is>
      </c>
      <c r="B27" s="5" t="inlineStr">
        <is>
          <t>Net Profit</t>
        </is>
      </c>
      <c r="C27" t="n">
        <v>155</v>
      </c>
      <c r="D27" t="n">
        <v>164.9</v>
      </c>
      <c r="E27" t="n">
        <v>140.3</v>
      </c>
      <c r="F27" t="n">
        <v>140.2</v>
      </c>
      <c r="G27" t="n">
        <v>139.4</v>
      </c>
      <c r="H27" t="n">
        <v>110.4</v>
      </c>
      <c r="I27" t="n">
        <v>133.8</v>
      </c>
      <c r="J27" t="n">
        <v>164.5</v>
      </c>
      <c r="K27" t="n">
        <v>177</v>
      </c>
      <c r="L27" t="n">
        <v>175.4</v>
      </c>
      <c r="M27" t="n">
        <v>141</v>
      </c>
      <c r="N27" t="n">
        <v>115.9</v>
      </c>
      <c r="O27" t="n">
        <v>88.40000000000001</v>
      </c>
      <c r="P27" t="n">
        <v>72.90000000000001</v>
      </c>
      <c r="Q27" t="n">
        <v>61.6</v>
      </c>
      <c r="R27" t="n">
        <v>77.2</v>
      </c>
      <c r="S27" t="n">
        <v>-3.3</v>
      </c>
      <c r="T27" t="n">
        <v>33.5</v>
      </c>
      <c r="U27" t="n">
        <v>38.7</v>
      </c>
      <c r="V27" t="n">
        <v>66.59999999999999</v>
      </c>
      <c r="W27" t="n">
        <v>38.3</v>
      </c>
    </row>
    <row r="28">
      <c r="A28" s="5" t="inlineStr">
        <is>
          <t>Summe Umlaufvermögen</t>
        </is>
      </c>
      <c r="B28" s="5" t="inlineStr">
        <is>
          <t>Current Assets</t>
        </is>
      </c>
      <c r="C28" t="n">
        <v>776</v>
      </c>
      <c r="D28" t="n">
        <v>724.9</v>
      </c>
      <c r="E28" t="n">
        <v>650.3</v>
      </c>
      <c r="F28" t="n">
        <v>642</v>
      </c>
      <c r="G28" t="n">
        <v>584.2</v>
      </c>
      <c r="H28" t="n">
        <v>635.4</v>
      </c>
      <c r="I28" t="n">
        <v>769.5</v>
      </c>
      <c r="J28" t="n">
        <v>675.8</v>
      </c>
      <c r="K28" t="n">
        <v>574.3</v>
      </c>
      <c r="L28" t="n">
        <v>494.2</v>
      </c>
      <c r="M28" t="n">
        <v>597.2</v>
      </c>
      <c r="N28" t="n">
        <v>371.4</v>
      </c>
      <c r="O28" t="n">
        <v>306.6</v>
      </c>
      <c r="P28" t="n">
        <v>373.1</v>
      </c>
      <c r="Q28" t="n">
        <v>309.7</v>
      </c>
      <c r="R28" t="n">
        <v>233.1</v>
      </c>
      <c r="S28" t="n">
        <v>204.7</v>
      </c>
      <c r="T28" t="n">
        <v>212.6</v>
      </c>
      <c r="U28" t="n">
        <v>244.5</v>
      </c>
      <c r="V28" t="n">
        <v>364.7</v>
      </c>
      <c r="W28" t="n">
        <v>300.7</v>
      </c>
    </row>
    <row r="29">
      <c r="A29" s="5" t="inlineStr">
        <is>
          <t>Summe Anlagevermögen</t>
        </is>
      </c>
      <c r="B29" s="5" t="inlineStr">
        <is>
          <t>Fixed Assets</t>
        </is>
      </c>
      <c r="C29" t="n">
        <v>1340</v>
      </c>
      <c r="D29" t="n">
        <v>1283</v>
      </c>
      <c r="E29" t="n">
        <v>1257</v>
      </c>
      <c r="F29" t="n">
        <v>1315</v>
      </c>
      <c r="G29" t="n">
        <v>1231</v>
      </c>
      <c r="H29" t="n">
        <v>1214</v>
      </c>
      <c r="I29" t="n">
        <v>1227</v>
      </c>
      <c r="J29" t="n">
        <v>1096</v>
      </c>
      <c r="K29" t="n">
        <v>1106</v>
      </c>
      <c r="L29" t="n">
        <v>1105</v>
      </c>
      <c r="M29" t="n">
        <v>1055</v>
      </c>
      <c r="N29" t="n">
        <v>739.6</v>
      </c>
      <c r="O29" t="n">
        <v>716.7</v>
      </c>
      <c r="P29" t="n">
        <v>270.8</v>
      </c>
      <c r="Q29" t="n">
        <v>289.6</v>
      </c>
      <c r="R29" t="n">
        <v>236.6</v>
      </c>
      <c r="S29" t="n">
        <v>199.9</v>
      </c>
      <c r="T29" t="n">
        <v>221.1</v>
      </c>
      <c r="U29" t="n">
        <v>248</v>
      </c>
      <c r="V29" t="n">
        <v>52.3</v>
      </c>
      <c r="W29" t="n">
        <v>52.6</v>
      </c>
    </row>
    <row r="30">
      <c r="A30" s="5" t="inlineStr">
        <is>
          <t>Summe Aktiva</t>
        </is>
      </c>
      <c r="B30" s="5" t="inlineStr">
        <is>
          <t>Total Assets</t>
        </is>
      </c>
      <c r="C30" t="n">
        <v>2116</v>
      </c>
      <c r="D30" t="n">
        <v>2008</v>
      </c>
      <c r="E30" t="n">
        <v>1908</v>
      </c>
      <c r="F30" t="n">
        <v>1957</v>
      </c>
      <c r="G30" t="n">
        <v>1815</v>
      </c>
      <c r="H30" t="n">
        <v>1849</v>
      </c>
      <c r="I30" t="n">
        <v>1997</v>
      </c>
      <c r="J30" t="n">
        <v>1772</v>
      </c>
      <c r="K30" t="n">
        <v>1681</v>
      </c>
      <c r="L30" t="n">
        <v>1600</v>
      </c>
      <c r="M30" t="n">
        <v>1653</v>
      </c>
      <c r="N30" t="n">
        <v>1111</v>
      </c>
      <c r="O30" t="n">
        <v>1023</v>
      </c>
      <c r="P30" t="n">
        <v>643.9</v>
      </c>
      <c r="Q30" t="n">
        <v>599.3</v>
      </c>
      <c r="R30" t="n">
        <v>510.7</v>
      </c>
      <c r="S30" t="n">
        <v>445.4</v>
      </c>
      <c r="T30" t="n">
        <v>440.8</v>
      </c>
      <c r="U30" t="n">
        <v>504</v>
      </c>
      <c r="V30" t="n">
        <v>424.6</v>
      </c>
      <c r="W30" t="n">
        <v>361.2</v>
      </c>
    </row>
    <row r="31">
      <c r="A31" s="5" t="inlineStr">
        <is>
          <t>Summe kurzfristiges Fremdkapital</t>
        </is>
      </c>
      <c r="B31" s="5" t="inlineStr">
        <is>
          <t>Short-Term Debt</t>
        </is>
      </c>
      <c r="C31" t="n">
        <v>468.2</v>
      </c>
      <c r="D31" t="n">
        <v>488.4</v>
      </c>
      <c r="E31" t="n">
        <v>582.6</v>
      </c>
      <c r="F31" t="n">
        <v>467.6</v>
      </c>
      <c r="G31" t="n">
        <v>439.5</v>
      </c>
      <c r="H31" t="n">
        <v>415.1</v>
      </c>
      <c r="I31" t="n">
        <v>533.1</v>
      </c>
      <c r="J31" t="n">
        <v>401.8</v>
      </c>
      <c r="K31" t="n">
        <v>381.6</v>
      </c>
      <c r="L31" t="n">
        <v>586.1</v>
      </c>
      <c r="M31" t="n">
        <v>585.6</v>
      </c>
      <c r="N31" t="n">
        <v>348.6</v>
      </c>
      <c r="O31" t="n">
        <v>280.3</v>
      </c>
      <c r="P31" t="n">
        <v>167.9</v>
      </c>
      <c r="Q31" t="n">
        <v>152.9</v>
      </c>
      <c r="R31" t="n">
        <v>94.40000000000001</v>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290.4</v>
      </c>
      <c r="D32" t="n">
        <v>280.4</v>
      </c>
      <c r="E32" t="n">
        <v>206.6</v>
      </c>
      <c r="F32" t="n">
        <v>294</v>
      </c>
      <c r="G32" t="n">
        <v>285.5</v>
      </c>
      <c r="H32" t="n">
        <v>420.5</v>
      </c>
      <c r="I32" t="n">
        <v>498.2</v>
      </c>
      <c r="J32" t="n">
        <v>310</v>
      </c>
      <c r="K32" t="n">
        <v>347.6</v>
      </c>
      <c r="L32" t="n">
        <v>244.2</v>
      </c>
      <c r="M32" t="n">
        <v>419.3</v>
      </c>
      <c r="N32" t="n">
        <v>213.3</v>
      </c>
      <c r="O32" t="n">
        <v>280.5</v>
      </c>
      <c r="P32" t="n">
        <v>53.8</v>
      </c>
      <c r="Q32" t="n">
        <v>53.5</v>
      </c>
      <c r="R32" t="n">
        <v>26.9</v>
      </c>
      <c r="S32" t="inlineStr">
        <is>
          <t>-</t>
        </is>
      </c>
      <c r="T32" t="inlineStr">
        <is>
          <t>-</t>
        </is>
      </c>
      <c r="U32" t="inlineStr">
        <is>
          <t>-</t>
        </is>
      </c>
      <c r="V32" t="inlineStr">
        <is>
          <t>-</t>
        </is>
      </c>
      <c r="W32" t="inlineStr">
        <is>
          <t>-</t>
        </is>
      </c>
    </row>
    <row r="33">
      <c r="A33" s="5" t="inlineStr">
        <is>
          <t>Summe Fremdkapital</t>
        </is>
      </c>
      <c r="B33" s="5" t="inlineStr">
        <is>
          <t>Total Liabilities</t>
        </is>
      </c>
      <c r="C33" t="n">
        <v>758.6</v>
      </c>
      <c r="D33" t="n">
        <v>768.8</v>
      </c>
      <c r="E33" t="n">
        <v>789.2</v>
      </c>
      <c r="F33" t="n">
        <v>761.6</v>
      </c>
      <c r="G33" t="n">
        <v>725</v>
      </c>
      <c r="H33" t="n">
        <v>835.6</v>
      </c>
      <c r="I33" t="n">
        <v>1031</v>
      </c>
      <c r="J33" t="n">
        <v>711.8</v>
      </c>
      <c r="K33" t="n">
        <v>729.2</v>
      </c>
      <c r="L33" t="n">
        <v>830.3</v>
      </c>
      <c r="M33" t="n">
        <v>1005</v>
      </c>
      <c r="N33" t="n">
        <v>561.9</v>
      </c>
      <c r="O33" t="n">
        <v>560.8</v>
      </c>
      <c r="P33" t="n">
        <v>221.7</v>
      </c>
      <c r="Q33" t="n">
        <v>206.3</v>
      </c>
      <c r="R33" t="n">
        <v>187.1</v>
      </c>
      <c r="S33" t="n">
        <v>217</v>
      </c>
      <c r="T33" t="n">
        <v>226.3</v>
      </c>
      <c r="U33" t="n">
        <v>307.8</v>
      </c>
      <c r="V33" t="n">
        <v>223.7</v>
      </c>
      <c r="W33" t="n">
        <v>222.5</v>
      </c>
    </row>
    <row r="34">
      <c r="A34" s="5" t="inlineStr">
        <is>
          <t>Minderheitenanteil</t>
        </is>
      </c>
      <c r="B34" s="5" t="inlineStr">
        <is>
          <t>Minority Share</t>
        </is>
      </c>
      <c r="C34" t="n">
        <v>0.7</v>
      </c>
      <c r="D34" t="n">
        <v>0.7</v>
      </c>
      <c r="E34" t="n">
        <v>0.6</v>
      </c>
      <c r="F34" t="n">
        <v>0.5</v>
      </c>
      <c r="G34" t="n">
        <v>0.5</v>
      </c>
      <c r="H34" t="n">
        <v>0.8</v>
      </c>
      <c r="I34" t="n">
        <v>0.8</v>
      </c>
      <c r="J34" t="n">
        <v>0.8</v>
      </c>
      <c r="K34" t="n">
        <v>0.7</v>
      </c>
      <c r="L34" t="n">
        <v>0.6</v>
      </c>
      <c r="M34" t="n">
        <v>20.3</v>
      </c>
      <c r="N34" t="inlineStr">
        <is>
          <t>-</t>
        </is>
      </c>
      <c r="O34" t="n">
        <v>0.7</v>
      </c>
      <c r="P34" t="n">
        <v>0.6</v>
      </c>
      <c r="Q34" t="n">
        <v>0.4</v>
      </c>
      <c r="R34" t="n">
        <v>0.2</v>
      </c>
      <c r="S34" t="n">
        <v>0.1</v>
      </c>
      <c r="T34" t="inlineStr">
        <is>
          <t>-</t>
        </is>
      </c>
      <c r="U34" t="inlineStr">
        <is>
          <t>-</t>
        </is>
      </c>
      <c r="V34" t="n">
        <v>0.1</v>
      </c>
      <c r="W34" t="inlineStr">
        <is>
          <t>-</t>
        </is>
      </c>
    </row>
    <row r="35">
      <c r="A35" s="5" t="inlineStr">
        <is>
          <t>Summe Eigenkapital</t>
        </is>
      </c>
      <c r="B35" s="5" t="inlineStr">
        <is>
          <t>Equity</t>
        </is>
      </c>
      <c r="C35" t="n">
        <v>1357</v>
      </c>
      <c r="D35" t="n">
        <v>1238</v>
      </c>
      <c r="E35" t="n">
        <v>1118</v>
      </c>
      <c r="F35" t="n">
        <v>1195</v>
      </c>
      <c r="G35" t="n">
        <v>1089</v>
      </c>
      <c r="H35" t="n">
        <v>1013</v>
      </c>
      <c r="I35" t="n">
        <v>964.8</v>
      </c>
      <c r="J35" t="n">
        <v>1059</v>
      </c>
      <c r="K35" t="n">
        <v>950.8</v>
      </c>
      <c r="L35" t="n">
        <v>768.7</v>
      </c>
      <c r="M35" t="n">
        <v>627.2</v>
      </c>
      <c r="N35" t="n">
        <v>549.1</v>
      </c>
      <c r="O35" t="n">
        <v>461.8</v>
      </c>
      <c r="P35" t="n">
        <v>421.6</v>
      </c>
      <c r="Q35" t="n">
        <v>392.6</v>
      </c>
      <c r="R35" t="n">
        <v>323.4</v>
      </c>
      <c r="S35" t="n">
        <v>228.3</v>
      </c>
      <c r="T35" t="n">
        <v>214.5</v>
      </c>
      <c r="U35" t="n">
        <v>196.2</v>
      </c>
      <c r="V35" t="n">
        <v>200.8</v>
      </c>
      <c r="W35" t="n">
        <v>138.7</v>
      </c>
    </row>
    <row r="36">
      <c r="A36" s="5" t="inlineStr">
        <is>
          <t>Summe Passiva</t>
        </is>
      </c>
      <c r="B36" s="5" t="inlineStr">
        <is>
          <t>Liabilities &amp; Shareholder Equity</t>
        </is>
      </c>
      <c r="C36" t="n">
        <v>2116</v>
      </c>
      <c r="D36" t="n">
        <v>2008</v>
      </c>
      <c r="E36" t="n">
        <v>1908</v>
      </c>
      <c r="F36" t="n">
        <v>1957</v>
      </c>
      <c r="G36" t="n">
        <v>1815</v>
      </c>
      <c r="H36" t="n">
        <v>1849</v>
      </c>
      <c r="I36" t="n">
        <v>1997</v>
      </c>
      <c r="J36" t="n">
        <v>1772</v>
      </c>
      <c r="K36" t="n">
        <v>1681</v>
      </c>
      <c r="L36" t="n">
        <v>1600</v>
      </c>
      <c r="M36" t="n">
        <v>1653</v>
      </c>
      <c r="N36" t="n">
        <v>1111</v>
      </c>
      <c r="O36" t="n">
        <v>1023</v>
      </c>
      <c r="P36" t="n">
        <v>643.9</v>
      </c>
      <c r="Q36" t="n">
        <v>599.3</v>
      </c>
      <c r="R36" t="n">
        <v>510.7</v>
      </c>
      <c r="S36" t="n">
        <v>445.4</v>
      </c>
      <c r="T36" t="n">
        <v>440.8</v>
      </c>
      <c r="U36" t="n">
        <v>504</v>
      </c>
      <c r="V36" t="n">
        <v>424.6</v>
      </c>
      <c r="W36" t="n">
        <v>361.2</v>
      </c>
    </row>
    <row r="37">
      <c r="A37" s="5" t="inlineStr">
        <is>
          <t>Mio.Aktien im Umlauf</t>
        </is>
      </c>
      <c r="B37" s="5" t="inlineStr">
        <is>
          <t>Million shares outstanding</t>
        </is>
      </c>
      <c r="C37" t="n">
        <v>74</v>
      </c>
      <c r="D37" t="n">
        <v>74</v>
      </c>
      <c r="E37" t="n">
        <v>76.40000000000001</v>
      </c>
      <c r="F37" t="n">
        <v>79</v>
      </c>
      <c r="G37" t="n">
        <v>79</v>
      </c>
      <c r="H37" t="n">
        <v>86.94</v>
      </c>
      <c r="I37" t="n">
        <v>86.94</v>
      </c>
      <c r="J37" t="n">
        <v>86.92</v>
      </c>
      <c r="K37" t="n">
        <v>86.83</v>
      </c>
      <c r="L37" t="n">
        <v>86.09999999999999</v>
      </c>
      <c r="M37" t="n">
        <v>86.09999999999999</v>
      </c>
      <c r="N37" t="n">
        <v>85.8</v>
      </c>
      <c r="O37" t="n">
        <v>85.5</v>
      </c>
      <c r="P37" t="n">
        <v>84.3</v>
      </c>
      <c r="Q37" t="n">
        <v>84</v>
      </c>
      <c r="R37" t="n">
        <v>81.90000000000001</v>
      </c>
      <c r="S37" t="n">
        <v>81.90000000000001</v>
      </c>
      <c r="T37" t="n">
        <v>81.90000000000001</v>
      </c>
      <c r="U37" t="n">
        <v>81.90000000000001</v>
      </c>
      <c r="V37" t="n">
        <v>79.2</v>
      </c>
      <c r="W37" t="n">
        <v>78.3</v>
      </c>
    </row>
    <row r="38">
      <c r="A38" s="5" t="inlineStr">
        <is>
          <t>Gezeichnetes Kapital (in Mio.)</t>
        </is>
      </c>
      <c r="B38" s="5" t="inlineStr">
        <is>
          <t>Subscribed Capital in M</t>
        </is>
      </c>
      <c r="C38" t="n">
        <v>74</v>
      </c>
      <c r="D38" t="n">
        <v>74</v>
      </c>
      <c r="E38" t="n">
        <v>76.40000000000001</v>
      </c>
      <c r="F38" t="n">
        <v>79</v>
      </c>
      <c r="G38" t="n">
        <v>79</v>
      </c>
      <c r="H38" t="n">
        <v>86.94</v>
      </c>
      <c r="I38" t="n">
        <v>86.94</v>
      </c>
      <c r="J38" t="n">
        <v>86.92</v>
      </c>
      <c r="K38" t="n">
        <v>86.83</v>
      </c>
      <c r="L38" t="n">
        <v>86.09999999999999</v>
      </c>
      <c r="M38" t="n">
        <v>86.09999999999999</v>
      </c>
      <c r="N38" t="n">
        <v>85.8</v>
      </c>
      <c r="O38" t="n">
        <v>85.5</v>
      </c>
      <c r="P38" t="n">
        <v>84.3</v>
      </c>
      <c r="Q38" t="n">
        <v>84</v>
      </c>
      <c r="R38" t="n">
        <v>81.90000000000001</v>
      </c>
      <c r="S38" t="n">
        <v>81.90000000000001</v>
      </c>
      <c r="T38" t="n">
        <v>81.90000000000001</v>
      </c>
      <c r="U38" t="n">
        <v>81.90000000000001</v>
      </c>
      <c r="V38" t="n">
        <v>79.2</v>
      </c>
      <c r="W38" t="n">
        <v>78.3</v>
      </c>
    </row>
    <row r="39">
      <c r="A39" s="5" t="inlineStr">
        <is>
          <t>Ergebnis je Aktie (brutto)</t>
        </is>
      </c>
      <c r="B39" s="5" t="inlineStr">
        <is>
          <t>Earnings per share</t>
        </is>
      </c>
      <c r="C39" t="n">
        <v>2.91</v>
      </c>
      <c r="D39" t="n">
        <v>3.09</v>
      </c>
      <c r="E39" t="n">
        <v>2.84</v>
      </c>
      <c r="F39" t="n">
        <v>2.58</v>
      </c>
      <c r="G39" t="n">
        <v>2.54</v>
      </c>
      <c r="H39" t="n">
        <v>1.82</v>
      </c>
      <c r="I39" t="n">
        <v>2.19</v>
      </c>
      <c r="J39" t="n">
        <v>2.76</v>
      </c>
      <c r="K39" t="n">
        <v>2.99</v>
      </c>
      <c r="L39" t="n">
        <v>2.95</v>
      </c>
      <c r="M39" t="n">
        <v>2.43</v>
      </c>
      <c r="N39" t="n">
        <v>2.04</v>
      </c>
      <c r="O39" t="n">
        <v>1.6</v>
      </c>
      <c r="P39" t="n">
        <v>1.41</v>
      </c>
      <c r="Q39" t="n">
        <v>1.2</v>
      </c>
      <c r="R39" t="n">
        <v>1.36</v>
      </c>
      <c r="S39" t="n">
        <v>0.01</v>
      </c>
      <c r="T39" t="n">
        <v>0.62</v>
      </c>
      <c r="U39" t="n">
        <v>1.11</v>
      </c>
      <c r="V39" t="n">
        <v>1.43</v>
      </c>
      <c r="W39" t="n">
        <v>0.85</v>
      </c>
    </row>
    <row r="40">
      <c r="A40" s="5" t="inlineStr">
        <is>
          <t>Ergebnis je Aktie (unverwässert)</t>
        </is>
      </c>
      <c r="B40" s="5" t="inlineStr">
        <is>
          <t>Basic Earnings per share</t>
        </is>
      </c>
      <c r="C40" t="n">
        <v>2.09</v>
      </c>
      <c r="D40" t="n">
        <v>2.23</v>
      </c>
      <c r="E40" t="n">
        <v>1.88</v>
      </c>
      <c r="F40" t="n">
        <v>1.84</v>
      </c>
      <c r="G40" t="n">
        <v>1.78</v>
      </c>
      <c r="H40" t="n">
        <v>1.39</v>
      </c>
      <c r="I40" t="n">
        <v>1.6</v>
      </c>
      <c r="J40" t="n">
        <v>1.9</v>
      </c>
      <c r="K40" t="n">
        <v>2.05</v>
      </c>
      <c r="L40" t="n">
        <v>2.06</v>
      </c>
      <c r="M40" t="n">
        <v>1.64</v>
      </c>
      <c r="N40" t="n">
        <v>1.35</v>
      </c>
      <c r="O40" t="n">
        <v>1.04</v>
      </c>
      <c r="P40" t="n">
        <v>0.87</v>
      </c>
      <c r="Q40" t="n">
        <v>0.75</v>
      </c>
      <c r="R40" t="n">
        <v>0.9399999999999999</v>
      </c>
      <c r="S40" t="n">
        <v>-0.04</v>
      </c>
      <c r="T40" t="n">
        <v>0.41</v>
      </c>
      <c r="U40" t="n">
        <v>0.48</v>
      </c>
      <c r="V40" t="n">
        <v>0.85</v>
      </c>
      <c r="W40" t="n">
        <v>0.49</v>
      </c>
    </row>
    <row r="41">
      <c r="A41" s="5" t="inlineStr">
        <is>
          <t>Ergebnis je Aktie (verwässert)</t>
        </is>
      </c>
      <c r="B41" s="5" t="inlineStr">
        <is>
          <t>Diluted Earnings per share</t>
        </is>
      </c>
      <c r="C41" t="n">
        <v>2.09</v>
      </c>
      <c r="D41" t="n">
        <v>2.23</v>
      </c>
      <c r="E41" t="n">
        <v>1.88</v>
      </c>
      <c r="F41" t="n">
        <v>1.84</v>
      </c>
      <c r="G41" t="n">
        <v>1.78</v>
      </c>
      <c r="H41" t="n">
        <v>1.39</v>
      </c>
      <c r="I41" t="n">
        <v>1.6</v>
      </c>
      <c r="J41" t="n">
        <v>1.89</v>
      </c>
      <c r="K41" t="n">
        <v>2.03</v>
      </c>
      <c r="L41" t="n">
        <v>2.05</v>
      </c>
      <c r="M41" t="n">
        <v>1.64</v>
      </c>
      <c r="N41" t="n">
        <v>1.35</v>
      </c>
      <c r="O41" t="n">
        <v>1.03</v>
      </c>
      <c r="P41" t="n">
        <v>0.85</v>
      </c>
      <c r="Q41" t="n">
        <v>0.75</v>
      </c>
      <c r="R41" t="n">
        <v>0.9399999999999999</v>
      </c>
      <c r="S41" t="n">
        <v>-0.04</v>
      </c>
      <c r="T41" t="n">
        <v>0.41</v>
      </c>
      <c r="U41" t="n">
        <v>0.48</v>
      </c>
      <c r="V41" t="n">
        <v>0.85</v>
      </c>
      <c r="W41" t="n">
        <v>0.49</v>
      </c>
    </row>
    <row r="42">
      <c r="A42" s="5" t="inlineStr">
        <is>
          <t>Dividende je Aktie</t>
        </is>
      </c>
      <c r="B42" s="5" t="inlineStr">
        <is>
          <t>Dividend per share</t>
        </is>
      </c>
      <c r="C42" t="n">
        <v>0.76</v>
      </c>
      <c r="D42" t="n">
        <v>0.71</v>
      </c>
      <c r="E42" t="n">
        <v>0.65</v>
      </c>
      <c r="F42" t="n">
        <v>0.6</v>
      </c>
      <c r="G42" t="n">
        <v>0.55</v>
      </c>
      <c r="H42" t="n">
        <v>0.5</v>
      </c>
      <c r="I42" t="n">
        <v>0.46</v>
      </c>
      <c r="J42" t="n">
        <v>0.46</v>
      </c>
      <c r="K42" t="n">
        <v>0.46</v>
      </c>
      <c r="L42" t="n">
        <v>0.43</v>
      </c>
      <c r="M42" t="n">
        <v>0.38</v>
      </c>
      <c r="N42" t="n">
        <v>0.37</v>
      </c>
      <c r="O42" t="n">
        <v>0.33</v>
      </c>
      <c r="P42" t="n">
        <v>0.3</v>
      </c>
      <c r="Q42" t="n">
        <v>0.27</v>
      </c>
      <c r="R42" t="n">
        <v>0.25</v>
      </c>
      <c r="S42" t="inlineStr">
        <is>
          <t>-</t>
        </is>
      </c>
      <c r="T42" t="inlineStr">
        <is>
          <t>-</t>
        </is>
      </c>
      <c r="U42" t="n">
        <v>0.14</v>
      </c>
      <c r="V42" t="n">
        <v>0.13</v>
      </c>
      <c r="W42" t="n">
        <v>0.09</v>
      </c>
    </row>
    <row r="43">
      <c r="A43" s="5" t="inlineStr">
        <is>
          <t>Dividendenausschüttung in Mio</t>
        </is>
      </c>
      <c r="B43" s="5" t="inlineStr">
        <is>
          <t>Dividend Payment in M</t>
        </is>
      </c>
      <c r="C43" t="n">
        <v>56.22</v>
      </c>
      <c r="D43" t="n">
        <v>52.8</v>
      </c>
      <c r="E43" t="n">
        <v>48.1</v>
      </c>
      <c r="F43" t="n">
        <v>45.7</v>
      </c>
      <c r="G43" t="n">
        <v>41.9</v>
      </c>
      <c r="H43" t="n">
        <v>39.6</v>
      </c>
      <c r="I43" t="n">
        <v>36.3</v>
      </c>
      <c r="J43" t="n">
        <v>39.6</v>
      </c>
      <c r="K43" t="n">
        <v>39.9</v>
      </c>
      <c r="L43" t="n">
        <v>37</v>
      </c>
      <c r="M43" t="n">
        <v>32.6</v>
      </c>
      <c r="N43" t="n">
        <v>31.5</v>
      </c>
      <c r="O43" t="n">
        <v>28.5</v>
      </c>
      <c r="P43" t="n">
        <v>25.3</v>
      </c>
      <c r="Q43" t="n">
        <v>22.4</v>
      </c>
      <c r="R43" t="n">
        <v>20.5</v>
      </c>
      <c r="S43" t="inlineStr">
        <is>
          <t>-</t>
        </is>
      </c>
      <c r="T43" t="inlineStr">
        <is>
          <t>-</t>
        </is>
      </c>
      <c r="U43" t="n">
        <v>11.7</v>
      </c>
      <c r="V43" t="n">
        <v>10.1</v>
      </c>
      <c r="W43" t="inlineStr">
        <is>
          <t>-</t>
        </is>
      </c>
    </row>
    <row r="44">
      <c r="A44" s="5" t="inlineStr">
        <is>
          <t>Umsatz</t>
        </is>
      </c>
      <c r="B44" s="5" t="inlineStr">
        <is>
          <t>Revenue</t>
        </is>
      </c>
      <c r="C44" t="n">
        <v>12.04</v>
      </c>
      <c r="D44" t="n">
        <v>11.7</v>
      </c>
      <c r="E44" t="n">
        <v>11.51</v>
      </c>
      <c r="F44" t="n">
        <v>11.04</v>
      </c>
      <c r="G44" t="n">
        <v>11.05</v>
      </c>
      <c r="H44" t="n">
        <v>9.869999999999999</v>
      </c>
      <c r="I44" t="n">
        <v>11.19</v>
      </c>
      <c r="J44" t="n">
        <v>12.05</v>
      </c>
      <c r="K44" t="n">
        <v>12.65</v>
      </c>
      <c r="L44" t="n">
        <v>13</v>
      </c>
      <c r="M44" t="n">
        <v>9.84</v>
      </c>
      <c r="N44" t="n">
        <v>8.4</v>
      </c>
      <c r="O44" t="n">
        <v>7.27</v>
      </c>
      <c r="P44" t="n">
        <v>5.73</v>
      </c>
      <c r="Q44" t="n">
        <v>5.21</v>
      </c>
      <c r="R44" t="n">
        <v>5.02</v>
      </c>
      <c r="S44" t="n">
        <v>5.16</v>
      </c>
      <c r="T44" t="n">
        <v>5.8</v>
      </c>
      <c r="U44" t="n">
        <v>7.19</v>
      </c>
      <c r="V44" t="n">
        <v>5.26</v>
      </c>
      <c r="W44" t="n">
        <v>4.67</v>
      </c>
    </row>
    <row r="45">
      <c r="A45" s="5" t="inlineStr">
        <is>
          <t>Buchwert je Aktie</t>
        </is>
      </c>
      <c r="B45" s="5" t="inlineStr">
        <is>
          <t>Book value per share</t>
        </is>
      </c>
      <c r="C45" t="n">
        <v>18.34</v>
      </c>
      <c r="D45" t="n">
        <v>16.74</v>
      </c>
      <c r="E45" t="n">
        <v>14.64</v>
      </c>
      <c r="F45" t="n">
        <v>15.13</v>
      </c>
      <c r="G45" t="n">
        <v>13.79</v>
      </c>
      <c r="H45" t="n">
        <v>11.66</v>
      </c>
      <c r="I45" t="n">
        <v>11.11</v>
      </c>
      <c r="J45" t="n">
        <v>12.2</v>
      </c>
      <c r="K45" t="n">
        <v>10.96</v>
      </c>
      <c r="L45" t="n">
        <v>8.93</v>
      </c>
      <c r="M45" t="n">
        <v>7.52</v>
      </c>
      <c r="N45" t="n">
        <v>6.4</v>
      </c>
      <c r="O45" t="n">
        <v>5.41</v>
      </c>
      <c r="P45" t="n">
        <v>5.01</v>
      </c>
      <c r="Q45" t="n">
        <v>4.68</v>
      </c>
      <c r="R45" t="n">
        <v>3.95</v>
      </c>
      <c r="S45" t="n">
        <v>2.79</v>
      </c>
      <c r="T45" t="n">
        <v>2.62</v>
      </c>
      <c r="U45" t="n">
        <v>2.4</v>
      </c>
      <c r="V45" t="n">
        <v>2.54</v>
      </c>
      <c r="W45" t="n">
        <v>1.77</v>
      </c>
    </row>
    <row r="46">
      <c r="A46" s="5" t="inlineStr">
        <is>
          <t>Cashflow je Aktie</t>
        </is>
      </c>
      <c r="B46" s="5" t="inlineStr">
        <is>
          <t>Cashflow per share</t>
        </is>
      </c>
      <c r="C46" t="n">
        <v>2.32</v>
      </c>
      <c r="D46" t="n">
        <v>2.64</v>
      </c>
      <c r="E46" t="n">
        <v>2.48</v>
      </c>
      <c r="F46" t="n">
        <v>2.58</v>
      </c>
      <c r="G46" t="n">
        <v>2.35</v>
      </c>
      <c r="H46" t="n">
        <v>1.65</v>
      </c>
      <c r="I46" t="n">
        <v>1.98</v>
      </c>
      <c r="J46" t="n">
        <v>2.12</v>
      </c>
      <c r="K46" t="n">
        <v>2.29</v>
      </c>
      <c r="L46" t="n">
        <v>2.64</v>
      </c>
      <c r="M46" t="n">
        <v>2.33</v>
      </c>
      <c r="N46" t="n">
        <v>1.63</v>
      </c>
      <c r="O46" t="n">
        <v>1.1</v>
      </c>
      <c r="P46" t="n">
        <v>0.73</v>
      </c>
      <c r="Q46" t="n">
        <v>0.66</v>
      </c>
      <c r="R46" t="n">
        <v>0.35</v>
      </c>
      <c r="S46" t="n">
        <v>0.19</v>
      </c>
      <c r="T46" t="n">
        <v>0.5</v>
      </c>
      <c r="U46" t="n">
        <v>1.02</v>
      </c>
      <c r="V46" t="n">
        <v>-0.24</v>
      </c>
      <c r="W46" t="n">
        <v>0.9</v>
      </c>
    </row>
    <row r="47">
      <c r="A47" s="5" t="inlineStr">
        <is>
          <t>Bilanzsumme je Aktie</t>
        </is>
      </c>
      <c r="B47" s="5" t="inlineStr">
        <is>
          <t>Total assets per share</t>
        </is>
      </c>
      <c r="C47" t="n">
        <v>28.6</v>
      </c>
      <c r="D47" t="n">
        <v>27.13</v>
      </c>
      <c r="E47" t="n">
        <v>24.97</v>
      </c>
      <c r="F47" t="n">
        <v>24.77</v>
      </c>
      <c r="G47" t="n">
        <v>22.97</v>
      </c>
      <c r="H47" t="n">
        <v>21.27</v>
      </c>
      <c r="I47" t="n">
        <v>22.97</v>
      </c>
      <c r="J47" t="n">
        <v>20.39</v>
      </c>
      <c r="K47" t="n">
        <v>19.36</v>
      </c>
      <c r="L47" t="n">
        <v>18.58</v>
      </c>
      <c r="M47" t="n">
        <v>19.19</v>
      </c>
      <c r="N47" t="n">
        <v>12.95</v>
      </c>
      <c r="O47" t="n">
        <v>11.97</v>
      </c>
      <c r="P47" t="n">
        <v>7.64</v>
      </c>
      <c r="Q47" t="n">
        <v>7.13</v>
      </c>
      <c r="R47" t="n">
        <v>6.24</v>
      </c>
      <c r="S47" t="n">
        <v>5.44</v>
      </c>
      <c r="T47" t="n">
        <v>5.38</v>
      </c>
      <c r="U47" t="n">
        <v>6.15</v>
      </c>
      <c r="V47" t="n">
        <v>5.36</v>
      </c>
      <c r="W47" t="inlineStr">
        <is>
          <t>-</t>
        </is>
      </c>
    </row>
    <row r="48">
      <c r="A48" s="5" t="inlineStr">
        <is>
          <t>Personal am Ende des Jahres</t>
        </is>
      </c>
      <c r="B48" s="5" t="inlineStr">
        <is>
          <t>Staff at the end of year</t>
        </is>
      </c>
      <c r="C48" t="n">
        <v>4948</v>
      </c>
      <c r="D48" t="n">
        <v>4763</v>
      </c>
      <c r="E48" t="n">
        <v>4596</v>
      </c>
      <c r="F48" t="n">
        <v>4471</v>
      </c>
      <c r="G48" t="n">
        <v>4337</v>
      </c>
      <c r="H48" t="n">
        <v>4421</v>
      </c>
      <c r="I48" t="n">
        <v>5238</v>
      </c>
      <c r="J48" t="n">
        <v>5419</v>
      </c>
      <c r="K48" t="n">
        <v>5535</v>
      </c>
      <c r="L48" t="n">
        <v>5644</v>
      </c>
      <c r="M48" t="n">
        <v>6013</v>
      </c>
      <c r="N48" t="n">
        <v>3526</v>
      </c>
      <c r="O48" t="n">
        <v>3479</v>
      </c>
      <c r="P48" t="n">
        <v>2621</v>
      </c>
      <c r="Q48" t="n">
        <v>2750</v>
      </c>
      <c r="R48" t="n">
        <v>2505</v>
      </c>
      <c r="S48" t="n">
        <v>2703</v>
      </c>
      <c r="T48" t="n">
        <v>3013</v>
      </c>
      <c r="U48" t="n">
        <v>3326</v>
      </c>
      <c r="V48" t="n">
        <v>2846</v>
      </c>
      <c r="W48" t="n">
        <v>2639</v>
      </c>
    </row>
    <row r="49">
      <c r="A49" s="5" t="inlineStr">
        <is>
          <t>Personalaufwand in Mio. EUR</t>
        </is>
      </c>
      <c r="B49" s="5" t="inlineStr">
        <is>
          <t>Personnel expenses in M</t>
        </is>
      </c>
      <c r="C49" t="n">
        <v>490.3</v>
      </c>
      <c r="D49" t="n">
        <v>481.7</v>
      </c>
      <c r="E49" t="n">
        <v>474.8</v>
      </c>
      <c r="F49" t="n">
        <v>461.5</v>
      </c>
      <c r="G49" t="n">
        <v>450.4</v>
      </c>
      <c r="H49" t="n">
        <v>471.8</v>
      </c>
      <c r="I49" t="n">
        <v>531.3</v>
      </c>
      <c r="J49" t="n">
        <v>533.1</v>
      </c>
      <c r="K49" t="n">
        <v>512.2</v>
      </c>
      <c r="L49" t="n">
        <v>513.3</v>
      </c>
      <c r="M49" t="n">
        <v>391</v>
      </c>
      <c r="N49" t="n">
        <v>305.6</v>
      </c>
      <c r="O49" t="n">
        <v>286</v>
      </c>
      <c r="P49" t="n">
        <v>229.9</v>
      </c>
      <c r="Q49" t="n">
        <v>213.5</v>
      </c>
      <c r="R49" t="n">
        <v>196.4</v>
      </c>
      <c r="S49" t="n">
        <v>222.5</v>
      </c>
      <c r="T49" t="n">
        <v>258</v>
      </c>
      <c r="U49" t="n">
        <v>281.5</v>
      </c>
      <c r="V49" t="n">
        <v>208.7</v>
      </c>
      <c r="W49" t="n">
        <v>169.5</v>
      </c>
    </row>
    <row r="50">
      <c r="A50" s="5" t="inlineStr">
        <is>
          <t>Aufwand je Mitarbeiter in EUR</t>
        </is>
      </c>
      <c r="B50" s="5" t="inlineStr">
        <is>
          <t>Effort per employee</t>
        </is>
      </c>
      <c r="C50" t="n">
        <v>99091</v>
      </c>
      <c r="D50" t="n">
        <v>101134</v>
      </c>
      <c r="E50" t="n">
        <v>103307</v>
      </c>
      <c r="F50" t="n">
        <v>103221</v>
      </c>
      <c r="G50" t="n">
        <v>103851</v>
      </c>
      <c r="H50" t="n">
        <v>106718</v>
      </c>
      <c r="I50" t="n">
        <v>101432</v>
      </c>
      <c r="J50" t="n">
        <v>98376</v>
      </c>
      <c r="K50" t="n">
        <v>92538</v>
      </c>
      <c r="L50" t="n">
        <v>90946</v>
      </c>
      <c r="M50" t="n">
        <v>65026</v>
      </c>
      <c r="N50" t="n">
        <v>86670</v>
      </c>
      <c r="O50" t="n">
        <v>82208</v>
      </c>
      <c r="P50" t="n">
        <v>87715</v>
      </c>
      <c r="Q50" t="n">
        <v>77636</v>
      </c>
      <c r="R50" t="n">
        <v>78403</v>
      </c>
      <c r="S50" t="n">
        <v>82316</v>
      </c>
      <c r="T50" t="n">
        <v>85629</v>
      </c>
      <c r="U50" t="n">
        <v>84636</v>
      </c>
      <c r="V50" t="n">
        <v>73331</v>
      </c>
      <c r="W50" t="inlineStr">
        <is>
          <t>-</t>
        </is>
      </c>
    </row>
    <row r="51">
      <c r="A51" s="5" t="inlineStr">
        <is>
          <t>Umsatz je Aktie</t>
        </is>
      </c>
      <c r="B51" s="5" t="inlineStr">
        <is>
          <t>Revenue per share</t>
        </is>
      </c>
      <c r="C51" t="n">
        <v>179993</v>
      </c>
      <c r="D51" t="n">
        <v>181758</v>
      </c>
      <c r="E51" t="n">
        <v>191250</v>
      </c>
      <c r="F51" t="n">
        <v>194997</v>
      </c>
      <c r="G51" t="n">
        <v>201304</v>
      </c>
      <c r="H51" t="n">
        <v>194036</v>
      </c>
      <c r="I51" t="n">
        <v>185699</v>
      </c>
      <c r="J51" t="n">
        <v>193271</v>
      </c>
      <c r="K51" t="n">
        <v>198434</v>
      </c>
      <c r="L51" t="n">
        <v>198357</v>
      </c>
      <c r="M51" t="n">
        <v>140927</v>
      </c>
      <c r="N51" t="n">
        <v>204367</v>
      </c>
      <c r="O51" t="n">
        <v>178585</v>
      </c>
      <c r="P51" t="n">
        <v>184280</v>
      </c>
      <c r="Q51" t="n">
        <v>159272</v>
      </c>
      <c r="R51" t="n">
        <v>164231</v>
      </c>
      <c r="S51" t="n">
        <v>156196</v>
      </c>
      <c r="T51" t="n">
        <v>157650</v>
      </c>
      <c r="U51" t="n">
        <v>176939</v>
      </c>
      <c r="V51" t="n">
        <v>146380</v>
      </c>
      <c r="W51" t="n">
        <v>138651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31326</v>
      </c>
      <c r="D53" t="n">
        <v>34621</v>
      </c>
      <c r="E53" t="n">
        <v>30527</v>
      </c>
      <c r="F53" t="n">
        <v>31358</v>
      </c>
      <c r="G53" t="n">
        <v>32142</v>
      </c>
      <c r="H53" t="n">
        <v>24972</v>
      </c>
      <c r="I53" t="n">
        <v>25544</v>
      </c>
      <c r="J53" t="n">
        <v>30356</v>
      </c>
      <c r="K53" t="n">
        <v>31978</v>
      </c>
      <c r="L53" t="n">
        <v>31077</v>
      </c>
      <c r="M53" t="n">
        <v>23449</v>
      </c>
      <c r="N53" t="n">
        <v>32870</v>
      </c>
      <c r="O53" t="n">
        <v>25410</v>
      </c>
      <c r="P53" t="n">
        <v>27814</v>
      </c>
      <c r="Q53" t="n">
        <v>22400</v>
      </c>
      <c r="R53" t="n">
        <v>30818</v>
      </c>
      <c r="S53" t="n">
        <v>-1221</v>
      </c>
      <c r="T53" t="n">
        <v>11118</v>
      </c>
      <c r="U53" t="n">
        <v>11636</v>
      </c>
      <c r="V53" t="n">
        <v>23401</v>
      </c>
      <c r="W53" t="n">
        <v>14513</v>
      </c>
    </row>
    <row r="54">
      <c r="A54" s="5" t="inlineStr">
        <is>
          <t>KGV (Kurs/Gewinn)</t>
        </is>
      </c>
      <c r="B54" s="5" t="inlineStr">
        <is>
          <t>PE (price/earnings)</t>
        </is>
      </c>
      <c r="C54" t="n">
        <v>14.9</v>
      </c>
      <c r="D54" t="n">
        <v>14.2</v>
      </c>
      <c r="E54" t="n">
        <v>24.9</v>
      </c>
      <c r="F54" t="n">
        <v>17.7</v>
      </c>
      <c r="G54" t="n">
        <v>14.8</v>
      </c>
      <c r="H54" t="n">
        <v>14.5</v>
      </c>
      <c r="I54" t="n">
        <v>15.9</v>
      </c>
      <c r="J54" t="n">
        <v>16.9</v>
      </c>
      <c r="K54" t="n">
        <v>13.9</v>
      </c>
      <c r="L54" t="n">
        <v>17.8</v>
      </c>
      <c r="M54" t="n">
        <v>15.5</v>
      </c>
      <c r="N54" t="n">
        <v>9.9</v>
      </c>
      <c r="O54" t="n">
        <v>19.4</v>
      </c>
      <c r="P54" t="n">
        <v>22.9</v>
      </c>
      <c r="Q54" t="n">
        <v>18.3</v>
      </c>
      <c r="R54" t="n">
        <v>8.4</v>
      </c>
      <c r="S54" t="inlineStr">
        <is>
          <t>-</t>
        </is>
      </c>
      <c r="T54" t="n">
        <v>7.3</v>
      </c>
      <c r="U54" t="n">
        <v>29.9</v>
      </c>
      <c r="V54" t="n">
        <v>32.4</v>
      </c>
      <c r="W54" t="n">
        <v>41.2</v>
      </c>
    </row>
    <row r="55">
      <c r="A55" s="5" t="inlineStr">
        <is>
          <t>KUV (Kurs/Umsatz)</t>
        </is>
      </c>
      <c r="B55" s="5" t="inlineStr">
        <is>
          <t>PS (price/sales)</t>
        </is>
      </c>
      <c r="C55" t="n">
        <v>2.58</v>
      </c>
      <c r="D55" t="n">
        <v>2.7</v>
      </c>
      <c r="E55" t="n">
        <v>4.07</v>
      </c>
      <c r="F55" t="n">
        <v>2.95</v>
      </c>
      <c r="G55" t="n">
        <v>2.39</v>
      </c>
      <c r="H55" t="n">
        <v>2.05</v>
      </c>
      <c r="I55" t="n">
        <v>2.27</v>
      </c>
      <c r="J55" t="n">
        <v>2.66</v>
      </c>
      <c r="K55" t="n">
        <v>2.26</v>
      </c>
      <c r="L55" t="n">
        <v>2.81</v>
      </c>
      <c r="M55" t="n">
        <v>2.59</v>
      </c>
      <c r="N55" t="n">
        <v>1.59</v>
      </c>
      <c r="O55" t="n">
        <v>2.78</v>
      </c>
      <c r="P55" t="n">
        <v>3.47</v>
      </c>
      <c r="Q55" t="n">
        <v>2.63</v>
      </c>
      <c r="R55" t="n">
        <v>1.58</v>
      </c>
      <c r="S55" t="n">
        <v>1.05</v>
      </c>
      <c r="T55" t="n">
        <v>0.52</v>
      </c>
      <c r="U55" t="n">
        <v>1.99</v>
      </c>
      <c r="V55" t="n">
        <v>5.24</v>
      </c>
      <c r="W55" t="n">
        <v>4.32</v>
      </c>
    </row>
    <row r="56">
      <c r="A56" s="5" t="inlineStr">
        <is>
          <t>KBV (Kurs/Buchwert)</t>
        </is>
      </c>
      <c r="B56" s="5" t="inlineStr">
        <is>
          <t>PB (price/book value)</t>
        </is>
      </c>
      <c r="C56" t="n">
        <v>1.7</v>
      </c>
      <c r="D56" t="n">
        <v>1.89</v>
      </c>
      <c r="E56" t="n">
        <v>3.2</v>
      </c>
      <c r="F56" t="n">
        <v>2.16</v>
      </c>
      <c r="G56" t="n">
        <v>1.92</v>
      </c>
      <c r="H56" t="n">
        <v>1.73</v>
      </c>
      <c r="I56" t="n">
        <v>2.29</v>
      </c>
      <c r="J56" t="n">
        <v>2.63</v>
      </c>
      <c r="K56" t="n">
        <v>2.61</v>
      </c>
      <c r="L56" t="n">
        <v>4.1</v>
      </c>
      <c r="M56" t="n">
        <v>3.5</v>
      </c>
      <c r="N56" t="n">
        <v>2.08</v>
      </c>
      <c r="O56" t="n">
        <v>3.74</v>
      </c>
      <c r="P56" t="n">
        <v>3.98</v>
      </c>
      <c r="Q56" t="n">
        <v>2.94</v>
      </c>
      <c r="R56" t="n">
        <v>2.01</v>
      </c>
      <c r="S56" t="n">
        <v>1.95</v>
      </c>
      <c r="T56" t="n">
        <v>1.15</v>
      </c>
      <c r="U56" t="n">
        <v>5.98</v>
      </c>
      <c r="V56" t="n">
        <v>10.87</v>
      </c>
      <c r="W56" t="n">
        <v>11.39</v>
      </c>
    </row>
    <row r="57">
      <c r="A57" s="5" t="inlineStr">
        <is>
          <t>KCV (Kurs/Cashflow)</t>
        </is>
      </c>
      <c r="B57" s="5" t="inlineStr">
        <is>
          <t>PC (price/cashflow)</t>
        </is>
      </c>
      <c r="C57" t="n">
        <v>13.38</v>
      </c>
      <c r="D57" t="n">
        <v>11.98</v>
      </c>
      <c r="E57" t="n">
        <v>18.9</v>
      </c>
      <c r="F57" t="n">
        <v>12.64</v>
      </c>
      <c r="G57" t="n">
        <v>11.26</v>
      </c>
      <c r="H57" t="n">
        <v>12.26</v>
      </c>
      <c r="I57" t="n">
        <v>12.85</v>
      </c>
      <c r="J57" t="n">
        <v>15.12</v>
      </c>
      <c r="K57" t="n">
        <v>12.49</v>
      </c>
      <c r="L57" t="n">
        <v>13.86</v>
      </c>
      <c r="M57" t="n">
        <v>10.93</v>
      </c>
      <c r="N57" t="n">
        <v>8.16</v>
      </c>
      <c r="O57" t="n">
        <v>18.36</v>
      </c>
      <c r="P57" t="n">
        <v>27.34</v>
      </c>
      <c r="Q57" t="n">
        <v>20.69</v>
      </c>
      <c r="R57" t="n">
        <v>22.47</v>
      </c>
      <c r="S57" t="n">
        <v>28.69</v>
      </c>
      <c r="T57" t="n">
        <v>6.04</v>
      </c>
      <c r="U57" t="n">
        <v>14.11</v>
      </c>
      <c r="V57" t="n">
        <v>-116.68</v>
      </c>
      <c r="W57" t="n">
        <v>22.43</v>
      </c>
    </row>
    <row r="58">
      <c r="A58" s="5" t="inlineStr">
        <is>
          <t>Dividendenrendite in %</t>
        </is>
      </c>
      <c r="B58" s="5" t="inlineStr">
        <is>
          <t>Dividend Yield in %</t>
        </is>
      </c>
      <c r="C58" t="n">
        <v>2.44</v>
      </c>
      <c r="D58" t="n">
        <v>2.25</v>
      </c>
      <c r="E58" t="n">
        <v>1.39</v>
      </c>
      <c r="F58" t="n">
        <v>1.84</v>
      </c>
      <c r="G58" t="n">
        <v>2.08</v>
      </c>
      <c r="H58" t="n">
        <v>2.48</v>
      </c>
      <c r="I58" t="n">
        <v>1.81</v>
      </c>
      <c r="J58" t="n">
        <v>1.43</v>
      </c>
      <c r="K58" t="n">
        <v>1.61</v>
      </c>
      <c r="L58" t="n">
        <v>1.17</v>
      </c>
      <c r="M58" t="n">
        <v>1.49</v>
      </c>
      <c r="N58" t="n">
        <v>2.78</v>
      </c>
      <c r="O58" t="n">
        <v>1.63</v>
      </c>
      <c r="P58" t="n">
        <v>1.51</v>
      </c>
      <c r="Q58" t="n">
        <v>1.97</v>
      </c>
      <c r="R58" t="n">
        <v>3.15</v>
      </c>
      <c r="S58" t="inlineStr">
        <is>
          <t>-</t>
        </is>
      </c>
      <c r="T58" t="inlineStr">
        <is>
          <t>-</t>
        </is>
      </c>
      <c r="U58" t="n">
        <v>0.98</v>
      </c>
      <c r="V58" t="n">
        <v>0.47</v>
      </c>
      <c r="W58" t="n">
        <v>0.45</v>
      </c>
    </row>
    <row r="59">
      <c r="A59" s="5" t="inlineStr">
        <is>
          <t>Gewinnrendite in %</t>
        </is>
      </c>
      <c r="B59" s="5" t="inlineStr">
        <is>
          <t>Return on profit in %</t>
        </is>
      </c>
      <c r="C59" t="n">
        <v>6.7</v>
      </c>
      <c r="D59" t="n">
        <v>7.1</v>
      </c>
      <c r="E59" t="n">
        <v>4</v>
      </c>
      <c r="F59" t="n">
        <v>5.6</v>
      </c>
      <c r="G59" t="n">
        <v>6.7</v>
      </c>
      <c r="H59" t="n">
        <v>6.9</v>
      </c>
      <c r="I59" t="n">
        <v>6.3</v>
      </c>
      <c r="J59" t="n">
        <v>5.9</v>
      </c>
      <c r="K59" t="n">
        <v>7.2</v>
      </c>
      <c r="L59" t="n">
        <v>5.6</v>
      </c>
      <c r="M59" t="n">
        <v>6.4</v>
      </c>
      <c r="N59" t="n">
        <v>10.1</v>
      </c>
      <c r="O59" t="n">
        <v>5.2</v>
      </c>
      <c r="P59" t="n">
        <v>4.4</v>
      </c>
      <c r="Q59" t="n">
        <v>5.5</v>
      </c>
      <c r="R59" t="n">
        <v>11.9</v>
      </c>
      <c r="S59" t="n">
        <v>-0.7</v>
      </c>
      <c r="T59" t="n">
        <v>13.7</v>
      </c>
      <c r="U59" t="n">
        <v>3.3</v>
      </c>
      <c r="V59" t="n">
        <v>3.1</v>
      </c>
      <c r="W59" t="n">
        <v>2.4</v>
      </c>
    </row>
    <row r="60">
      <c r="A60" s="5" t="inlineStr">
        <is>
          <t>Eigenkapitalrendite in %</t>
        </is>
      </c>
      <c r="B60" s="5" t="inlineStr">
        <is>
          <t>Return on Equity in %</t>
        </is>
      </c>
      <c r="C60" t="n">
        <v>11.42</v>
      </c>
      <c r="D60" t="n">
        <v>13.31</v>
      </c>
      <c r="E60" t="n">
        <v>12.55</v>
      </c>
      <c r="F60" t="n">
        <v>11.73</v>
      </c>
      <c r="G60" t="n">
        <v>12.79</v>
      </c>
      <c r="H60" t="n">
        <v>10.89</v>
      </c>
      <c r="I60" t="n">
        <v>13.86</v>
      </c>
      <c r="J60" t="n">
        <v>15.52</v>
      </c>
      <c r="K60" t="n">
        <v>18.6</v>
      </c>
      <c r="L60" t="n">
        <v>22.8</v>
      </c>
      <c r="M60" t="n">
        <v>21.78</v>
      </c>
      <c r="N60" t="n">
        <v>21.11</v>
      </c>
      <c r="O60" t="n">
        <v>19.11</v>
      </c>
      <c r="P60" t="n">
        <v>17.27</v>
      </c>
      <c r="Q60" t="n">
        <v>15.67</v>
      </c>
      <c r="R60" t="n">
        <v>23.86</v>
      </c>
      <c r="S60" t="n">
        <v>-1.44</v>
      </c>
      <c r="T60" t="n">
        <v>15.62</v>
      </c>
      <c r="U60" t="n">
        <v>19.72</v>
      </c>
      <c r="V60" t="n">
        <v>33.15</v>
      </c>
      <c r="W60" t="n">
        <v>27.61</v>
      </c>
    </row>
    <row r="61">
      <c r="A61" s="5" t="inlineStr">
        <is>
          <t>Umsatzrendite in %</t>
        </is>
      </c>
      <c r="B61" s="5" t="inlineStr">
        <is>
          <t>Return on sales in %</t>
        </is>
      </c>
      <c r="C61" t="n">
        <v>17.4</v>
      </c>
      <c r="D61" t="n">
        <v>19.05</v>
      </c>
      <c r="E61" t="n">
        <v>15.96</v>
      </c>
      <c r="F61" t="n">
        <v>16.08</v>
      </c>
      <c r="G61" t="n">
        <v>15.97</v>
      </c>
      <c r="H61" t="n">
        <v>12.87</v>
      </c>
      <c r="I61" t="n">
        <v>13.76</v>
      </c>
      <c r="J61" t="n">
        <v>15.71</v>
      </c>
      <c r="K61" t="n">
        <v>16.12</v>
      </c>
      <c r="L61" t="n">
        <v>15.67</v>
      </c>
      <c r="M61" t="n">
        <v>16.64</v>
      </c>
      <c r="N61" t="n">
        <v>16.08</v>
      </c>
      <c r="O61" t="n">
        <v>14.23</v>
      </c>
      <c r="P61" t="n">
        <v>15.09</v>
      </c>
      <c r="Q61" t="n">
        <v>14.06</v>
      </c>
      <c r="R61" t="n">
        <v>37.51</v>
      </c>
      <c r="S61" t="n">
        <v>-0.78</v>
      </c>
      <c r="T61" t="n">
        <v>7.05</v>
      </c>
      <c r="U61" t="n">
        <v>6.58</v>
      </c>
      <c r="V61" t="n">
        <v>15.99</v>
      </c>
      <c r="W61" t="n">
        <v>10.47</v>
      </c>
    </row>
    <row r="62">
      <c r="A62" s="5" t="inlineStr">
        <is>
          <t>Gesamtkapitalrendite in %</t>
        </is>
      </c>
      <c r="B62" s="5" t="inlineStr">
        <is>
          <t>Total Return on Investment in %</t>
        </is>
      </c>
      <c r="C62" t="n">
        <v>7.32</v>
      </c>
      <c r="D62" t="n">
        <v>8.210000000000001</v>
      </c>
      <c r="E62" t="n">
        <v>7.36</v>
      </c>
      <c r="F62" t="n">
        <v>7.16</v>
      </c>
      <c r="G62" t="n">
        <v>7.68</v>
      </c>
      <c r="H62" t="n">
        <v>5.97</v>
      </c>
      <c r="I62" t="n">
        <v>6.7</v>
      </c>
      <c r="J62" t="n">
        <v>9.279999999999999</v>
      </c>
      <c r="K62" t="n">
        <v>10.53</v>
      </c>
      <c r="L62" t="n">
        <v>10.97</v>
      </c>
      <c r="M62" t="n">
        <v>8.529999999999999</v>
      </c>
      <c r="N62" t="n">
        <v>10.43</v>
      </c>
      <c r="O62" t="n">
        <v>8.640000000000001</v>
      </c>
      <c r="P62" t="n">
        <v>11.32</v>
      </c>
      <c r="Q62" t="n">
        <v>10.28</v>
      </c>
      <c r="R62" t="n">
        <v>15.12</v>
      </c>
      <c r="S62" t="n">
        <v>-0.74</v>
      </c>
      <c r="T62" t="n">
        <v>7.6</v>
      </c>
      <c r="U62" t="n">
        <v>7.68</v>
      </c>
      <c r="V62" t="n">
        <v>15.69</v>
      </c>
      <c r="W62" t="n">
        <v>10.6</v>
      </c>
    </row>
    <row r="63">
      <c r="A63" s="5" t="inlineStr">
        <is>
          <t>Return on Investment in %</t>
        </is>
      </c>
      <c r="B63" s="5" t="inlineStr">
        <is>
          <t>Return on Investment in %</t>
        </is>
      </c>
      <c r="C63" t="n">
        <v>7.32</v>
      </c>
      <c r="D63" t="n">
        <v>8.210000000000001</v>
      </c>
      <c r="E63" t="n">
        <v>7.36</v>
      </c>
      <c r="F63" t="n">
        <v>7.16</v>
      </c>
      <c r="G63" t="n">
        <v>7.68</v>
      </c>
      <c r="H63" t="n">
        <v>5.97</v>
      </c>
      <c r="I63" t="n">
        <v>6.7</v>
      </c>
      <c r="J63" t="n">
        <v>9.279999999999999</v>
      </c>
      <c r="K63" t="n">
        <v>10.53</v>
      </c>
      <c r="L63" t="n">
        <v>10.97</v>
      </c>
      <c r="M63" t="n">
        <v>8.529999999999999</v>
      </c>
      <c r="N63" t="n">
        <v>10.43</v>
      </c>
      <c r="O63" t="n">
        <v>8.640000000000001</v>
      </c>
      <c r="P63" t="n">
        <v>11.32</v>
      </c>
      <c r="Q63" t="n">
        <v>10.28</v>
      </c>
      <c r="R63" t="n">
        <v>15.12</v>
      </c>
      <c r="S63" t="n">
        <v>-0.74</v>
      </c>
      <c r="T63" t="n">
        <v>7.6</v>
      </c>
      <c r="U63" t="n">
        <v>7.68</v>
      </c>
      <c r="V63" t="n">
        <v>15.69</v>
      </c>
      <c r="W63" t="n">
        <v>10.6</v>
      </c>
    </row>
    <row r="64">
      <c r="A64" s="5" t="inlineStr">
        <is>
          <t>Arbeitsintensität in %</t>
        </is>
      </c>
      <c r="B64" s="5" t="inlineStr">
        <is>
          <t>Work Intensity in %</t>
        </is>
      </c>
      <c r="C64" t="n">
        <v>36.67</v>
      </c>
      <c r="D64" t="n">
        <v>36.1</v>
      </c>
      <c r="E64" t="n">
        <v>34.09</v>
      </c>
      <c r="F64" t="n">
        <v>32.8</v>
      </c>
      <c r="G64" t="n">
        <v>32.19</v>
      </c>
      <c r="H64" t="n">
        <v>34.37</v>
      </c>
      <c r="I64" t="n">
        <v>38.53</v>
      </c>
      <c r="J64" t="n">
        <v>38.14</v>
      </c>
      <c r="K64" t="n">
        <v>34.17</v>
      </c>
      <c r="L64" t="n">
        <v>30.9</v>
      </c>
      <c r="M64" t="n">
        <v>36.14</v>
      </c>
      <c r="N64" t="n">
        <v>33.43</v>
      </c>
      <c r="O64" t="n">
        <v>29.96</v>
      </c>
      <c r="P64" t="n">
        <v>57.94</v>
      </c>
      <c r="Q64" t="n">
        <v>51.68</v>
      </c>
      <c r="R64" t="n">
        <v>45.64</v>
      </c>
      <c r="S64" t="n">
        <v>45.96</v>
      </c>
      <c r="T64" t="n">
        <v>48.23</v>
      </c>
      <c r="U64" t="n">
        <v>48.51</v>
      </c>
      <c r="V64" t="n">
        <v>85.89</v>
      </c>
      <c r="W64" t="n">
        <v>83.25</v>
      </c>
    </row>
    <row r="65">
      <c r="A65" s="5" t="inlineStr">
        <is>
          <t>Eigenkapitalquote in %</t>
        </is>
      </c>
      <c r="B65" s="5" t="inlineStr">
        <is>
          <t>Equity Ratio in %</t>
        </is>
      </c>
      <c r="C65" t="n">
        <v>64.15000000000001</v>
      </c>
      <c r="D65" t="n">
        <v>61.71</v>
      </c>
      <c r="E65" t="n">
        <v>58.63</v>
      </c>
      <c r="F65" t="n">
        <v>61.06</v>
      </c>
      <c r="G65" t="n">
        <v>60.05</v>
      </c>
      <c r="H65" t="n">
        <v>54.81</v>
      </c>
      <c r="I65" t="n">
        <v>48.35</v>
      </c>
      <c r="J65" t="n">
        <v>59.83</v>
      </c>
      <c r="K65" t="n">
        <v>56.61</v>
      </c>
      <c r="L65" t="n">
        <v>48.09</v>
      </c>
      <c r="M65" t="n">
        <v>39.18</v>
      </c>
      <c r="N65" t="n">
        <v>49.42</v>
      </c>
      <c r="O65" t="n">
        <v>45.2</v>
      </c>
      <c r="P65" t="n">
        <v>65.56999999999999</v>
      </c>
      <c r="Q65" t="n">
        <v>65.58</v>
      </c>
      <c r="R65" t="n">
        <v>63.36</v>
      </c>
      <c r="S65" t="n">
        <v>51.28</v>
      </c>
      <c r="T65" t="n">
        <v>48.66</v>
      </c>
      <c r="U65" t="n">
        <v>38.93</v>
      </c>
      <c r="V65" t="n">
        <v>47.32</v>
      </c>
      <c r="W65" t="n">
        <v>38.4</v>
      </c>
    </row>
    <row r="66">
      <c r="A66" s="5" t="inlineStr">
        <is>
          <t>Fremdkapitalquote in %</t>
        </is>
      </c>
      <c r="B66" s="5" t="inlineStr">
        <is>
          <t>Debt Ratio in %</t>
        </is>
      </c>
      <c r="C66" t="n">
        <v>35.85</v>
      </c>
      <c r="D66" t="n">
        <v>38.29</v>
      </c>
      <c r="E66" t="n">
        <v>41.37</v>
      </c>
      <c r="F66" t="n">
        <v>38.94</v>
      </c>
      <c r="G66" t="n">
        <v>39.95</v>
      </c>
      <c r="H66" t="n">
        <v>45.19</v>
      </c>
      <c r="I66" t="n">
        <v>51.65</v>
      </c>
      <c r="J66" t="n">
        <v>40.17</v>
      </c>
      <c r="K66" t="n">
        <v>43.39</v>
      </c>
      <c r="L66" t="n">
        <v>51.91</v>
      </c>
      <c r="M66" t="n">
        <v>60.82</v>
      </c>
      <c r="N66" t="n">
        <v>50.58</v>
      </c>
      <c r="O66" t="n">
        <v>54.8</v>
      </c>
      <c r="P66" t="n">
        <v>34.43</v>
      </c>
      <c r="Q66" t="n">
        <v>34.42</v>
      </c>
      <c r="R66" t="n">
        <v>36.64</v>
      </c>
      <c r="S66" t="n">
        <v>48.72</v>
      </c>
      <c r="T66" t="n">
        <v>51.34</v>
      </c>
      <c r="U66" t="n">
        <v>61.07</v>
      </c>
      <c r="V66" t="n">
        <v>52.68</v>
      </c>
      <c r="W66" t="n">
        <v>61.6</v>
      </c>
    </row>
    <row r="67">
      <c r="A67" s="5" t="inlineStr">
        <is>
          <t>Verschuldungsgrad in %</t>
        </is>
      </c>
      <c r="B67" s="5" t="inlineStr">
        <is>
          <t>Finance Gearing in %</t>
        </is>
      </c>
      <c r="C67" t="n">
        <v>55.88</v>
      </c>
      <c r="D67" t="n">
        <v>62.05</v>
      </c>
      <c r="E67" t="n">
        <v>70.56999999999999</v>
      </c>
      <c r="F67" t="n">
        <v>63.77</v>
      </c>
      <c r="G67" t="n">
        <v>66.54000000000001</v>
      </c>
      <c r="H67" t="n">
        <v>82.45</v>
      </c>
      <c r="I67" t="n">
        <v>106.8</v>
      </c>
      <c r="J67" t="n">
        <v>67.14</v>
      </c>
      <c r="K67" t="n">
        <v>76.64</v>
      </c>
      <c r="L67" t="n">
        <v>107.93</v>
      </c>
      <c r="M67" t="n">
        <v>155.21</v>
      </c>
      <c r="N67" t="n">
        <v>102.33</v>
      </c>
      <c r="O67" t="n">
        <v>121.25</v>
      </c>
      <c r="P67" t="n">
        <v>52.51</v>
      </c>
      <c r="Q67" t="n">
        <v>52.49</v>
      </c>
      <c r="R67" t="n">
        <v>57.82</v>
      </c>
      <c r="S67" t="n">
        <v>95.01000000000001</v>
      </c>
      <c r="T67" t="n">
        <v>105.5</v>
      </c>
      <c r="U67" t="n">
        <v>156.88</v>
      </c>
      <c r="V67" t="n">
        <v>111.35</v>
      </c>
      <c r="W67" t="n">
        <v>160.42</v>
      </c>
    </row>
    <row r="68">
      <c r="A68" s="5" t="inlineStr"/>
      <c r="B68" s="5" t="inlineStr"/>
    </row>
    <row r="69">
      <c r="A69" s="5" t="inlineStr">
        <is>
          <t>Kurzfristige Vermögensquote in %</t>
        </is>
      </c>
      <c r="B69" s="5" t="inlineStr">
        <is>
          <t>Current Assets Ratio in %</t>
        </is>
      </c>
      <c r="C69" t="n">
        <v>36.67</v>
      </c>
      <c r="D69" t="n">
        <v>36.1</v>
      </c>
      <c r="E69" t="n">
        <v>34.08</v>
      </c>
      <c r="F69" t="n">
        <v>32.81</v>
      </c>
      <c r="G69" t="n">
        <v>32.19</v>
      </c>
      <c r="H69" t="n">
        <v>34.36</v>
      </c>
      <c r="I69" t="n">
        <v>38.53</v>
      </c>
      <c r="J69" t="n">
        <v>38.14</v>
      </c>
      <c r="K69" t="n">
        <v>34.16</v>
      </c>
      <c r="L69" t="n">
        <v>30.89</v>
      </c>
      <c r="M69" t="n">
        <v>36.13</v>
      </c>
      <c r="N69" t="n">
        <v>33.43</v>
      </c>
      <c r="O69" t="n">
        <v>29.97</v>
      </c>
      <c r="P69" t="n">
        <v>57.94</v>
      </c>
      <c r="Q69" t="n">
        <v>51.68</v>
      </c>
      <c r="R69" t="n">
        <v>45.64</v>
      </c>
      <c r="S69" t="n">
        <v>45.96</v>
      </c>
      <c r="T69" t="n">
        <v>48.23</v>
      </c>
      <c r="U69" t="n">
        <v>48.51</v>
      </c>
      <c r="V69" t="n">
        <v>85.89</v>
      </c>
    </row>
    <row r="70">
      <c r="A70" s="5" t="inlineStr">
        <is>
          <t>Nettogewinn Marge in %</t>
        </is>
      </c>
      <c r="B70" s="5" t="inlineStr">
        <is>
          <t>Net Profit Marge in %</t>
        </is>
      </c>
      <c r="C70" t="n">
        <v>1287.38</v>
      </c>
      <c r="D70" t="n">
        <v>1409.4</v>
      </c>
      <c r="E70" t="n">
        <v>1218.94</v>
      </c>
      <c r="F70" t="n">
        <v>1269.93</v>
      </c>
      <c r="G70" t="n">
        <v>1261.54</v>
      </c>
      <c r="H70" t="n">
        <v>1118.54</v>
      </c>
      <c r="I70" t="n">
        <v>1195.71</v>
      </c>
      <c r="J70" t="n">
        <v>1365.15</v>
      </c>
      <c r="K70" t="n">
        <v>1399.21</v>
      </c>
      <c r="L70" t="n">
        <v>1349.23</v>
      </c>
      <c r="M70" t="n">
        <v>1432.93</v>
      </c>
      <c r="N70" t="n">
        <v>1379.76</v>
      </c>
      <c r="O70" t="n">
        <v>1215.96</v>
      </c>
      <c r="P70" t="n">
        <v>1272.25</v>
      </c>
      <c r="Q70" t="n">
        <v>1182.34</v>
      </c>
      <c r="R70" t="n">
        <v>1537.85</v>
      </c>
      <c r="S70" t="n">
        <v>-63.95</v>
      </c>
      <c r="T70" t="n">
        <v>577.59</v>
      </c>
      <c r="U70" t="n">
        <v>538.25</v>
      </c>
      <c r="V70" t="n">
        <v>1266.16</v>
      </c>
    </row>
    <row r="71">
      <c r="A71" s="5" t="inlineStr">
        <is>
          <t>Operative Ergebnis Marge in %</t>
        </is>
      </c>
      <c r="B71" s="5" t="inlineStr">
        <is>
          <t>EBIT Marge in %</t>
        </is>
      </c>
      <c r="C71" t="n">
        <v>1727.57</v>
      </c>
      <c r="D71" t="n">
        <v>1919.66</v>
      </c>
      <c r="E71" t="n">
        <v>1873.15</v>
      </c>
      <c r="F71" t="n">
        <v>1886.78</v>
      </c>
      <c r="G71" t="n">
        <v>1840.72</v>
      </c>
      <c r="H71" t="n">
        <v>1690.98</v>
      </c>
      <c r="I71" t="n">
        <v>1769.44</v>
      </c>
      <c r="J71" t="n">
        <v>2060.58</v>
      </c>
      <c r="K71" t="n">
        <v>2128.06</v>
      </c>
      <c r="L71" t="n">
        <v>2066.15</v>
      </c>
      <c r="M71" t="n">
        <v>2217.48</v>
      </c>
      <c r="N71" t="n">
        <v>2148.81</v>
      </c>
      <c r="O71" t="n">
        <v>1881.71</v>
      </c>
      <c r="P71" t="n">
        <v>1940.66</v>
      </c>
      <c r="Q71" t="n">
        <v>1850.29</v>
      </c>
      <c r="R71" t="n">
        <v>2161.35</v>
      </c>
      <c r="S71" t="n">
        <v>-54.26</v>
      </c>
      <c r="T71" t="n">
        <v>874.14</v>
      </c>
      <c r="U71" t="n">
        <v>1247.57</v>
      </c>
      <c r="V71" t="n">
        <v>2013.31</v>
      </c>
    </row>
    <row r="72">
      <c r="A72" s="5" t="inlineStr">
        <is>
          <t>Vermögensumsschlag in %</t>
        </is>
      </c>
      <c r="B72" s="5" t="inlineStr">
        <is>
          <t>Asset Turnover in %</t>
        </is>
      </c>
      <c r="C72" t="n">
        <v>0.57</v>
      </c>
      <c r="D72" t="n">
        <v>0.58</v>
      </c>
      <c r="E72" t="n">
        <v>0.6</v>
      </c>
      <c r="F72" t="n">
        <v>0.5600000000000001</v>
      </c>
      <c r="G72" t="n">
        <v>0.61</v>
      </c>
      <c r="H72" t="n">
        <v>0.53</v>
      </c>
      <c r="I72" t="n">
        <v>0.5600000000000001</v>
      </c>
      <c r="J72" t="n">
        <v>0.68</v>
      </c>
      <c r="K72" t="n">
        <v>0.75</v>
      </c>
      <c r="L72" t="n">
        <v>0.8100000000000001</v>
      </c>
      <c r="M72" t="n">
        <v>0.6</v>
      </c>
      <c r="N72" t="n">
        <v>0.76</v>
      </c>
      <c r="O72" t="n">
        <v>0.71</v>
      </c>
      <c r="P72" t="n">
        <v>0.89</v>
      </c>
      <c r="Q72" t="n">
        <v>0.87</v>
      </c>
      <c r="R72" t="n">
        <v>0.98</v>
      </c>
      <c r="S72" t="n">
        <v>1.16</v>
      </c>
      <c r="T72" t="n">
        <v>1.32</v>
      </c>
      <c r="U72" t="n">
        <v>1.43</v>
      </c>
      <c r="V72" t="n">
        <v>1.24</v>
      </c>
    </row>
    <row r="73">
      <c r="A73" s="5" t="inlineStr">
        <is>
          <t>Langfristige Vermögensquote in %</t>
        </is>
      </c>
      <c r="B73" s="5" t="inlineStr">
        <is>
          <t>Non-Current Assets Ratio in %</t>
        </is>
      </c>
      <c r="C73" t="n">
        <v>63.33</v>
      </c>
      <c r="D73" t="n">
        <v>63.89</v>
      </c>
      <c r="E73" t="n">
        <v>65.88</v>
      </c>
      <c r="F73" t="n">
        <v>67.19</v>
      </c>
      <c r="G73" t="n">
        <v>67.81999999999999</v>
      </c>
      <c r="H73" t="n">
        <v>65.66</v>
      </c>
      <c r="I73" t="n">
        <v>61.44</v>
      </c>
      <c r="J73" t="n">
        <v>61.85</v>
      </c>
      <c r="K73" t="n">
        <v>65.79000000000001</v>
      </c>
      <c r="L73" t="n">
        <v>69.06</v>
      </c>
      <c r="M73" t="n">
        <v>63.82</v>
      </c>
      <c r="N73" t="n">
        <v>66.56999999999999</v>
      </c>
      <c r="O73" t="n">
        <v>70.06</v>
      </c>
      <c r="P73" t="n">
        <v>42.06</v>
      </c>
      <c r="Q73" t="n">
        <v>48.32</v>
      </c>
      <c r="R73" t="n">
        <v>46.33</v>
      </c>
      <c r="S73" t="n">
        <v>44.88</v>
      </c>
      <c r="T73" t="n">
        <v>50.16</v>
      </c>
      <c r="U73" t="n">
        <v>49.21</v>
      </c>
      <c r="V73" t="n">
        <v>12.32</v>
      </c>
    </row>
    <row r="74">
      <c r="A74" s="5" t="inlineStr">
        <is>
          <t>Gesamtkapitalrentabilität</t>
        </is>
      </c>
      <c r="B74" s="5" t="inlineStr">
        <is>
          <t>ROA Return on Assets in %</t>
        </is>
      </c>
      <c r="C74" t="n">
        <v>7.33</v>
      </c>
      <c r="D74" t="n">
        <v>8.210000000000001</v>
      </c>
      <c r="E74" t="n">
        <v>7.35</v>
      </c>
      <c r="F74" t="n">
        <v>7.16</v>
      </c>
      <c r="G74" t="n">
        <v>7.68</v>
      </c>
      <c r="H74" t="n">
        <v>5.97</v>
      </c>
      <c r="I74" t="n">
        <v>6.7</v>
      </c>
      <c r="J74" t="n">
        <v>9.279999999999999</v>
      </c>
      <c r="K74" t="n">
        <v>10.53</v>
      </c>
      <c r="L74" t="n">
        <v>10.96</v>
      </c>
      <c r="M74" t="n">
        <v>8.529999999999999</v>
      </c>
      <c r="N74" t="n">
        <v>10.43</v>
      </c>
      <c r="O74" t="n">
        <v>8.640000000000001</v>
      </c>
      <c r="P74" t="n">
        <v>11.32</v>
      </c>
      <c r="Q74" t="n">
        <v>10.28</v>
      </c>
      <c r="R74" t="n">
        <v>15.12</v>
      </c>
      <c r="S74" t="n">
        <v>-0.74</v>
      </c>
      <c r="T74" t="n">
        <v>7.6</v>
      </c>
      <c r="U74" t="n">
        <v>7.68</v>
      </c>
      <c r="V74" t="n">
        <v>15.69</v>
      </c>
    </row>
    <row r="75">
      <c r="A75" s="5" t="inlineStr">
        <is>
          <t>Ertrag des eingesetzten Kapitals</t>
        </is>
      </c>
      <c r="B75" s="5" t="inlineStr">
        <is>
          <t>ROCE Return on Cap. Empl. in %</t>
        </is>
      </c>
      <c r="C75" t="n">
        <v>12.62</v>
      </c>
      <c r="D75" t="n">
        <v>14.78</v>
      </c>
      <c r="E75" t="n">
        <v>16.27</v>
      </c>
      <c r="F75" t="n">
        <v>13.99</v>
      </c>
      <c r="G75" t="n">
        <v>14.79</v>
      </c>
      <c r="H75" t="n">
        <v>11.64</v>
      </c>
      <c r="I75" t="n">
        <v>13.53</v>
      </c>
      <c r="J75" t="n">
        <v>18.12</v>
      </c>
      <c r="K75" t="n">
        <v>20.72</v>
      </c>
      <c r="L75" t="n">
        <v>26.49</v>
      </c>
      <c r="M75" t="n">
        <v>20.44</v>
      </c>
      <c r="N75" t="n">
        <v>23.68</v>
      </c>
      <c r="O75" t="n">
        <v>18.42</v>
      </c>
      <c r="P75" t="n">
        <v>23.36</v>
      </c>
      <c r="Q75" t="n">
        <v>21.59</v>
      </c>
      <c r="R75" t="n">
        <v>26.06</v>
      </c>
      <c r="S75" t="inlineStr">
        <is>
          <t>-</t>
        </is>
      </c>
      <c r="T75" t="inlineStr">
        <is>
          <t>-</t>
        </is>
      </c>
      <c r="U75" t="inlineStr">
        <is>
          <t>-</t>
        </is>
      </c>
      <c r="V75" t="inlineStr">
        <is>
          <t>-</t>
        </is>
      </c>
    </row>
    <row r="76">
      <c r="A76" s="5" t="inlineStr">
        <is>
          <t>Eigenkapital zu Anlagevermögen</t>
        </is>
      </c>
      <c r="B76" s="5" t="inlineStr">
        <is>
          <t>Equity to Fixed Assets in %</t>
        </is>
      </c>
      <c r="C76" t="n">
        <v>101.27</v>
      </c>
      <c r="D76" t="n">
        <v>96.48999999999999</v>
      </c>
      <c r="E76" t="n">
        <v>88.94</v>
      </c>
      <c r="F76" t="n">
        <v>90.87</v>
      </c>
      <c r="G76" t="n">
        <v>88.45999999999999</v>
      </c>
      <c r="H76" t="n">
        <v>83.44</v>
      </c>
      <c r="I76" t="n">
        <v>78.63</v>
      </c>
      <c r="J76" t="n">
        <v>96.62</v>
      </c>
      <c r="K76" t="n">
        <v>85.97</v>
      </c>
      <c r="L76" t="n">
        <v>69.56999999999999</v>
      </c>
      <c r="M76" t="n">
        <v>59.45</v>
      </c>
      <c r="N76" t="n">
        <v>74.23999999999999</v>
      </c>
      <c r="O76" t="n">
        <v>64.43000000000001</v>
      </c>
      <c r="P76" t="n">
        <v>155.69</v>
      </c>
      <c r="Q76" t="n">
        <v>135.57</v>
      </c>
      <c r="R76" t="n">
        <v>136.69</v>
      </c>
      <c r="S76" t="n">
        <v>114.21</v>
      </c>
      <c r="T76" t="n">
        <v>97.01000000000001</v>
      </c>
      <c r="U76" t="n">
        <v>79.11</v>
      </c>
      <c r="V76" t="n">
        <v>383.94</v>
      </c>
    </row>
    <row r="77">
      <c r="A77" s="5" t="inlineStr">
        <is>
          <t>Liquidität Dritten Grades</t>
        </is>
      </c>
      <c r="B77" s="5" t="inlineStr">
        <is>
          <t>Current Ratio in %</t>
        </is>
      </c>
      <c r="C77" t="n">
        <v>165.74</v>
      </c>
      <c r="D77" t="n">
        <v>148.42</v>
      </c>
      <c r="E77" t="n">
        <v>111.62</v>
      </c>
      <c r="F77" t="n">
        <v>137.3</v>
      </c>
      <c r="G77" t="n">
        <v>132.92</v>
      </c>
      <c r="H77" t="n">
        <v>153.07</v>
      </c>
      <c r="I77" t="n">
        <v>144.34</v>
      </c>
      <c r="J77" t="n">
        <v>168.19</v>
      </c>
      <c r="K77" t="n">
        <v>150.5</v>
      </c>
      <c r="L77" t="n">
        <v>84.31999999999999</v>
      </c>
      <c r="M77" t="n">
        <v>101.98</v>
      </c>
      <c r="N77" t="n">
        <v>106.54</v>
      </c>
      <c r="O77" t="n">
        <v>109.38</v>
      </c>
      <c r="P77" t="n">
        <v>222.22</v>
      </c>
      <c r="Q77" t="n">
        <v>202.55</v>
      </c>
      <c r="R77" t="n">
        <v>246.93</v>
      </c>
      <c r="S77" t="inlineStr">
        <is>
          <t>-</t>
        </is>
      </c>
      <c r="T77" t="inlineStr">
        <is>
          <t>-</t>
        </is>
      </c>
      <c r="U77" t="inlineStr">
        <is>
          <t>-</t>
        </is>
      </c>
      <c r="V77" t="inlineStr">
        <is>
          <t>-</t>
        </is>
      </c>
    </row>
    <row r="78">
      <c r="A78" s="5" t="inlineStr">
        <is>
          <t>Operativer Cashflow</t>
        </is>
      </c>
      <c r="B78" s="5" t="inlineStr">
        <is>
          <t>Operating Cashflow in M</t>
        </is>
      </c>
      <c r="C78" t="n">
        <v>990.12</v>
      </c>
      <c r="D78" t="n">
        <v>886.52</v>
      </c>
      <c r="E78" t="n">
        <v>1443.96</v>
      </c>
      <c r="F78" t="n">
        <v>998.5600000000001</v>
      </c>
      <c r="G78" t="n">
        <v>889.54</v>
      </c>
      <c r="H78" t="n">
        <v>1065.8844</v>
      </c>
      <c r="I78" t="n">
        <v>1117.179</v>
      </c>
      <c r="J78" t="n">
        <v>1314.2304</v>
      </c>
      <c r="K78" t="n">
        <v>1084.5067</v>
      </c>
      <c r="L78" t="n">
        <v>1193.346</v>
      </c>
      <c r="M78" t="n">
        <v>941.0729999999999</v>
      </c>
      <c r="N78" t="n">
        <v>700.128</v>
      </c>
      <c r="O78" t="n">
        <v>1569.78</v>
      </c>
      <c r="P78" t="n">
        <v>2304.762</v>
      </c>
      <c r="Q78" t="n">
        <v>1737.96</v>
      </c>
      <c r="R78" t="n">
        <v>1840.293</v>
      </c>
      <c r="S78" t="n">
        <v>2349.711</v>
      </c>
      <c r="T78" t="n">
        <v>494.676</v>
      </c>
      <c r="U78" t="n">
        <v>1155.609</v>
      </c>
      <c r="V78" t="n">
        <v>-9241.056</v>
      </c>
    </row>
    <row r="79">
      <c r="A79" s="5" t="inlineStr">
        <is>
          <t>Aktienrückkauf</t>
        </is>
      </c>
      <c r="B79" s="5" t="inlineStr">
        <is>
          <t>Share Buyback in M</t>
        </is>
      </c>
      <c r="C79" t="n">
        <v>0</v>
      </c>
      <c r="D79" t="n">
        <v>2.400000000000006</v>
      </c>
      <c r="E79" t="n">
        <v>2.599999999999994</v>
      </c>
      <c r="F79" t="n">
        <v>0</v>
      </c>
      <c r="G79" t="n">
        <v>7.939999999999998</v>
      </c>
      <c r="H79" t="n">
        <v>0</v>
      </c>
      <c r="I79" t="n">
        <v>-0.01999999999999602</v>
      </c>
      <c r="J79" t="n">
        <v>-0.09000000000000341</v>
      </c>
      <c r="K79" t="n">
        <v>-0.730000000000004</v>
      </c>
      <c r="L79" t="n">
        <v>0</v>
      </c>
      <c r="M79" t="n">
        <v>-0.2999999999999972</v>
      </c>
      <c r="N79" t="n">
        <v>-0.2999999999999972</v>
      </c>
      <c r="O79" t="n">
        <v>-1.200000000000003</v>
      </c>
      <c r="P79" t="n">
        <v>-0.2999999999999972</v>
      </c>
      <c r="Q79" t="n">
        <v>-2.099999999999994</v>
      </c>
      <c r="R79" t="n">
        <v>0</v>
      </c>
      <c r="S79" t="n">
        <v>0</v>
      </c>
      <c r="T79" t="n">
        <v>0</v>
      </c>
      <c r="U79" t="n">
        <v>-2.700000000000003</v>
      </c>
      <c r="V79" t="n">
        <v>-0.9000000000000057</v>
      </c>
    </row>
    <row r="80">
      <c r="A80" s="5" t="inlineStr">
        <is>
          <t>Umsatzwachstum 1J in %</t>
        </is>
      </c>
      <c r="B80" s="5" t="inlineStr">
        <is>
          <t>Revenue Growth 1Y in %</t>
        </is>
      </c>
      <c r="C80" t="n">
        <v>2.91</v>
      </c>
      <c r="D80" t="n">
        <v>1.65</v>
      </c>
      <c r="E80" t="n">
        <v>4.26</v>
      </c>
      <c r="F80" t="n">
        <v>-0.09</v>
      </c>
      <c r="G80" t="n">
        <v>11.96</v>
      </c>
      <c r="H80" t="n">
        <v>-11.8</v>
      </c>
      <c r="I80" t="n">
        <v>-7.14</v>
      </c>
      <c r="J80" t="n">
        <v>-4.74</v>
      </c>
      <c r="K80" t="n">
        <v>-2.69</v>
      </c>
      <c r="L80" t="n">
        <v>32.11</v>
      </c>
      <c r="M80" t="n">
        <v>17.14</v>
      </c>
      <c r="N80" t="n">
        <v>15.54</v>
      </c>
      <c r="O80" t="n">
        <v>26.88</v>
      </c>
      <c r="P80" t="n">
        <v>9.98</v>
      </c>
      <c r="Q80" t="n">
        <v>3.78</v>
      </c>
      <c r="R80" t="n">
        <v>-2.71</v>
      </c>
      <c r="S80" t="n">
        <v>-11.03</v>
      </c>
      <c r="T80" t="n">
        <v>-19.33</v>
      </c>
      <c r="U80" t="n">
        <v>36.69</v>
      </c>
      <c r="V80" t="n">
        <v>12.63</v>
      </c>
    </row>
    <row r="81">
      <c r="A81" s="5" t="inlineStr">
        <is>
          <t>Umsatzwachstum 3J in %</t>
        </is>
      </c>
      <c r="B81" s="5" t="inlineStr">
        <is>
          <t>Revenue Growth 3Y in %</t>
        </is>
      </c>
      <c r="C81" t="n">
        <v>2.94</v>
      </c>
      <c r="D81" t="n">
        <v>1.94</v>
      </c>
      <c r="E81" t="n">
        <v>5.38</v>
      </c>
      <c r="F81" t="n">
        <v>0.02</v>
      </c>
      <c r="G81" t="n">
        <v>-2.33</v>
      </c>
      <c r="H81" t="n">
        <v>-7.89</v>
      </c>
      <c r="I81" t="n">
        <v>-4.86</v>
      </c>
      <c r="J81" t="n">
        <v>8.23</v>
      </c>
      <c r="K81" t="n">
        <v>15.52</v>
      </c>
      <c r="L81" t="n">
        <v>21.6</v>
      </c>
      <c r="M81" t="n">
        <v>19.85</v>
      </c>
      <c r="N81" t="n">
        <v>17.47</v>
      </c>
      <c r="O81" t="n">
        <v>13.55</v>
      </c>
      <c r="P81" t="n">
        <v>3.68</v>
      </c>
      <c r="Q81" t="n">
        <v>-3.32</v>
      </c>
      <c r="R81" t="n">
        <v>-11.02</v>
      </c>
      <c r="S81" t="n">
        <v>2.11</v>
      </c>
      <c r="T81" t="n">
        <v>10</v>
      </c>
      <c r="U81" t="inlineStr">
        <is>
          <t>-</t>
        </is>
      </c>
      <c r="V81" t="inlineStr">
        <is>
          <t>-</t>
        </is>
      </c>
    </row>
    <row r="82">
      <c r="A82" s="5" t="inlineStr">
        <is>
          <t>Umsatzwachstum 5J in %</t>
        </is>
      </c>
      <c r="B82" s="5" t="inlineStr">
        <is>
          <t>Revenue Growth 5Y in %</t>
        </is>
      </c>
      <c r="C82" t="n">
        <v>4.14</v>
      </c>
      <c r="D82" t="n">
        <v>1.2</v>
      </c>
      <c r="E82" t="n">
        <v>-0.5600000000000001</v>
      </c>
      <c r="F82" t="n">
        <v>-2.36</v>
      </c>
      <c r="G82" t="n">
        <v>-2.88</v>
      </c>
      <c r="H82" t="n">
        <v>1.15</v>
      </c>
      <c r="I82" t="n">
        <v>6.94</v>
      </c>
      <c r="J82" t="n">
        <v>11.47</v>
      </c>
      <c r="K82" t="n">
        <v>17.8</v>
      </c>
      <c r="L82" t="n">
        <v>20.33</v>
      </c>
      <c r="M82" t="n">
        <v>14.66</v>
      </c>
      <c r="N82" t="n">
        <v>10.69</v>
      </c>
      <c r="O82" t="n">
        <v>5.38</v>
      </c>
      <c r="P82" t="n">
        <v>-3.86</v>
      </c>
      <c r="Q82" t="n">
        <v>1.48</v>
      </c>
      <c r="R82" t="n">
        <v>3.25</v>
      </c>
      <c r="S82" t="inlineStr">
        <is>
          <t>-</t>
        </is>
      </c>
      <c r="T82" t="inlineStr">
        <is>
          <t>-</t>
        </is>
      </c>
      <c r="U82" t="inlineStr">
        <is>
          <t>-</t>
        </is>
      </c>
      <c r="V82" t="inlineStr">
        <is>
          <t>-</t>
        </is>
      </c>
    </row>
    <row r="83">
      <c r="A83" s="5" t="inlineStr">
        <is>
          <t>Umsatzwachstum 10J in %</t>
        </is>
      </c>
      <c r="B83" s="5" t="inlineStr">
        <is>
          <t>Revenue Growth 10Y in %</t>
        </is>
      </c>
      <c r="C83" t="n">
        <v>2.64</v>
      </c>
      <c r="D83" t="n">
        <v>4.07</v>
      </c>
      <c r="E83" t="n">
        <v>5.46</v>
      </c>
      <c r="F83" t="n">
        <v>7.72</v>
      </c>
      <c r="G83" t="n">
        <v>8.720000000000001</v>
      </c>
      <c r="H83" t="n">
        <v>7.91</v>
      </c>
      <c r="I83" t="n">
        <v>8.82</v>
      </c>
      <c r="J83" t="n">
        <v>8.43</v>
      </c>
      <c r="K83" t="n">
        <v>6.97</v>
      </c>
      <c r="L83" t="n">
        <v>10.9</v>
      </c>
      <c r="M83" t="n">
        <v>8.960000000000001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v>
      </c>
      <c r="D84" t="n">
        <v>17.53</v>
      </c>
      <c r="E84" t="n">
        <v>0.07000000000000001</v>
      </c>
      <c r="F84" t="n">
        <v>0.57</v>
      </c>
      <c r="G84" t="n">
        <v>26.27</v>
      </c>
      <c r="H84" t="n">
        <v>-17.49</v>
      </c>
      <c r="I84" t="n">
        <v>-18.66</v>
      </c>
      <c r="J84" t="n">
        <v>-7.06</v>
      </c>
      <c r="K84" t="n">
        <v>0.91</v>
      </c>
      <c r="L84" t="n">
        <v>24.4</v>
      </c>
      <c r="M84" t="n">
        <v>21.66</v>
      </c>
      <c r="N84" t="n">
        <v>31.11</v>
      </c>
      <c r="O84" t="n">
        <v>21.26</v>
      </c>
      <c r="P84" t="n">
        <v>18.34</v>
      </c>
      <c r="Q84" t="n">
        <v>-20.21</v>
      </c>
      <c r="R84" t="n">
        <v>-2439.39</v>
      </c>
      <c r="S84" t="n">
        <v>-109.85</v>
      </c>
      <c r="T84" t="n">
        <v>-13.44</v>
      </c>
      <c r="U84" t="n">
        <v>-41.89</v>
      </c>
      <c r="V84" t="n">
        <v>73.89</v>
      </c>
    </row>
    <row r="85">
      <c r="A85" s="5" t="inlineStr">
        <is>
          <t>Gewinnwachstum 3J in %</t>
        </is>
      </c>
      <c r="B85" s="5" t="inlineStr">
        <is>
          <t>Earnings Growth 3Y in %</t>
        </is>
      </c>
      <c r="C85" t="n">
        <v>3.87</v>
      </c>
      <c r="D85" t="n">
        <v>6.06</v>
      </c>
      <c r="E85" t="n">
        <v>8.970000000000001</v>
      </c>
      <c r="F85" t="n">
        <v>3.12</v>
      </c>
      <c r="G85" t="n">
        <v>-3.29</v>
      </c>
      <c r="H85" t="n">
        <v>-14.4</v>
      </c>
      <c r="I85" t="n">
        <v>-8.27</v>
      </c>
      <c r="J85" t="n">
        <v>6.08</v>
      </c>
      <c r="K85" t="n">
        <v>15.66</v>
      </c>
      <c r="L85" t="n">
        <v>25.72</v>
      </c>
      <c r="M85" t="n">
        <v>24.68</v>
      </c>
      <c r="N85" t="n">
        <v>23.57</v>
      </c>
      <c r="O85" t="n">
        <v>6.46</v>
      </c>
      <c r="P85" t="n">
        <v>-813.75</v>
      </c>
      <c r="Q85" t="n">
        <v>-856.48</v>
      </c>
      <c r="R85" t="n">
        <v>-854.23</v>
      </c>
      <c r="S85" t="n">
        <v>-55.06</v>
      </c>
      <c r="T85" t="n">
        <v>6.19</v>
      </c>
      <c r="U85" t="inlineStr">
        <is>
          <t>-</t>
        </is>
      </c>
      <c r="V85" t="inlineStr">
        <is>
          <t>-</t>
        </is>
      </c>
    </row>
    <row r="86">
      <c r="A86" s="5" t="inlineStr">
        <is>
          <t>Gewinnwachstum 5J in %</t>
        </is>
      </c>
      <c r="B86" s="5" t="inlineStr">
        <is>
          <t>Earnings Growth 5Y in %</t>
        </is>
      </c>
      <c r="C86" t="n">
        <v>7.69</v>
      </c>
      <c r="D86" t="n">
        <v>5.39</v>
      </c>
      <c r="E86" t="n">
        <v>-1.85</v>
      </c>
      <c r="F86" t="n">
        <v>-3.27</v>
      </c>
      <c r="G86" t="n">
        <v>-3.21</v>
      </c>
      <c r="H86" t="n">
        <v>-3.58</v>
      </c>
      <c r="I86" t="n">
        <v>4.25</v>
      </c>
      <c r="J86" t="n">
        <v>14.2</v>
      </c>
      <c r="K86" t="n">
        <v>19.87</v>
      </c>
      <c r="L86" t="n">
        <v>23.35</v>
      </c>
      <c r="M86" t="n">
        <v>14.43</v>
      </c>
      <c r="N86" t="n">
        <v>-477.78</v>
      </c>
      <c r="O86" t="n">
        <v>-505.97</v>
      </c>
      <c r="P86" t="n">
        <v>-512.91</v>
      </c>
      <c r="Q86" t="n">
        <v>-524.96</v>
      </c>
      <c r="R86" t="n">
        <v>-506.14</v>
      </c>
      <c r="S86" t="inlineStr">
        <is>
          <t>-</t>
        </is>
      </c>
      <c r="T86" t="inlineStr">
        <is>
          <t>-</t>
        </is>
      </c>
      <c r="U86" t="inlineStr">
        <is>
          <t>-</t>
        </is>
      </c>
      <c r="V86" t="inlineStr">
        <is>
          <t>-</t>
        </is>
      </c>
    </row>
    <row r="87">
      <c r="A87" s="5" t="inlineStr">
        <is>
          <t>Gewinnwachstum 10J in %</t>
        </is>
      </c>
      <c r="B87" s="5" t="inlineStr">
        <is>
          <t>Earnings Growth 10Y in %</t>
        </is>
      </c>
      <c r="C87" t="n">
        <v>2.05</v>
      </c>
      <c r="D87" t="n">
        <v>4.82</v>
      </c>
      <c r="E87" t="n">
        <v>6.18</v>
      </c>
      <c r="F87" t="n">
        <v>8.300000000000001</v>
      </c>
      <c r="G87" t="n">
        <v>10.07</v>
      </c>
      <c r="H87" t="n">
        <v>5.43</v>
      </c>
      <c r="I87" t="n">
        <v>-236.76</v>
      </c>
      <c r="J87" t="n">
        <v>-245.88</v>
      </c>
      <c r="K87" t="n">
        <v>-246.52</v>
      </c>
      <c r="L87" t="n">
        <v>-250.8</v>
      </c>
      <c r="M87" t="n">
        <v>-245.85</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1.94</v>
      </c>
      <c r="D88" t="n">
        <v>2.63</v>
      </c>
      <c r="E88" t="n">
        <v>-13.46</v>
      </c>
      <c r="F88" t="n">
        <v>-5.41</v>
      </c>
      <c r="G88" t="n">
        <v>-4.61</v>
      </c>
      <c r="H88" t="n">
        <v>-4.05</v>
      </c>
      <c r="I88" t="n">
        <v>3.74</v>
      </c>
      <c r="J88" t="n">
        <v>1.19</v>
      </c>
      <c r="K88" t="n">
        <v>0.7</v>
      </c>
      <c r="L88" t="n">
        <v>0.76</v>
      </c>
      <c r="M88" t="n">
        <v>1.07</v>
      </c>
      <c r="N88" t="n">
        <v>-0.02</v>
      </c>
      <c r="O88" t="n">
        <v>-0.04</v>
      </c>
      <c r="P88" t="n">
        <v>-0.04</v>
      </c>
      <c r="Q88" t="n">
        <v>-0.03</v>
      </c>
      <c r="R88" t="n">
        <v>-0.02</v>
      </c>
      <c r="S88" t="inlineStr">
        <is>
          <t>-</t>
        </is>
      </c>
      <c r="T88" t="inlineStr">
        <is>
          <t>-</t>
        </is>
      </c>
      <c r="U88" t="inlineStr">
        <is>
          <t>-</t>
        </is>
      </c>
      <c r="V88" t="inlineStr">
        <is>
          <t>-</t>
        </is>
      </c>
    </row>
    <row r="89">
      <c r="A89" s="5" t="inlineStr">
        <is>
          <t>EBIT-Wachstum 1J in %</t>
        </is>
      </c>
      <c r="B89" s="5" t="inlineStr">
        <is>
          <t>EBIT Growth 1Y in %</t>
        </is>
      </c>
      <c r="C89" t="n">
        <v>-7.39</v>
      </c>
      <c r="D89" t="n">
        <v>4.17</v>
      </c>
      <c r="E89" t="n">
        <v>3.5</v>
      </c>
      <c r="F89" t="n">
        <v>2.41</v>
      </c>
      <c r="G89" t="n">
        <v>21.87</v>
      </c>
      <c r="H89" t="n">
        <v>-15.71</v>
      </c>
      <c r="I89" t="n">
        <v>-20.26</v>
      </c>
      <c r="J89" t="n">
        <v>-7.76</v>
      </c>
      <c r="K89" t="n">
        <v>0.22</v>
      </c>
      <c r="L89" t="n">
        <v>23.1</v>
      </c>
      <c r="M89" t="n">
        <v>20.89</v>
      </c>
      <c r="N89" t="n">
        <v>31.94</v>
      </c>
      <c r="O89" t="n">
        <v>23.02</v>
      </c>
      <c r="P89" t="n">
        <v>15.35</v>
      </c>
      <c r="Q89" t="n">
        <v>-11.15</v>
      </c>
      <c r="R89" t="n">
        <v>-3975</v>
      </c>
      <c r="S89" t="n">
        <v>-105.52</v>
      </c>
      <c r="T89" t="n">
        <v>-43.48</v>
      </c>
      <c r="U89" t="n">
        <v>-15.3</v>
      </c>
      <c r="V89" t="n">
        <v>71.92</v>
      </c>
    </row>
    <row r="90">
      <c r="A90" s="5" t="inlineStr">
        <is>
          <t>EBIT-Wachstum 3J in %</t>
        </is>
      </c>
      <c r="B90" s="5" t="inlineStr">
        <is>
          <t>EBIT Growth 3Y in %</t>
        </is>
      </c>
      <c r="C90" t="n">
        <v>0.09</v>
      </c>
      <c r="D90" t="n">
        <v>3.36</v>
      </c>
      <c r="E90" t="n">
        <v>9.26</v>
      </c>
      <c r="F90" t="n">
        <v>2.86</v>
      </c>
      <c r="G90" t="n">
        <v>-4.7</v>
      </c>
      <c r="H90" t="n">
        <v>-14.58</v>
      </c>
      <c r="I90" t="n">
        <v>-9.27</v>
      </c>
      <c r="J90" t="n">
        <v>5.19</v>
      </c>
      <c r="K90" t="n">
        <v>14.74</v>
      </c>
      <c r="L90" t="n">
        <v>25.31</v>
      </c>
      <c r="M90" t="n">
        <v>25.28</v>
      </c>
      <c r="N90" t="n">
        <v>23.44</v>
      </c>
      <c r="O90" t="n">
        <v>9.07</v>
      </c>
      <c r="P90" t="n">
        <v>-1323.6</v>
      </c>
      <c r="Q90" t="n">
        <v>-1363.89</v>
      </c>
      <c r="R90" t="n">
        <v>-1374.67</v>
      </c>
      <c r="S90" t="n">
        <v>-54.77</v>
      </c>
      <c r="T90" t="n">
        <v>4.38</v>
      </c>
      <c r="U90" t="inlineStr">
        <is>
          <t>-</t>
        </is>
      </c>
      <c r="V90" t="inlineStr">
        <is>
          <t>-</t>
        </is>
      </c>
    </row>
    <row r="91">
      <c r="A91" s="5" t="inlineStr">
        <is>
          <t>EBIT-Wachstum 5J in %</t>
        </is>
      </c>
      <c r="B91" s="5" t="inlineStr">
        <is>
          <t>EBIT Growth 5Y in %</t>
        </is>
      </c>
      <c r="C91" t="n">
        <v>4.91</v>
      </c>
      <c r="D91" t="n">
        <v>3.25</v>
      </c>
      <c r="E91" t="n">
        <v>-1.64</v>
      </c>
      <c r="F91" t="n">
        <v>-3.89</v>
      </c>
      <c r="G91" t="n">
        <v>-4.33</v>
      </c>
      <c r="H91" t="n">
        <v>-4.08</v>
      </c>
      <c r="I91" t="n">
        <v>3.24</v>
      </c>
      <c r="J91" t="n">
        <v>13.68</v>
      </c>
      <c r="K91" t="n">
        <v>19.83</v>
      </c>
      <c r="L91" t="n">
        <v>22.86</v>
      </c>
      <c r="M91" t="n">
        <v>16.01</v>
      </c>
      <c r="N91" t="n">
        <v>-783.17</v>
      </c>
      <c r="O91" t="n">
        <v>-810.66</v>
      </c>
      <c r="P91" t="n">
        <v>-823.96</v>
      </c>
      <c r="Q91" t="n">
        <v>-830.09</v>
      </c>
      <c r="R91" t="n">
        <v>-813.48</v>
      </c>
      <c r="S91" t="inlineStr">
        <is>
          <t>-</t>
        </is>
      </c>
      <c r="T91" t="inlineStr">
        <is>
          <t>-</t>
        </is>
      </c>
      <c r="U91" t="inlineStr">
        <is>
          <t>-</t>
        </is>
      </c>
      <c r="V91" t="inlineStr">
        <is>
          <t>-</t>
        </is>
      </c>
    </row>
    <row r="92">
      <c r="A92" s="5" t="inlineStr">
        <is>
          <t>EBIT-Wachstum 10J in %</t>
        </is>
      </c>
      <c r="B92" s="5" t="inlineStr">
        <is>
          <t>EBIT Growth 10Y in %</t>
        </is>
      </c>
      <c r="C92" t="n">
        <v>0.41</v>
      </c>
      <c r="D92" t="n">
        <v>3.24</v>
      </c>
      <c r="E92" t="n">
        <v>6.02</v>
      </c>
      <c r="F92" t="n">
        <v>7.97</v>
      </c>
      <c r="G92" t="n">
        <v>9.27</v>
      </c>
      <c r="H92" t="n">
        <v>5.96</v>
      </c>
      <c r="I92" t="n">
        <v>-389.97</v>
      </c>
      <c r="J92" t="n">
        <v>-398.49</v>
      </c>
      <c r="K92" t="n">
        <v>-402.06</v>
      </c>
      <c r="L92" t="n">
        <v>-403.62</v>
      </c>
      <c r="M92" t="n">
        <v>-398.73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11.69</v>
      </c>
      <c r="D93" t="n">
        <v>-36.61</v>
      </c>
      <c r="E93" t="n">
        <v>49.53</v>
      </c>
      <c r="F93" t="n">
        <v>12.26</v>
      </c>
      <c r="G93" t="n">
        <v>-8.16</v>
      </c>
      <c r="H93" t="n">
        <v>-4.59</v>
      </c>
      <c r="I93" t="n">
        <v>-15.01</v>
      </c>
      <c r="J93" t="n">
        <v>21.06</v>
      </c>
      <c r="K93" t="n">
        <v>-9.880000000000001</v>
      </c>
      <c r="L93" t="n">
        <v>26.81</v>
      </c>
      <c r="M93" t="n">
        <v>33.95</v>
      </c>
      <c r="N93" t="n">
        <v>-55.56</v>
      </c>
      <c r="O93" t="n">
        <v>-32.85</v>
      </c>
      <c r="P93" t="n">
        <v>32.14</v>
      </c>
      <c r="Q93" t="n">
        <v>-7.92</v>
      </c>
      <c r="R93" t="n">
        <v>-21.68</v>
      </c>
      <c r="S93" t="n">
        <v>375</v>
      </c>
      <c r="T93" t="n">
        <v>-57.19</v>
      </c>
      <c r="U93" t="n">
        <v>-112.09</v>
      </c>
      <c r="V93" t="n">
        <v>-620.2</v>
      </c>
    </row>
    <row r="94">
      <c r="A94" s="5" t="inlineStr">
        <is>
          <t>Op.Cashflow Wachstum 3J in %</t>
        </is>
      </c>
      <c r="B94" s="5" t="inlineStr">
        <is>
          <t>Op.Cashflow Wachstum 3Y in %</t>
        </is>
      </c>
      <c r="C94" t="n">
        <v>8.199999999999999</v>
      </c>
      <c r="D94" t="n">
        <v>8.390000000000001</v>
      </c>
      <c r="E94" t="n">
        <v>17.88</v>
      </c>
      <c r="F94" t="n">
        <v>-0.16</v>
      </c>
      <c r="G94" t="n">
        <v>-9.25</v>
      </c>
      <c r="H94" t="n">
        <v>0.49</v>
      </c>
      <c r="I94" t="n">
        <v>-1.28</v>
      </c>
      <c r="J94" t="n">
        <v>12.66</v>
      </c>
      <c r="K94" t="n">
        <v>16.96</v>
      </c>
      <c r="L94" t="n">
        <v>1.73</v>
      </c>
      <c r="M94" t="n">
        <v>-18.15</v>
      </c>
      <c r="N94" t="n">
        <v>-18.76</v>
      </c>
      <c r="O94" t="n">
        <v>-2.88</v>
      </c>
      <c r="P94" t="n">
        <v>0.85</v>
      </c>
      <c r="Q94" t="n">
        <v>115.13</v>
      </c>
      <c r="R94" t="n">
        <v>98.70999999999999</v>
      </c>
      <c r="S94" t="n">
        <v>68.56999999999999</v>
      </c>
      <c r="T94" t="n">
        <v>-263.16</v>
      </c>
      <c r="U94" t="inlineStr">
        <is>
          <t>-</t>
        </is>
      </c>
      <c r="V94" t="inlineStr">
        <is>
          <t>-</t>
        </is>
      </c>
    </row>
    <row r="95">
      <c r="A95" s="5" t="inlineStr">
        <is>
          <t>Op.Cashflow Wachstum 5J in %</t>
        </is>
      </c>
      <c r="B95" s="5" t="inlineStr">
        <is>
          <t>Op.Cashflow Wachstum 5Y in %</t>
        </is>
      </c>
      <c r="C95" t="n">
        <v>5.74</v>
      </c>
      <c r="D95" t="n">
        <v>2.49</v>
      </c>
      <c r="E95" t="n">
        <v>6.81</v>
      </c>
      <c r="F95" t="n">
        <v>1.11</v>
      </c>
      <c r="G95" t="n">
        <v>-3.32</v>
      </c>
      <c r="H95" t="n">
        <v>3.68</v>
      </c>
      <c r="I95" t="n">
        <v>11.39</v>
      </c>
      <c r="J95" t="n">
        <v>3.28</v>
      </c>
      <c r="K95" t="n">
        <v>-7.51</v>
      </c>
      <c r="L95" t="n">
        <v>0.9</v>
      </c>
      <c r="M95" t="n">
        <v>-6.05</v>
      </c>
      <c r="N95" t="n">
        <v>-17.17</v>
      </c>
      <c r="O95" t="n">
        <v>68.94</v>
      </c>
      <c r="P95" t="n">
        <v>64.06999999999999</v>
      </c>
      <c r="Q95" t="n">
        <v>35.22</v>
      </c>
      <c r="R95" t="n">
        <v>-87.23</v>
      </c>
      <c r="S95" t="inlineStr">
        <is>
          <t>-</t>
        </is>
      </c>
      <c r="T95" t="inlineStr">
        <is>
          <t>-</t>
        </is>
      </c>
      <c r="U95" t="inlineStr">
        <is>
          <t>-</t>
        </is>
      </c>
      <c r="V95" t="inlineStr">
        <is>
          <t>-</t>
        </is>
      </c>
    </row>
    <row r="96">
      <c r="A96" s="5" t="inlineStr">
        <is>
          <t>Op.Cashflow Wachstum 10J in %</t>
        </is>
      </c>
      <c r="B96" s="5" t="inlineStr">
        <is>
          <t>Op.Cashflow Wachstum 10Y in %</t>
        </is>
      </c>
      <c r="C96" t="n">
        <v>4.71</v>
      </c>
      <c r="D96" t="n">
        <v>6.94</v>
      </c>
      <c r="E96" t="n">
        <v>5.04</v>
      </c>
      <c r="F96" t="n">
        <v>-3.2</v>
      </c>
      <c r="G96" t="n">
        <v>-1.21</v>
      </c>
      <c r="H96" t="n">
        <v>-1.19</v>
      </c>
      <c r="I96" t="n">
        <v>-2.89</v>
      </c>
      <c r="J96" t="n">
        <v>36.11</v>
      </c>
      <c r="K96" t="n">
        <v>28.28</v>
      </c>
      <c r="L96" t="n">
        <v>18.06</v>
      </c>
      <c r="M96" t="n">
        <v>-46.64</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307.8</v>
      </c>
      <c r="D97" t="n">
        <v>236.5</v>
      </c>
      <c r="E97" t="n">
        <v>67.7</v>
      </c>
      <c r="F97" t="n">
        <v>174.4</v>
      </c>
      <c r="G97" t="n">
        <v>144.7</v>
      </c>
      <c r="H97" t="n">
        <v>220.3</v>
      </c>
      <c r="I97" t="n">
        <v>236.4</v>
      </c>
      <c r="J97" t="n">
        <v>274</v>
      </c>
      <c r="K97" t="n">
        <v>192.7</v>
      </c>
      <c r="L97" t="n">
        <v>-91.90000000000001</v>
      </c>
      <c r="M97" t="n">
        <v>11.6</v>
      </c>
      <c r="N97" t="n">
        <v>22.8</v>
      </c>
      <c r="O97" t="n">
        <v>26.3</v>
      </c>
      <c r="P97" t="n">
        <v>205.2</v>
      </c>
      <c r="Q97" t="n">
        <v>156.8</v>
      </c>
      <c r="R97" t="n">
        <v>138.7</v>
      </c>
      <c r="S97" t="n">
        <v>204.7</v>
      </c>
      <c r="T97" t="n">
        <v>212.6</v>
      </c>
      <c r="U97" t="n">
        <v>244.5</v>
      </c>
      <c r="V97" t="n">
        <v>364.7</v>
      </c>
      <c r="W97" t="n">
        <v>300.7</v>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TEAMVIEWER </t>
        </is>
      </c>
      <c r="B1" s="2" t="inlineStr">
        <is>
          <t>WKN: A2YN90  ISIN: DE000A2YN900  Symbol:TMV  Typ: Aktie</t>
        </is>
      </c>
      <c r="C1" s="2" t="inlineStr"/>
      <c r="D1" s="2" t="inlineStr"/>
      <c r="E1" s="2" t="inlineStr"/>
      <c r="F1" s="2">
        <f>HYPERLINK("tecdax_Stock_Data_EUR.xlsx#INDEX!A1",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+49-7161-305-897-700</t>
        </is>
      </c>
      <c r="G4" t="inlineStr">
        <is>
          <t>10.02.2020</t>
        </is>
      </c>
      <c r="H4" t="inlineStr">
        <is>
          <t>Preliminary Results</t>
        </is>
      </c>
      <c r="J4" t="inlineStr">
        <is>
          <t>Premira Holdings Limited</t>
        </is>
      </c>
      <c r="L4" t="inlineStr">
        <is>
          <t>51,50%</t>
        </is>
      </c>
    </row>
    <row r="5">
      <c r="A5" s="5" t="inlineStr">
        <is>
          <t>Ticker</t>
        </is>
      </c>
      <c r="B5" t="inlineStr">
        <is>
          <t>TMV</t>
        </is>
      </c>
      <c r="C5" s="5" t="inlineStr">
        <is>
          <t>Fax</t>
        </is>
      </c>
      <c r="D5" s="5" t="inlineStr"/>
      <c r="E5" t="inlineStr">
        <is>
          <t>+49-7161-606-92-79</t>
        </is>
      </c>
      <c r="G5" t="inlineStr">
        <is>
          <t>26.03.2020</t>
        </is>
      </c>
      <c r="H5" t="inlineStr">
        <is>
          <t>Publication Of Annual Report</t>
        </is>
      </c>
      <c r="J5" t="inlineStr">
        <is>
          <t>The Capital Group Companies, Inc.</t>
        </is>
      </c>
      <c r="L5" t="inlineStr">
        <is>
          <t>5,03%</t>
        </is>
      </c>
    </row>
    <row r="6">
      <c r="A6" s="5" t="inlineStr">
        <is>
          <t>Gelistet Seit / Listed Since</t>
        </is>
      </c>
      <c r="B6" t="inlineStr">
        <is>
          <t>25.09.2019</t>
        </is>
      </c>
      <c r="C6" s="5" t="inlineStr">
        <is>
          <t>Internet</t>
        </is>
      </c>
      <c r="D6" s="5" t="inlineStr"/>
      <c r="E6" t="inlineStr">
        <is>
          <t>https://www.teamviewer.com/de/</t>
        </is>
      </c>
      <c r="G6" t="inlineStr">
        <is>
          <t>12.05.2020</t>
        </is>
      </c>
      <c r="H6" t="inlineStr">
        <is>
          <t>Result Q1</t>
        </is>
      </c>
      <c r="J6" t="inlineStr">
        <is>
          <t>Freefloat</t>
        </is>
      </c>
      <c r="L6" t="inlineStr">
        <is>
          <t>43,47%</t>
        </is>
      </c>
    </row>
    <row r="7">
      <c r="A7" s="5" t="inlineStr">
        <is>
          <t>Nominalwert / Nominal Value</t>
        </is>
      </c>
      <c r="B7" t="inlineStr">
        <is>
          <t>-</t>
        </is>
      </c>
      <c r="C7" s="5" t="inlineStr">
        <is>
          <t>E-Mail</t>
        </is>
      </c>
      <c r="D7" s="5" t="inlineStr"/>
      <c r="E7" t="inlineStr">
        <is>
          <t>contact@teamviewer.com</t>
        </is>
      </c>
      <c r="G7" t="inlineStr">
        <is>
          <t>29.05.2020</t>
        </is>
      </c>
      <c r="H7" t="inlineStr">
        <is>
          <t>Annual General Meeting</t>
        </is>
      </c>
    </row>
    <row r="8">
      <c r="A8" s="5" t="inlineStr">
        <is>
          <t>Land / Country</t>
        </is>
      </c>
      <c r="B8" t="inlineStr">
        <is>
          <t>Deutschland</t>
        </is>
      </c>
      <c r="C8" s="5" t="inlineStr">
        <is>
          <t>Inv. Relations Telefon / Phone</t>
        </is>
      </c>
      <c r="D8" s="5" t="inlineStr"/>
      <c r="E8" t="inlineStr">
        <is>
          <t>+49-7161-972-00-81</t>
        </is>
      </c>
      <c r="G8" t="inlineStr">
        <is>
          <t>04.08.2020</t>
        </is>
      </c>
      <c r="H8" t="inlineStr">
        <is>
          <t>Score Half Year</t>
        </is>
      </c>
    </row>
    <row r="9">
      <c r="A9" s="5" t="inlineStr">
        <is>
          <t>Währung / Currency</t>
        </is>
      </c>
      <c r="B9" t="inlineStr">
        <is>
          <t>EUR</t>
        </is>
      </c>
      <c r="C9" s="5" t="inlineStr">
        <is>
          <t>Inv. Relations E-Mail</t>
        </is>
      </c>
      <c r="D9" s="5" t="inlineStr"/>
      <c r="E9" t="inlineStr">
        <is>
          <t>ir@teamviewer.com</t>
        </is>
      </c>
      <c r="G9" t="inlineStr">
        <is>
          <t>10.11.2020</t>
        </is>
      </c>
      <c r="H9" t="inlineStr">
        <is>
          <t>Q3 Earnings</t>
        </is>
      </c>
    </row>
    <row r="10">
      <c r="A10" s="5" t="inlineStr">
        <is>
          <t>Branche / Industry</t>
        </is>
      </c>
      <c r="B10" t="inlineStr">
        <is>
          <t>Standard Software</t>
        </is>
      </c>
      <c r="C10" s="5" t="inlineStr">
        <is>
          <t>Kontaktperson / Contact Person</t>
        </is>
      </c>
      <c r="D10" s="5" t="inlineStr"/>
      <c r="E10" t="inlineStr">
        <is>
          <t>-</t>
        </is>
      </c>
    </row>
    <row r="11">
      <c r="A11" s="5" t="inlineStr">
        <is>
          <t>Sektor / Sector</t>
        </is>
      </c>
      <c r="B11" t="inlineStr">
        <is>
          <t>Software</t>
        </is>
      </c>
    </row>
    <row r="12">
      <c r="A12" s="5" t="inlineStr">
        <is>
          <t>Typ / Genre</t>
        </is>
      </c>
      <c r="B12" t="inlineStr">
        <is>
          <t>Inhaberaktie</t>
        </is>
      </c>
    </row>
    <row r="13">
      <c r="A13" s="5" t="inlineStr">
        <is>
          <t>Adresse / Address</t>
        </is>
      </c>
      <c r="B13" t="inlineStr">
        <is>
          <t>TeamViewer AGJahnstr. 30  D-73037 Göppingen</t>
        </is>
      </c>
    </row>
    <row r="14">
      <c r="A14" s="5" t="inlineStr">
        <is>
          <t>Management</t>
        </is>
      </c>
      <c r="B14" t="inlineStr">
        <is>
          <t>Oliver Steil, Stefan Gaiser</t>
        </is>
      </c>
    </row>
    <row r="15">
      <c r="A15" s="5" t="inlineStr">
        <is>
          <t>Aufsichtsrat / Board</t>
        </is>
      </c>
      <c r="B15" t="inlineStr">
        <is>
          <t>Dr. Abraham Peled, Jacob Fonnesbech Aqraou, Dr. Jörg Rockenhäuser, Stefan Dziarski, Holger Felgner, Axel Salzmann</t>
        </is>
      </c>
    </row>
    <row r="16">
      <c r="A16" s="5" t="inlineStr">
        <is>
          <t>Beschreibung</t>
        </is>
      </c>
      <c r="B16" t="inlineStr">
        <is>
          <t>Die TeamViewer AG ist ein weltweit führender Software-Anbieter von Remote-Konnektivitätslösungen. Über die Konnektivitätsplattform von TeamViewer kann eine Vielzahl an elektronischen Geräten über das Internet der Dinge miteinander vernetzt werden, um die Fernsteuerung, Verwaltung und Interaktion zwischen Personen und Geräten, Personen und Personen oder Geräten und Geräten zu ermöglichen. Das Unternehmen bietet dadurch Organisationen jeder Größe sichere Fernzugriffs-, Support-, Kontroll- und Kollaborationsfunktionen. Die modulare Architektur von TeamViewer ist cloud-basiert und wurde bereits auf mehr als zwei Milliarden Geräten aktiviert. Das 2005 gegründete Unternehmen unterhält Niederlassungen in Europa, den USA und im asiatisch-pazifischen Raum. Copyright 2014 FINANCE BASE AG</t>
        </is>
      </c>
    </row>
    <row r="17">
      <c r="A17" s="5" t="inlineStr">
        <is>
          <t>Profile</t>
        </is>
      </c>
      <c r="B17" t="inlineStr">
        <is>
          <t>The TeamViewer AG is a leading global software provider of remote connectivity solutions. About connectivity platform TeamViewer a variety of electronic devices can be networked together to enable the remote control, administration and interaction between people and equipment, and persons or equipment and devices over the Internet of Things. The company thus provides organizations of all sizes secure remote access, support, control and collaboration features. The modular architecture of TeamViewer is cloud-based and has already been activated on more than two billion devices. Founded in 2005 with offices in Europe, the USA and Asia-Pacific.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390.2</v>
      </c>
      <c r="D20" t="n">
        <v>258.2</v>
      </c>
      <c r="E20" t="n">
        <v>138.5</v>
      </c>
    </row>
    <row r="21">
      <c r="A21" s="5" t="inlineStr">
        <is>
          <t>Bruttoergebnis vom Umsatz</t>
        </is>
      </c>
      <c r="B21" s="5" t="inlineStr">
        <is>
          <t>Gross Profit</t>
        </is>
      </c>
      <c r="C21" t="n">
        <v>340</v>
      </c>
      <c r="D21" t="n">
        <v>211.5</v>
      </c>
      <c r="E21" t="n">
        <v>97.09999999999999</v>
      </c>
    </row>
    <row r="22">
      <c r="A22" s="5" t="inlineStr">
        <is>
          <t>Operatives Ergebnis (EBIT)</t>
        </is>
      </c>
      <c r="B22" s="5" t="inlineStr">
        <is>
          <t>EBIT Earning Before Interest &amp; Tax</t>
        </is>
      </c>
      <c r="C22" t="n">
        <v>153</v>
      </c>
      <c r="D22" t="n">
        <v>107.1</v>
      </c>
      <c r="E22" t="n">
        <v>26.2</v>
      </c>
    </row>
    <row r="23">
      <c r="A23" s="5" t="inlineStr">
        <is>
          <t>Finanzergebnis</t>
        </is>
      </c>
      <c r="B23" s="5" t="inlineStr">
        <is>
          <t>Financial Result</t>
        </is>
      </c>
      <c r="C23" t="n">
        <v>-57.9</v>
      </c>
      <c r="D23" t="n">
        <v>-102.6</v>
      </c>
      <c r="E23" t="n">
        <v>-96.40000000000001</v>
      </c>
    </row>
    <row r="24">
      <c r="A24" s="5" t="inlineStr">
        <is>
          <t>Ergebnis vor Steuer (EBT)</t>
        </is>
      </c>
      <c r="B24" s="5" t="inlineStr">
        <is>
          <t>EBT Earning Before Tax</t>
        </is>
      </c>
      <c r="C24" t="n">
        <v>95.09999999999999</v>
      </c>
      <c r="D24" t="n">
        <v>4.5</v>
      </c>
      <c r="E24" t="n">
        <v>-70.2</v>
      </c>
    </row>
    <row r="25">
      <c r="A25" s="5" t="inlineStr">
        <is>
          <t>Steuern auf Einkommen und Ertrag</t>
        </is>
      </c>
      <c r="B25" s="5" t="inlineStr">
        <is>
          <t>Taxes on income and earnings</t>
        </is>
      </c>
      <c r="C25" t="n">
        <v>-8.699999999999999</v>
      </c>
      <c r="D25" t="n">
        <v>16.9</v>
      </c>
      <c r="E25" t="n">
        <v>-1.1</v>
      </c>
    </row>
    <row r="26">
      <c r="A26" s="5" t="inlineStr">
        <is>
          <t>Ergebnis nach Steuer</t>
        </is>
      </c>
      <c r="B26" s="5" t="inlineStr">
        <is>
          <t>Earnings after tax</t>
        </is>
      </c>
      <c r="C26" t="n">
        <v>103.9</v>
      </c>
      <c r="D26" t="n">
        <v>-12.4</v>
      </c>
      <c r="E26" t="n">
        <v>-69.2</v>
      </c>
    </row>
    <row r="27">
      <c r="A27" s="5" t="inlineStr">
        <is>
          <t>Jahresüberschuss/-fehlbetrag</t>
        </is>
      </c>
      <c r="B27" s="5" t="inlineStr">
        <is>
          <t>Net Profit</t>
        </is>
      </c>
      <c r="C27" t="n">
        <v>103.9</v>
      </c>
      <c r="D27" t="n">
        <v>-12.4</v>
      </c>
      <c r="E27" t="n">
        <v>-69.2</v>
      </c>
    </row>
    <row r="28">
      <c r="A28" s="5" t="inlineStr">
        <is>
          <t>Summe Umlaufvermögen</t>
        </is>
      </c>
      <c r="B28" s="5" t="inlineStr">
        <is>
          <t>Current Assets</t>
        </is>
      </c>
      <c r="C28" t="n">
        <v>93.7</v>
      </c>
      <c r="D28" t="n">
        <v>108.4</v>
      </c>
      <c r="E28" t="n">
        <v>67.59999999999999</v>
      </c>
    </row>
    <row r="29">
      <c r="A29" s="5" t="inlineStr">
        <is>
          <t>Summe Anlagevermögen</t>
        </is>
      </c>
      <c r="B29" s="5" t="inlineStr">
        <is>
          <t>Fixed Assets</t>
        </is>
      </c>
      <c r="C29" t="n">
        <v>865.2</v>
      </c>
      <c r="D29" t="n">
        <v>839.8</v>
      </c>
      <c r="E29" t="n">
        <v>872.8</v>
      </c>
    </row>
    <row r="30">
      <c r="A30" s="5" t="inlineStr">
        <is>
          <t>Summe Aktiva</t>
        </is>
      </c>
      <c r="B30" s="5" t="inlineStr">
        <is>
          <t>Total Assets</t>
        </is>
      </c>
      <c r="C30" t="n">
        <v>958.9</v>
      </c>
      <c r="D30" t="n">
        <v>948.2</v>
      </c>
      <c r="E30" t="n">
        <v>940.4</v>
      </c>
    </row>
    <row r="31">
      <c r="A31" s="5" t="inlineStr">
        <is>
          <t>Summe kurzfristiges Fremdkapital</t>
        </is>
      </c>
      <c r="B31" s="5" t="inlineStr">
        <is>
          <t>Short-Term Debt</t>
        </is>
      </c>
      <c r="C31" t="n">
        <v>281.4</v>
      </c>
      <c r="D31" t="n">
        <v>417.1</v>
      </c>
      <c r="E31" t="n">
        <v>321.6</v>
      </c>
    </row>
    <row r="32">
      <c r="A32" s="5" t="inlineStr">
        <is>
          <t>Summe langfristiges Fremdkapital</t>
        </is>
      </c>
      <c r="B32" s="5" t="inlineStr">
        <is>
          <t>Long-Term Debt</t>
        </is>
      </c>
      <c r="C32" t="n">
        <v>585.7</v>
      </c>
      <c r="D32" t="n">
        <v>747.7</v>
      </c>
      <c r="E32" t="n">
        <v>820.5</v>
      </c>
    </row>
    <row r="33">
      <c r="A33" s="5" t="inlineStr">
        <is>
          <t>Summe Fremdkapital</t>
        </is>
      </c>
      <c r="B33" s="5" t="inlineStr">
        <is>
          <t>Total Liabilities</t>
        </is>
      </c>
      <c r="C33" t="n">
        <v>867.1</v>
      </c>
      <c r="D33" t="n">
        <v>1165</v>
      </c>
      <c r="E33" t="n">
        <v>1142</v>
      </c>
    </row>
    <row r="34">
      <c r="A34" s="5" t="inlineStr">
        <is>
          <t>Minderheitenanteil</t>
        </is>
      </c>
      <c r="B34" s="5" t="inlineStr">
        <is>
          <t>Minority Share</t>
        </is>
      </c>
      <c r="C34" t="inlineStr">
        <is>
          <t>-</t>
        </is>
      </c>
      <c r="D34" t="inlineStr">
        <is>
          <t>-</t>
        </is>
      </c>
      <c r="E34" t="inlineStr">
        <is>
          <t>-</t>
        </is>
      </c>
    </row>
    <row r="35">
      <c r="A35" s="5" t="inlineStr">
        <is>
          <t>Summe Eigenkapital</t>
        </is>
      </c>
      <c r="B35" s="5" t="inlineStr">
        <is>
          <t>Equity</t>
        </is>
      </c>
      <c r="C35" t="n">
        <v>91.90000000000001</v>
      </c>
      <c r="D35" t="n">
        <v>-216.5</v>
      </c>
      <c r="E35" t="n">
        <v>-201.7</v>
      </c>
    </row>
    <row r="36">
      <c r="A36" s="5" t="inlineStr">
        <is>
          <t>Summe Passiva</t>
        </is>
      </c>
      <c r="B36" s="5" t="inlineStr">
        <is>
          <t>Liabilities &amp; Shareholder Equity</t>
        </is>
      </c>
      <c r="C36" t="n">
        <v>958.9</v>
      </c>
      <c r="D36" t="n">
        <v>948.2</v>
      </c>
      <c r="E36" t="n">
        <v>940.4</v>
      </c>
    </row>
    <row r="37">
      <c r="A37" s="5" t="inlineStr">
        <is>
          <t>Mio.Aktien im Umlauf</t>
        </is>
      </c>
      <c r="B37" s="5" t="inlineStr">
        <is>
          <t>Million shares outstanding</t>
        </is>
      </c>
      <c r="C37" t="n">
        <v>200</v>
      </c>
      <c r="D37" t="n">
        <v>0.025</v>
      </c>
      <c r="E37" t="inlineStr">
        <is>
          <t>-</t>
        </is>
      </c>
    </row>
    <row r="38">
      <c r="A38" s="5" t="inlineStr">
        <is>
          <t>Gezeichnetes Kapital (in Mio.)</t>
        </is>
      </c>
      <c r="B38" s="5" t="inlineStr">
        <is>
          <t>Subscribed Capital in M</t>
        </is>
      </c>
      <c r="C38" t="n">
        <v>200</v>
      </c>
      <c r="D38" t="n">
        <v>0.025</v>
      </c>
      <c r="E38" t="inlineStr">
        <is>
          <t>-</t>
        </is>
      </c>
    </row>
    <row r="39">
      <c r="A39" s="5" t="inlineStr">
        <is>
          <t>Ergebnis je Aktie (brutto)</t>
        </is>
      </c>
      <c r="B39" s="5" t="inlineStr">
        <is>
          <t>Earnings per share</t>
        </is>
      </c>
      <c r="C39" t="n">
        <v>0.48</v>
      </c>
      <c r="D39" t="n">
        <v>180</v>
      </c>
      <c r="E39" t="inlineStr">
        <is>
          <t>-</t>
        </is>
      </c>
    </row>
    <row r="40">
      <c r="A40" s="5" t="inlineStr">
        <is>
          <t>Ergebnis je Aktie (unverwässert)</t>
        </is>
      </c>
      <c r="B40" s="5" t="inlineStr">
        <is>
          <t>Basic Earnings per share</t>
        </is>
      </c>
      <c r="C40" t="n">
        <v>0.52</v>
      </c>
      <c r="D40" t="n">
        <v>-496</v>
      </c>
      <c r="E40" t="inlineStr">
        <is>
          <t>-</t>
        </is>
      </c>
    </row>
    <row r="41">
      <c r="A41" s="5" t="inlineStr">
        <is>
          <t>Ergebnis je Aktie (verwässert)</t>
        </is>
      </c>
      <c r="B41" s="5" t="inlineStr">
        <is>
          <t>Diluted Earnings per share</t>
        </is>
      </c>
      <c r="C41" t="n">
        <v>0.52</v>
      </c>
      <c r="D41" t="inlineStr">
        <is>
          <t>-</t>
        </is>
      </c>
      <c r="E41" t="inlineStr">
        <is>
          <t>-</t>
        </is>
      </c>
    </row>
    <row r="42">
      <c r="A42" s="5" t="inlineStr">
        <is>
          <t>Dividende je Aktie</t>
        </is>
      </c>
      <c r="B42" s="5" t="inlineStr">
        <is>
          <t>Dividend per share</t>
        </is>
      </c>
      <c r="C42" t="inlineStr">
        <is>
          <t>-</t>
        </is>
      </c>
      <c r="D42" t="inlineStr">
        <is>
          <t>-</t>
        </is>
      </c>
      <c r="E42" t="inlineStr">
        <is>
          <t>-</t>
        </is>
      </c>
    </row>
    <row r="43">
      <c r="A43" s="5" t="inlineStr">
        <is>
          <t>Dividendenausschüttung in Mio</t>
        </is>
      </c>
      <c r="B43" s="5" t="inlineStr">
        <is>
          <t>Dividend Payment in M</t>
        </is>
      </c>
      <c r="C43" t="inlineStr">
        <is>
          <t>-</t>
        </is>
      </c>
      <c r="D43" t="inlineStr">
        <is>
          <t>-</t>
        </is>
      </c>
      <c r="E43" t="inlineStr">
        <is>
          <t>-</t>
        </is>
      </c>
    </row>
    <row r="44">
      <c r="A44" s="5" t="inlineStr">
        <is>
          <t>Umsatz je Aktie</t>
        </is>
      </c>
      <c r="B44" s="5" t="inlineStr">
        <is>
          <t>Revenue per share</t>
        </is>
      </c>
      <c r="C44" t="n">
        <v>1.95</v>
      </c>
      <c r="D44" t="n">
        <v>10328</v>
      </c>
      <c r="E44" t="inlineStr">
        <is>
          <t>-</t>
        </is>
      </c>
    </row>
    <row r="45">
      <c r="A45" s="5" t="inlineStr">
        <is>
          <t>Buchwert je Aktie</t>
        </is>
      </c>
      <c r="B45" s="5" t="inlineStr">
        <is>
          <t>Book value per share</t>
        </is>
      </c>
      <c r="C45" t="n">
        <v>0.46</v>
      </c>
      <c r="D45" t="n">
        <v>-8660</v>
      </c>
      <c r="E45" t="inlineStr">
        <is>
          <t>-</t>
        </is>
      </c>
    </row>
    <row r="46">
      <c r="A46" s="5" t="inlineStr">
        <is>
          <t>Cashflow je Aktie</t>
        </is>
      </c>
      <c r="B46" s="5" t="inlineStr">
        <is>
          <t>Cashflow per share</t>
        </is>
      </c>
      <c r="C46" t="n">
        <v>0.72</v>
      </c>
      <c r="D46" t="n">
        <v>4504</v>
      </c>
      <c r="E46" t="inlineStr">
        <is>
          <t>-</t>
        </is>
      </c>
    </row>
    <row r="47">
      <c r="A47" s="5" t="inlineStr">
        <is>
          <t>Bilanzsumme je Aktie</t>
        </is>
      </c>
      <c r="B47" s="5" t="inlineStr">
        <is>
          <t>Total assets per share</t>
        </is>
      </c>
      <c r="C47" t="n">
        <v>4.79</v>
      </c>
      <c r="D47" t="n">
        <v>37928</v>
      </c>
      <c r="E47" t="inlineStr">
        <is>
          <t>-</t>
        </is>
      </c>
    </row>
    <row r="48">
      <c r="A48" s="5" t="inlineStr">
        <is>
          <t>Personal am Ende des Jahres</t>
        </is>
      </c>
      <c r="B48" s="5" t="inlineStr">
        <is>
          <t>Staff at the end of year</t>
        </is>
      </c>
      <c r="C48" t="n">
        <v>841</v>
      </c>
      <c r="D48" t="n">
        <v>652</v>
      </c>
      <c r="E48" t="n">
        <v>638</v>
      </c>
    </row>
    <row r="49">
      <c r="A49" s="5" t="inlineStr">
        <is>
          <t>Personalaufwand in Mio. EUR</t>
        </is>
      </c>
      <c r="B49" s="5" t="inlineStr">
        <is>
          <t>Personnel expenses in M</t>
        </is>
      </c>
      <c r="C49" t="n">
        <v>3.2</v>
      </c>
      <c r="D49" t="inlineStr">
        <is>
          <t>-</t>
        </is>
      </c>
      <c r="E49" t="inlineStr">
        <is>
          <t>-</t>
        </is>
      </c>
    </row>
    <row r="50">
      <c r="A50" s="5" t="inlineStr">
        <is>
          <t>Aufwand je Mitarbeiter in EUR</t>
        </is>
      </c>
      <c r="B50" s="5" t="inlineStr">
        <is>
          <t>Effort per employee</t>
        </is>
      </c>
      <c r="C50" t="n">
        <v>3805</v>
      </c>
      <c r="D50" t="inlineStr">
        <is>
          <t>-</t>
        </is>
      </c>
      <c r="E50" t="inlineStr">
        <is>
          <t>-</t>
        </is>
      </c>
    </row>
    <row r="51">
      <c r="A51" s="5" t="inlineStr">
        <is>
          <t>Umsatz je Mitarbeiter in EUR</t>
        </is>
      </c>
      <c r="B51" s="5" t="inlineStr">
        <is>
          <t>Turnover per employee</t>
        </is>
      </c>
      <c r="C51" t="n">
        <v>463961</v>
      </c>
      <c r="D51" t="n">
        <v>395946</v>
      </c>
      <c r="E51" t="n">
        <v>217033</v>
      </c>
    </row>
    <row r="52">
      <c r="A52" s="5" t="inlineStr">
        <is>
          <t>Bruttoergebnis je Mitarbeiter in EUR</t>
        </is>
      </c>
      <c r="B52" s="5" t="inlineStr">
        <is>
          <t>Gross Profit per employee</t>
        </is>
      </c>
      <c r="C52" t="n">
        <v>404281</v>
      </c>
      <c r="D52" t="n">
        <v>324387</v>
      </c>
      <c r="E52" t="n">
        <v>152194</v>
      </c>
    </row>
    <row r="53">
      <c r="A53" s="5" t="inlineStr">
        <is>
          <t>Gewinn je Mitarbeiter in EUR</t>
        </is>
      </c>
      <c r="B53" s="5" t="inlineStr">
        <is>
          <t>Earnings per employee</t>
        </is>
      </c>
      <c r="C53" t="n">
        <v>123543</v>
      </c>
      <c r="D53" t="n">
        <v>-19018</v>
      </c>
      <c r="E53" t="n">
        <v>-108464</v>
      </c>
    </row>
    <row r="54">
      <c r="A54" s="5" t="inlineStr">
        <is>
          <t>KGV (Kurs/Gewinn)</t>
        </is>
      </c>
      <c r="B54" s="5" t="inlineStr">
        <is>
          <t>PE (price/earnings)</t>
        </is>
      </c>
      <c r="C54" t="n">
        <v>61.3</v>
      </c>
      <c r="D54" t="inlineStr">
        <is>
          <t>-</t>
        </is>
      </c>
      <c r="E54" t="inlineStr">
        <is>
          <t>-</t>
        </is>
      </c>
    </row>
    <row r="55">
      <c r="A55" s="5" t="inlineStr">
        <is>
          <t>KUV (Kurs/Umsatz)</t>
        </is>
      </c>
      <c r="B55" s="5" t="inlineStr">
        <is>
          <t>PS (price/sales)</t>
        </is>
      </c>
      <c r="C55" t="n">
        <v>16.34</v>
      </c>
      <c r="D55" t="inlineStr">
        <is>
          <t>-</t>
        </is>
      </c>
      <c r="E55" t="inlineStr">
        <is>
          <t>-</t>
        </is>
      </c>
    </row>
    <row r="56">
      <c r="A56" s="5" t="inlineStr">
        <is>
          <t>KBV (Kurs/Buchwert)</t>
        </is>
      </c>
      <c r="B56" s="5" t="inlineStr">
        <is>
          <t>PB (price/book value)</t>
        </is>
      </c>
      <c r="C56" t="n">
        <v>69.38</v>
      </c>
      <c r="D56" t="inlineStr">
        <is>
          <t>-</t>
        </is>
      </c>
      <c r="E56" t="inlineStr">
        <is>
          <t>-</t>
        </is>
      </c>
    </row>
    <row r="57">
      <c r="A57" s="5" t="inlineStr">
        <is>
          <t>KCV (Kurs/Cashflow)</t>
        </is>
      </c>
      <c r="B57" s="5" t="inlineStr">
        <is>
          <t>PC (price/cashflow)</t>
        </is>
      </c>
      <c r="C57" t="n">
        <v>44.4</v>
      </c>
      <c r="D57" t="inlineStr">
        <is>
          <t>-</t>
        </is>
      </c>
      <c r="E57" t="inlineStr">
        <is>
          <t>-</t>
        </is>
      </c>
    </row>
    <row r="58">
      <c r="A58" s="5" t="inlineStr">
        <is>
          <t>Dividendenrendite in %</t>
        </is>
      </c>
      <c r="B58" s="5" t="inlineStr">
        <is>
          <t>Dividend Yield in %</t>
        </is>
      </c>
      <c r="C58" t="inlineStr">
        <is>
          <t>-</t>
        </is>
      </c>
      <c r="D58" t="inlineStr">
        <is>
          <t>-</t>
        </is>
      </c>
      <c r="E58" t="inlineStr">
        <is>
          <t>-</t>
        </is>
      </c>
    </row>
    <row r="59">
      <c r="A59" s="5" t="inlineStr">
        <is>
          <t>Gewinnrendite in %</t>
        </is>
      </c>
      <c r="B59" s="5" t="inlineStr">
        <is>
          <t>Return on profit in %</t>
        </is>
      </c>
      <c r="C59" t="n">
        <v>1.6</v>
      </c>
      <c r="D59" t="inlineStr">
        <is>
          <t>-</t>
        </is>
      </c>
      <c r="E59" t="inlineStr">
        <is>
          <t>-</t>
        </is>
      </c>
    </row>
    <row r="60">
      <c r="A60" s="5" t="inlineStr">
        <is>
          <t>Eigenkapitalrendite in %</t>
        </is>
      </c>
      <c r="B60" s="5" t="inlineStr">
        <is>
          <t>Return on Equity in %</t>
        </is>
      </c>
      <c r="C60" t="n">
        <v>113.06</v>
      </c>
      <c r="D60" t="n">
        <v>5.73</v>
      </c>
      <c r="E60" t="n">
        <v>34.31</v>
      </c>
    </row>
    <row r="61">
      <c r="A61" s="5" t="inlineStr">
        <is>
          <t>Umsatzrendite in %</t>
        </is>
      </c>
      <c r="B61" s="5" t="inlineStr">
        <is>
          <t>Return on sales in %</t>
        </is>
      </c>
      <c r="C61" t="n">
        <v>26.63</v>
      </c>
      <c r="D61" t="n">
        <v>-4.8</v>
      </c>
      <c r="E61" t="n">
        <v>-49.96</v>
      </c>
    </row>
    <row r="62">
      <c r="A62" s="5" t="inlineStr">
        <is>
          <t>Gesamtkapitalrendite in %</t>
        </is>
      </c>
      <c r="B62" s="5" t="inlineStr">
        <is>
          <t>Total Return on Investment in %</t>
        </is>
      </c>
      <c r="C62" t="n">
        <v>19.58</v>
      </c>
      <c r="D62" t="n">
        <v>8.609999999999999</v>
      </c>
      <c r="E62" t="n">
        <v>9.710000000000001</v>
      </c>
    </row>
    <row r="63">
      <c r="A63" s="5" t="inlineStr">
        <is>
          <t>Return on Investment in %</t>
        </is>
      </c>
      <c r="B63" s="5" t="inlineStr">
        <is>
          <t>Return on Investment in %</t>
        </is>
      </c>
      <c r="C63" t="n">
        <v>10.84</v>
      </c>
      <c r="D63" t="n">
        <v>-1.31</v>
      </c>
      <c r="E63" t="n">
        <v>-7.36</v>
      </c>
    </row>
    <row r="64">
      <c r="A64" s="5" t="inlineStr">
        <is>
          <t>Arbeitsintensität in %</t>
        </is>
      </c>
      <c r="B64" s="5" t="inlineStr">
        <is>
          <t>Work Intensity in %</t>
        </is>
      </c>
      <c r="C64" t="n">
        <v>9.77</v>
      </c>
      <c r="D64" t="n">
        <v>11.43</v>
      </c>
      <c r="E64" t="n">
        <v>7.19</v>
      </c>
    </row>
    <row r="65">
      <c r="A65" s="5" t="inlineStr">
        <is>
          <t>Eigenkapitalquote in %</t>
        </is>
      </c>
      <c r="B65" s="5" t="inlineStr">
        <is>
          <t>Equity Ratio in %</t>
        </is>
      </c>
      <c r="C65" t="n">
        <v>9.58</v>
      </c>
      <c r="D65" t="n">
        <v>-22.83</v>
      </c>
      <c r="E65" t="n">
        <v>-21.45</v>
      </c>
    </row>
    <row r="66">
      <c r="A66" s="5" t="inlineStr">
        <is>
          <t>Fremdkapitalquote in %</t>
        </is>
      </c>
      <c r="B66" s="5" t="inlineStr">
        <is>
          <t>Debt Ratio in %</t>
        </is>
      </c>
      <c r="C66" t="n">
        <v>90.42</v>
      </c>
      <c r="D66" t="n">
        <v>122.83</v>
      </c>
      <c r="E66" t="n">
        <v>121.45</v>
      </c>
    </row>
    <row r="67">
      <c r="A67" s="5" t="inlineStr">
        <is>
          <t>Verschuldungsgrad in %</t>
        </is>
      </c>
      <c r="B67" s="5" t="inlineStr">
        <is>
          <t>Finance Gearing in %</t>
        </is>
      </c>
      <c r="C67" t="n">
        <v>943.42</v>
      </c>
      <c r="D67" t="n">
        <v>-537.97</v>
      </c>
      <c r="E67" t="n">
        <v>-566.24</v>
      </c>
    </row>
    <row r="68">
      <c r="A68" s="5" t="inlineStr">
        <is>
          <t>Bruttoergebnis Marge in %</t>
        </is>
      </c>
      <c r="B68" s="5" t="inlineStr">
        <is>
          <t>Gross Profit Marge in %</t>
        </is>
      </c>
      <c r="C68" t="n">
        <v>87.13</v>
      </c>
      <c r="D68" t="n">
        <v>81.91</v>
      </c>
    </row>
    <row r="69">
      <c r="A69" s="5" t="inlineStr">
        <is>
          <t>Kurzfristige Vermögensquote in %</t>
        </is>
      </c>
      <c r="B69" s="5" t="inlineStr">
        <is>
          <t>Current Assets Ratio in %</t>
        </is>
      </c>
      <c r="C69" t="n">
        <v>9.77</v>
      </c>
      <c r="D69" t="n">
        <v>11.43</v>
      </c>
    </row>
    <row r="70">
      <c r="A70" s="5" t="inlineStr">
        <is>
          <t>Nettogewinn Marge in %</t>
        </is>
      </c>
      <c r="B70" s="5" t="inlineStr">
        <is>
          <t>Net Profit Marge in %</t>
        </is>
      </c>
      <c r="C70" t="n">
        <v>26.63</v>
      </c>
      <c r="D70" t="n">
        <v>-4.8</v>
      </c>
    </row>
    <row r="71">
      <c r="A71" s="5" t="inlineStr">
        <is>
          <t>Operative Ergebnis Marge in %</t>
        </is>
      </c>
      <c r="B71" s="5" t="inlineStr">
        <is>
          <t>EBIT Marge in %</t>
        </is>
      </c>
      <c r="C71" t="n">
        <v>39.21</v>
      </c>
      <c r="D71" t="n">
        <v>41.48</v>
      </c>
    </row>
    <row r="72">
      <c r="A72" s="5" t="inlineStr">
        <is>
          <t>Vermögensumsschlag in %</t>
        </is>
      </c>
      <c r="B72" s="5" t="inlineStr">
        <is>
          <t>Asset Turnover in %</t>
        </is>
      </c>
      <c r="C72" t="n">
        <v>40.69</v>
      </c>
      <c r="D72" t="n">
        <v>27.23</v>
      </c>
    </row>
    <row r="73">
      <c r="A73" s="5" t="inlineStr">
        <is>
          <t>Langfristige Vermögensquote in %</t>
        </is>
      </c>
      <c r="B73" s="5" t="inlineStr">
        <is>
          <t>Non-Current Assets Ratio in %</t>
        </is>
      </c>
      <c r="C73" t="n">
        <v>90.23</v>
      </c>
      <c r="D73" t="n">
        <v>88.56999999999999</v>
      </c>
    </row>
    <row r="74">
      <c r="A74" s="5" t="inlineStr">
        <is>
          <t>Gesamtkapitalrentabilität</t>
        </is>
      </c>
      <c r="B74" s="5" t="inlineStr">
        <is>
          <t>ROA Return on Assets in %</t>
        </is>
      </c>
      <c r="C74" t="n">
        <v>10.84</v>
      </c>
      <c r="D74" t="n">
        <v>-1.31</v>
      </c>
    </row>
    <row r="75">
      <c r="A75" s="5" t="inlineStr">
        <is>
          <t>Ertrag des eingesetzten Kapitals</t>
        </is>
      </c>
      <c r="B75" s="5" t="inlineStr">
        <is>
          <t>ROCE Return on Cap. Empl. in %</t>
        </is>
      </c>
      <c r="C75" t="n">
        <v>22.58</v>
      </c>
      <c r="D75" t="n">
        <v>20.17</v>
      </c>
    </row>
    <row r="76">
      <c r="A76" s="5" t="inlineStr">
        <is>
          <t>Eigenkapital zu Anlagevermögen</t>
        </is>
      </c>
      <c r="B76" s="5" t="inlineStr">
        <is>
          <t>Equity to Fixed Assets in %</t>
        </is>
      </c>
      <c r="C76" t="n">
        <v>10.62</v>
      </c>
      <c r="D76" t="n">
        <v>-25.78</v>
      </c>
    </row>
    <row r="77">
      <c r="A77" s="5" t="inlineStr">
        <is>
          <t>Liquidität Dritten Grades</t>
        </is>
      </c>
      <c r="B77" s="5" t="inlineStr">
        <is>
          <t>Current Ratio in %</t>
        </is>
      </c>
      <c r="C77" t="n">
        <v>33.3</v>
      </c>
      <c r="D77" t="n">
        <v>25.99</v>
      </c>
    </row>
    <row r="78">
      <c r="A78" s="5" t="inlineStr">
        <is>
          <t>Operativer Cashflow</t>
        </is>
      </c>
      <c r="B78" s="5" t="inlineStr">
        <is>
          <t>Operating Cashflow in M</t>
        </is>
      </c>
      <c r="C78" t="n">
        <v>8880</v>
      </c>
      <c r="D78" t="inlineStr">
        <is>
          <t>-</t>
        </is>
      </c>
    </row>
    <row r="79">
      <c r="A79" s="5" t="inlineStr">
        <is>
          <t>Aktienrückkauf</t>
        </is>
      </c>
      <c r="B79" s="5" t="inlineStr">
        <is>
          <t>Share Buyback in M</t>
        </is>
      </c>
      <c r="C79" t="n">
        <v>-199.975</v>
      </c>
      <c r="D79" t="inlineStr">
        <is>
          <t>-</t>
        </is>
      </c>
    </row>
    <row r="80">
      <c r="A80" s="5" t="inlineStr">
        <is>
          <t>Umsatzwachstum 1J in %</t>
        </is>
      </c>
      <c r="B80" s="5" t="inlineStr">
        <is>
          <t>Revenue Growth 1Y in %</t>
        </is>
      </c>
      <c r="C80" t="n">
        <v>51.12</v>
      </c>
      <c r="D80" t="n">
        <v>86.43000000000001</v>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n">
        <v>-937.9</v>
      </c>
      <c r="D84" t="n">
        <v>-82.08</v>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n">
        <v>42.86</v>
      </c>
      <c r="D89" t="n">
        <v>308.78</v>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inlineStr">
        <is>
          <t>-</t>
        </is>
      </c>
      <c r="D93" t="inlineStr">
        <is>
          <t>-</t>
        </is>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n">
        <v>-187.7</v>
      </c>
      <c r="D97" t="n">
        <v>-308.7</v>
      </c>
      <c r="E97" t="n">
        <v>-254</v>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TELEFONICA DEUTSCHLAND HOLDING </t>
        </is>
      </c>
      <c r="B1" s="2" t="inlineStr">
        <is>
          <t>WKN: A1J5RX  ISIN: DE000A1J5RX9  Symbol:O2D  Typ: Aktie</t>
        </is>
      </c>
      <c r="C1" s="2" t="inlineStr"/>
      <c r="D1" s="2" t="inlineStr"/>
      <c r="E1" s="2" t="inlineStr"/>
      <c r="F1" s="2">
        <f>HYPERLINK("tecdax_Stock_Data_EUR.xlsx#INDEX!A1",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+49-89-2442-0</t>
        </is>
      </c>
      <c r="G4" t="inlineStr">
        <is>
          <t>19.02.2020</t>
        </is>
      </c>
      <c r="H4" t="inlineStr">
        <is>
          <t>Preliminary Results</t>
        </is>
      </c>
      <c r="J4" t="inlineStr">
        <is>
          <t>Telefónica Germany Holding Ltd.</t>
        </is>
      </c>
      <c r="L4" t="inlineStr">
        <is>
          <t>69,20%</t>
        </is>
      </c>
    </row>
    <row r="5">
      <c r="A5" s="5" t="inlineStr">
        <is>
          <t>Ticker</t>
        </is>
      </c>
      <c r="B5" t="inlineStr">
        <is>
          <t>O2D</t>
        </is>
      </c>
      <c r="C5" s="5" t="inlineStr">
        <is>
          <t>Fax</t>
        </is>
      </c>
      <c r="D5" s="5" t="inlineStr"/>
      <c r="E5" t="inlineStr">
        <is>
          <t>-</t>
        </is>
      </c>
      <c r="G5" t="inlineStr">
        <is>
          <t>03.03.2020</t>
        </is>
      </c>
      <c r="H5" t="inlineStr">
        <is>
          <t>Publication Of Annual Report</t>
        </is>
      </c>
      <c r="J5" t="inlineStr">
        <is>
          <t>Koninklijke KPN N.V.</t>
        </is>
      </c>
      <c r="L5" t="inlineStr">
        <is>
          <t>2,98%</t>
        </is>
      </c>
    </row>
    <row r="6">
      <c r="A6" s="5" t="inlineStr">
        <is>
          <t>Gelistet Seit / Listed Since</t>
        </is>
      </c>
      <c r="B6" t="inlineStr">
        <is>
          <t>30.10.2012</t>
        </is>
      </c>
      <c r="C6" s="5" t="inlineStr">
        <is>
          <t>Internet</t>
        </is>
      </c>
      <c r="D6" s="5" t="inlineStr"/>
      <c r="E6" t="inlineStr">
        <is>
          <t>http://www.telefonica.de/</t>
        </is>
      </c>
      <c r="G6" t="inlineStr">
        <is>
          <t>06.05.2020</t>
        </is>
      </c>
      <c r="H6" t="inlineStr">
        <is>
          <t>Result Q1</t>
        </is>
      </c>
      <c r="J6" t="inlineStr">
        <is>
          <t>T. Rowe Price Group, Inc.</t>
        </is>
      </c>
      <c r="L6" t="inlineStr">
        <is>
          <t>3,00%</t>
        </is>
      </c>
    </row>
    <row r="7">
      <c r="A7" s="5" t="inlineStr">
        <is>
          <t>Nominalwert / Nominal Value</t>
        </is>
      </c>
      <c r="B7" t="inlineStr">
        <is>
          <t>-</t>
        </is>
      </c>
      <c r="C7" s="5" t="inlineStr">
        <is>
          <t>Inv. Relations E-Mail</t>
        </is>
      </c>
      <c r="D7" s="5" t="inlineStr"/>
      <c r="E7" t="inlineStr">
        <is>
          <t>ir-deutschland@telefonica.com</t>
        </is>
      </c>
      <c r="G7" t="inlineStr">
        <is>
          <t>20.05.2020</t>
        </is>
      </c>
      <c r="H7" t="inlineStr">
        <is>
          <t>Annual General Meeting</t>
        </is>
      </c>
      <c r="J7" t="inlineStr">
        <is>
          <t>BlackRock, Inc.</t>
        </is>
      </c>
      <c r="L7" t="inlineStr">
        <is>
          <t>2,99%</t>
        </is>
      </c>
    </row>
    <row r="8">
      <c r="A8" s="5" t="inlineStr">
        <is>
          <t>Land / Country</t>
        </is>
      </c>
      <c r="B8" t="inlineStr">
        <is>
          <t>Deutschland</t>
        </is>
      </c>
      <c r="C8" s="5" t="inlineStr">
        <is>
          <t>Kontaktperson / Contact Person</t>
        </is>
      </c>
      <c r="D8" s="5" t="inlineStr"/>
      <c r="E8" t="inlineStr">
        <is>
          <t>Dr. Veronika Bunk-Sanderson</t>
        </is>
      </c>
      <c r="G8" t="inlineStr">
        <is>
          <t>26.05.2020</t>
        </is>
      </c>
      <c r="H8" t="inlineStr">
        <is>
          <t>Dividend Payout</t>
        </is>
      </c>
      <c r="J8" t="inlineStr">
        <is>
          <t>Freefloat</t>
        </is>
      </c>
      <c r="L8" t="inlineStr">
        <is>
          <t>21,83%</t>
        </is>
      </c>
    </row>
    <row r="9">
      <c r="A9" s="5" t="inlineStr">
        <is>
          <t>Währung / Currency</t>
        </is>
      </c>
      <c r="B9" t="inlineStr">
        <is>
          <t>EUR</t>
        </is>
      </c>
      <c r="C9" s="5" t="inlineStr">
        <is>
          <t>13.08.2020</t>
        </is>
      </c>
      <c r="D9" s="5" t="inlineStr">
        <is>
          <t>Score Half Year</t>
        </is>
      </c>
    </row>
    <row r="10">
      <c r="A10" s="5" t="inlineStr">
        <is>
          <t>Branche / Industry</t>
        </is>
      </c>
      <c r="B10" t="inlineStr">
        <is>
          <t>Telecommunications Provider</t>
        </is>
      </c>
      <c r="C10" s="5" t="inlineStr">
        <is>
          <t>28.10.2020</t>
        </is>
      </c>
      <c r="D10" s="5" t="inlineStr">
        <is>
          <t>Q3 Earnings</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Telefónica Deutschland Holding AGGeorg-Brauchle-Ring 23-25  D-80992 München</t>
        </is>
      </c>
    </row>
    <row r="14">
      <c r="A14" s="5" t="inlineStr">
        <is>
          <t>Management</t>
        </is>
      </c>
      <c r="B14" t="inlineStr">
        <is>
          <t>Markus Haas, Markus Rolle, Valentina Daiber, Nicole Gerhardt, Alfons Lösing, Wolfgang Metze, Mallik Rao</t>
        </is>
      </c>
    </row>
    <row r="15">
      <c r="A15" s="5" t="inlineStr">
        <is>
          <t>Aufsichtsrat / Board</t>
        </is>
      </c>
      <c r="B15" t="inlineStr">
        <is>
          <t>Peter Löscher, Christoph Braun, Sally Anne Ashford, Martin Butz, Pablo de Carvajal González, Patricia Cobián González, Peter Erskine, María García-Legaz Ponce, Cansever Heil, Christoph Heil, Michael Hoffmann, Julio Linares López, Thomas Pfeil, Joachim Rieger, Dr. Jan-Erik Walter, Claudia Weber</t>
        </is>
      </c>
    </row>
    <row r="16">
      <c r="A16" s="5" t="inlineStr">
        <is>
          <t>Beschreibung</t>
        </is>
      </c>
      <c r="B16" t="inlineStr">
        <is>
          <t>Telefónica Deutschland zählt mit über 49 Millionen Kundenanschlüssen zu den größten integrierten Telekommunikationsanbietern in Deutschland. Die Gesellschaft offeriert für Privat- und Geschäftskunden Mobilfunk- und Festnetzprodukte sowie Datenversand und Mehrwertdienste. Die Produktpalette setzt sich aus Post- und Prepaid-Mobilfunkprodukten sowie mobilen Datendiensten auf Basis der GPRS-, UMTS- und LTE-Technologie zusammen. Als integrierter Telekommunikationsanbieter stellt das Unternehmen des Weiteren DSL-Festnetztelefonie und Highspeed-Internet zur Verfügung. Anfang 2013 startet die Telekommunikationsgesellschaft mit der Marke O2 ein mobiles Bezahlverfahren: Kunden können via Handy Beträge überweisen. Ergänzend offeriert O2 die digitale Geldbörse mit dem Markennamen O2 Wallet. Copyright 2014 FINANCE BASE AG</t>
        </is>
      </c>
    </row>
    <row r="17">
      <c r="A17" s="5" t="inlineStr">
        <is>
          <t>Profile</t>
        </is>
      </c>
      <c r="B17" t="inlineStr">
        <is>
          <t>Telefónica Germany is one with more than 49 million customer connections to the largest integrated telecommunications provider in Germany. The Company offers for private and business clients mobile and fixed network products as well as data transmission and value added services. The product range consists of postpaid and prepaid wireless products and mobile data services based on GPRS, UMTS and LTE technology together. As an integrated telecommunications provider, the company further offers DSL fixed network telephony and high-speed Internet. Early 2013, the telecommunications company will launch a mobile payment system with the brand O2 Customers can transfer mobile amounts. In addition offers O2 digital wallet with the brand name O2 Wallet.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inlineStr"/>
    </row>
    <row r="20">
      <c r="A20" s="5" t="inlineStr">
        <is>
          <t>Umsatz</t>
        </is>
      </c>
      <c r="B20" s="5" t="inlineStr">
        <is>
          <t>Revenue</t>
        </is>
      </c>
      <c r="C20" t="n">
        <v>7399</v>
      </c>
      <c r="D20" t="n">
        <v>7320</v>
      </c>
      <c r="E20" t="n">
        <v>7296</v>
      </c>
      <c r="F20" t="n">
        <v>7503</v>
      </c>
      <c r="G20" t="n">
        <v>7888</v>
      </c>
      <c r="H20" t="n">
        <v>5522</v>
      </c>
      <c r="I20" t="n">
        <v>4914</v>
      </c>
      <c r="J20" t="n">
        <v>5213</v>
      </c>
      <c r="K20" t="n">
        <v>5036</v>
      </c>
    </row>
    <row r="21">
      <c r="A21" s="5" t="inlineStr">
        <is>
          <t>Operatives Ergebnis (EBIT)</t>
        </is>
      </c>
      <c r="B21" s="5" t="inlineStr">
        <is>
          <t>EBIT Earning Before Interest &amp; Tax</t>
        </is>
      </c>
      <c r="C21" t="n">
        <v>-124</v>
      </c>
      <c r="D21" t="n">
        <v>-190</v>
      </c>
      <c r="E21" t="n">
        <v>-84</v>
      </c>
      <c r="F21" t="n">
        <v>-50</v>
      </c>
      <c r="G21" t="n">
        <v>-263</v>
      </c>
      <c r="H21" t="n">
        <v>-646</v>
      </c>
      <c r="I21" t="n">
        <v>105.4</v>
      </c>
      <c r="J21" t="n">
        <v>145.9</v>
      </c>
      <c r="K21" t="n">
        <v>67</v>
      </c>
    </row>
    <row r="22">
      <c r="A22" s="5" t="inlineStr">
        <is>
          <t>Finanzergebnis</t>
        </is>
      </c>
      <c r="B22" s="5" t="inlineStr">
        <is>
          <t>Financial Result</t>
        </is>
      </c>
      <c r="C22" t="n">
        <v>-55</v>
      </c>
      <c r="D22" t="n">
        <v>-43</v>
      </c>
      <c r="E22" t="n">
        <v>-34</v>
      </c>
      <c r="F22" t="n">
        <v>-36</v>
      </c>
      <c r="G22" t="n">
        <v>-48</v>
      </c>
      <c r="H22" t="n">
        <v>-41</v>
      </c>
      <c r="I22" t="n">
        <v>-27</v>
      </c>
      <c r="J22" t="n">
        <v>-6.1</v>
      </c>
      <c r="K22" t="n">
        <v>6.1</v>
      </c>
    </row>
    <row r="23">
      <c r="A23" s="5" t="inlineStr">
        <is>
          <t>Ergebnis vor Steuer (EBT)</t>
        </is>
      </c>
      <c r="B23" s="5" t="inlineStr">
        <is>
          <t>EBT Earning Before Tax</t>
        </is>
      </c>
      <c r="C23" t="n">
        <v>-179</v>
      </c>
      <c r="D23" t="n">
        <v>-233</v>
      </c>
      <c r="E23" t="n">
        <v>-118</v>
      </c>
      <c r="F23" t="n">
        <v>-86</v>
      </c>
      <c r="G23" t="n">
        <v>-311</v>
      </c>
      <c r="H23" t="n">
        <v>-687</v>
      </c>
      <c r="I23" t="n">
        <v>78.40000000000001</v>
      </c>
      <c r="J23" t="n">
        <v>139.8</v>
      </c>
      <c r="K23" t="n">
        <v>73.09999999999999</v>
      </c>
    </row>
    <row r="24">
      <c r="A24" s="5" t="inlineStr">
        <is>
          <t>Steuern auf Einkommen und Ertrag</t>
        </is>
      </c>
      <c r="B24" s="5" t="inlineStr">
        <is>
          <t>Taxes on income and earnings</t>
        </is>
      </c>
      <c r="C24" t="n">
        <v>33</v>
      </c>
      <c r="D24" t="n">
        <v>-3</v>
      </c>
      <c r="E24" t="n">
        <v>262</v>
      </c>
      <c r="F24" t="n">
        <v>90</v>
      </c>
      <c r="G24" t="n">
        <v>72</v>
      </c>
      <c r="H24" t="n">
        <v>34</v>
      </c>
      <c r="I24" t="n">
        <v>0.6</v>
      </c>
      <c r="J24" t="n">
        <v>-167.8</v>
      </c>
      <c r="K24" t="n">
        <v>1.7</v>
      </c>
    </row>
    <row r="25">
      <c r="A25" s="5" t="inlineStr">
        <is>
          <t>Ergebnis nach Steuer</t>
        </is>
      </c>
      <c r="B25" s="5" t="inlineStr">
        <is>
          <t>Earnings after tax</t>
        </is>
      </c>
      <c r="C25" t="n">
        <v>-212</v>
      </c>
      <c r="D25" t="n">
        <v>-230</v>
      </c>
      <c r="E25" t="n">
        <v>-381</v>
      </c>
      <c r="F25" t="n">
        <v>-176</v>
      </c>
      <c r="G25" t="n">
        <v>-383</v>
      </c>
      <c r="H25" t="n">
        <v>-721</v>
      </c>
      <c r="I25" t="n">
        <v>77.8</v>
      </c>
      <c r="J25" t="n">
        <v>307.5</v>
      </c>
      <c r="K25" t="n">
        <v>71.3</v>
      </c>
    </row>
    <row r="26">
      <c r="A26" s="5" t="inlineStr">
        <is>
          <t>Jahresüberschuss/-fehlbetrag</t>
        </is>
      </c>
      <c r="B26" s="5" t="inlineStr">
        <is>
          <t>Net Profit</t>
        </is>
      </c>
      <c r="C26" t="n">
        <v>-212</v>
      </c>
      <c r="D26" t="n">
        <v>-230</v>
      </c>
      <c r="E26" t="n">
        <v>-381</v>
      </c>
      <c r="F26" t="n">
        <v>-176</v>
      </c>
      <c r="G26" t="n">
        <v>-383</v>
      </c>
      <c r="H26" t="n">
        <v>-721</v>
      </c>
      <c r="I26" t="n">
        <v>77.8</v>
      </c>
      <c r="J26" t="n">
        <v>1335</v>
      </c>
      <c r="K26" t="n">
        <v>553.9</v>
      </c>
    </row>
    <row r="27">
      <c r="A27" s="5" t="inlineStr">
        <is>
          <t>Summe Umlaufvermögen</t>
        </is>
      </c>
      <c r="B27" s="5" t="inlineStr">
        <is>
          <t>Current Assets</t>
        </is>
      </c>
      <c r="C27" t="n">
        <v>2783</v>
      </c>
      <c r="D27" t="n">
        <v>2736</v>
      </c>
      <c r="E27" t="n">
        <v>2160</v>
      </c>
      <c r="F27" t="n">
        <v>2246</v>
      </c>
      <c r="G27" t="n">
        <v>2248</v>
      </c>
      <c r="H27" t="n">
        <v>3494</v>
      </c>
      <c r="I27" t="n">
        <v>1854</v>
      </c>
      <c r="J27" t="n">
        <v>1418</v>
      </c>
      <c r="K27" t="n">
        <v>5657</v>
      </c>
    </row>
    <row r="28">
      <c r="A28" s="5" t="inlineStr">
        <is>
          <t>Summe Anlagevermögen</t>
        </is>
      </c>
      <c r="B28" s="5" t="inlineStr">
        <is>
          <t>Fixed Assets</t>
        </is>
      </c>
      <c r="C28" t="n">
        <v>14368</v>
      </c>
      <c r="D28" t="n">
        <v>11060</v>
      </c>
      <c r="E28" t="n">
        <v>11940</v>
      </c>
      <c r="F28" t="n">
        <v>13055</v>
      </c>
      <c r="G28" t="n">
        <v>14406</v>
      </c>
      <c r="H28" t="n">
        <v>14393</v>
      </c>
      <c r="I28" t="n">
        <v>7168</v>
      </c>
      <c r="J28" t="n">
        <v>7652</v>
      </c>
      <c r="K28" t="n">
        <v>7997</v>
      </c>
    </row>
    <row r="29">
      <c r="A29" s="5" t="inlineStr">
        <is>
          <t>Summe Aktiva</t>
        </is>
      </c>
      <c r="B29" s="5" t="inlineStr">
        <is>
          <t>Total Assets</t>
        </is>
      </c>
      <c r="C29" t="n">
        <v>17151</v>
      </c>
      <c r="D29" t="n">
        <v>13796</v>
      </c>
      <c r="E29" t="n">
        <v>14100</v>
      </c>
      <c r="F29" t="n">
        <v>15301</v>
      </c>
      <c r="G29" t="n">
        <v>16654</v>
      </c>
      <c r="H29" t="n">
        <v>17887</v>
      </c>
      <c r="I29" t="n">
        <v>9021</v>
      </c>
      <c r="J29" t="n">
        <v>9070</v>
      </c>
      <c r="K29" t="n">
        <v>13654</v>
      </c>
    </row>
    <row r="30">
      <c r="A30" s="5" t="inlineStr">
        <is>
          <t>Summe kurzfristiges Fremdkapital</t>
        </is>
      </c>
      <c r="B30" s="5" t="inlineStr">
        <is>
          <t>Short-Term Debt</t>
        </is>
      </c>
      <c r="C30" t="n">
        <v>4084</v>
      </c>
      <c r="D30" t="n">
        <v>3326</v>
      </c>
      <c r="E30" t="n">
        <v>3662</v>
      </c>
      <c r="F30" t="n">
        <v>3256</v>
      </c>
      <c r="G30" t="n">
        <v>3554</v>
      </c>
      <c r="H30" t="n">
        <v>3595</v>
      </c>
      <c r="I30" t="n">
        <v>1571</v>
      </c>
      <c r="J30" t="n">
        <v>1549</v>
      </c>
      <c r="K30" t="n">
        <v>1296</v>
      </c>
    </row>
    <row r="31">
      <c r="A31" s="5" t="inlineStr">
        <is>
          <t>Summe langfristiges Fremdkapital</t>
        </is>
      </c>
      <c r="B31" s="5" t="inlineStr">
        <is>
          <t>Long-Term Debt</t>
        </is>
      </c>
      <c r="C31" t="n">
        <v>6532</v>
      </c>
      <c r="D31" t="n">
        <v>2901</v>
      </c>
      <c r="E31" t="n">
        <v>2141</v>
      </c>
      <c r="F31" t="n">
        <v>2637</v>
      </c>
      <c r="G31" t="n">
        <v>2779</v>
      </c>
      <c r="H31" t="n">
        <v>2912</v>
      </c>
      <c r="I31" t="n">
        <v>1452</v>
      </c>
      <c r="J31" t="n">
        <v>1092</v>
      </c>
      <c r="K31" t="n">
        <v>75.3</v>
      </c>
    </row>
    <row r="32">
      <c r="A32" s="5" t="inlineStr">
        <is>
          <t>Summe Fremdkapital</t>
        </is>
      </c>
      <c r="B32" s="5" t="inlineStr">
        <is>
          <t>Total Liabilities</t>
        </is>
      </c>
      <c r="C32" t="n">
        <v>10616</v>
      </c>
      <c r="D32" t="n">
        <v>6227</v>
      </c>
      <c r="E32" t="n">
        <v>5803</v>
      </c>
      <c r="F32" t="n">
        <v>5893</v>
      </c>
      <c r="G32" t="n">
        <v>6333</v>
      </c>
      <c r="H32" t="n">
        <v>6507</v>
      </c>
      <c r="I32" t="n">
        <v>3022</v>
      </c>
      <c r="J32" t="n">
        <v>2641</v>
      </c>
      <c r="K32" t="n">
        <v>1372</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row>
    <row r="34">
      <c r="A34" s="5" t="inlineStr">
        <is>
          <t>Summe Eigenkapital</t>
        </is>
      </c>
      <c r="B34" s="5" t="inlineStr">
        <is>
          <t>Equity</t>
        </is>
      </c>
      <c r="C34" t="n">
        <v>6534</v>
      </c>
      <c r="D34" t="n">
        <v>7569</v>
      </c>
      <c r="E34" t="n">
        <v>8297</v>
      </c>
      <c r="F34" t="n">
        <v>9408</v>
      </c>
      <c r="G34" t="n">
        <v>10321</v>
      </c>
      <c r="H34" t="n">
        <v>11380</v>
      </c>
      <c r="I34" t="n">
        <v>5999</v>
      </c>
      <c r="J34" t="n">
        <v>6429</v>
      </c>
      <c r="K34" t="n">
        <v>12283</v>
      </c>
    </row>
    <row r="35">
      <c r="A35" s="5" t="inlineStr">
        <is>
          <t>Summe Passiva</t>
        </is>
      </c>
      <c r="B35" s="5" t="inlineStr">
        <is>
          <t>Liabilities &amp; Shareholder Equity</t>
        </is>
      </c>
      <c r="C35" t="n">
        <v>17151</v>
      </c>
      <c r="D35" t="n">
        <v>13796</v>
      </c>
      <c r="E35" t="n">
        <v>14100</v>
      </c>
      <c r="F35" t="n">
        <v>15301</v>
      </c>
      <c r="G35" t="n">
        <v>16654</v>
      </c>
      <c r="H35" t="n">
        <v>17887</v>
      </c>
      <c r="I35" t="n">
        <v>9021</v>
      </c>
      <c r="J35" t="n">
        <v>9070</v>
      </c>
      <c r="K35" t="n">
        <v>13654</v>
      </c>
    </row>
    <row r="36">
      <c r="A36" s="5" t="inlineStr">
        <is>
          <t>Mio.Aktien im Umlauf</t>
        </is>
      </c>
      <c r="B36" s="5" t="inlineStr">
        <is>
          <t>Million shares outstanding</t>
        </is>
      </c>
      <c r="C36" t="n">
        <v>2975</v>
      </c>
      <c r="D36" t="n">
        <v>2975</v>
      </c>
      <c r="E36" t="n">
        <v>2975</v>
      </c>
      <c r="F36" t="n">
        <v>2975</v>
      </c>
      <c r="G36" t="n">
        <v>2975</v>
      </c>
      <c r="H36" t="n">
        <v>2975</v>
      </c>
      <c r="I36" t="n">
        <v>1117</v>
      </c>
      <c r="J36" t="n">
        <v>1117</v>
      </c>
      <c r="K36" t="n">
        <v>1117</v>
      </c>
    </row>
    <row r="37">
      <c r="A37" s="5" t="inlineStr">
        <is>
          <t>Gezeichnetes Kapital (in Mio.)</t>
        </is>
      </c>
      <c r="B37" s="5" t="inlineStr">
        <is>
          <t>Subscribed Capital in M</t>
        </is>
      </c>
      <c r="C37" t="n">
        <v>2975</v>
      </c>
      <c r="D37" t="n">
        <v>2975</v>
      </c>
      <c r="E37" t="n">
        <v>2975</v>
      </c>
      <c r="F37" t="n">
        <v>2975</v>
      </c>
      <c r="G37" t="n">
        <v>2975</v>
      </c>
      <c r="H37" t="n">
        <v>2975</v>
      </c>
      <c r="I37" t="n">
        <v>1117</v>
      </c>
      <c r="J37" t="n">
        <v>1117</v>
      </c>
      <c r="K37" t="n">
        <v>1117</v>
      </c>
    </row>
    <row r="38">
      <c r="A38" s="5" t="inlineStr">
        <is>
          <t>Ergebnis je Aktie (brutto)</t>
        </is>
      </c>
      <c r="B38" s="5" t="inlineStr">
        <is>
          <t>Earnings per share</t>
        </is>
      </c>
      <c r="C38" t="n">
        <v>-0.06</v>
      </c>
      <c r="D38" t="n">
        <v>-0.08</v>
      </c>
      <c r="E38" t="n">
        <v>-0.04</v>
      </c>
      <c r="F38" t="n">
        <v>-0.03</v>
      </c>
      <c r="G38" t="n">
        <v>-0.1</v>
      </c>
      <c r="H38" t="n">
        <v>-0.23</v>
      </c>
      <c r="I38" t="n">
        <v>0.07000000000000001</v>
      </c>
      <c r="J38" t="n">
        <v>0.13</v>
      </c>
      <c r="K38" t="n">
        <v>0.07000000000000001</v>
      </c>
    </row>
    <row r="39">
      <c r="A39" s="5" t="inlineStr">
        <is>
          <t>Ergebnis je Aktie (unverwässert)</t>
        </is>
      </c>
      <c r="B39" s="5" t="inlineStr">
        <is>
          <t>Basic Earnings per share</t>
        </is>
      </c>
      <c r="C39" t="n">
        <v>-0.07000000000000001</v>
      </c>
      <c r="D39" t="n">
        <v>-0.08</v>
      </c>
      <c r="E39" t="n">
        <v>-0.13</v>
      </c>
      <c r="F39" t="n">
        <v>-0.06</v>
      </c>
      <c r="G39" t="n">
        <v>-0.13</v>
      </c>
      <c r="H39" t="n">
        <v>-0.43</v>
      </c>
      <c r="I39" t="n">
        <v>0.07000000000000001</v>
      </c>
      <c r="J39" t="n">
        <v>1.2</v>
      </c>
      <c r="K39" t="n">
        <v>0.49</v>
      </c>
    </row>
    <row r="40">
      <c r="A40" s="5" t="inlineStr">
        <is>
          <t>Ergebnis je Aktie (verwässert)</t>
        </is>
      </c>
      <c r="B40" s="5" t="inlineStr">
        <is>
          <t>Diluted Earnings per share</t>
        </is>
      </c>
      <c r="C40" t="n">
        <v>-0.07000000000000001</v>
      </c>
      <c r="D40" t="n">
        <v>-0.08</v>
      </c>
      <c r="E40" t="n">
        <v>-0.13</v>
      </c>
      <c r="F40" t="n">
        <v>-0.06</v>
      </c>
      <c r="G40" t="n">
        <v>-0.13</v>
      </c>
      <c r="H40" t="n">
        <v>-0.43</v>
      </c>
      <c r="I40" t="n">
        <v>0.07000000000000001</v>
      </c>
      <c r="J40" t="n">
        <v>1.2</v>
      </c>
      <c r="K40" t="n">
        <v>0.49</v>
      </c>
    </row>
    <row r="41">
      <c r="A41" s="5" t="inlineStr">
        <is>
          <t>Dividende je Aktie</t>
        </is>
      </c>
      <c r="B41" s="5" t="inlineStr">
        <is>
          <t>Dividend per share</t>
        </is>
      </c>
      <c r="C41" t="n">
        <v>0.17</v>
      </c>
      <c r="D41" t="n">
        <v>0.27</v>
      </c>
      <c r="E41" t="n">
        <v>0.26</v>
      </c>
      <c r="F41" t="n">
        <v>0.25</v>
      </c>
      <c r="G41" t="n">
        <v>0.24</v>
      </c>
      <c r="H41" t="n">
        <v>0.24</v>
      </c>
      <c r="I41" t="n">
        <v>0.47</v>
      </c>
      <c r="J41" t="n">
        <v>0.45</v>
      </c>
      <c r="K41" t="inlineStr">
        <is>
          <t>-</t>
        </is>
      </c>
    </row>
    <row r="42">
      <c r="A42" s="5" t="inlineStr">
        <is>
          <t>Dividendenausschüttung in Mio</t>
        </is>
      </c>
      <c r="B42" s="5" t="inlineStr">
        <is>
          <t>Dividend Payment in M</t>
        </is>
      </c>
      <c r="C42" t="n">
        <v>506</v>
      </c>
      <c r="D42" t="n">
        <v>803.1</v>
      </c>
      <c r="E42" t="n">
        <v>773</v>
      </c>
      <c r="F42" t="n">
        <v>744</v>
      </c>
      <c r="G42" t="n">
        <v>714</v>
      </c>
      <c r="H42" t="n">
        <v>713.9</v>
      </c>
      <c r="I42" t="n">
        <v>525</v>
      </c>
      <c r="J42" t="n">
        <v>503</v>
      </c>
      <c r="K42" t="inlineStr">
        <is>
          <t>-</t>
        </is>
      </c>
    </row>
    <row r="43">
      <c r="A43" s="5" t="inlineStr">
        <is>
          <t>Umsatz</t>
        </is>
      </c>
      <c r="B43" s="5" t="inlineStr">
        <is>
          <t>Revenue</t>
        </is>
      </c>
      <c r="C43" t="n">
        <v>2.49</v>
      </c>
      <c r="D43" t="n">
        <v>2.46</v>
      </c>
      <c r="E43" t="n">
        <v>2.45</v>
      </c>
      <c r="F43" t="n">
        <v>2.52</v>
      </c>
      <c r="G43" t="n">
        <v>2.65</v>
      </c>
      <c r="H43" t="n">
        <v>1.86</v>
      </c>
      <c r="I43" t="n">
        <v>4.4</v>
      </c>
      <c r="J43" t="n">
        <v>4.67</v>
      </c>
      <c r="K43" t="n">
        <v>4.51</v>
      </c>
    </row>
    <row r="44">
      <c r="A44" s="5" t="inlineStr">
        <is>
          <t>Buchwert je Aktie</t>
        </is>
      </c>
      <c r="B44" s="5" t="inlineStr">
        <is>
          <t>Book value per share</t>
        </is>
      </c>
      <c r="C44" t="n">
        <v>2.2</v>
      </c>
      <c r="D44" t="n">
        <v>2.54</v>
      </c>
      <c r="E44" t="n">
        <v>2.79</v>
      </c>
      <c r="F44" t="n">
        <v>3.16</v>
      </c>
      <c r="G44" t="n">
        <v>3.47</v>
      </c>
      <c r="H44" t="n">
        <v>3.83</v>
      </c>
      <c r="I44" t="n">
        <v>5.37</v>
      </c>
      <c r="J44" t="n">
        <v>5.76</v>
      </c>
      <c r="K44" t="n">
        <v>11</v>
      </c>
    </row>
    <row r="45">
      <c r="A45" s="5" t="inlineStr">
        <is>
          <t>Cashflow je Aktie</t>
        </is>
      </c>
      <c r="B45" s="5" t="inlineStr">
        <is>
          <t>Cashflow per share</t>
        </is>
      </c>
      <c r="C45" t="n">
        <v>0.68</v>
      </c>
      <c r="D45" t="n">
        <v>0.57</v>
      </c>
      <c r="E45" t="n">
        <v>0.57</v>
      </c>
      <c r="F45" t="n">
        <v>0.62</v>
      </c>
      <c r="G45" t="n">
        <v>0.62</v>
      </c>
      <c r="H45" t="n">
        <v>0.47</v>
      </c>
      <c r="I45" t="n">
        <v>1.14</v>
      </c>
      <c r="J45" t="n">
        <v>1.46</v>
      </c>
      <c r="K45" t="n">
        <v>1.43</v>
      </c>
    </row>
    <row r="46">
      <c r="A46" s="5" t="inlineStr">
        <is>
          <t>Bilanzsumme je Aktie</t>
        </is>
      </c>
      <c r="B46" s="5" t="inlineStr">
        <is>
          <t>Total assets per share</t>
        </is>
      </c>
      <c r="C46" t="n">
        <v>5.77</v>
      </c>
      <c r="D46" t="n">
        <v>4.64</v>
      </c>
      <c r="E46" t="n">
        <v>4.74</v>
      </c>
      <c r="F46" t="n">
        <v>5.14</v>
      </c>
      <c r="G46" t="n">
        <v>5.6</v>
      </c>
      <c r="H46" t="n">
        <v>6.01</v>
      </c>
      <c r="I46" t="n">
        <v>8.08</v>
      </c>
      <c r="J46" t="n">
        <v>8.119999999999999</v>
      </c>
      <c r="K46" t="n">
        <v>12.22</v>
      </c>
    </row>
    <row r="47">
      <c r="A47" s="5" t="inlineStr">
        <is>
          <t>Personal am Ende des Jahres</t>
        </is>
      </c>
      <c r="B47" s="5" t="inlineStr">
        <is>
          <t>Staff at the end of year</t>
        </is>
      </c>
      <c r="C47" t="n">
        <v>8590</v>
      </c>
      <c r="D47" t="n">
        <v>8868</v>
      </c>
      <c r="E47" t="n">
        <v>9281</v>
      </c>
      <c r="F47" t="n">
        <v>9476</v>
      </c>
      <c r="G47" t="n">
        <v>9464</v>
      </c>
      <c r="H47" t="n">
        <v>10936</v>
      </c>
      <c r="I47" t="n">
        <v>5940</v>
      </c>
      <c r="J47" t="n">
        <v>6019</v>
      </c>
      <c r="K47" t="n">
        <v>6281</v>
      </c>
    </row>
    <row r="48">
      <c r="A48" s="5" t="inlineStr">
        <is>
          <t>Personalaufwand in Mio. EUR</t>
        </is>
      </c>
      <c r="B48" s="5" t="inlineStr">
        <is>
          <t>Personnel expenses in M</t>
        </is>
      </c>
      <c r="C48" t="n">
        <v>592</v>
      </c>
      <c r="D48" t="n">
        <v>610</v>
      </c>
      <c r="E48" t="n">
        <v>642</v>
      </c>
      <c r="F48" t="n">
        <v>646</v>
      </c>
      <c r="G48" t="n">
        <v>655</v>
      </c>
      <c r="H48" t="n">
        <v>828</v>
      </c>
      <c r="I48" t="n">
        <v>419</v>
      </c>
      <c r="J48" t="n">
        <v>465</v>
      </c>
      <c r="K48" t="n">
        <v>438</v>
      </c>
    </row>
    <row r="49">
      <c r="A49" s="5" t="inlineStr">
        <is>
          <t>Aufwand je Mitarbeiter in EUR</t>
        </is>
      </c>
      <c r="B49" s="5" t="inlineStr">
        <is>
          <t>Effort per employee</t>
        </is>
      </c>
      <c r="C49" t="n">
        <v>68917</v>
      </c>
      <c r="D49" t="n">
        <v>68787</v>
      </c>
      <c r="E49" t="n">
        <v>69174</v>
      </c>
      <c r="F49" t="n">
        <v>68172</v>
      </c>
      <c r="G49" t="n">
        <v>69210</v>
      </c>
      <c r="H49" t="n">
        <v>75713</v>
      </c>
      <c r="I49" t="n">
        <v>70539</v>
      </c>
      <c r="J49" t="n">
        <v>77255</v>
      </c>
      <c r="K49" t="n">
        <v>69734</v>
      </c>
    </row>
    <row r="50">
      <c r="A50" s="5" t="inlineStr">
        <is>
          <t>Umsatz je Aktie</t>
        </is>
      </c>
      <c r="B50" s="5" t="inlineStr">
        <is>
          <t>Revenue per share</t>
        </is>
      </c>
      <c r="C50" t="n">
        <v>861350</v>
      </c>
      <c r="D50" t="n">
        <v>825440</v>
      </c>
      <c r="E50" t="n">
        <v>786122</v>
      </c>
      <c r="F50" t="n">
        <v>791790</v>
      </c>
      <c r="G50" t="n">
        <v>833474</v>
      </c>
      <c r="H50" t="n">
        <v>504938</v>
      </c>
      <c r="I50" t="n">
        <v>827253</v>
      </c>
      <c r="J50" t="n">
        <v>866064</v>
      </c>
      <c r="K50" t="n">
        <v>801711</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row>
    <row r="52">
      <c r="A52" s="5" t="inlineStr">
        <is>
          <t>Gewinn je Mitarbeiter in EUR</t>
        </is>
      </c>
      <c r="B52" s="5" t="inlineStr">
        <is>
          <t>Earnings per employee</t>
        </is>
      </c>
      <c r="C52" t="n">
        <v>-24680</v>
      </c>
      <c r="D52" t="n">
        <v>-25936</v>
      </c>
      <c r="E52" t="n">
        <v>-41052</v>
      </c>
      <c r="F52" t="n">
        <v>-18573</v>
      </c>
      <c r="G52" t="n">
        <v>-40469</v>
      </c>
      <c r="H52" t="n">
        <v>-65929</v>
      </c>
      <c r="I52" t="n">
        <v>13098</v>
      </c>
      <c r="J52" t="n">
        <v>221731</v>
      </c>
      <c r="K52" t="n">
        <v>88187</v>
      </c>
    </row>
    <row r="53">
      <c r="A53" s="5" t="inlineStr">
        <is>
          <t>KGV (Kurs/Gewinn)</t>
        </is>
      </c>
      <c r="B53" s="5" t="inlineStr">
        <is>
          <t>PE (price/earnings)</t>
        </is>
      </c>
      <c r="C53" t="inlineStr">
        <is>
          <t>-</t>
        </is>
      </c>
      <c r="D53" t="inlineStr">
        <is>
          <t>-</t>
        </is>
      </c>
      <c r="E53" t="inlineStr">
        <is>
          <t>-</t>
        </is>
      </c>
      <c r="F53" t="inlineStr">
        <is>
          <t>-</t>
        </is>
      </c>
      <c r="G53" t="inlineStr">
        <is>
          <t>-</t>
        </is>
      </c>
      <c r="H53" t="inlineStr">
        <is>
          <t>-</t>
        </is>
      </c>
      <c r="I53" t="n">
        <v>85.7</v>
      </c>
      <c r="J53" t="n">
        <v>4.8</v>
      </c>
      <c r="K53" t="inlineStr">
        <is>
          <t>-</t>
        </is>
      </c>
    </row>
    <row r="54">
      <c r="A54" s="5" t="inlineStr">
        <is>
          <t>KUV (Kurs/Umsatz)</t>
        </is>
      </c>
      <c r="B54" s="5" t="inlineStr">
        <is>
          <t>PS (price/sales)</t>
        </is>
      </c>
      <c r="C54" t="n">
        <v>1.04</v>
      </c>
      <c r="D54" t="n">
        <v>1.39</v>
      </c>
      <c r="E54" t="n">
        <v>1.7</v>
      </c>
      <c r="F54" t="n">
        <v>1.61</v>
      </c>
      <c r="G54" t="n">
        <v>1.85</v>
      </c>
      <c r="H54" t="n">
        <v>2.38</v>
      </c>
      <c r="I54" t="n">
        <v>1.36</v>
      </c>
      <c r="J54" t="n">
        <v>1.24</v>
      </c>
      <c r="K54" t="inlineStr">
        <is>
          <t>-</t>
        </is>
      </c>
    </row>
    <row r="55">
      <c r="A55" s="5" t="inlineStr">
        <is>
          <t>KBV (Kurs/Buchwert)</t>
        </is>
      </c>
      <c r="B55" s="5" t="inlineStr">
        <is>
          <t>PB (price/book value)</t>
        </is>
      </c>
      <c r="C55" t="n">
        <v>1.17</v>
      </c>
      <c r="D55" t="n">
        <v>1.34</v>
      </c>
      <c r="E55" t="n">
        <v>1.5</v>
      </c>
      <c r="F55" t="n">
        <v>1.29</v>
      </c>
      <c r="G55" t="n">
        <v>1.42</v>
      </c>
      <c r="H55" t="n">
        <v>1.15</v>
      </c>
      <c r="I55" t="n">
        <v>1.12</v>
      </c>
      <c r="J55" t="n">
        <v>1</v>
      </c>
      <c r="K55" t="inlineStr">
        <is>
          <t>-</t>
        </is>
      </c>
    </row>
    <row r="56">
      <c r="A56" s="5" t="inlineStr">
        <is>
          <t>KCV (Kurs/Cashflow)</t>
        </is>
      </c>
      <c r="B56" s="5" t="inlineStr">
        <is>
          <t>PC (price/cashflow)</t>
        </is>
      </c>
      <c r="C56" t="n">
        <v>3.8</v>
      </c>
      <c r="D56" t="n">
        <v>6.02</v>
      </c>
      <c r="E56" t="n">
        <v>7.31</v>
      </c>
      <c r="F56" t="n">
        <v>6.51</v>
      </c>
      <c r="G56" t="n">
        <v>7.95</v>
      </c>
      <c r="H56" t="n">
        <v>9.35</v>
      </c>
      <c r="I56" t="n">
        <v>5.28</v>
      </c>
      <c r="J56" t="n">
        <v>3.95</v>
      </c>
      <c r="K56" t="inlineStr">
        <is>
          <t>-</t>
        </is>
      </c>
    </row>
    <row r="57">
      <c r="A57" s="5" t="inlineStr">
        <is>
          <t>Dividendenrendite in %</t>
        </is>
      </c>
      <c r="B57" s="5" t="inlineStr">
        <is>
          <t>Dividend Yield in %</t>
        </is>
      </c>
      <c r="C57" t="n">
        <v>6.6</v>
      </c>
      <c r="D57" t="n">
        <v>7.89</v>
      </c>
      <c r="E57" t="n">
        <v>6.22</v>
      </c>
      <c r="F57" t="n">
        <v>6.14</v>
      </c>
      <c r="G57" t="n">
        <v>4.89</v>
      </c>
      <c r="H57" t="n">
        <v>5.44</v>
      </c>
      <c r="I57" t="n">
        <v>7.83</v>
      </c>
      <c r="J57" t="n">
        <v>7.8</v>
      </c>
      <c r="K57" t="inlineStr">
        <is>
          <t>-</t>
        </is>
      </c>
    </row>
    <row r="58">
      <c r="A58" s="5" t="inlineStr">
        <is>
          <t>Gewinnrendite in %</t>
        </is>
      </c>
      <c r="B58" s="5" t="inlineStr">
        <is>
          <t>Return on profit in %</t>
        </is>
      </c>
      <c r="C58" t="n">
        <v>-2.7</v>
      </c>
      <c r="D58" t="n">
        <v>-2.3</v>
      </c>
      <c r="E58" t="n">
        <v>-3.1</v>
      </c>
      <c r="F58" t="n">
        <v>-1.5</v>
      </c>
      <c r="G58" t="n">
        <v>-2.6</v>
      </c>
      <c r="H58" t="n">
        <v>-9.800000000000001</v>
      </c>
      <c r="I58" t="n">
        <v>1.2</v>
      </c>
      <c r="J58" t="n">
        <v>20.8</v>
      </c>
      <c r="K58" t="inlineStr">
        <is>
          <t>-</t>
        </is>
      </c>
    </row>
    <row r="59">
      <c r="A59" s="5" t="inlineStr">
        <is>
          <t>Eigenkapitalrendite in %</t>
        </is>
      </c>
      <c r="B59" s="5" t="inlineStr">
        <is>
          <t>Return on Equity in %</t>
        </is>
      </c>
      <c r="C59" t="n">
        <v>-3.24</v>
      </c>
      <c r="D59" t="n">
        <v>-3.04</v>
      </c>
      <c r="E59" t="n">
        <v>-4.59</v>
      </c>
      <c r="F59" t="n">
        <v>-1.87</v>
      </c>
      <c r="G59" t="n">
        <v>-3.71</v>
      </c>
      <c r="H59" t="n">
        <v>-6.34</v>
      </c>
      <c r="I59" t="n">
        <v>1.3</v>
      </c>
      <c r="J59" t="n">
        <v>20.76</v>
      </c>
      <c r="K59" t="n">
        <v>4.51</v>
      </c>
    </row>
    <row r="60">
      <c r="A60" s="5" t="inlineStr">
        <is>
          <t>Umsatzrendite in %</t>
        </is>
      </c>
      <c r="B60" s="5" t="inlineStr">
        <is>
          <t>Return on sales in %</t>
        </is>
      </c>
      <c r="C60" t="n">
        <v>-2.87</v>
      </c>
      <c r="D60" t="n">
        <v>-3.14</v>
      </c>
      <c r="E60" t="n">
        <v>-5.22</v>
      </c>
      <c r="F60" t="n">
        <v>-2.35</v>
      </c>
      <c r="G60" t="n">
        <v>-4.86</v>
      </c>
      <c r="H60" t="n">
        <v>-13.06</v>
      </c>
      <c r="I60" t="n">
        <v>1.58</v>
      </c>
      <c r="J60" t="n">
        <v>25.6</v>
      </c>
      <c r="K60" t="n">
        <v>11</v>
      </c>
    </row>
    <row r="61">
      <c r="A61" s="5" t="inlineStr">
        <is>
          <t>Gesamtkapitalrendite in %</t>
        </is>
      </c>
      <c r="B61" s="5" t="inlineStr">
        <is>
          <t>Total Return on Investment in %</t>
        </is>
      </c>
      <c r="C61" t="n">
        <v>-0.92</v>
      </c>
      <c r="D61" t="n">
        <v>-1.36</v>
      </c>
      <c r="E61" t="n">
        <v>-2.46</v>
      </c>
      <c r="F61" t="n">
        <v>-0.84</v>
      </c>
      <c r="G61" t="n">
        <v>-1.96</v>
      </c>
      <c r="H61" t="n">
        <v>-3.75</v>
      </c>
      <c r="I61" t="n">
        <v>1.23</v>
      </c>
      <c r="J61" t="n">
        <v>14.95</v>
      </c>
      <c r="K61" t="n">
        <v>4.12</v>
      </c>
    </row>
    <row r="62">
      <c r="A62" s="5" t="inlineStr">
        <is>
          <t>Return on Investment in %</t>
        </is>
      </c>
      <c r="B62" s="5" t="inlineStr">
        <is>
          <t>Return on Investment in %</t>
        </is>
      </c>
      <c r="C62" t="n">
        <v>-1.24</v>
      </c>
      <c r="D62" t="n">
        <v>-1.67</v>
      </c>
      <c r="E62" t="n">
        <v>-2.7</v>
      </c>
      <c r="F62" t="n">
        <v>-1.15</v>
      </c>
      <c r="G62" t="n">
        <v>-2.3</v>
      </c>
      <c r="H62" t="n">
        <v>-4.03</v>
      </c>
      <c r="I62" t="n">
        <v>0.86</v>
      </c>
      <c r="J62" t="n">
        <v>14.71</v>
      </c>
      <c r="K62" t="n">
        <v>4.06</v>
      </c>
    </row>
    <row r="63">
      <c r="A63" s="5" t="inlineStr">
        <is>
          <t>Arbeitsintensität in %</t>
        </is>
      </c>
      <c r="B63" s="5" t="inlineStr">
        <is>
          <t>Work Intensity in %</t>
        </is>
      </c>
      <c r="C63" t="n">
        <v>16.23</v>
      </c>
      <c r="D63" t="n">
        <v>19.83</v>
      </c>
      <c r="E63" t="n">
        <v>15.32</v>
      </c>
      <c r="F63" t="n">
        <v>14.68</v>
      </c>
      <c r="G63" t="n">
        <v>13.5</v>
      </c>
      <c r="H63" t="n">
        <v>19.53</v>
      </c>
      <c r="I63" t="n">
        <v>20.55</v>
      </c>
      <c r="J63" t="n">
        <v>15.63</v>
      </c>
      <c r="K63" t="n">
        <v>41.43</v>
      </c>
    </row>
    <row r="64">
      <c r="A64" s="5" t="inlineStr">
        <is>
          <t>Eigenkapitalquote in %</t>
        </is>
      </c>
      <c r="B64" s="5" t="inlineStr">
        <is>
          <t>Equity Ratio in %</t>
        </is>
      </c>
      <c r="C64" t="n">
        <v>38.1</v>
      </c>
      <c r="D64" t="n">
        <v>54.86</v>
      </c>
      <c r="E64" t="n">
        <v>58.84</v>
      </c>
      <c r="F64" t="n">
        <v>61.49</v>
      </c>
      <c r="G64" t="n">
        <v>61.97</v>
      </c>
      <c r="H64" t="n">
        <v>63.62</v>
      </c>
      <c r="I64" t="n">
        <v>66.5</v>
      </c>
      <c r="J64" t="n">
        <v>70.88</v>
      </c>
      <c r="K64" t="n">
        <v>89.95</v>
      </c>
    </row>
    <row r="65">
      <c r="A65" s="5" t="inlineStr">
        <is>
          <t>Fremdkapitalquote in %</t>
        </is>
      </c>
      <c r="B65" s="5" t="inlineStr">
        <is>
          <t>Debt Ratio in %</t>
        </is>
      </c>
      <c r="C65" t="n">
        <v>61.9</v>
      </c>
      <c r="D65" t="n">
        <v>45.14</v>
      </c>
      <c r="E65" t="n">
        <v>41.16</v>
      </c>
      <c r="F65" t="n">
        <v>38.51</v>
      </c>
      <c r="G65" t="n">
        <v>38.03</v>
      </c>
      <c r="H65" t="n">
        <v>36.38</v>
      </c>
      <c r="I65" t="n">
        <v>33.5</v>
      </c>
      <c r="J65" t="n">
        <v>29.12</v>
      </c>
      <c r="K65" t="n">
        <v>10.05</v>
      </c>
    </row>
    <row r="66">
      <c r="A66" s="5" t="inlineStr">
        <is>
          <t>Verschuldungsgrad in %</t>
        </is>
      </c>
      <c r="B66" s="5" t="inlineStr">
        <is>
          <t>Finance Gearing in %</t>
        </is>
      </c>
      <c r="C66" t="n">
        <v>162.49</v>
      </c>
      <c r="D66" t="n">
        <v>82.27</v>
      </c>
      <c r="E66" t="n">
        <v>69.94</v>
      </c>
      <c r="F66" t="n">
        <v>62.64</v>
      </c>
      <c r="G66" t="n">
        <v>61.36</v>
      </c>
      <c r="H66" t="n">
        <v>57.18</v>
      </c>
      <c r="I66" t="n">
        <v>50.38</v>
      </c>
      <c r="J66" t="n">
        <v>41.08</v>
      </c>
      <c r="K66" t="n">
        <v>11.17</v>
      </c>
    </row>
    <row r="67">
      <c r="A67" s="5" t="inlineStr"/>
      <c r="B67" s="5" t="inlineStr"/>
    </row>
    <row r="68">
      <c r="A68" s="5" t="inlineStr">
        <is>
          <t>Kurzfristige Vermögensquote in %</t>
        </is>
      </c>
      <c r="B68" s="5" t="inlineStr">
        <is>
          <t>Current Assets Ratio in %</t>
        </is>
      </c>
      <c r="C68" t="n">
        <v>16.23</v>
      </c>
      <c r="D68" t="n">
        <v>19.83</v>
      </c>
      <c r="E68" t="n">
        <v>15.32</v>
      </c>
      <c r="F68" t="n">
        <v>14.68</v>
      </c>
      <c r="G68" t="n">
        <v>13.5</v>
      </c>
      <c r="H68" t="n">
        <v>19.53</v>
      </c>
      <c r="I68" t="n">
        <v>20.55</v>
      </c>
      <c r="J68" t="n">
        <v>15.63</v>
      </c>
    </row>
    <row r="69">
      <c r="A69" s="5" t="inlineStr">
        <is>
          <t>Nettogewinn Marge in %</t>
        </is>
      </c>
      <c r="B69" s="5" t="inlineStr">
        <is>
          <t>Net Profit Marge in %</t>
        </is>
      </c>
      <c r="C69" t="n">
        <v>-8514.059999999999</v>
      </c>
      <c r="D69" t="n">
        <v>-9349.59</v>
      </c>
      <c r="E69" t="n">
        <v>-15551.02</v>
      </c>
      <c r="F69" t="n">
        <v>-6984.13</v>
      </c>
      <c r="G69" t="n">
        <v>-14452.83</v>
      </c>
      <c r="H69" t="n">
        <v>-38763.44</v>
      </c>
      <c r="I69" t="n">
        <v>1768.18</v>
      </c>
      <c r="J69" t="n">
        <v>28586.72</v>
      </c>
    </row>
    <row r="70">
      <c r="A70" s="5" t="inlineStr">
        <is>
          <t>Operative Ergebnis Marge in %</t>
        </is>
      </c>
      <c r="B70" s="5" t="inlineStr">
        <is>
          <t>EBIT Marge in %</t>
        </is>
      </c>
      <c r="C70" t="n">
        <v>-4979.92</v>
      </c>
      <c r="D70" t="n">
        <v>-7723.58</v>
      </c>
      <c r="E70" t="n">
        <v>-3428.57</v>
      </c>
      <c r="F70" t="n">
        <v>-1984.13</v>
      </c>
      <c r="G70" t="n">
        <v>-9924.530000000001</v>
      </c>
      <c r="H70" t="n">
        <v>-34731.18</v>
      </c>
      <c r="I70" t="n">
        <v>2395.45</v>
      </c>
      <c r="J70" t="n">
        <v>3124.2</v>
      </c>
    </row>
    <row r="71">
      <c r="A71" s="5" t="inlineStr">
        <is>
          <t>Vermögensumsschlag in %</t>
        </is>
      </c>
      <c r="B71" s="5" t="inlineStr">
        <is>
          <t>Asset Turnover in %</t>
        </is>
      </c>
      <c r="C71" t="n">
        <v>0.01</v>
      </c>
      <c r="D71" t="n">
        <v>0.02</v>
      </c>
      <c r="E71" t="n">
        <v>0.02</v>
      </c>
      <c r="F71" t="n">
        <v>0.02</v>
      </c>
      <c r="G71" t="n">
        <v>0.02</v>
      </c>
      <c r="H71" t="n">
        <v>0.01</v>
      </c>
      <c r="I71" t="n">
        <v>0.05</v>
      </c>
      <c r="J71" t="n">
        <v>0.05</v>
      </c>
    </row>
    <row r="72">
      <c r="A72" s="5" t="inlineStr">
        <is>
          <t>Langfristige Vermögensquote in %</t>
        </is>
      </c>
      <c r="B72" s="5" t="inlineStr">
        <is>
          <t>Non-Current Assets Ratio in %</t>
        </is>
      </c>
      <c r="C72" t="n">
        <v>83.77</v>
      </c>
      <c r="D72" t="n">
        <v>80.17</v>
      </c>
      <c r="E72" t="n">
        <v>84.68000000000001</v>
      </c>
      <c r="F72" t="n">
        <v>85.31999999999999</v>
      </c>
      <c r="G72" t="n">
        <v>86.5</v>
      </c>
      <c r="H72" t="n">
        <v>80.47</v>
      </c>
      <c r="I72" t="n">
        <v>79.45999999999999</v>
      </c>
      <c r="J72" t="n">
        <v>84.37</v>
      </c>
    </row>
    <row r="73">
      <c r="A73" s="5" t="inlineStr">
        <is>
          <t>Gesamtkapitalrentabilität</t>
        </is>
      </c>
      <c r="B73" s="5" t="inlineStr">
        <is>
          <t>ROA Return on Assets in %</t>
        </is>
      </c>
      <c r="C73" t="n">
        <v>-1.24</v>
      </c>
      <c r="D73" t="n">
        <v>-1.67</v>
      </c>
      <c r="E73" t="n">
        <v>-2.7</v>
      </c>
      <c r="F73" t="n">
        <v>-1.15</v>
      </c>
      <c r="G73" t="n">
        <v>-2.3</v>
      </c>
      <c r="H73" t="n">
        <v>-4.03</v>
      </c>
      <c r="I73" t="n">
        <v>0.86</v>
      </c>
      <c r="J73" t="n">
        <v>14.72</v>
      </c>
    </row>
    <row r="74">
      <c r="A74" s="5" t="inlineStr">
        <is>
          <t>Ertrag des eingesetzten Kapitals</t>
        </is>
      </c>
      <c r="B74" s="5" t="inlineStr">
        <is>
          <t>ROCE Return on Cap. Empl. in %</t>
        </is>
      </c>
      <c r="C74" t="n">
        <v>-0.95</v>
      </c>
      <c r="D74" t="n">
        <v>-1.81</v>
      </c>
      <c r="E74" t="n">
        <v>-0.8</v>
      </c>
      <c r="F74" t="n">
        <v>-0.42</v>
      </c>
      <c r="G74" t="n">
        <v>-2.01</v>
      </c>
      <c r="H74" t="n">
        <v>-4.52</v>
      </c>
      <c r="I74" t="n">
        <v>1.41</v>
      </c>
      <c r="J74" t="n">
        <v>1.94</v>
      </c>
    </row>
    <row r="75">
      <c r="A75" s="5" t="inlineStr">
        <is>
          <t>Eigenkapital zu Anlagevermögen</t>
        </is>
      </c>
      <c r="B75" s="5" t="inlineStr">
        <is>
          <t>Equity to Fixed Assets in %</t>
        </is>
      </c>
      <c r="C75" t="n">
        <v>45.48</v>
      </c>
      <c r="D75" t="n">
        <v>68.44</v>
      </c>
      <c r="E75" t="n">
        <v>69.48999999999999</v>
      </c>
      <c r="F75" t="n">
        <v>72.06</v>
      </c>
      <c r="G75" t="n">
        <v>71.64</v>
      </c>
      <c r="H75" t="n">
        <v>79.06999999999999</v>
      </c>
      <c r="I75" t="n">
        <v>83.69</v>
      </c>
      <c r="J75" t="n">
        <v>84.02</v>
      </c>
    </row>
    <row r="76">
      <c r="A76" s="5" t="inlineStr">
        <is>
          <t>Liquidität Dritten Grades</t>
        </is>
      </c>
      <c r="B76" s="5" t="inlineStr">
        <is>
          <t>Current Ratio in %</t>
        </is>
      </c>
      <c r="C76" t="n">
        <v>68.14</v>
      </c>
      <c r="D76" t="n">
        <v>82.26000000000001</v>
      </c>
      <c r="E76" t="n">
        <v>58.98</v>
      </c>
      <c r="F76" t="n">
        <v>68.98</v>
      </c>
      <c r="G76" t="n">
        <v>63.25</v>
      </c>
      <c r="H76" t="n">
        <v>97.19</v>
      </c>
      <c r="I76" t="n">
        <v>118.01</v>
      </c>
      <c r="J76" t="n">
        <v>91.54000000000001</v>
      </c>
    </row>
    <row r="77">
      <c r="A77" s="5" t="inlineStr">
        <is>
          <t>Operativer Cashflow</t>
        </is>
      </c>
      <c r="B77" s="5" t="inlineStr">
        <is>
          <t>Operating Cashflow in M</t>
        </is>
      </c>
      <c r="C77" t="n">
        <v>11305</v>
      </c>
      <c r="D77" t="n">
        <v>17909.5</v>
      </c>
      <c r="E77" t="n">
        <v>21747.25</v>
      </c>
      <c r="F77" t="n">
        <v>19367.25</v>
      </c>
      <c r="G77" t="n">
        <v>23651.25</v>
      </c>
      <c r="H77" t="n">
        <v>27816.25</v>
      </c>
      <c r="I77" t="n">
        <v>5897.76</v>
      </c>
      <c r="J77" t="n">
        <v>4412.150000000001</v>
      </c>
    </row>
    <row r="78">
      <c r="A78" s="5" t="inlineStr">
        <is>
          <t>Aktienrückkauf</t>
        </is>
      </c>
      <c r="B78" s="5" t="inlineStr">
        <is>
          <t>Share Buyback in M</t>
        </is>
      </c>
      <c r="C78" t="n">
        <v>0</v>
      </c>
      <c r="D78" t="n">
        <v>0</v>
      </c>
      <c r="E78" t="n">
        <v>0</v>
      </c>
      <c r="F78" t="n">
        <v>0</v>
      </c>
      <c r="G78" t="n">
        <v>0</v>
      </c>
      <c r="H78" t="n">
        <v>-1858</v>
      </c>
      <c r="I78" t="n">
        <v>0</v>
      </c>
      <c r="J78" t="n">
        <v>0</v>
      </c>
    </row>
    <row r="79">
      <c r="A79" s="5" t="inlineStr">
        <is>
          <t>Umsatzwachstum 1J in %</t>
        </is>
      </c>
      <c r="B79" s="5" t="inlineStr">
        <is>
          <t>Revenue Growth 1Y in %</t>
        </is>
      </c>
      <c r="C79" t="n">
        <v>1.22</v>
      </c>
      <c r="D79" t="n">
        <v>0.41</v>
      </c>
      <c r="E79" t="n">
        <v>-2.78</v>
      </c>
      <c r="F79" t="n">
        <v>-4.91</v>
      </c>
      <c r="G79" t="n">
        <v>42.47</v>
      </c>
      <c r="H79" t="n">
        <v>-57.73</v>
      </c>
      <c r="I79" t="n">
        <v>-5.78</v>
      </c>
      <c r="J79" t="n">
        <v>3.55</v>
      </c>
    </row>
    <row r="80">
      <c r="A80" s="5" t="inlineStr">
        <is>
          <t>Umsatzwachstum 3J in %</t>
        </is>
      </c>
      <c r="B80" s="5" t="inlineStr">
        <is>
          <t>Revenue Growth 3Y in %</t>
        </is>
      </c>
      <c r="C80" t="n">
        <v>-0.38</v>
      </c>
      <c r="D80" t="n">
        <v>-2.43</v>
      </c>
      <c r="E80" t="n">
        <v>11.59</v>
      </c>
      <c r="F80" t="n">
        <v>-6.72</v>
      </c>
      <c r="G80" t="n">
        <v>-7.01</v>
      </c>
      <c r="H80" t="n">
        <v>-19.99</v>
      </c>
      <c r="I80" t="inlineStr">
        <is>
          <t>-</t>
        </is>
      </c>
      <c r="J80" t="inlineStr">
        <is>
          <t>-</t>
        </is>
      </c>
    </row>
    <row r="81">
      <c r="A81" s="5" t="inlineStr">
        <is>
          <t>Umsatzwachstum 5J in %</t>
        </is>
      </c>
      <c r="B81" s="5" t="inlineStr">
        <is>
          <t>Revenue Growth 5Y in %</t>
        </is>
      </c>
      <c r="C81" t="n">
        <v>7.28</v>
      </c>
      <c r="D81" t="n">
        <v>-4.51</v>
      </c>
      <c r="E81" t="n">
        <v>-5.75</v>
      </c>
      <c r="F81" t="n">
        <v>-4.48</v>
      </c>
      <c r="G81" t="inlineStr">
        <is>
          <t>-</t>
        </is>
      </c>
      <c r="H81" t="inlineStr">
        <is>
          <t>-</t>
        </is>
      </c>
      <c r="I81" t="inlineStr">
        <is>
          <t>-</t>
        </is>
      </c>
      <c r="J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c r="J82" t="inlineStr">
        <is>
          <t>-</t>
        </is>
      </c>
    </row>
    <row r="83">
      <c r="A83" s="5" t="inlineStr">
        <is>
          <t>Gewinnwachstum 1J in %</t>
        </is>
      </c>
      <c r="B83" s="5" t="inlineStr">
        <is>
          <t>Earnings Growth 1Y in %</t>
        </is>
      </c>
      <c r="C83" t="n">
        <v>-7.83</v>
      </c>
      <c r="D83" t="n">
        <v>-39.63</v>
      </c>
      <c r="E83" t="n">
        <v>116.48</v>
      </c>
      <c r="F83" t="n">
        <v>-54.05</v>
      </c>
      <c r="G83" t="n">
        <v>-46.88</v>
      </c>
      <c r="H83" t="n">
        <v>-1026.74</v>
      </c>
      <c r="I83" t="n">
        <v>-94.17</v>
      </c>
      <c r="J83" t="n">
        <v>141.02</v>
      </c>
    </row>
    <row r="84">
      <c r="A84" s="5" t="inlineStr">
        <is>
          <t>Gewinnwachstum 3J in %</t>
        </is>
      </c>
      <c r="B84" s="5" t="inlineStr">
        <is>
          <t>Earnings Growth 3Y in %</t>
        </is>
      </c>
      <c r="C84" t="n">
        <v>23.01</v>
      </c>
      <c r="D84" t="n">
        <v>7.6</v>
      </c>
      <c r="E84" t="n">
        <v>5.18</v>
      </c>
      <c r="F84" t="n">
        <v>-375.89</v>
      </c>
      <c r="G84" t="n">
        <v>-389.26</v>
      </c>
      <c r="H84" t="n">
        <v>-326.63</v>
      </c>
      <c r="I84" t="inlineStr">
        <is>
          <t>-</t>
        </is>
      </c>
      <c r="J84" t="inlineStr">
        <is>
          <t>-</t>
        </is>
      </c>
    </row>
    <row r="85">
      <c r="A85" s="5" t="inlineStr">
        <is>
          <t>Gewinnwachstum 5J in %</t>
        </is>
      </c>
      <c r="B85" s="5" t="inlineStr">
        <is>
          <t>Earnings Growth 5Y in %</t>
        </is>
      </c>
      <c r="C85" t="n">
        <v>-6.38</v>
      </c>
      <c r="D85" t="n">
        <v>-210.16</v>
      </c>
      <c r="E85" t="n">
        <v>-221.07</v>
      </c>
      <c r="F85" t="n">
        <v>-216.16</v>
      </c>
      <c r="G85" t="inlineStr">
        <is>
          <t>-</t>
        </is>
      </c>
      <c r="H85" t="inlineStr">
        <is>
          <t>-</t>
        </is>
      </c>
      <c r="I85" t="inlineStr">
        <is>
          <t>-</t>
        </is>
      </c>
      <c r="J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c r="J86" t="inlineStr">
        <is>
          <t>-</t>
        </is>
      </c>
    </row>
    <row r="87">
      <c r="A87" s="5" t="inlineStr">
        <is>
          <t>PEG Ratio</t>
        </is>
      </c>
      <c r="B87" s="5" t="inlineStr">
        <is>
          <t>KGW Kurs/Gewinn/Wachstum</t>
        </is>
      </c>
      <c r="C87" t="inlineStr">
        <is>
          <t>-</t>
        </is>
      </c>
      <c r="D87" t="inlineStr">
        <is>
          <t>-</t>
        </is>
      </c>
      <c r="E87" t="inlineStr">
        <is>
          <t>-</t>
        </is>
      </c>
      <c r="F87" t="inlineStr">
        <is>
          <t>-</t>
        </is>
      </c>
      <c r="G87" t="inlineStr">
        <is>
          <t>-</t>
        </is>
      </c>
      <c r="H87" t="inlineStr">
        <is>
          <t>-</t>
        </is>
      </c>
      <c r="I87" t="inlineStr">
        <is>
          <t>-</t>
        </is>
      </c>
      <c r="J87" t="inlineStr">
        <is>
          <t>-</t>
        </is>
      </c>
    </row>
    <row r="88">
      <c r="A88" s="5" t="inlineStr">
        <is>
          <t>EBIT-Wachstum 1J in %</t>
        </is>
      </c>
      <c r="B88" s="5" t="inlineStr">
        <is>
          <t>EBIT Growth 1Y in %</t>
        </is>
      </c>
      <c r="C88" t="n">
        <v>-34.74</v>
      </c>
      <c r="D88" t="n">
        <v>126.19</v>
      </c>
      <c r="E88" t="n">
        <v>68</v>
      </c>
      <c r="F88" t="n">
        <v>-80.98999999999999</v>
      </c>
      <c r="G88" t="n">
        <v>-59.29</v>
      </c>
      <c r="H88" t="n">
        <v>-712.9</v>
      </c>
      <c r="I88" t="n">
        <v>-27.76</v>
      </c>
      <c r="J88" t="n">
        <v>117.76</v>
      </c>
    </row>
    <row r="89">
      <c r="A89" s="5" t="inlineStr">
        <is>
          <t>EBIT-Wachstum 3J in %</t>
        </is>
      </c>
      <c r="B89" s="5" t="inlineStr">
        <is>
          <t>EBIT Growth 3Y in %</t>
        </is>
      </c>
      <c r="C89" t="n">
        <v>53.15</v>
      </c>
      <c r="D89" t="n">
        <v>37.73</v>
      </c>
      <c r="E89" t="n">
        <v>-24.09</v>
      </c>
      <c r="F89" t="n">
        <v>-284.39</v>
      </c>
      <c r="G89" t="n">
        <v>-266.65</v>
      </c>
      <c r="H89" t="n">
        <v>-207.63</v>
      </c>
      <c r="I89" t="inlineStr">
        <is>
          <t>-</t>
        </is>
      </c>
      <c r="J89" t="inlineStr">
        <is>
          <t>-</t>
        </is>
      </c>
    </row>
    <row r="90">
      <c r="A90" s="5" t="inlineStr">
        <is>
          <t>EBIT-Wachstum 5J in %</t>
        </is>
      </c>
      <c r="B90" s="5" t="inlineStr">
        <is>
          <t>EBIT Growth 5Y in %</t>
        </is>
      </c>
      <c r="C90" t="n">
        <v>3.83</v>
      </c>
      <c r="D90" t="n">
        <v>-131.8</v>
      </c>
      <c r="E90" t="n">
        <v>-162.59</v>
      </c>
      <c r="F90" t="n">
        <v>-152.64</v>
      </c>
      <c r="G90" t="inlineStr">
        <is>
          <t>-</t>
        </is>
      </c>
      <c r="H90" t="inlineStr">
        <is>
          <t>-</t>
        </is>
      </c>
      <c r="I90" t="inlineStr">
        <is>
          <t>-</t>
        </is>
      </c>
      <c r="J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c r="J91" t="inlineStr">
        <is>
          <t>-</t>
        </is>
      </c>
    </row>
    <row r="92">
      <c r="A92" s="5" t="inlineStr">
        <is>
          <t>Op.Cashflow Wachstum 1J in %</t>
        </is>
      </c>
      <c r="B92" s="5" t="inlineStr">
        <is>
          <t>Op.Cashflow Wachstum 1Y in %</t>
        </is>
      </c>
      <c r="C92" t="n">
        <v>-36.88</v>
      </c>
      <c r="D92" t="n">
        <v>-17.65</v>
      </c>
      <c r="E92" t="n">
        <v>12.29</v>
      </c>
      <c r="F92" t="n">
        <v>-18.11</v>
      </c>
      <c r="G92" t="n">
        <v>-14.97</v>
      </c>
      <c r="H92" t="n">
        <v>77.08</v>
      </c>
      <c r="I92" t="n">
        <v>33.67</v>
      </c>
      <c r="J92" t="inlineStr">
        <is>
          <t>-</t>
        </is>
      </c>
    </row>
    <row r="93">
      <c r="A93" s="5" t="inlineStr">
        <is>
          <t>Op.Cashflow Wachstum 3J in %</t>
        </is>
      </c>
      <c r="B93" s="5" t="inlineStr">
        <is>
          <t>Op.Cashflow Wachstum 3Y in %</t>
        </is>
      </c>
      <c r="C93" t="n">
        <v>-14.08</v>
      </c>
      <c r="D93" t="n">
        <v>-7.82</v>
      </c>
      <c r="E93" t="n">
        <v>-6.93</v>
      </c>
      <c r="F93" t="n">
        <v>14.67</v>
      </c>
      <c r="G93" t="n">
        <v>31.93</v>
      </c>
      <c r="H93" t="inlineStr">
        <is>
          <t>-</t>
        </is>
      </c>
      <c r="I93" t="inlineStr">
        <is>
          <t>-</t>
        </is>
      </c>
      <c r="J93" t="inlineStr">
        <is>
          <t>-</t>
        </is>
      </c>
    </row>
    <row r="94">
      <c r="A94" s="5" t="inlineStr">
        <is>
          <t>Op.Cashflow Wachstum 5J in %</t>
        </is>
      </c>
      <c r="B94" s="5" t="inlineStr">
        <is>
          <t>Op.Cashflow Wachstum 5Y in %</t>
        </is>
      </c>
      <c r="C94" t="n">
        <v>-15.06</v>
      </c>
      <c r="D94" t="n">
        <v>7.73</v>
      </c>
      <c r="E94" t="n">
        <v>17.99</v>
      </c>
      <c r="F94" t="inlineStr">
        <is>
          <t>-</t>
        </is>
      </c>
      <c r="G94" t="inlineStr">
        <is>
          <t>-</t>
        </is>
      </c>
      <c r="H94" t="inlineStr">
        <is>
          <t>-</t>
        </is>
      </c>
      <c r="I94" t="inlineStr">
        <is>
          <t>-</t>
        </is>
      </c>
      <c r="J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row>
    <row r="96">
      <c r="A96" s="5" t="inlineStr">
        <is>
          <t>Working Capital in Mio</t>
        </is>
      </c>
      <c r="B96" s="5" t="inlineStr">
        <is>
          <t>Working Capital in M</t>
        </is>
      </c>
      <c r="C96" t="n">
        <v>-1301</v>
      </c>
      <c r="D96" t="n">
        <v>-590</v>
      </c>
      <c r="E96" t="n">
        <v>-1502</v>
      </c>
      <c r="F96" t="n">
        <v>-1010</v>
      </c>
      <c r="G96" t="n">
        <v>-1306</v>
      </c>
      <c r="H96" t="n">
        <v>-101</v>
      </c>
      <c r="I96" t="n">
        <v>283</v>
      </c>
      <c r="J96" t="n">
        <v>-131.9</v>
      </c>
      <c r="K96" t="n">
        <v>4361</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22"/>
    <col customWidth="1" max="16" min="16" width="20"/>
    <col customWidth="1" max="17" min="17" width="20"/>
    <col customWidth="1" max="18" min="18" width="20"/>
    <col customWidth="1" max="19" min="19" width="10"/>
    <col customWidth="1" max="20" min="20" width="21"/>
    <col customWidth="1" max="21" min="21" width="10"/>
    <col customWidth="1" max="22" min="22" width="21"/>
    <col customWidth="1" max="23" min="23" width="10"/>
  </cols>
  <sheetData>
    <row r="1">
      <c r="A1" s="1" t="inlineStr">
        <is>
          <t xml:space="preserve">UNITED INTERNET </t>
        </is>
      </c>
      <c r="B1" s="2" t="inlineStr">
        <is>
          <t>WKN: 508903  ISIN: DE0005089031  Symbol:UTDI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1988</t>
        </is>
      </c>
      <c r="C4" s="5" t="inlineStr">
        <is>
          <t>Telefon / Phone</t>
        </is>
      </c>
      <c r="D4" s="5" t="inlineStr"/>
      <c r="E4" t="inlineStr">
        <is>
          <t>+49-2602-96-1100</t>
        </is>
      </c>
      <c r="G4" t="inlineStr">
        <is>
          <t>26.03.2020</t>
        </is>
      </c>
      <c r="H4" t="inlineStr">
        <is>
          <t>Annual Press Conference</t>
        </is>
      </c>
      <c r="J4" t="inlineStr">
        <is>
          <t>Ralph Dommermuth</t>
        </is>
      </c>
      <c r="L4" t="inlineStr">
        <is>
          <t>42,53%</t>
        </is>
      </c>
    </row>
    <row r="5">
      <c r="A5" s="5" t="inlineStr">
        <is>
          <t>Ticker</t>
        </is>
      </c>
      <c r="B5" t="inlineStr">
        <is>
          <t>UTDI</t>
        </is>
      </c>
      <c r="C5" s="5" t="inlineStr">
        <is>
          <t>Fax</t>
        </is>
      </c>
      <c r="D5" s="5" t="inlineStr"/>
      <c r="E5" t="inlineStr">
        <is>
          <t>+49-2602-96-1013</t>
        </is>
      </c>
      <c r="G5" t="inlineStr">
        <is>
          <t>13.05.2020</t>
        </is>
      </c>
      <c r="H5" t="inlineStr">
        <is>
          <t>Result Q1</t>
        </is>
      </c>
      <c r="J5" t="inlineStr">
        <is>
          <t>eigene Aktien</t>
        </is>
      </c>
      <c r="L5" t="inlineStr">
        <is>
          <t>3,27%</t>
        </is>
      </c>
    </row>
    <row r="6">
      <c r="A6" s="5" t="inlineStr">
        <is>
          <t>Gelistet Seit / Listed Since</t>
        </is>
      </c>
      <c r="B6" t="inlineStr">
        <is>
          <t>23.03.1998</t>
        </is>
      </c>
      <c r="C6" s="5" t="inlineStr">
        <is>
          <t>Internet</t>
        </is>
      </c>
      <c r="D6" s="5" t="inlineStr"/>
      <c r="E6" t="inlineStr">
        <is>
          <t>http://www.united-internet.de</t>
        </is>
      </c>
      <c r="G6" t="inlineStr">
        <is>
          <t>20.05.2020</t>
        </is>
      </c>
      <c r="H6" t="inlineStr">
        <is>
          <t>Annual General Meeting</t>
        </is>
      </c>
      <c r="J6" t="inlineStr">
        <is>
          <t>Allianz Global Investors</t>
        </is>
      </c>
      <c r="L6" t="inlineStr">
        <is>
          <t>4,99%</t>
        </is>
      </c>
    </row>
    <row r="7">
      <c r="A7" s="5" t="inlineStr">
        <is>
          <t>Nominalwert / Nominal Value</t>
        </is>
      </c>
      <c r="B7" t="inlineStr">
        <is>
          <t>-</t>
        </is>
      </c>
      <c r="C7" s="5" t="inlineStr">
        <is>
          <t>E-Mail</t>
        </is>
      </c>
      <c r="D7" s="5" t="inlineStr"/>
      <c r="E7" t="inlineStr">
        <is>
          <t>info@united-internet.de</t>
        </is>
      </c>
      <c r="G7" t="inlineStr">
        <is>
          <t>26.05.2020</t>
        </is>
      </c>
      <c r="H7" t="inlineStr">
        <is>
          <t>Dividend Payout</t>
        </is>
      </c>
      <c r="J7" t="inlineStr">
        <is>
          <t>Flossbach von Storch SICAV</t>
        </is>
      </c>
      <c r="L7" t="inlineStr">
        <is>
          <t>5,01%</t>
        </is>
      </c>
    </row>
    <row r="8">
      <c r="A8" s="5" t="inlineStr">
        <is>
          <t>Land / Country</t>
        </is>
      </c>
      <c r="B8" t="inlineStr">
        <is>
          <t>Deutschland</t>
        </is>
      </c>
      <c r="C8" s="5" t="inlineStr">
        <is>
          <t>Inv. Relations Telefon / Phone</t>
        </is>
      </c>
      <c r="D8" s="5" t="inlineStr"/>
      <c r="E8" t="inlineStr">
        <is>
          <t>+49-2602-96-1043</t>
        </is>
      </c>
      <c r="G8" t="inlineStr">
        <is>
          <t>13.08.2020</t>
        </is>
      </c>
      <c r="H8" t="inlineStr">
        <is>
          <t>Score Half Year</t>
        </is>
      </c>
      <c r="J8" t="inlineStr">
        <is>
          <t>BlackRock, Inc.</t>
        </is>
      </c>
      <c r="L8" t="inlineStr">
        <is>
          <t>3,11%</t>
        </is>
      </c>
    </row>
    <row r="9">
      <c r="A9" s="5" t="inlineStr">
        <is>
          <t>Währung / Currency</t>
        </is>
      </c>
      <c r="B9" t="inlineStr">
        <is>
          <t>EUR</t>
        </is>
      </c>
      <c r="C9" s="5" t="inlineStr">
        <is>
          <t>Inv. Relations E-Mail</t>
        </is>
      </c>
      <c r="D9" s="5" t="inlineStr"/>
      <c r="E9" t="inlineStr">
        <is>
          <t>investor-relations@united-internet.de</t>
        </is>
      </c>
      <c r="G9" t="inlineStr">
        <is>
          <t>10.11.2020</t>
        </is>
      </c>
      <c r="H9" t="inlineStr">
        <is>
          <t>Q3 Earnings</t>
        </is>
      </c>
      <c r="J9" t="inlineStr">
        <is>
          <t>Rocket Internet SE</t>
        </is>
      </c>
      <c r="L9" t="inlineStr">
        <is>
          <t>3,10%</t>
        </is>
      </c>
    </row>
    <row r="10">
      <c r="A10" s="5" t="inlineStr">
        <is>
          <t>Branche / Industry</t>
        </is>
      </c>
      <c r="B10" t="inlineStr">
        <is>
          <t>Holdings</t>
        </is>
      </c>
      <c r="C10" s="5" t="inlineStr">
        <is>
          <t>Kontaktperson / Contact Person</t>
        </is>
      </c>
      <c r="D10" s="5" t="inlineStr"/>
      <c r="E10" t="inlineStr">
        <is>
          <t>Stephan Gramkow</t>
        </is>
      </c>
      <c r="J10" t="inlineStr">
        <is>
          <t>Freefloat</t>
        </is>
      </c>
      <c r="L10" t="inlineStr">
        <is>
          <t>37,99%</t>
        </is>
      </c>
    </row>
    <row r="11">
      <c r="A11" s="5" t="inlineStr">
        <is>
          <t>Sektor / Sector</t>
        </is>
      </c>
      <c r="B11" t="inlineStr">
        <is>
          <t>Various</t>
        </is>
      </c>
    </row>
    <row r="12">
      <c r="A12" s="5" t="inlineStr">
        <is>
          <t>Typ / Genre</t>
        </is>
      </c>
      <c r="B12" t="inlineStr">
        <is>
          <t>Namensaktie</t>
        </is>
      </c>
    </row>
    <row r="13">
      <c r="A13" s="5" t="inlineStr">
        <is>
          <t>Adresse / Address</t>
        </is>
      </c>
      <c r="B13" t="inlineStr">
        <is>
          <t>United Internet AGElgendorfer Straße 57  D-56410 Montabaur</t>
        </is>
      </c>
    </row>
    <row r="14">
      <c r="A14" s="5" t="inlineStr">
        <is>
          <t>Management</t>
        </is>
      </c>
      <c r="B14" t="inlineStr">
        <is>
          <t>Ralph Dommermuth, Frank Krause</t>
        </is>
      </c>
    </row>
    <row r="15">
      <c r="A15" s="5" t="inlineStr">
        <is>
          <t>Aufsichtsrat / Board</t>
        </is>
      </c>
      <c r="B15" t="inlineStr">
        <is>
          <t>Kurt Dobitsch, Michael Scheeren, Kai-Uwe Ricke</t>
        </is>
      </c>
    </row>
    <row r="16">
      <c r="A16" s="5" t="inlineStr">
        <is>
          <t>Beschreibung</t>
        </is>
      </c>
      <c r="B16" t="inlineStr">
        <is>
          <t>United Internet ist ein deutsches Unternehmen, das im Bereich Internet verschiedenartige Anwendungen und Applikationen entwickelt und vertreibt. Mit seinem Portfolio gehört der Konzern zu den führenden Anbietern in Europa. Das Unternehmen bietet unterschiedliche Internet-Zugangsprodukte sowie Applikationen für Privatanwender, Freiberufler und kleinere bis mittelgroße Firmen. Unter dem Schlagwort „Internet-Fabrik“ betreibt United Internet ein Entwicklungs- und Rechenzentrum. Der Konzern vermarktet die etablierten Marken GMX, WEB.DE 1&amp;1 sowie united domains, fasthosts, InterNetX, Sedo oder affilinet und kann seinen Kunden damit ein breites Spektrum anbieten. Neben kostenpflichtigen Angeboten hält United Internet mit GMX und WEB.DE kostenfreie Mail-Anwendungen für eine breite Nutzergruppe bereit. Durch die Kombination von rationellen Fertigungsmechanismen mit den internettypischen Prozessen kann das Unternehmen seine Produktpalette jederzeit verbreitern bzw. modernisieren und damit kundenspezifische Lösungen offerieren. Copyright 2014 FINANCE BASE AG</t>
        </is>
      </c>
    </row>
    <row r="17">
      <c r="A17" s="5" t="inlineStr">
        <is>
          <t>Profile</t>
        </is>
      </c>
      <c r="B17" t="inlineStr">
        <is>
          <t>United Internet has developed a German company, the different types in Internet applications and applications and markets. With its portfolio, the Group is among the leading providers in Europe. The company offers a range of Internet products and applications for private users, freelancers and small to medium sized companies. Under the slogan "Internet Factory" United Internet operates a development and data center. The Group markets the established brands GMX, WEB.DE, 1 &amp; 1 and united-domains, affilinet fasthosts, InterNetX, Sedo or and can thus offer its customers a wide range. In addition to paid offerings keeps United Internet with GMX and WEB.DE free mail applications ready for a wide group of users. By combining efficient production mechanisms with internet typical processes, the company can broaden its product range at any time or modernize and offer therefore customized solutions.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row>
    <row r="20">
      <c r="A20" s="5" t="inlineStr">
        <is>
          <t>Umsatz</t>
        </is>
      </c>
      <c r="B20" s="5" t="inlineStr">
        <is>
          <t>Revenue</t>
        </is>
      </c>
      <c r="C20" t="inlineStr">
        <is>
          <t>-</t>
        </is>
      </c>
      <c r="D20" t="n">
        <v>5194</v>
      </c>
      <c r="E20" t="n">
        <v>5131</v>
      </c>
      <c r="F20" t="n">
        <v>4206</v>
      </c>
      <c r="G20" t="n">
        <v>3949</v>
      </c>
      <c r="H20" t="n">
        <v>3716</v>
      </c>
      <c r="I20" t="n">
        <v>3065</v>
      </c>
      <c r="J20" t="n">
        <v>2656</v>
      </c>
      <c r="K20" t="n">
        <v>2397</v>
      </c>
      <c r="L20" t="n">
        <v>2094</v>
      </c>
      <c r="M20" t="n">
        <v>1907</v>
      </c>
      <c r="N20" t="n">
        <v>1659</v>
      </c>
      <c r="O20" t="n">
        <v>1650</v>
      </c>
      <c r="P20" t="n">
        <v>1487</v>
      </c>
      <c r="Q20" t="n">
        <v>1268</v>
      </c>
      <c r="R20" t="n">
        <v>801.5</v>
      </c>
      <c r="S20" t="n">
        <v>509.7</v>
      </c>
      <c r="T20" t="n">
        <v>415</v>
      </c>
      <c r="U20" t="n">
        <v>320</v>
      </c>
      <c r="V20" t="n">
        <v>230.7</v>
      </c>
      <c r="W20" t="n">
        <v>194.3</v>
      </c>
    </row>
    <row r="21">
      <c r="A21" s="5" t="inlineStr">
        <is>
          <t>Bruttoergebnis vom Umsatz</t>
        </is>
      </c>
      <c r="B21" s="5" t="inlineStr">
        <is>
          <t>Gross Profit</t>
        </is>
      </c>
      <c r="C21" t="inlineStr">
        <is>
          <t>-</t>
        </is>
      </c>
      <c r="D21" t="n">
        <v>1767</v>
      </c>
      <c r="E21" t="n">
        <v>1753</v>
      </c>
      <c r="F21" t="n">
        <v>1517</v>
      </c>
      <c r="G21" t="n">
        <v>1354</v>
      </c>
      <c r="H21" t="n">
        <v>1279</v>
      </c>
      <c r="I21" t="n">
        <v>1031</v>
      </c>
      <c r="J21" t="n">
        <v>914.5</v>
      </c>
      <c r="K21" t="n">
        <v>822</v>
      </c>
      <c r="L21" t="n">
        <v>718.4</v>
      </c>
      <c r="M21" t="n">
        <v>681</v>
      </c>
      <c r="N21" t="n">
        <v>642.3</v>
      </c>
      <c r="O21" t="n">
        <v>642.6</v>
      </c>
      <c r="P21" t="n">
        <v>591.4</v>
      </c>
      <c r="Q21" t="n">
        <v>489.6</v>
      </c>
      <c r="R21" t="n">
        <v>332.5</v>
      </c>
      <c r="S21" t="n">
        <v>230.9</v>
      </c>
      <c r="T21" t="n">
        <v>171.8</v>
      </c>
      <c r="U21" t="n">
        <v>128.8</v>
      </c>
      <c r="V21" t="n">
        <v>70.90000000000001</v>
      </c>
      <c r="W21" t="n">
        <v>47.8</v>
      </c>
    </row>
    <row r="22">
      <c r="A22" s="5" t="inlineStr">
        <is>
          <t>Operatives Ergebnis (EBIT)</t>
        </is>
      </c>
      <c r="B22" s="5" t="inlineStr">
        <is>
          <t>EBIT Earning Before Interest &amp; Tax</t>
        </is>
      </c>
      <c r="C22" t="inlineStr">
        <is>
          <t>-</t>
        </is>
      </c>
      <c r="D22" t="n">
        <v>811.1</v>
      </c>
      <c r="E22" t="n">
        <v>811</v>
      </c>
      <c r="F22" t="n">
        <v>958.9</v>
      </c>
      <c r="G22" t="n">
        <v>647.2</v>
      </c>
      <c r="H22" t="n">
        <v>555.7</v>
      </c>
      <c r="I22" t="n">
        <v>616.7</v>
      </c>
      <c r="J22" t="n">
        <v>312.5</v>
      </c>
      <c r="K22" t="n">
        <v>204.3</v>
      </c>
      <c r="L22" t="n">
        <v>276</v>
      </c>
      <c r="M22" t="n">
        <v>271.5</v>
      </c>
      <c r="N22" t="n">
        <v>360.6</v>
      </c>
      <c r="O22" t="n">
        <v>256.6</v>
      </c>
      <c r="P22" t="n">
        <v>236.9</v>
      </c>
      <c r="Q22" t="n">
        <v>181.6</v>
      </c>
      <c r="R22" t="n">
        <v>99.90000000000001</v>
      </c>
      <c r="S22" t="n">
        <v>72.59999999999999</v>
      </c>
      <c r="T22" t="n">
        <v>62.5</v>
      </c>
      <c r="U22" t="n">
        <v>42.2</v>
      </c>
      <c r="V22" t="n">
        <v>-37.1</v>
      </c>
      <c r="W22" t="n">
        <v>-34.8</v>
      </c>
    </row>
    <row r="23">
      <c r="A23" s="5" t="inlineStr">
        <is>
          <t>Finanzergebnis</t>
        </is>
      </c>
      <c r="B23" s="5" t="inlineStr">
        <is>
          <t>Financial Result</t>
        </is>
      </c>
      <c r="C23" t="inlineStr">
        <is>
          <t>-</t>
        </is>
      </c>
      <c r="D23" t="n">
        <v>-31.4</v>
      </c>
      <c r="E23" t="n">
        <v>-249.1</v>
      </c>
      <c r="F23" t="n">
        <v>-67.90000000000001</v>
      </c>
      <c r="G23" t="n">
        <v>-280.1</v>
      </c>
      <c r="H23" t="n">
        <v>-20.6</v>
      </c>
      <c r="I23" t="n">
        <v>-37.8</v>
      </c>
      <c r="J23" t="n">
        <v>-16.2</v>
      </c>
      <c r="K23" t="n">
        <v>-11.3</v>
      </c>
      <c r="L23" t="n">
        <v>-25.4</v>
      </c>
      <c r="M23" t="n">
        <v>-55.7</v>
      </c>
      <c r="N23" t="n">
        <v>-32.9</v>
      </c>
      <c r="O23" t="n">
        <v>-306.2</v>
      </c>
      <c r="P23" t="n">
        <v>-2.4</v>
      </c>
      <c r="Q23" t="n">
        <v>-0.1</v>
      </c>
      <c r="R23" t="n">
        <v>1.1</v>
      </c>
      <c r="S23" t="n">
        <v>-0.6</v>
      </c>
      <c r="T23" t="n">
        <v>2.3</v>
      </c>
      <c r="U23" t="n">
        <v>-1.1</v>
      </c>
      <c r="V23" t="n">
        <v>-5.5</v>
      </c>
      <c r="W23" t="n">
        <v>-18.4</v>
      </c>
    </row>
    <row r="24">
      <c r="A24" s="5" t="inlineStr">
        <is>
          <t>Ergebnis vor Steuer (EBT)</t>
        </is>
      </c>
      <c r="B24" s="5" t="inlineStr">
        <is>
          <t>EBT Earning Before Tax</t>
        </is>
      </c>
      <c r="C24" t="inlineStr">
        <is>
          <t>-</t>
        </is>
      </c>
      <c r="D24" t="n">
        <v>779.7</v>
      </c>
      <c r="E24" t="n">
        <v>561.9</v>
      </c>
      <c r="F24" t="n">
        <v>891</v>
      </c>
      <c r="G24" t="n">
        <v>367.1</v>
      </c>
      <c r="H24" t="n">
        <v>535.1</v>
      </c>
      <c r="I24" t="n">
        <v>578.9</v>
      </c>
      <c r="J24" t="n">
        <v>296.3</v>
      </c>
      <c r="K24" t="n">
        <v>193</v>
      </c>
      <c r="L24" t="n">
        <v>250.6</v>
      </c>
      <c r="M24" t="n">
        <v>215.8</v>
      </c>
      <c r="N24" t="n">
        <v>327.7</v>
      </c>
      <c r="O24" t="n">
        <v>-49.6</v>
      </c>
      <c r="P24" t="n">
        <v>234.5</v>
      </c>
      <c r="Q24" t="n">
        <v>181.5</v>
      </c>
      <c r="R24" t="n">
        <v>101</v>
      </c>
      <c r="S24" t="n">
        <v>72</v>
      </c>
      <c r="T24" t="n">
        <v>64.8</v>
      </c>
      <c r="U24" t="n">
        <v>41.1</v>
      </c>
      <c r="V24" t="n">
        <v>-42.6</v>
      </c>
      <c r="W24" t="n">
        <v>-53.2</v>
      </c>
    </row>
    <row r="25">
      <c r="A25" s="5" t="inlineStr">
        <is>
          <t>Steuern auf Einkommen und Ertrag</t>
        </is>
      </c>
      <c r="B25" s="5" t="inlineStr">
        <is>
          <t>Taxes on income and earnings</t>
        </is>
      </c>
      <c r="C25" t="inlineStr">
        <is>
          <t>-</t>
        </is>
      </c>
      <c r="D25" t="n">
        <v>240.7</v>
      </c>
      <c r="E25" t="n">
        <v>249.8</v>
      </c>
      <c r="F25" t="n">
        <v>242.5</v>
      </c>
      <c r="G25" t="n">
        <v>188</v>
      </c>
      <c r="H25" t="n">
        <v>168.5</v>
      </c>
      <c r="I25" t="n">
        <v>131.5</v>
      </c>
      <c r="J25" t="n">
        <v>89.3</v>
      </c>
      <c r="K25" t="n">
        <v>84.7</v>
      </c>
      <c r="L25" t="n">
        <v>88.2</v>
      </c>
      <c r="M25" t="n">
        <v>88.09999999999999</v>
      </c>
      <c r="N25" t="n">
        <v>56.5</v>
      </c>
      <c r="O25" t="n">
        <v>71.90000000000001</v>
      </c>
      <c r="P25" t="n">
        <v>79.09999999999999</v>
      </c>
      <c r="Q25" t="n">
        <v>61.3</v>
      </c>
      <c r="R25" t="n">
        <v>41.7</v>
      </c>
      <c r="S25" t="n">
        <v>36.8</v>
      </c>
      <c r="T25" t="n">
        <v>25.5</v>
      </c>
      <c r="U25" t="n">
        <v>8.699999999999999</v>
      </c>
      <c r="V25" t="n">
        <v>-1.2</v>
      </c>
      <c r="W25" t="n">
        <v>1.8</v>
      </c>
    </row>
    <row r="26">
      <c r="A26" s="5" t="inlineStr">
        <is>
          <t>Ergebnis nach Steuer</t>
        </is>
      </c>
      <c r="B26" s="5" t="inlineStr">
        <is>
          <t>Earnings after tax</t>
        </is>
      </c>
      <c r="C26" t="inlineStr">
        <is>
          <t>-</t>
        </is>
      </c>
      <c r="D26" t="n">
        <v>539</v>
      </c>
      <c r="E26" t="n">
        <v>312.1</v>
      </c>
      <c r="F26" t="n">
        <v>648.5</v>
      </c>
      <c r="G26" t="n">
        <v>179.2</v>
      </c>
      <c r="H26" t="n">
        <v>366.6</v>
      </c>
      <c r="I26" t="n">
        <v>447.4</v>
      </c>
      <c r="J26" t="n">
        <v>207</v>
      </c>
      <c r="K26" t="n">
        <v>108.3</v>
      </c>
      <c r="L26" t="n">
        <v>162.3</v>
      </c>
      <c r="M26" t="n">
        <v>127.7</v>
      </c>
      <c r="N26" t="n">
        <v>271.2</v>
      </c>
      <c r="O26" t="n">
        <v>-121.5</v>
      </c>
      <c r="P26" t="n">
        <v>155.4</v>
      </c>
      <c r="Q26" t="n">
        <v>120.2</v>
      </c>
      <c r="R26" t="n">
        <v>59.3</v>
      </c>
      <c r="S26" t="n">
        <v>35.2</v>
      </c>
      <c r="T26" t="n">
        <v>39.3</v>
      </c>
      <c r="U26" t="n">
        <v>32.3</v>
      </c>
      <c r="V26" t="n">
        <v>-41.4</v>
      </c>
      <c r="W26" t="n">
        <v>-55</v>
      </c>
    </row>
    <row r="27">
      <c r="A27" s="5" t="inlineStr">
        <is>
          <t>Minderheitenanteil</t>
        </is>
      </c>
      <c r="B27" s="5" t="inlineStr">
        <is>
          <t>Minority Share</t>
        </is>
      </c>
      <c r="C27" t="inlineStr">
        <is>
          <t>-</t>
        </is>
      </c>
      <c r="D27" t="n">
        <v>-115</v>
      </c>
      <c r="E27" t="n">
        <v>-123.3</v>
      </c>
      <c r="F27" t="n">
        <v>-36.7</v>
      </c>
      <c r="G27" t="n">
        <v>-0.2</v>
      </c>
      <c r="H27" t="n">
        <v>-0.2</v>
      </c>
      <c r="I27" t="n">
        <v>-0.3</v>
      </c>
      <c r="J27" t="n">
        <v>-0.5</v>
      </c>
      <c r="K27" t="n">
        <v>-0.5</v>
      </c>
      <c r="L27" t="inlineStr">
        <is>
          <t>-</t>
        </is>
      </c>
      <c r="M27" t="n">
        <v>-0.4</v>
      </c>
      <c r="N27" t="n">
        <v>-3.2</v>
      </c>
      <c r="O27" t="n">
        <v>1.3</v>
      </c>
      <c r="P27" t="n">
        <v>-3.3</v>
      </c>
      <c r="Q27" t="n">
        <v>-7</v>
      </c>
      <c r="R27" t="n">
        <v>-2.2</v>
      </c>
      <c r="S27" t="n">
        <v>0.2</v>
      </c>
      <c r="T27" t="n">
        <v>1.2</v>
      </c>
      <c r="U27" t="n">
        <v>4.9</v>
      </c>
      <c r="V27" t="n">
        <v>5.6</v>
      </c>
      <c r="W27" t="n">
        <v>6.5</v>
      </c>
    </row>
    <row r="28">
      <c r="A28" s="5" t="inlineStr">
        <is>
          <t>Jahresüberschuss/-fehlbetrag</t>
        </is>
      </c>
      <c r="B28" s="5" t="inlineStr">
        <is>
          <t>Net Profit</t>
        </is>
      </c>
      <c r="C28" t="inlineStr">
        <is>
          <t>-</t>
        </is>
      </c>
      <c r="D28" t="n">
        <v>423.9</v>
      </c>
      <c r="E28" t="n">
        <v>188.8</v>
      </c>
      <c r="F28" t="n">
        <v>650.4</v>
      </c>
      <c r="G28" t="n">
        <v>179</v>
      </c>
      <c r="H28" t="n">
        <v>366.4</v>
      </c>
      <c r="I28" t="n">
        <v>447.1</v>
      </c>
      <c r="J28" t="n">
        <v>206.4</v>
      </c>
      <c r="K28" t="n">
        <v>107.8</v>
      </c>
      <c r="L28" t="n">
        <v>162.3</v>
      </c>
      <c r="M28" t="n">
        <v>129.1</v>
      </c>
      <c r="N28" t="n">
        <v>279.9</v>
      </c>
      <c r="O28" t="n">
        <v>-120.2</v>
      </c>
      <c r="P28" t="n">
        <v>220.2</v>
      </c>
      <c r="Q28" t="n">
        <v>113.3</v>
      </c>
      <c r="R28" t="n">
        <v>57.1</v>
      </c>
      <c r="S28" t="n">
        <v>35.4</v>
      </c>
      <c r="T28" t="n">
        <v>38.2</v>
      </c>
      <c r="U28" t="n">
        <v>37.3</v>
      </c>
      <c r="V28" t="n">
        <v>-35.8</v>
      </c>
      <c r="W28" t="n">
        <v>-49.4</v>
      </c>
    </row>
    <row r="29">
      <c r="A29" s="5" t="inlineStr">
        <is>
          <t>Summe Umlaufvermögen</t>
        </is>
      </c>
      <c r="B29" s="5" t="inlineStr">
        <is>
          <t>Current Assets</t>
        </is>
      </c>
      <c r="C29" t="inlineStr">
        <is>
          <t>-</t>
        </is>
      </c>
      <c r="D29" t="n">
        <v>1371</v>
      </c>
      <c r="E29" t="n">
        <v>1365</v>
      </c>
      <c r="F29" t="n">
        <v>823.9</v>
      </c>
      <c r="G29" t="n">
        <v>631.4</v>
      </c>
      <c r="H29" t="n">
        <v>564.9</v>
      </c>
      <c r="I29" t="n">
        <v>744.1</v>
      </c>
      <c r="J29" t="n">
        <v>300</v>
      </c>
      <c r="K29" t="n">
        <v>286.5</v>
      </c>
      <c r="L29" t="n">
        <v>318.3</v>
      </c>
      <c r="M29" t="n">
        <v>275.8</v>
      </c>
      <c r="N29" t="n">
        <v>300.9</v>
      </c>
      <c r="O29" t="n">
        <v>235</v>
      </c>
      <c r="P29" t="n">
        <v>243.7</v>
      </c>
      <c r="Q29" t="n">
        <v>207.7</v>
      </c>
      <c r="R29" t="n">
        <v>175.8</v>
      </c>
      <c r="S29" t="n">
        <v>169.8</v>
      </c>
      <c r="T29" t="n">
        <v>141.9</v>
      </c>
      <c r="U29" t="n">
        <v>117.8</v>
      </c>
      <c r="V29" t="n">
        <v>157.3</v>
      </c>
      <c r="W29" t="n">
        <v>163.2</v>
      </c>
    </row>
    <row r="30">
      <c r="A30" s="5" t="inlineStr">
        <is>
          <t>Summe Anlagevermögen</t>
        </is>
      </c>
      <c r="B30" s="5" t="inlineStr">
        <is>
          <t>Fixed Assets</t>
        </is>
      </c>
      <c r="C30" t="inlineStr">
        <is>
          <t>-</t>
        </is>
      </c>
      <c r="D30" t="n">
        <v>7715</v>
      </c>
      <c r="E30" t="n">
        <v>6809</v>
      </c>
      <c r="F30" t="n">
        <v>6782</v>
      </c>
      <c r="G30" t="n">
        <v>3442</v>
      </c>
      <c r="H30" t="n">
        <v>3313</v>
      </c>
      <c r="I30" t="n">
        <v>2929</v>
      </c>
      <c r="J30" t="n">
        <v>974.7</v>
      </c>
      <c r="K30" t="n">
        <v>821.2</v>
      </c>
      <c r="L30" t="n">
        <v>868.7</v>
      </c>
      <c r="M30" t="n">
        <v>995.5</v>
      </c>
      <c r="N30" t="n">
        <v>1023</v>
      </c>
      <c r="O30" t="n">
        <v>867</v>
      </c>
      <c r="P30" t="n">
        <v>970.3</v>
      </c>
      <c r="Q30" t="n">
        <v>611.8</v>
      </c>
      <c r="R30" t="n">
        <v>468</v>
      </c>
      <c r="S30" t="n">
        <v>88.7</v>
      </c>
      <c r="T30" t="n">
        <v>125.8</v>
      </c>
      <c r="U30" t="n">
        <v>120</v>
      </c>
      <c r="V30" t="n">
        <v>112</v>
      </c>
      <c r="W30" t="n">
        <v>143.6</v>
      </c>
    </row>
    <row r="31">
      <c r="A31" s="5" t="inlineStr">
        <is>
          <t>Summe Aktiva</t>
        </is>
      </c>
      <c r="B31" s="5" t="inlineStr">
        <is>
          <t>Total Assets</t>
        </is>
      </c>
      <c r="C31" t="inlineStr">
        <is>
          <t>-</t>
        </is>
      </c>
      <c r="D31" t="n">
        <v>9086</v>
      </c>
      <c r="E31" t="n">
        <v>8174</v>
      </c>
      <c r="F31" t="n">
        <v>7606</v>
      </c>
      <c r="G31" t="n">
        <v>4074</v>
      </c>
      <c r="H31" t="n">
        <v>3878</v>
      </c>
      <c r="I31" t="n">
        <v>3673</v>
      </c>
      <c r="J31" t="n">
        <v>1275</v>
      </c>
      <c r="K31" t="n">
        <v>1108</v>
      </c>
      <c r="L31" t="n">
        <v>1187</v>
      </c>
      <c r="M31" t="n">
        <v>1271</v>
      </c>
      <c r="N31" t="n">
        <v>1323</v>
      </c>
      <c r="O31" t="n">
        <v>1102</v>
      </c>
      <c r="P31" t="n">
        <v>1214</v>
      </c>
      <c r="Q31" t="n">
        <v>819.5</v>
      </c>
      <c r="R31" t="n">
        <v>643.8</v>
      </c>
      <c r="S31" t="n">
        <v>258.5</v>
      </c>
      <c r="T31" t="n">
        <v>267.7</v>
      </c>
      <c r="U31" t="n">
        <v>237.8</v>
      </c>
      <c r="V31" t="n">
        <v>269.3</v>
      </c>
      <c r="W31" t="n">
        <v>306.8</v>
      </c>
    </row>
    <row r="32">
      <c r="A32" s="5" t="inlineStr">
        <is>
          <t>Summe kurzfristiges Fremdkapital</t>
        </is>
      </c>
      <c r="B32" s="5" t="inlineStr">
        <is>
          <t>Short-Term Debt</t>
        </is>
      </c>
      <c r="C32" t="inlineStr">
        <is>
          <t>-</t>
        </is>
      </c>
      <c r="D32" t="n">
        <v>1269</v>
      </c>
      <c r="E32" t="n">
        <v>1300</v>
      </c>
      <c r="F32" t="n">
        <v>1285</v>
      </c>
      <c r="G32" t="n">
        <v>1269</v>
      </c>
      <c r="H32" t="n">
        <v>969</v>
      </c>
      <c r="I32" t="n">
        <v>887.6</v>
      </c>
      <c r="J32" t="n">
        <v>603.8</v>
      </c>
      <c r="K32" t="n">
        <v>665.6</v>
      </c>
      <c r="L32" t="n">
        <v>597.4</v>
      </c>
      <c r="M32" t="n">
        <v>645.5</v>
      </c>
      <c r="N32" t="n">
        <v>489.2</v>
      </c>
      <c r="O32" t="n">
        <v>399.8</v>
      </c>
      <c r="P32" t="n">
        <v>440.8</v>
      </c>
      <c r="Q32" t="n">
        <v>355.4</v>
      </c>
      <c r="R32" t="n">
        <v>249.8</v>
      </c>
      <c r="S32" t="n">
        <v>145.8</v>
      </c>
      <c r="T32" t="n">
        <v>117.3</v>
      </c>
      <c r="U32" t="n">
        <v>98.7</v>
      </c>
      <c r="V32" t="n">
        <v>165.1</v>
      </c>
      <c r="W32" t="n">
        <v>158.9</v>
      </c>
    </row>
    <row r="33">
      <c r="A33" s="5" t="inlineStr">
        <is>
          <t>Summe langfristiges Fremdkapital</t>
        </is>
      </c>
      <c r="B33" s="5" t="inlineStr">
        <is>
          <t>Long-Term Debt</t>
        </is>
      </c>
      <c r="C33" t="inlineStr">
        <is>
          <t>-</t>
        </is>
      </c>
      <c r="D33" t="n">
        <v>3203</v>
      </c>
      <c r="E33" t="n">
        <v>2353</v>
      </c>
      <c r="F33" t="n">
        <v>2271</v>
      </c>
      <c r="G33" t="n">
        <v>1607</v>
      </c>
      <c r="H33" t="n">
        <v>1759</v>
      </c>
      <c r="I33" t="n">
        <v>1581</v>
      </c>
      <c r="J33" t="n">
        <v>363</v>
      </c>
      <c r="K33" t="n">
        <v>243.9</v>
      </c>
      <c r="L33" t="n">
        <v>434.9</v>
      </c>
      <c r="M33" t="n">
        <v>243.4</v>
      </c>
      <c r="N33" t="n">
        <v>394.5</v>
      </c>
      <c r="O33" t="n">
        <v>556.6</v>
      </c>
      <c r="P33" t="n">
        <v>389.2</v>
      </c>
      <c r="Q33" t="n">
        <v>129.1</v>
      </c>
      <c r="R33" t="n">
        <v>98.8</v>
      </c>
      <c r="S33" t="n">
        <v>8.6</v>
      </c>
      <c r="T33" t="n">
        <v>7.6</v>
      </c>
      <c r="U33" t="n">
        <v>9</v>
      </c>
      <c r="V33" t="n">
        <v>12.9</v>
      </c>
      <c r="W33" t="n">
        <v>19</v>
      </c>
    </row>
    <row r="34">
      <c r="A34" s="5" t="inlineStr">
        <is>
          <t>Summe Fremdkapital</t>
        </is>
      </c>
      <c r="B34" s="5" t="inlineStr">
        <is>
          <t>Total Liabilities</t>
        </is>
      </c>
      <c r="C34" t="inlineStr">
        <is>
          <t>-</t>
        </is>
      </c>
      <c r="D34" t="n">
        <v>4472</v>
      </c>
      <c r="E34" t="n">
        <v>3652</v>
      </c>
      <c r="F34" t="n">
        <v>3555</v>
      </c>
      <c r="G34" t="n">
        <v>2876</v>
      </c>
      <c r="H34" t="n">
        <v>2728</v>
      </c>
      <c r="I34" t="n">
        <v>2469</v>
      </c>
      <c r="J34" t="n">
        <v>966.8</v>
      </c>
      <c r="K34" t="n">
        <v>909.6</v>
      </c>
      <c r="L34" t="n">
        <v>1032</v>
      </c>
      <c r="M34" t="n">
        <v>888.9</v>
      </c>
      <c r="N34" t="n">
        <v>883.7</v>
      </c>
      <c r="O34" t="n">
        <v>956.4</v>
      </c>
      <c r="P34" t="n">
        <v>830.1</v>
      </c>
      <c r="Q34" t="n">
        <v>484.5</v>
      </c>
      <c r="R34" t="n">
        <v>348.5</v>
      </c>
      <c r="S34" t="n">
        <v>154.4</v>
      </c>
      <c r="T34" t="n">
        <v>124.9</v>
      </c>
      <c r="U34" t="n">
        <v>107.7</v>
      </c>
      <c r="V34" t="n">
        <v>178.1</v>
      </c>
      <c r="W34" t="n">
        <v>177.9</v>
      </c>
    </row>
    <row r="35">
      <c r="A35" s="5" t="inlineStr">
        <is>
          <t>Minderheitenanteil</t>
        </is>
      </c>
      <c r="B35" s="5" t="inlineStr">
        <is>
          <t>Minority Share</t>
        </is>
      </c>
      <c r="C35" t="inlineStr">
        <is>
          <t>-</t>
        </is>
      </c>
      <c r="D35" t="n">
        <v>304.8</v>
      </c>
      <c r="E35" t="n">
        <v>223.3</v>
      </c>
      <c r="F35" t="n">
        <v>59.3</v>
      </c>
      <c r="G35" t="n">
        <v>0.3</v>
      </c>
      <c r="H35" t="n">
        <v>0.5</v>
      </c>
      <c r="I35" t="n">
        <v>0.7</v>
      </c>
      <c r="J35" t="n">
        <v>2.5</v>
      </c>
      <c r="K35" t="n">
        <v>9.9</v>
      </c>
      <c r="L35" t="n">
        <v>9.6</v>
      </c>
      <c r="M35" t="n">
        <v>9.699999999999999</v>
      </c>
      <c r="N35" t="n">
        <v>9.6</v>
      </c>
      <c r="O35" t="n">
        <v>8.300000000000001</v>
      </c>
      <c r="P35" t="n">
        <v>12.4</v>
      </c>
      <c r="Q35" t="n">
        <v>11.6</v>
      </c>
      <c r="R35" t="n">
        <v>8.5</v>
      </c>
      <c r="S35" t="n">
        <v>6.3</v>
      </c>
      <c r="T35" t="n">
        <v>11.8</v>
      </c>
      <c r="U35" t="n">
        <v>13</v>
      </c>
      <c r="V35" t="n">
        <v>13.3</v>
      </c>
      <c r="W35" t="n">
        <v>27.7</v>
      </c>
    </row>
    <row r="36">
      <c r="A36" s="5" t="inlineStr">
        <is>
          <t>Summe Eigenkapital</t>
        </is>
      </c>
      <c r="B36" s="5" t="inlineStr">
        <is>
          <t>Equity</t>
        </is>
      </c>
      <c r="C36" t="inlineStr">
        <is>
          <t>-</t>
        </is>
      </c>
      <c r="D36" t="n">
        <v>4310</v>
      </c>
      <c r="E36" t="n">
        <v>4298</v>
      </c>
      <c r="F36" t="n">
        <v>3991</v>
      </c>
      <c r="G36" t="n">
        <v>1198</v>
      </c>
      <c r="H36" t="n">
        <v>1149</v>
      </c>
      <c r="I36" t="n">
        <v>1204</v>
      </c>
      <c r="J36" t="n">
        <v>305.3</v>
      </c>
      <c r="K36" t="n">
        <v>188.3</v>
      </c>
      <c r="L36" t="n">
        <v>145.1</v>
      </c>
      <c r="M36" t="n">
        <v>372.7</v>
      </c>
      <c r="N36" t="n">
        <v>430.1</v>
      </c>
      <c r="O36" t="n">
        <v>137.3</v>
      </c>
      <c r="P36" t="n">
        <v>371.6</v>
      </c>
      <c r="Q36" t="n">
        <v>323.4</v>
      </c>
      <c r="R36" t="n">
        <v>286.7</v>
      </c>
      <c r="S36" t="n">
        <v>97.8</v>
      </c>
      <c r="T36" t="n">
        <v>131</v>
      </c>
      <c r="U36" t="n">
        <v>117.1</v>
      </c>
      <c r="V36" t="n">
        <v>78</v>
      </c>
      <c r="W36" t="n">
        <v>101.1</v>
      </c>
    </row>
    <row r="37">
      <c r="A37" s="5" t="inlineStr">
        <is>
          <t>Summe Passiva</t>
        </is>
      </c>
      <c r="B37" s="5" t="inlineStr">
        <is>
          <t>Liabilities &amp; Shareholder Equity</t>
        </is>
      </c>
      <c r="C37" t="inlineStr">
        <is>
          <t>-</t>
        </is>
      </c>
      <c r="D37" t="n">
        <v>9086</v>
      </c>
      <c r="E37" t="n">
        <v>8174</v>
      </c>
      <c r="F37" t="n">
        <v>7606</v>
      </c>
      <c r="G37" t="n">
        <v>4074</v>
      </c>
      <c r="H37" t="n">
        <v>3878</v>
      </c>
      <c r="I37" t="n">
        <v>3673</v>
      </c>
      <c r="J37" t="n">
        <v>1275</v>
      </c>
      <c r="K37" t="n">
        <v>1108</v>
      </c>
      <c r="L37" t="n">
        <v>1187</v>
      </c>
      <c r="M37" t="n">
        <v>1271</v>
      </c>
      <c r="N37" t="n">
        <v>1323</v>
      </c>
      <c r="O37" t="n">
        <v>1102</v>
      </c>
      <c r="P37" t="n">
        <v>1214</v>
      </c>
      <c r="Q37" t="n">
        <v>819.5</v>
      </c>
      <c r="R37" t="n">
        <v>643.8</v>
      </c>
      <c r="S37" t="n">
        <v>258.5</v>
      </c>
      <c r="T37" t="n">
        <v>267.7</v>
      </c>
      <c r="U37" t="n">
        <v>237.8</v>
      </c>
      <c r="V37" t="n">
        <v>269.3</v>
      </c>
      <c r="W37" t="n">
        <v>306.8</v>
      </c>
    </row>
    <row r="38">
      <c r="A38" s="5" t="inlineStr">
        <is>
          <t>Mio.Aktien im Umlauf</t>
        </is>
      </c>
      <c r="B38" s="5" t="inlineStr">
        <is>
          <t>Million shares outstanding</t>
        </is>
      </c>
      <c r="C38" t="n">
        <v>194</v>
      </c>
      <c r="D38" t="n">
        <v>205</v>
      </c>
      <c r="E38" t="n">
        <v>205</v>
      </c>
      <c r="F38" t="n">
        <v>205</v>
      </c>
      <c r="G38" t="n">
        <v>205</v>
      </c>
      <c r="H38" t="n">
        <v>205</v>
      </c>
      <c r="I38" t="n">
        <v>205</v>
      </c>
      <c r="J38" t="n">
        <v>194</v>
      </c>
      <c r="K38" t="n">
        <v>200</v>
      </c>
      <c r="L38" t="n">
        <v>215</v>
      </c>
      <c r="M38" t="n">
        <v>240</v>
      </c>
      <c r="N38" t="n">
        <v>240</v>
      </c>
      <c r="O38" t="n">
        <v>251.5</v>
      </c>
      <c r="P38" t="n">
        <v>251.4</v>
      </c>
      <c r="Q38" t="n">
        <v>250.2</v>
      </c>
      <c r="R38" t="n">
        <v>249.2</v>
      </c>
      <c r="S38" t="n">
        <v>232</v>
      </c>
      <c r="T38" t="n">
        <v>230</v>
      </c>
      <c r="U38" t="n">
        <v>227.6</v>
      </c>
      <c r="V38" t="n">
        <v>227.6</v>
      </c>
      <c r="W38" t="n">
        <v>206.8</v>
      </c>
    </row>
    <row r="39">
      <c r="A39" s="5" t="inlineStr">
        <is>
          <t>Gezeichnetes Kapital (in Mio.)</t>
        </is>
      </c>
      <c r="B39" s="5" t="inlineStr">
        <is>
          <t>Subscribed Capital in M</t>
        </is>
      </c>
      <c r="C39" t="n">
        <v>194</v>
      </c>
      <c r="D39" t="n">
        <v>205</v>
      </c>
      <c r="E39" t="n">
        <v>205</v>
      </c>
      <c r="F39" t="n">
        <v>205</v>
      </c>
      <c r="G39" t="n">
        <v>205</v>
      </c>
      <c r="H39" t="n">
        <v>205</v>
      </c>
      <c r="I39" t="n">
        <v>205</v>
      </c>
      <c r="J39" t="n">
        <v>194</v>
      </c>
      <c r="K39" t="n">
        <v>200</v>
      </c>
      <c r="L39" t="n">
        <v>215</v>
      </c>
      <c r="M39" t="n">
        <v>240</v>
      </c>
      <c r="N39" t="n">
        <v>240</v>
      </c>
      <c r="O39" t="n">
        <v>251.5</v>
      </c>
      <c r="P39" t="n">
        <v>251.4</v>
      </c>
      <c r="Q39" t="n">
        <v>250.2</v>
      </c>
      <c r="R39" t="n">
        <v>249.2</v>
      </c>
      <c r="S39" t="n">
        <v>232</v>
      </c>
      <c r="T39" t="n">
        <v>230</v>
      </c>
      <c r="U39" t="n">
        <v>227.6</v>
      </c>
      <c r="V39" t="n">
        <v>227.6</v>
      </c>
      <c r="W39" t="n">
        <v>206.8</v>
      </c>
    </row>
    <row r="40">
      <c r="A40" s="5" t="inlineStr">
        <is>
          <t>Ergebnis je Aktie (brutto)</t>
        </is>
      </c>
      <c r="B40" s="5" t="inlineStr">
        <is>
          <t>Earnings per share</t>
        </is>
      </c>
      <c r="C40" t="inlineStr">
        <is>
          <t>-</t>
        </is>
      </c>
      <c r="D40" t="n">
        <v>3.8</v>
      </c>
      <c r="E40" t="n">
        <v>2.74</v>
      </c>
      <c r="F40" t="n">
        <v>4.35</v>
      </c>
      <c r="G40" t="n">
        <v>1.79</v>
      </c>
      <c r="H40" t="n">
        <v>2.61</v>
      </c>
      <c r="I40" t="n">
        <v>2.82</v>
      </c>
      <c r="J40" t="n">
        <v>1.53</v>
      </c>
      <c r="K40" t="n">
        <v>0.97</v>
      </c>
      <c r="L40" t="n">
        <v>1.17</v>
      </c>
      <c r="M40" t="n">
        <v>0.9</v>
      </c>
      <c r="N40" t="n">
        <v>1.37</v>
      </c>
      <c r="O40" t="n">
        <v>-0.2</v>
      </c>
      <c r="P40" t="n">
        <v>0.93</v>
      </c>
      <c r="Q40" t="n">
        <v>0.73</v>
      </c>
      <c r="R40" t="n">
        <v>0.41</v>
      </c>
      <c r="S40" t="n">
        <v>0.31</v>
      </c>
      <c r="T40" t="n">
        <v>0.28</v>
      </c>
      <c r="U40" t="n">
        <v>0.18</v>
      </c>
      <c r="V40" t="n">
        <v>-0.19</v>
      </c>
      <c r="W40" t="n">
        <v>-0.26</v>
      </c>
    </row>
    <row r="41">
      <c r="A41" s="5" t="inlineStr">
        <is>
          <t>Ergebnis je Aktie (unverwässert)</t>
        </is>
      </c>
      <c r="B41" s="5" t="inlineStr">
        <is>
          <t>Basic Earnings per share</t>
        </is>
      </c>
      <c r="C41" t="inlineStr">
        <is>
          <t>-</t>
        </is>
      </c>
      <c r="D41" t="n">
        <v>2.13</v>
      </c>
      <c r="E41" t="n">
        <v>0.9399999999999999</v>
      </c>
      <c r="F41" t="n">
        <v>3.25</v>
      </c>
      <c r="G41" t="n">
        <v>0.88</v>
      </c>
      <c r="H41" t="n">
        <v>1.8</v>
      </c>
      <c r="I41" t="n">
        <v>2.28</v>
      </c>
      <c r="J41" t="n">
        <v>1.07</v>
      </c>
      <c r="K41" t="n">
        <v>0.5600000000000001</v>
      </c>
      <c r="L41" t="n">
        <v>0.79</v>
      </c>
      <c r="M41" t="n">
        <v>0.58</v>
      </c>
      <c r="N41" t="n">
        <v>1.22</v>
      </c>
      <c r="O41" t="n">
        <v>-0.52</v>
      </c>
      <c r="P41" t="n">
        <v>0.93</v>
      </c>
      <c r="Q41" t="n">
        <v>0.46</v>
      </c>
      <c r="R41" t="n">
        <v>0.25</v>
      </c>
      <c r="S41" t="n">
        <v>0.15</v>
      </c>
      <c r="T41" t="n">
        <v>0.17</v>
      </c>
      <c r="U41" t="n">
        <v>0.17</v>
      </c>
      <c r="V41" t="n">
        <v>-0.16</v>
      </c>
      <c r="W41" t="n">
        <v>-0.22</v>
      </c>
    </row>
    <row r="42">
      <c r="A42" s="5" t="inlineStr">
        <is>
          <t>Ergebnis je Aktie (verwässert)</t>
        </is>
      </c>
      <c r="B42" s="5" t="inlineStr">
        <is>
          <t>Diluted Earnings per share</t>
        </is>
      </c>
      <c r="C42" t="inlineStr">
        <is>
          <t>-</t>
        </is>
      </c>
      <c r="D42" t="n">
        <v>2.13</v>
      </c>
      <c r="E42" t="n">
        <v>0.9399999999999999</v>
      </c>
      <c r="F42" t="n">
        <v>3.25</v>
      </c>
      <c r="G42" t="n">
        <v>0.88</v>
      </c>
      <c r="H42" t="n">
        <v>1.79</v>
      </c>
      <c r="I42" t="n">
        <v>2.26</v>
      </c>
      <c r="J42" t="n">
        <v>1.06</v>
      </c>
      <c r="K42" t="n">
        <v>0.5600000000000001</v>
      </c>
      <c r="L42" t="n">
        <v>0.79</v>
      </c>
      <c r="M42" t="n">
        <v>0.58</v>
      </c>
      <c r="N42" t="n">
        <v>1.21</v>
      </c>
      <c r="O42" t="n">
        <v>-0.52</v>
      </c>
      <c r="P42" t="n">
        <v>0.93</v>
      </c>
      <c r="Q42" t="n">
        <v>0.46</v>
      </c>
      <c r="R42" t="n">
        <v>0.25</v>
      </c>
      <c r="S42" t="n">
        <v>0.15</v>
      </c>
      <c r="T42" t="n">
        <v>0.17</v>
      </c>
      <c r="U42" t="n">
        <v>0.16</v>
      </c>
      <c r="V42" t="n">
        <v>-0.16</v>
      </c>
      <c r="W42" t="n">
        <v>-0.22</v>
      </c>
    </row>
    <row r="43">
      <c r="A43" s="5" t="inlineStr">
        <is>
          <t>Dividende je Aktie</t>
        </is>
      </c>
      <c r="B43" s="5" t="inlineStr">
        <is>
          <t>Dividend per share</t>
        </is>
      </c>
      <c r="C43" t="inlineStr">
        <is>
          <t>-</t>
        </is>
      </c>
      <c r="D43" t="n">
        <v>0.5</v>
      </c>
      <c r="E43" t="n">
        <v>0.05</v>
      </c>
      <c r="F43" t="n">
        <v>0.85</v>
      </c>
      <c r="G43" t="n">
        <v>0.8</v>
      </c>
      <c r="H43" t="n">
        <v>0.7</v>
      </c>
      <c r="I43" t="n">
        <v>0.6</v>
      </c>
      <c r="J43" t="n">
        <v>0.4</v>
      </c>
      <c r="K43" t="n">
        <v>0.3</v>
      </c>
      <c r="L43" t="n">
        <v>0.3</v>
      </c>
      <c r="M43" t="n">
        <v>0.2</v>
      </c>
      <c r="N43" t="n">
        <v>0.4</v>
      </c>
      <c r="O43" t="inlineStr">
        <is>
          <t>-</t>
        </is>
      </c>
      <c r="P43" t="n">
        <v>0.2</v>
      </c>
      <c r="Q43" t="n">
        <v>0.18</v>
      </c>
      <c r="R43" t="n">
        <v>0.06</v>
      </c>
      <c r="S43" t="n">
        <v>0.05</v>
      </c>
      <c r="T43" t="n">
        <v>0.04</v>
      </c>
      <c r="U43" t="n">
        <v>0.13</v>
      </c>
      <c r="V43" t="inlineStr">
        <is>
          <t>-</t>
        </is>
      </c>
      <c r="W43" t="inlineStr">
        <is>
          <t>-</t>
        </is>
      </c>
    </row>
    <row r="44">
      <c r="A44" s="5" t="inlineStr">
        <is>
          <t>Dividendenausschüttung in Mio</t>
        </is>
      </c>
      <c r="B44" s="5" t="inlineStr">
        <is>
          <t>Dividend Payment in M</t>
        </is>
      </c>
      <c r="C44" t="inlineStr">
        <is>
          <t>-</t>
        </is>
      </c>
      <c r="D44" t="n">
        <v>93.90000000000001</v>
      </c>
      <c r="E44" t="n">
        <v>10</v>
      </c>
      <c r="F44" t="n">
        <v>169.9</v>
      </c>
      <c r="G44" t="n">
        <v>161.3</v>
      </c>
      <c r="H44" t="n">
        <v>142.9</v>
      </c>
      <c r="I44" t="n">
        <v>122.3</v>
      </c>
      <c r="J44" t="n">
        <v>77.3</v>
      </c>
      <c r="K44" t="n">
        <v>58</v>
      </c>
      <c r="L44" t="n">
        <v>58.1</v>
      </c>
      <c r="M44" t="n">
        <v>42.4</v>
      </c>
      <c r="N44" t="n">
        <v>90</v>
      </c>
      <c r="O44" t="inlineStr">
        <is>
          <t>-</t>
        </is>
      </c>
      <c r="P44" t="n">
        <v>50.3</v>
      </c>
      <c r="Q44" t="n">
        <v>42.5</v>
      </c>
      <c r="R44" t="n">
        <v>15.6</v>
      </c>
      <c r="S44" t="n">
        <v>11.6</v>
      </c>
      <c r="T44" t="n">
        <v>8.6</v>
      </c>
      <c r="U44" t="n">
        <v>28.5</v>
      </c>
      <c r="V44" t="inlineStr">
        <is>
          <t>-</t>
        </is>
      </c>
      <c r="W44" t="inlineStr">
        <is>
          <t>-</t>
        </is>
      </c>
    </row>
    <row r="45">
      <c r="A45" s="5" t="inlineStr">
        <is>
          <t>Umsatz je Aktie</t>
        </is>
      </c>
      <c r="B45" s="5" t="inlineStr">
        <is>
          <t>Revenue per share</t>
        </is>
      </c>
      <c r="C45" t="inlineStr">
        <is>
          <t>-</t>
        </is>
      </c>
      <c r="D45" t="n">
        <v>25.34</v>
      </c>
      <c r="E45" t="n">
        <v>25.03</v>
      </c>
      <c r="F45" t="n">
        <v>20.52</v>
      </c>
      <c r="G45" t="n">
        <v>19.26</v>
      </c>
      <c r="H45" t="n">
        <v>18.13</v>
      </c>
      <c r="I45" t="n">
        <v>14.95</v>
      </c>
      <c r="J45" t="n">
        <v>13.69</v>
      </c>
      <c r="K45" t="n">
        <v>11.98</v>
      </c>
      <c r="L45" t="n">
        <v>9.74</v>
      </c>
      <c r="M45" t="n">
        <v>7.95</v>
      </c>
      <c r="N45" t="n">
        <v>6.91</v>
      </c>
      <c r="O45" t="n">
        <v>6.56</v>
      </c>
      <c r="P45" t="n">
        <v>5.92</v>
      </c>
      <c r="Q45" t="n">
        <v>5.07</v>
      </c>
      <c r="R45" t="n">
        <v>3.22</v>
      </c>
      <c r="S45" t="n">
        <v>2.2</v>
      </c>
      <c r="T45" t="n">
        <v>1.8</v>
      </c>
      <c r="U45" t="n">
        <v>1.41</v>
      </c>
      <c r="V45" t="n">
        <v>1.01</v>
      </c>
      <c r="W45" t="n">
        <v>0.9399999999999999</v>
      </c>
    </row>
    <row r="46">
      <c r="A46" s="5" t="inlineStr">
        <is>
          <t>Buchwert je Aktie</t>
        </is>
      </c>
      <c r="B46" s="5" t="inlineStr">
        <is>
          <t>Book value per share</t>
        </is>
      </c>
      <c r="C46" t="inlineStr">
        <is>
          <t>-</t>
        </is>
      </c>
      <c r="D46" t="n">
        <v>21.02</v>
      </c>
      <c r="E46" t="n">
        <v>20.97</v>
      </c>
      <c r="F46" t="n">
        <v>19.47</v>
      </c>
      <c r="G46" t="n">
        <v>5.84</v>
      </c>
      <c r="H46" t="n">
        <v>5.61</v>
      </c>
      <c r="I46" t="n">
        <v>5.87</v>
      </c>
      <c r="J46" t="n">
        <v>1.57</v>
      </c>
      <c r="K46" t="n">
        <v>0.9399999999999999</v>
      </c>
      <c r="L46" t="n">
        <v>0.67</v>
      </c>
      <c r="M46" t="n">
        <v>1.55</v>
      </c>
      <c r="N46" t="n">
        <v>1.79</v>
      </c>
      <c r="O46" t="n">
        <v>0.55</v>
      </c>
      <c r="P46" t="n">
        <v>1.48</v>
      </c>
      <c r="Q46" t="n">
        <v>1.29</v>
      </c>
      <c r="R46" t="n">
        <v>1.15</v>
      </c>
      <c r="S46" t="n">
        <v>0.42</v>
      </c>
      <c r="T46" t="n">
        <v>0.57</v>
      </c>
      <c r="U46" t="n">
        <v>0.51</v>
      </c>
      <c r="V46" t="n">
        <v>0.34</v>
      </c>
      <c r="W46" t="n">
        <v>0.49</v>
      </c>
    </row>
    <row r="47">
      <c r="A47" s="5" t="inlineStr">
        <is>
          <t>Cashflow je Aktie</t>
        </is>
      </c>
      <c r="B47" s="5" t="inlineStr">
        <is>
          <t>Cashflow per share</t>
        </is>
      </c>
      <c r="C47" t="inlineStr">
        <is>
          <t>-</t>
        </is>
      </c>
      <c r="D47" t="n">
        <v>4.04</v>
      </c>
      <c r="E47" t="n">
        <v>2.35</v>
      </c>
      <c r="F47" t="n">
        <v>3.2</v>
      </c>
      <c r="G47" t="n">
        <v>3.14</v>
      </c>
      <c r="H47" t="n">
        <v>2.7</v>
      </c>
      <c r="I47" t="n">
        <v>1.86</v>
      </c>
      <c r="J47" t="n">
        <v>1.38</v>
      </c>
      <c r="K47" t="n">
        <v>1.3</v>
      </c>
      <c r="L47" t="n">
        <v>0.91</v>
      </c>
      <c r="M47" t="n">
        <v>1.21</v>
      </c>
      <c r="N47" t="n">
        <v>1.3</v>
      </c>
      <c r="O47" t="n">
        <v>0.61</v>
      </c>
      <c r="P47" t="n">
        <v>1.16</v>
      </c>
      <c r="Q47" t="n">
        <v>0.9</v>
      </c>
      <c r="R47" t="n">
        <v>0.5</v>
      </c>
      <c r="S47" t="n">
        <v>0.4</v>
      </c>
      <c r="T47" t="n">
        <v>0.32</v>
      </c>
      <c r="U47" t="n">
        <v>0.24</v>
      </c>
      <c r="V47" t="n">
        <v>0.11</v>
      </c>
      <c r="W47" t="n">
        <v>-0.06</v>
      </c>
    </row>
    <row r="48">
      <c r="A48" s="5" t="inlineStr">
        <is>
          <t>Bilanzsumme je Aktie</t>
        </is>
      </c>
      <c r="B48" s="5" t="inlineStr">
        <is>
          <t>Total assets per share</t>
        </is>
      </c>
      <c r="C48" t="inlineStr">
        <is>
          <t>-</t>
        </is>
      </c>
      <c r="D48" t="n">
        <v>44.32</v>
      </c>
      <c r="E48" t="n">
        <v>39.87</v>
      </c>
      <c r="F48" t="n">
        <v>37.1</v>
      </c>
      <c r="G48" t="n">
        <v>19.87</v>
      </c>
      <c r="H48" t="n">
        <v>18.92</v>
      </c>
      <c r="I48" t="n">
        <v>17.92</v>
      </c>
      <c r="J48" t="n">
        <v>6.57</v>
      </c>
      <c r="K48" t="n">
        <v>5.54</v>
      </c>
      <c r="L48" t="n">
        <v>5.52</v>
      </c>
      <c r="M48" t="n">
        <v>5.3</v>
      </c>
      <c r="N48" t="n">
        <v>5.51</v>
      </c>
      <c r="O48" t="n">
        <v>4.38</v>
      </c>
      <c r="P48" t="n">
        <v>4.83</v>
      </c>
      <c r="Q48" t="n">
        <v>3.28</v>
      </c>
      <c r="R48" t="n">
        <v>2.58</v>
      </c>
      <c r="S48" t="n">
        <v>1.11</v>
      </c>
      <c r="T48" t="n">
        <v>1.16</v>
      </c>
      <c r="U48" t="n">
        <v>1.04</v>
      </c>
      <c r="V48" t="n">
        <v>1.18</v>
      </c>
      <c r="W48" t="n">
        <v>1.48</v>
      </c>
    </row>
    <row r="49">
      <c r="A49" s="5" t="inlineStr">
        <is>
          <t>Personal am Ende des Jahres</t>
        </is>
      </c>
      <c r="B49" s="5" t="inlineStr">
        <is>
          <t>Staff at the end of year</t>
        </is>
      </c>
      <c r="C49" t="inlineStr">
        <is>
          <t>-</t>
        </is>
      </c>
      <c r="D49" t="n">
        <v>9374</v>
      </c>
      <c r="E49" t="n">
        <v>9093</v>
      </c>
      <c r="F49" t="n">
        <v>9414</v>
      </c>
      <c r="G49" t="n">
        <v>8082</v>
      </c>
      <c r="H49" t="n">
        <v>8239</v>
      </c>
      <c r="I49" t="n">
        <v>7832</v>
      </c>
      <c r="J49" t="n">
        <v>6894</v>
      </c>
      <c r="K49" t="n">
        <v>6254</v>
      </c>
      <c r="L49" t="n">
        <v>5593</v>
      </c>
      <c r="M49" t="n">
        <v>5018</v>
      </c>
      <c r="N49" t="n">
        <v>4571</v>
      </c>
      <c r="O49" t="n">
        <v>4565</v>
      </c>
      <c r="P49" t="n">
        <v>3669</v>
      </c>
      <c r="Q49" t="n">
        <v>6347</v>
      </c>
      <c r="R49" t="n">
        <v>5540</v>
      </c>
      <c r="S49" t="n">
        <v>4558</v>
      </c>
      <c r="T49" t="n">
        <v>4032</v>
      </c>
      <c r="U49" t="n">
        <v>3195</v>
      </c>
      <c r="V49" t="n">
        <v>2886</v>
      </c>
      <c r="W49" t="n">
        <v>2992</v>
      </c>
    </row>
    <row r="50">
      <c r="A50" s="5" t="inlineStr">
        <is>
          <t>Personalaufwand in Mio. EUR</t>
        </is>
      </c>
      <c r="B50" s="5" t="inlineStr">
        <is>
          <t>Personnel expenses in M</t>
        </is>
      </c>
      <c r="C50" t="inlineStr">
        <is>
          <t>-</t>
        </is>
      </c>
      <c r="D50" t="n">
        <v>552.8</v>
      </c>
      <c r="E50" t="n">
        <v>538.8</v>
      </c>
      <c r="F50" t="n">
        <v>489</v>
      </c>
      <c r="G50" t="n">
        <v>445.7</v>
      </c>
      <c r="H50" t="n">
        <v>429.7</v>
      </c>
      <c r="I50" t="n">
        <v>351.7</v>
      </c>
      <c r="J50" t="n">
        <v>306.1</v>
      </c>
      <c r="K50" t="n">
        <v>275.1</v>
      </c>
      <c r="L50" t="n">
        <v>230.1</v>
      </c>
      <c r="M50" t="n">
        <v>202.9</v>
      </c>
      <c r="N50" t="n">
        <v>181</v>
      </c>
      <c r="O50" t="n">
        <v>171.8</v>
      </c>
      <c r="P50" t="n">
        <v>145.8</v>
      </c>
      <c r="Q50" t="n">
        <v>192</v>
      </c>
      <c r="R50" t="n">
        <v>146.1</v>
      </c>
      <c r="S50" t="n">
        <v>128</v>
      </c>
      <c r="T50" t="n">
        <v>107.8</v>
      </c>
      <c r="U50" t="n">
        <v>89.5</v>
      </c>
      <c r="V50" t="n">
        <v>86.2</v>
      </c>
      <c r="W50" t="n">
        <v>67.09999999999999</v>
      </c>
    </row>
    <row r="51">
      <c r="A51" s="5" t="inlineStr">
        <is>
          <t>Aufwand je Mitarbeiter in EUR</t>
        </is>
      </c>
      <c r="B51" s="5" t="inlineStr">
        <is>
          <t>Effort per employee</t>
        </is>
      </c>
      <c r="C51" t="inlineStr">
        <is>
          <t>-</t>
        </is>
      </c>
      <c r="D51" t="n">
        <v>58972</v>
      </c>
      <c r="E51" t="n">
        <v>59254</v>
      </c>
      <c r="F51" t="n">
        <v>51944</v>
      </c>
      <c r="G51" t="n">
        <v>55147</v>
      </c>
      <c r="H51" t="n">
        <v>52154</v>
      </c>
      <c r="I51" t="n">
        <v>44906</v>
      </c>
      <c r="J51" t="n">
        <v>44401</v>
      </c>
      <c r="K51" t="n">
        <v>43988</v>
      </c>
      <c r="L51" t="n">
        <v>41141</v>
      </c>
      <c r="M51" t="n">
        <v>40434</v>
      </c>
      <c r="N51" t="n">
        <v>39597</v>
      </c>
      <c r="O51" t="n">
        <v>37634</v>
      </c>
      <c r="P51" t="n">
        <v>39738</v>
      </c>
      <c r="Q51" t="n">
        <v>30251</v>
      </c>
      <c r="R51" t="n">
        <v>26372</v>
      </c>
      <c r="S51" t="n">
        <v>28082</v>
      </c>
      <c r="T51" t="n">
        <v>26736</v>
      </c>
      <c r="U51" t="n">
        <v>28013</v>
      </c>
      <c r="V51" t="n">
        <v>29868</v>
      </c>
      <c r="W51" t="n">
        <v>22426</v>
      </c>
    </row>
    <row r="52">
      <c r="A52" s="5" t="inlineStr">
        <is>
          <t>Umsatz je Mitarbeiter in EUR</t>
        </is>
      </c>
      <c r="B52" s="5" t="inlineStr">
        <is>
          <t>Turnover per employee</t>
        </is>
      </c>
      <c r="C52" t="inlineStr">
        <is>
          <t>-</t>
        </is>
      </c>
      <c r="D52" t="n">
        <v>554096</v>
      </c>
      <c r="E52" t="n">
        <v>564259</v>
      </c>
      <c r="F52" t="n">
        <v>446813</v>
      </c>
      <c r="G52" t="n">
        <v>488609</v>
      </c>
      <c r="H52" t="n">
        <v>450987</v>
      </c>
      <c r="I52" t="n">
        <v>391338</v>
      </c>
      <c r="J52" t="n">
        <v>385220</v>
      </c>
      <c r="K52" t="n">
        <v>383217</v>
      </c>
      <c r="L52" t="n">
        <v>374408</v>
      </c>
      <c r="M52" t="n">
        <v>380059</v>
      </c>
      <c r="N52" t="n">
        <v>362918</v>
      </c>
      <c r="O52" t="n">
        <v>361358</v>
      </c>
      <c r="P52" t="n">
        <v>405396</v>
      </c>
      <c r="Q52" t="n">
        <v>199716</v>
      </c>
      <c r="R52" t="n">
        <v>144675</v>
      </c>
      <c r="S52" t="n">
        <v>111825</v>
      </c>
      <c r="T52" t="n">
        <v>102926</v>
      </c>
      <c r="U52" t="n">
        <v>100156</v>
      </c>
      <c r="V52" t="n">
        <v>79937</v>
      </c>
      <c r="W52" t="n">
        <v>64939</v>
      </c>
    </row>
    <row r="53">
      <c r="A53" s="5" t="inlineStr">
        <is>
          <t>Bruttoergebnis je Mitarbeiter in EUR</t>
        </is>
      </c>
      <c r="B53" s="5" t="inlineStr">
        <is>
          <t>Gross Profit per employee</t>
        </is>
      </c>
      <c r="C53" t="inlineStr">
        <is>
          <t>-</t>
        </is>
      </c>
      <c r="D53" t="n">
        <v>188511</v>
      </c>
      <c r="E53" t="n">
        <v>192764</v>
      </c>
      <c r="F53" t="n">
        <v>161164</v>
      </c>
      <c r="G53" t="n">
        <v>167582</v>
      </c>
      <c r="H53" t="n">
        <v>155177</v>
      </c>
      <c r="I53" t="n">
        <v>131576</v>
      </c>
      <c r="J53" t="n">
        <v>132652</v>
      </c>
      <c r="K53" t="n">
        <v>131436</v>
      </c>
      <c r="L53" t="n">
        <v>128446</v>
      </c>
      <c r="M53" t="n">
        <v>135711</v>
      </c>
      <c r="N53" t="n">
        <v>140516</v>
      </c>
      <c r="O53" t="n">
        <v>140767</v>
      </c>
      <c r="P53" t="n">
        <v>161188</v>
      </c>
      <c r="Q53" t="n">
        <v>77139</v>
      </c>
      <c r="R53" t="n">
        <v>60018</v>
      </c>
      <c r="S53" t="n">
        <v>50658</v>
      </c>
      <c r="T53" t="n">
        <v>42609</v>
      </c>
      <c r="U53" t="n">
        <v>40313</v>
      </c>
      <c r="V53" t="n">
        <v>24567</v>
      </c>
      <c r="W53" t="n">
        <v>15976</v>
      </c>
    </row>
    <row r="54">
      <c r="A54" s="5" t="inlineStr">
        <is>
          <t>Gewinn je Mitarbeiter in EUR</t>
        </is>
      </c>
      <c r="B54" s="5" t="inlineStr">
        <is>
          <t>Earnings per employee</t>
        </is>
      </c>
      <c r="C54" t="inlineStr">
        <is>
          <t>-</t>
        </is>
      </c>
      <c r="D54" t="n">
        <v>45221</v>
      </c>
      <c r="E54" t="n">
        <v>20763</v>
      </c>
      <c r="F54" t="n">
        <v>69089</v>
      </c>
      <c r="G54" t="n">
        <v>22148</v>
      </c>
      <c r="H54" t="n">
        <v>44471</v>
      </c>
      <c r="I54" t="n">
        <v>57086</v>
      </c>
      <c r="J54" t="n">
        <v>29939</v>
      </c>
      <c r="K54" t="n">
        <v>17237</v>
      </c>
      <c r="L54" t="n">
        <v>29018</v>
      </c>
      <c r="M54" t="n">
        <v>25727</v>
      </c>
      <c r="N54" t="n">
        <v>61234</v>
      </c>
      <c r="O54" t="n">
        <v>-26331</v>
      </c>
      <c r="P54" t="n">
        <v>60016</v>
      </c>
      <c r="Q54" t="n">
        <v>17851</v>
      </c>
      <c r="R54" t="n">
        <v>10307</v>
      </c>
      <c r="S54" t="n">
        <v>7767</v>
      </c>
      <c r="T54" t="n">
        <v>9474</v>
      </c>
      <c r="U54" t="n">
        <v>11674</v>
      </c>
      <c r="V54" t="n">
        <v>-12405</v>
      </c>
      <c r="W54" t="n">
        <v>-16511</v>
      </c>
    </row>
    <row r="55">
      <c r="A55" s="5" t="inlineStr">
        <is>
          <t>KGV (Kurs/Gewinn)</t>
        </is>
      </c>
      <c r="B55" s="5" t="inlineStr">
        <is>
          <t>PE (price/earnings)</t>
        </is>
      </c>
      <c r="C55" t="inlineStr">
        <is>
          <t>-</t>
        </is>
      </c>
      <c r="D55" t="n">
        <v>13.7</v>
      </c>
      <c r="E55" t="n">
        <v>40.6</v>
      </c>
      <c r="F55" t="n">
        <v>17.6</v>
      </c>
      <c r="G55" t="n">
        <v>42.2</v>
      </c>
      <c r="H55" t="n">
        <v>28.3</v>
      </c>
      <c r="I55" t="n">
        <v>16.4</v>
      </c>
      <c r="J55" t="n">
        <v>28.9</v>
      </c>
      <c r="K55" t="n">
        <v>29.1</v>
      </c>
      <c r="L55" t="n">
        <v>17.5</v>
      </c>
      <c r="M55" t="n">
        <v>21</v>
      </c>
      <c r="N55" t="n">
        <v>7.6</v>
      </c>
      <c r="O55" t="inlineStr">
        <is>
          <t>-</t>
        </is>
      </c>
      <c r="P55" t="n">
        <v>17.9</v>
      </c>
      <c r="Q55" t="n">
        <v>27.2</v>
      </c>
      <c r="R55" t="n">
        <v>32.2</v>
      </c>
      <c r="S55" t="n">
        <v>33.3</v>
      </c>
      <c r="T55" t="n">
        <v>27.7</v>
      </c>
      <c r="U55" t="n">
        <v>9.800000000000001</v>
      </c>
      <c r="V55" t="inlineStr">
        <is>
          <t>-</t>
        </is>
      </c>
      <c r="W55" t="inlineStr">
        <is>
          <t>-</t>
        </is>
      </c>
    </row>
    <row r="56">
      <c r="A56" s="5" t="inlineStr">
        <is>
          <t>KUV (Kurs/Umsatz)</t>
        </is>
      </c>
      <c r="B56" s="5" t="inlineStr">
        <is>
          <t>PS (price/sales)</t>
        </is>
      </c>
      <c r="C56" t="inlineStr">
        <is>
          <t>-</t>
        </is>
      </c>
      <c r="D56" t="n">
        <v>1.16</v>
      </c>
      <c r="E56" t="n">
        <v>1.53</v>
      </c>
      <c r="F56" t="n">
        <v>2.79</v>
      </c>
      <c r="G56" t="n">
        <v>1.93</v>
      </c>
      <c r="H56" t="n">
        <v>2.81</v>
      </c>
      <c r="I56" t="n">
        <v>2.51</v>
      </c>
      <c r="J56" t="n">
        <v>2.26</v>
      </c>
      <c r="K56" t="n">
        <v>1.36</v>
      </c>
      <c r="L56" t="n">
        <v>1.42</v>
      </c>
      <c r="M56" t="n">
        <v>1.53</v>
      </c>
      <c r="N56" t="n">
        <v>1.33</v>
      </c>
      <c r="O56" t="n">
        <v>0.96</v>
      </c>
      <c r="P56" t="n">
        <v>2.81</v>
      </c>
      <c r="Q56" t="n">
        <v>2.47</v>
      </c>
      <c r="R56" t="n">
        <v>2.51</v>
      </c>
      <c r="S56" t="n">
        <v>2.27</v>
      </c>
      <c r="T56" t="n">
        <v>2.61</v>
      </c>
      <c r="U56" t="n">
        <v>1.18</v>
      </c>
      <c r="V56" t="n">
        <v>1.09</v>
      </c>
      <c r="W56" t="n">
        <v>1.15</v>
      </c>
    </row>
    <row r="57">
      <c r="A57" s="5" t="inlineStr">
        <is>
          <t>KBV (Kurs/Buchwert)</t>
        </is>
      </c>
      <c r="B57" s="5" t="inlineStr">
        <is>
          <t>PB (price/book value)</t>
        </is>
      </c>
      <c r="C57" t="inlineStr">
        <is>
          <t>-</t>
        </is>
      </c>
      <c r="D57" t="n">
        <v>1.39</v>
      </c>
      <c r="E57" t="n">
        <v>1.82</v>
      </c>
      <c r="F57" t="n">
        <v>2.95</v>
      </c>
      <c r="G57" t="n">
        <v>6.35</v>
      </c>
      <c r="H57" t="n">
        <v>9.08</v>
      </c>
      <c r="I57" t="n">
        <v>6.38</v>
      </c>
      <c r="J57" t="n">
        <v>19.65</v>
      </c>
      <c r="K57" t="n">
        <v>17.32</v>
      </c>
      <c r="L57" t="n">
        <v>20.45</v>
      </c>
      <c r="M57" t="n">
        <v>7.83</v>
      </c>
      <c r="N57" t="n">
        <v>5.14</v>
      </c>
      <c r="O57" t="n">
        <v>11.52</v>
      </c>
      <c r="P57" t="n">
        <v>11.26</v>
      </c>
      <c r="Q57" t="n">
        <v>9.69</v>
      </c>
      <c r="R57" t="n">
        <v>7.01</v>
      </c>
      <c r="S57" t="n">
        <v>11.84</v>
      </c>
      <c r="T57" t="n">
        <v>8.27</v>
      </c>
      <c r="U57" t="n">
        <v>3.23</v>
      </c>
      <c r="V57" t="n">
        <v>3.21</v>
      </c>
      <c r="W57" t="n">
        <v>2.21</v>
      </c>
    </row>
    <row r="58">
      <c r="A58" s="5" t="inlineStr">
        <is>
          <t>KCV (Kurs/Cashflow)</t>
        </is>
      </c>
      <c r="B58" s="5" t="inlineStr">
        <is>
          <t>PC (price/cashflow)</t>
        </is>
      </c>
      <c r="C58" t="inlineStr">
        <is>
          <t>-</t>
        </is>
      </c>
      <c r="D58" t="n">
        <v>7.24</v>
      </c>
      <c r="E58" t="n">
        <v>16.24</v>
      </c>
      <c r="F58" t="n">
        <v>17.91</v>
      </c>
      <c r="G58" t="n">
        <v>11.81</v>
      </c>
      <c r="H58" t="n">
        <v>18.82</v>
      </c>
      <c r="I58" t="n">
        <v>20.19</v>
      </c>
      <c r="J58" t="n">
        <v>22.33</v>
      </c>
      <c r="K58" t="n">
        <v>12.52</v>
      </c>
      <c r="L58" t="n">
        <v>15.23</v>
      </c>
      <c r="M58" t="n">
        <v>10.05</v>
      </c>
      <c r="N58" t="n">
        <v>7.07</v>
      </c>
      <c r="O58" t="n">
        <v>10.34</v>
      </c>
      <c r="P58" t="n">
        <v>14.34</v>
      </c>
      <c r="Q58" t="n">
        <v>13.87</v>
      </c>
      <c r="R58" t="n">
        <v>16</v>
      </c>
      <c r="S58" t="n">
        <v>12.34</v>
      </c>
      <c r="T58" t="n">
        <v>14.7</v>
      </c>
      <c r="U58" t="n">
        <v>6.95</v>
      </c>
      <c r="V58" t="n">
        <v>9.67</v>
      </c>
      <c r="W58" t="n">
        <v>-16.92</v>
      </c>
    </row>
    <row r="59">
      <c r="A59" s="5" t="inlineStr">
        <is>
          <t>Dividendenrendite in %</t>
        </is>
      </c>
      <c r="B59" s="5" t="inlineStr">
        <is>
          <t>Dividend Yield in %</t>
        </is>
      </c>
      <c r="C59" t="inlineStr">
        <is>
          <t>-</t>
        </is>
      </c>
      <c r="D59" t="n">
        <v>1.71</v>
      </c>
      <c r="E59" t="n">
        <v>0.13</v>
      </c>
      <c r="F59" t="n">
        <v>1.48</v>
      </c>
      <c r="G59" t="n">
        <v>2.16</v>
      </c>
      <c r="H59" t="n">
        <v>1.37</v>
      </c>
      <c r="I59" t="n">
        <v>1.6</v>
      </c>
      <c r="J59" t="n">
        <v>1.29</v>
      </c>
      <c r="K59" t="n">
        <v>1.84</v>
      </c>
      <c r="L59" t="n">
        <v>2.17</v>
      </c>
      <c r="M59" t="n">
        <v>1.64</v>
      </c>
      <c r="N59" t="n">
        <v>4.34</v>
      </c>
      <c r="O59" t="inlineStr">
        <is>
          <t>-</t>
        </is>
      </c>
      <c r="P59" t="n">
        <v>1.2</v>
      </c>
      <c r="Q59" t="n">
        <v>1.44</v>
      </c>
      <c r="R59" t="n">
        <v>0.74</v>
      </c>
      <c r="S59" t="n">
        <v>1</v>
      </c>
      <c r="T59" t="n">
        <v>0.85</v>
      </c>
      <c r="U59" t="n">
        <v>7.83</v>
      </c>
      <c r="V59" t="inlineStr">
        <is>
          <t>-</t>
        </is>
      </c>
      <c r="W59" t="inlineStr">
        <is>
          <t>-</t>
        </is>
      </c>
    </row>
    <row r="60">
      <c r="A60" s="5" t="inlineStr">
        <is>
          <t>Gewinnrendite in %</t>
        </is>
      </c>
      <c r="B60" s="5" t="inlineStr">
        <is>
          <t>Return on profit in %</t>
        </is>
      </c>
      <c r="C60" t="inlineStr">
        <is>
          <t>-</t>
        </is>
      </c>
      <c r="D60" t="n">
        <v>7.3</v>
      </c>
      <c r="E60" t="n">
        <v>2.5</v>
      </c>
      <c r="F60" t="n">
        <v>5.7</v>
      </c>
      <c r="G60" t="n">
        <v>2.4</v>
      </c>
      <c r="H60" t="n">
        <v>3.5</v>
      </c>
      <c r="I60" t="n">
        <v>6.1</v>
      </c>
      <c r="J60" t="n">
        <v>3.5</v>
      </c>
      <c r="K60" t="n">
        <v>3.4</v>
      </c>
      <c r="L60" t="n">
        <v>5.7</v>
      </c>
      <c r="M60" t="n">
        <v>4.8</v>
      </c>
      <c r="N60" t="n">
        <v>13.2</v>
      </c>
      <c r="O60" t="n">
        <v>-8.300000000000001</v>
      </c>
      <c r="P60" t="n">
        <v>5.6</v>
      </c>
      <c r="Q60" t="n">
        <v>3.7</v>
      </c>
      <c r="R60" t="n">
        <v>3.1</v>
      </c>
      <c r="S60" t="n">
        <v>3</v>
      </c>
      <c r="T60" t="n">
        <v>3.6</v>
      </c>
      <c r="U60" t="n">
        <v>10.2</v>
      </c>
      <c r="V60" t="n">
        <v>-14.5</v>
      </c>
      <c r="W60" t="n">
        <v>-20.4</v>
      </c>
    </row>
    <row r="61">
      <c r="A61" s="5" t="inlineStr">
        <is>
          <t>Eigenkapitalrendite in %</t>
        </is>
      </c>
      <c r="B61" s="5" t="inlineStr">
        <is>
          <t>Return on Equity in %</t>
        </is>
      </c>
      <c r="C61" t="inlineStr">
        <is>
          <t>-</t>
        </is>
      </c>
      <c r="D61" t="n">
        <v>9.84</v>
      </c>
      <c r="E61" t="n">
        <v>4.39</v>
      </c>
      <c r="F61" t="n">
        <v>16.3</v>
      </c>
      <c r="G61" t="n">
        <v>14.95</v>
      </c>
      <c r="H61" t="n">
        <v>31.88</v>
      </c>
      <c r="I61" t="n">
        <v>37.13</v>
      </c>
      <c r="J61" t="n">
        <v>67.61</v>
      </c>
      <c r="K61" t="n">
        <v>57.25</v>
      </c>
      <c r="L61" t="n">
        <v>111.85</v>
      </c>
      <c r="M61" t="n">
        <v>34.64</v>
      </c>
      <c r="N61" t="n">
        <v>65.08</v>
      </c>
      <c r="O61" t="n">
        <v>-87.55</v>
      </c>
      <c r="P61" t="n">
        <v>59.26</v>
      </c>
      <c r="Q61" t="n">
        <v>35.03</v>
      </c>
      <c r="R61" t="n">
        <v>19.92</v>
      </c>
      <c r="S61" t="n">
        <v>36.2</v>
      </c>
      <c r="T61" t="n">
        <v>29.16</v>
      </c>
      <c r="U61" t="n">
        <v>31.85</v>
      </c>
      <c r="V61" t="n">
        <v>-45.9</v>
      </c>
      <c r="W61" t="n">
        <v>-48.86</v>
      </c>
    </row>
    <row r="62">
      <c r="A62" s="5" t="inlineStr">
        <is>
          <t>Umsatzrendite in %</t>
        </is>
      </c>
      <c r="B62" s="5" t="inlineStr">
        <is>
          <t>Return on sales in %</t>
        </is>
      </c>
      <c r="C62" t="inlineStr">
        <is>
          <t>-</t>
        </is>
      </c>
      <c r="D62" t="n">
        <v>8.16</v>
      </c>
      <c r="E62" t="n">
        <v>3.68</v>
      </c>
      <c r="F62" t="n">
        <v>15.46</v>
      </c>
      <c r="G62" t="n">
        <v>4.53</v>
      </c>
      <c r="H62" t="n">
        <v>9.859999999999999</v>
      </c>
      <c r="I62" t="n">
        <v>14.59</v>
      </c>
      <c r="J62" t="n">
        <v>7.77</v>
      </c>
      <c r="K62" t="n">
        <v>4.5</v>
      </c>
      <c r="L62" t="n">
        <v>7.75</v>
      </c>
      <c r="M62" t="n">
        <v>6.77</v>
      </c>
      <c r="N62" t="n">
        <v>16.87</v>
      </c>
      <c r="O62" t="n">
        <v>-7.29</v>
      </c>
      <c r="P62" t="n">
        <v>14.8</v>
      </c>
      <c r="Q62" t="n">
        <v>8.94</v>
      </c>
      <c r="R62" t="n">
        <v>7.12</v>
      </c>
      <c r="S62" t="n">
        <v>6.95</v>
      </c>
      <c r="T62" t="n">
        <v>9.199999999999999</v>
      </c>
      <c r="U62" t="n">
        <v>11.66</v>
      </c>
      <c r="V62" t="n">
        <v>-15.52</v>
      </c>
      <c r="W62" t="n">
        <v>-25.42</v>
      </c>
    </row>
    <row r="63">
      <c r="A63" s="5" t="inlineStr">
        <is>
          <t>Gesamtkapitalrendite in %</t>
        </is>
      </c>
      <c r="B63" s="5" t="inlineStr">
        <is>
          <t>Total Return on Investment in %</t>
        </is>
      </c>
      <c r="C63" t="inlineStr">
        <is>
          <t>-</t>
        </is>
      </c>
      <c r="D63" t="n">
        <v>5.16</v>
      </c>
      <c r="E63" t="n">
        <v>2.73</v>
      </c>
      <c r="F63" t="n">
        <v>9.130000000000001</v>
      </c>
      <c r="G63" t="n">
        <v>5.16</v>
      </c>
      <c r="H63" t="n">
        <v>10.15</v>
      </c>
      <c r="I63" t="n">
        <v>12.97</v>
      </c>
      <c r="J63" t="n">
        <v>17.67</v>
      </c>
      <c r="K63" t="n">
        <v>11.93</v>
      </c>
      <c r="L63" t="n">
        <v>15.8</v>
      </c>
      <c r="M63" t="n">
        <v>11.35</v>
      </c>
      <c r="N63" t="n">
        <v>22.93</v>
      </c>
      <c r="O63" t="n">
        <v>-7.87</v>
      </c>
      <c r="P63" t="n">
        <v>18.69</v>
      </c>
      <c r="Q63" t="n">
        <v>14.48</v>
      </c>
      <c r="R63" t="n">
        <v>9.119999999999999</v>
      </c>
      <c r="S63" t="n">
        <v>13.93</v>
      </c>
      <c r="T63" t="n">
        <v>14.42</v>
      </c>
      <c r="U63" t="n">
        <v>16.86</v>
      </c>
      <c r="V63" t="n">
        <v>-12.18</v>
      </c>
      <c r="W63" t="n">
        <v>-15.55</v>
      </c>
    </row>
    <row r="64">
      <c r="A64" s="5" t="inlineStr">
        <is>
          <t>Return on Investment in %</t>
        </is>
      </c>
      <c r="B64" s="5" t="inlineStr">
        <is>
          <t>Return on Investment in %</t>
        </is>
      </c>
      <c r="C64" t="inlineStr">
        <is>
          <t>-</t>
        </is>
      </c>
      <c r="D64" t="n">
        <v>4.67</v>
      </c>
      <c r="E64" t="n">
        <v>2.31</v>
      </c>
      <c r="F64" t="n">
        <v>8.550000000000001</v>
      </c>
      <c r="G64" t="n">
        <v>4.39</v>
      </c>
      <c r="H64" t="n">
        <v>9.449999999999999</v>
      </c>
      <c r="I64" t="n">
        <v>12.17</v>
      </c>
      <c r="J64" t="n">
        <v>16.19</v>
      </c>
      <c r="K64" t="n">
        <v>9.73</v>
      </c>
      <c r="L64" t="n">
        <v>13.67</v>
      </c>
      <c r="M64" t="n">
        <v>10.15</v>
      </c>
      <c r="N64" t="n">
        <v>21.15</v>
      </c>
      <c r="O64" t="n">
        <v>-10.91</v>
      </c>
      <c r="P64" t="n">
        <v>18.14</v>
      </c>
      <c r="Q64" t="n">
        <v>13.83</v>
      </c>
      <c r="R64" t="n">
        <v>8.869999999999999</v>
      </c>
      <c r="S64" t="n">
        <v>13.69</v>
      </c>
      <c r="T64" t="n">
        <v>14.27</v>
      </c>
      <c r="U64" t="n">
        <v>15.69</v>
      </c>
      <c r="V64" t="n">
        <v>-13.29</v>
      </c>
      <c r="W64" t="n">
        <v>-16.1</v>
      </c>
    </row>
    <row r="65">
      <c r="A65" s="5" t="inlineStr">
        <is>
          <t>Arbeitsintensität in %</t>
        </is>
      </c>
      <c r="B65" s="5" t="inlineStr">
        <is>
          <t>Work Intensity in %</t>
        </is>
      </c>
      <c r="C65" t="inlineStr">
        <is>
          <t>-</t>
        </is>
      </c>
      <c r="D65" t="n">
        <v>15.09</v>
      </c>
      <c r="E65" t="n">
        <v>16.7</v>
      </c>
      <c r="F65" t="n">
        <v>10.83</v>
      </c>
      <c r="G65" t="n">
        <v>15.5</v>
      </c>
      <c r="H65" t="n">
        <v>14.57</v>
      </c>
      <c r="I65" t="n">
        <v>20.26</v>
      </c>
      <c r="J65" t="n">
        <v>23.53</v>
      </c>
      <c r="K65" t="n">
        <v>25.86</v>
      </c>
      <c r="L65" t="n">
        <v>26.82</v>
      </c>
      <c r="M65" t="n">
        <v>21.69</v>
      </c>
      <c r="N65" t="n">
        <v>22.74</v>
      </c>
      <c r="O65" t="n">
        <v>21.32</v>
      </c>
      <c r="P65" t="n">
        <v>20.07</v>
      </c>
      <c r="Q65" t="n">
        <v>25.34</v>
      </c>
      <c r="R65" t="n">
        <v>27.31</v>
      </c>
      <c r="S65" t="n">
        <v>65.69</v>
      </c>
      <c r="T65" t="n">
        <v>53.01</v>
      </c>
      <c r="U65" t="n">
        <v>49.54</v>
      </c>
      <c r="V65" t="n">
        <v>58.41</v>
      </c>
      <c r="W65" t="n">
        <v>53.19</v>
      </c>
    </row>
    <row r="66">
      <c r="A66" s="5" t="inlineStr">
        <is>
          <t>Eigenkapitalquote in %</t>
        </is>
      </c>
      <c r="B66" s="5" t="inlineStr">
        <is>
          <t>Equity Ratio in %</t>
        </is>
      </c>
      <c r="C66" t="inlineStr">
        <is>
          <t>-</t>
        </is>
      </c>
      <c r="D66" t="n">
        <v>47.43</v>
      </c>
      <c r="E66" t="n">
        <v>52.58</v>
      </c>
      <c r="F66" t="n">
        <v>52.48</v>
      </c>
      <c r="G66" t="n">
        <v>29.4</v>
      </c>
      <c r="H66" t="n">
        <v>29.64</v>
      </c>
      <c r="I66" t="n">
        <v>32.78</v>
      </c>
      <c r="J66" t="n">
        <v>23.95</v>
      </c>
      <c r="K66" t="n">
        <v>17</v>
      </c>
      <c r="L66" t="n">
        <v>12.22</v>
      </c>
      <c r="M66" t="n">
        <v>29.32</v>
      </c>
      <c r="N66" t="n">
        <v>32.5</v>
      </c>
      <c r="O66" t="n">
        <v>12.46</v>
      </c>
      <c r="P66" t="n">
        <v>30.61</v>
      </c>
      <c r="Q66" t="n">
        <v>39.46</v>
      </c>
      <c r="R66" t="n">
        <v>44.53</v>
      </c>
      <c r="S66" t="n">
        <v>37.83</v>
      </c>
      <c r="T66" t="n">
        <v>48.94</v>
      </c>
      <c r="U66" t="n">
        <v>49.24</v>
      </c>
      <c r="V66" t="n">
        <v>28.96</v>
      </c>
      <c r="W66" t="n">
        <v>32.95</v>
      </c>
    </row>
    <row r="67">
      <c r="A67" s="5" t="inlineStr">
        <is>
          <t>Fremdkapitalquote in %</t>
        </is>
      </c>
      <c r="B67" s="5" t="inlineStr">
        <is>
          <t>Debt Ratio in %</t>
        </is>
      </c>
      <c r="C67" t="inlineStr">
        <is>
          <t>-</t>
        </is>
      </c>
      <c r="D67" t="n">
        <v>52.57</v>
      </c>
      <c r="E67" t="n">
        <v>47.42</v>
      </c>
      <c r="F67" t="n">
        <v>47.52</v>
      </c>
      <c r="G67" t="n">
        <v>70.59999999999999</v>
      </c>
      <c r="H67" t="n">
        <v>70.36</v>
      </c>
      <c r="I67" t="n">
        <v>67.22</v>
      </c>
      <c r="J67" t="n">
        <v>76.05</v>
      </c>
      <c r="K67" t="n">
        <v>83</v>
      </c>
      <c r="L67" t="n">
        <v>87.78</v>
      </c>
      <c r="M67" t="n">
        <v>70.68000000000001</v>
      </c>
      <c r="N67" t="n">
        <v>67.5</v>
      </c>
      <c r="O67" t="n">
        <v>87.54000000000001</v>
      </c>
      <c r="P67" t="n">
        <v>69.39</v>
      </c>
      <c r="Q67" t="n">
        <v>60.54</v>
      </c>
      <c r="R67" t="n">
        <v>55.47</v>
      </c>
      <c r="S67" t="n">
        <v>62.17</v>
      </c>
      <c r="T67" t="n">
        <v>51.06</v>
      </c>
      <c r="U67" t="n">
        <v>50.76</v>
      </c>
      <c r="V67" t="n">
        <v>71.04000000000001</v>
      </c>
      <c r="W67" t="n">
        <v>67.05</v>
      </c>
    </row>
    <row r="68">
      <c r="A68" s="5" t="inlineStr">
        <is>
          <t>Verschuldungsgrad in %</t>
        </is>
      </c>
      <c r="B68" s="5" t="inlineStr">
        <is>
          <t>Finance Gearing in %</t>
        </is>
      </c>
      <c r="C68" t="inlineStr">
        <is>
          <t>-</t>
        </is>
      </c>
      <c r="D68" t="n">
        <v>110.82</v>
      </c>
      <c r="E68" t="n">
        <v>90.17</v>
      </c>
      <c r="F68" t="n">
        <v>90.56</v>
      </c>
      <c r="G68" t="n">
        <v>240.18</v>
      </c>
      <c r="H68" t="n">
        <v>237.42</v>
      </c>
      <c r="I68" t="n">
        <v>205.1</v>
      </c>
      <c r="J68" t="n">
        <v>317.52</v>
      </c>
      <c r="K68" t="n">
        <v>488.26</v>
      </c>
      <c r="L68" t="n">
        <v>718.0599999999999</v>
      </c>
      <c r="M68" t="n">
        <v>241.11</v>
      </c>
      <c r="N68" t="n">
        <v>207.7</v>
      </c>
      <c r="O68" t="n">
        <v>702.62</v>
      </c>
      <c r="P68" t="n">
        <v>226.7</v>
      </c>
      <c r="Q68" t="n">
        <v>153.4</v>
      </c>
      <c r="R68" t="n">
        <v>124.56</v>
      </c>
      <c r="S68" t="n">
        <v>164.31</v>
      </c>
      <c r="T68" t="n">
        <v>104.35</v>
      </c>
      <c r="U68" t="n">
        <v>103.07</v>
      </c>
      <c r="V68" t="n">
        <v>245.26</v>
      </c>
      <c r="W68" t="n">
        <v>203.46</v>
      </c>
    </row>
    <row r="69">
      <c r="A69" s="5" t="inlineStr">
        <is>
          <t>Bruttoergebnis Marge in %</t>
        </is>
      </c>
      <c r="B69" s="5" t="inlineStr">
        <is>
          <t>Gross Profit Marge in %</t>
        </is>
      </c>
      <c r="C69" t="inlineStr">
        <is>
          <t>-</t>
        </is>
      </c>
      <c r="D69" t="n">
        <v>34.02</v>
      </c>
      <c r="E69" t="n">
        <v>34.16</v>
      </c>
      <c r="F69" t="n">
        <v>36.07</v>
      </c>
      <c r="G69" t="n">
        <v>34.29</v>
      </c>
      <c r="H69" t="n">
        <v>34.42</v>
      </c>
      <c r="I69" t="n">
        <v>33.64</v>
      </c>
      <c r="J69" t="n">
        <v>34.43</v>
      </c>
      <c r="K69" t="n">
        <v>34.29</v>
      </c>
      <c r="L69" t="n">
        <v>34.31</v>
      </c>
      <c r="M69" t="n">
        <v>35.71</v>
      </c>
      <c r="N69" t="n">
        <v>38.72</v>
      </c>
      <c r="O69" t="n">
        <v>38.95</v>
      </c>
      <c r="P69" t="n">
        <v>39.77</v>
      </c>
      <c r="Q69" t="n">
        <v>38.61</v>
      </c>
      <c r="R69" t="n">
        <v>41.48</v>
      </c>
      <c r="S69" t="n">
        <v>45.3</v>
      </c>
      <c r="T69" t="n">
        <v>41.4</v>
      </c>
      <c r="U69" t="n">
        <v>40.25</v>
      </c>
      <c r="V69" t="n">
        <v>30.73</v>
      </c>
    </row>
    <row r="70">
      <c r="A70" s="5" t="inlineStr">
        <is>
          <t>Kurzfristige Vermögensquote in %</t>
        </is>
      </c>
      <c r="B70" s="5" t="inlineStr">
        <is>
          <t>Current Assets Ratio in %</t>
        </is>
      </c>
      <c r="C70" t="inlineStr">
        <is>
          <t>-</t>
        </is>
      </c>
      <c r="D70" t="n">
        <v>15.09</v>
      </c>
      <c r="E70" t="n">
        <v>16.7</v>
      </c>
      <c r="F70" t="n">
        <v>10.83</v>
      </c>
      <c r="G70" t="n">
        <v>15.5</v>
      </c>
      <c r="H70" t="n">
        <v>14.57</v>
      </c>
      <c r="I70" t="n">
        <v>20.26</v>
      </c>
      <c r="J70" t="n">
        <v>23.53</v>
      </c>
      <c r="K70" t="n">
        <v>25.86</v>
      </c>
      <c r="L70" t="n">
        <v>26.82</v>
      </c>
      <c r="M70" t="n">
        <v>21.7</v>
      </c>
      <c r="N70" t="n">
        <v>22.74</v>
      </c>
      <c r="O70" t="n">
        <v>21.32</v>
      </c>
      <c r="P70" t="n">
        <v>20.07</v>
      </c>
      <c r="Q70" t="n">
        <v>25.34</v>
      </c>
      <c r="R70" t="n">
        <v>27.31</v>
      </c>
      <c r="S70" t="n">
        <v>65.69</v>
      </c>
      <c r="T70" t="n">
        <v>53.01</v>
      </c>
      <c r="U70" t="n">
        <v>49.54</v>
      </c>
      <c r="V70" t="n">
        <v>58.41</v>
      </c>
    </row>
    <row r="71">
      <c r="A71" s="5" t="inlineStr">
        <is>
          <t>Nettogewinn Marge in %</t>
        </is>
      </c>
      <c r="B71" s="5" t="inlineStr">
        <is>
          <t>Net Profit Marge in %</t>
        </is>
      </c>
      <c r="C71" t="inlineStr">
        <is>
          <t>-</t>
        </is>
      </c>
      <c r="D71" t="n">
        <v>8.16</v>
      </c>
      <c r="E71" t="n">
        <v>3.68</v>
      </c>
      <c r="F71" t="n">
        <v>15.46</v>
      </c>
      <c r="G71" t="n">
        <v>4.53</v>
      </c>
      <c r="H71" t="n">
        <v>9.859999999999999</v>
      </c>
      <c r="I71" t="n">
        <v>14.59</v>
      </c>
      <c r="J71" t="n">
        <v>7.77</v>
      </c>
      <c r="K71" t="n">
        <v>4.5</v>
      </c>
      <c r="L71" t="n">
        <v>7.75</v>
      </c>
      <c r="M71" t="n">
        <v>6.77</v>
      </c>
      <c r="N71" t="n">
        <v>16.87</v>
      </c>
      <c r="O71" t="n">
        <v>-7.28</v>
      </c>
      <c r="P71" t="n">
        <v>14.81</v>
      </c>
      <c r="Q71" t="n">
        <v>8.94</v>
      </c>
      <c r="R71" t="n">
        <v>7.12</v>
      </c>
      <c r="S71" t="n">
        <v>6.95</v>
      </c>
      <c r="T71" t="n">
        <v>9.199999999999999</v>
      </c>
      <c r="U71" t="n">
        <v>11.66</v>
      </c>
      <c r="V71" t="n">
        <v>-15.52</v>
      </c>
    </row>
    <row r="72">
      <c r="A72" s="5" t="inlineStr">
        <is>
          <t>Operative Ergebnis Marge in %</t>
        </is>
      </c>
      <c r="B72" s="5" t="inlineStr">
        <is>
          <t>EBIT Marge in %</t>
        </is>
      </c>
      <c r="C72" t="inlineStr">
        <is>
          <t>-</t>
        </is>
      </c>
      <c r="D72" t="n">
        <v>15.62</v>
      </c>
      <c r="E72" t="n">
        <v>15.81</v>
      </c>
      <c r="F72" t="n">
        <v>22.8</v>
      </c>
      <c r="G72" t="n">
        <v>16.39</v>
      </c>
      <c r="H72" t="n">
        <v>14.95</v>
      </c>
      <c r="I72" t="n">
        <v>20.12</v>
      </c>
      <c r="J72" t="n">
        <v>11.77</v>
      </c>
      <c r="K72" t="n">
        <v>8.52</v>
      </c>
      <c r="L72" t="n">
        <v>13.18</v>
      </c>
      <c r="M72" t="n">
        <v>14.24</v>
      </c>
      <c r="N72" t="n">
        <v>21.74</v>
      </c>
      <c r="O72" t="n">
        <v>15.55</v>
      </c>
      <c r="P72" t="n">
        <v>15.93</v>
      </c>
      <c r="Q72" t="n">
        <v>14.32</v>
      </c>
      <c r="R72" t="n">
        <v>12.46</v>
      </c>
      <c r="S72" t="n">
        <v>14.24</v>
      </c>
      <c r="T72" t="n">
        <v>15.06</v>
      </c>
      <c r="U72" t="n">
        <v>13.19</v>
      </c>
      <c r="V72" t="n">
        <v>-16.08</v>
      </c>
    </row>
    <row r="73">
      <c r="A73" s="5" t="inlineStr">
        <is>
          <t>Vermögensumsschlag in %</t>
        </is>
      </c>
      <c r="B73" s="5" t="inlineStr">
        <is>
          <t>Asset Turnover in %</t>
        </is>
      </c>
      <c r="C73" t="inlineStr">
        <is>
          <t>-</t>
        </is>
      </c>
      <c r="D73" t="n">
        <v>57.16</v>
      </c>
      <c r="E73" t="n">
        <v>62.77</v>
      </c>
      <c r="F73" t="n">
        <v>55.3</v>
      </c>
      <c r="G73" t="n">
        <v>96.93000000000001</v>
      </c>
      <c r="H73" t="n">
        <v>95.81999999999999</v>
      </c>
      <c r="I73" t="n">
        <v>83.45</v>
      </c>
      <c r="J73" t="n">
        <v>208.31</v>
      </c>
      <c r="K73" t="n">
        <v>216.34</v>
      </c>
      <c r="L73" t="n">
        <v>176.41</v>
      </c>
      <c r="M73" t="n">
        <v>150.04</v>
      </c>
      <c r="N73" t="n">
        <v>125.4</v>
      </c>
      <c r="O73" t="n">
        <v>149.73</v>
      </c>
      <c r="P73" t="n">
        <v>122.49</v>
      </c>
      <c r="Q73" t="n">
        <v>154.73</v>
      </c>
      <c r="R73" t="n">
        <v>124.5</v>
      </c>
      <c r="S73" t="n">
        <v>197.18</v>
      </c>
      <c r="T73" t="n">
        <v>155.02</v>
      </c>
      <c r="U73" t="n">
        <v>134.57</v>
      </c>
      <c r="V73" t="n">
        <v>85.67</v>
      </c>
    </row>
    <row r="74">
      <c r="A74" s="5" t="inlineStr">
        <is>
          <t>Langfristige Vermögensquote in %</t>
        </is>
      </c>
      <c r="B74" s="5" t="inlineStr">
        <is>
          <t>Non-Current Assets Ratio in %</t>
        </is>
      </c>
      <c r="C74" t="inlineStr">
        <is>
          <t>-</t>
        </is>
      </c>
      <c r="D74" t="n">
        <v>84.91</v>
      </c>
      <c r="E74" t="n">
        <v>83.3</v>
      </c>
      <c r="F74" t="n">
        <v>89.17</v>
      </c>
      <c r="G74" t="n">
        <v>84.48999999999999</v>
      </c>
      <c r="H74" t="n">
        <v>85.43000000000001</v>
      </c>
      <c r="I74" t="n">
        <v>79.73999999999999</v>
      </c>
      <c r="J74" t="n">
        <v>76.45</v>
      </c>
      <c r="K74" t="n">
        <v>74.12</v>
      </c>
      <c r="L74" t="n">
        <v>73.18000000000001</v>
      </c>
      <c r="M74" t="n">
        <v>78.31999999999999</v>
      </c>
      <c r="N74" t="n">
        <v>77.31999999999999</v>
      </c>
      <c r="O74" t="n">
        <v>78.68000000000001</v>
      </c>
      <c r="P74" t="n">
        <v>79.93000000000001</v>
      </c>
      <c r="Q74" t="n">
        <v>74.66</v>
      </c>
      <c r="R74" t="n">
        <v>72.69</v>
      </c>
      <c r="S74" t="n">
        <v>34.31</v>
      </c>
      <c r="T74" t="n">
        <v>46.99</v>
      </c>
      <c r="U74" t="n">
        <v>50.46</v>
      </c>
      <c r="V74" t="n">
        <v>41.59</v>
      </c>
    </row>
    <row r="75">
      <c r="A75" s="5" t="inlineStr">
        <is>
          <t>Gesamtkapitalrentabilität</t>
        </is>
      </c>
      <c r="B75" s="5" t="inlineStr">
        <is>
          <t>ROA Return on Assets in %</t>
        </is>
      </c>
      <c r="C75" t="inlineStr">
        <is>
          <t>-</t>
        </is>
      </c>
      <c r="D75" t="n">
        <v>4.67</v>
      </c>
      <c r="E75" t="n">
        <v>2.31</v>
      </c>
      <c r="F75" t="n">
        <v>8.550000000000001</v>
      </c>
      <c r="G75" t="n">
        <v>4.39</v>
      </c>
      <c r="H75" t="n">
        <v>9.449999999999999</v>
      </c>
      <c r="I75" t="n">
        <v>12.17</v>
      </c>
      <c r="J75" t="n">
        <v>16.19</v>
      </c>
      <c r="K75" t="n">
        <v>9.73</v>
      </c>
      <c r="L75" t="n">
        <v>13.67</v>
      </c>
      <c r="M75" t="n">
        <v>10.16</v>
      </c>
      <c r="N75" t="n">
        <v>21.16</v>
      </c>
      <c r="O75" t="n">
        <v>-10.91</v>
      </c>
      <c r="P75" t="n">
        <v>18.14</v>
      </c>
      <c r="Q75" t="n">
        <v>13.83</v>
      </c>
      <c r="R75" t="n">
        <v>8.869999999999999</v>
      </c>
      <c r="S75" t="n">
        <v>13.69</v>
      </c>
      <c r="T75" t="n">
        <v>14.27</v>
      </c>
      <c r="U75" t="n">
        <v>15.69</v>
      </c>
      <c r="V75" t="n">
        <v>-13.29</v>
      </c>
    </row>
    <row r="76">
      <c r="A76" s="5" t="inlineStr">
        <is>
          <t>Ertrag des eingesetzten Kapitals</t>
        </is>
      </c>
      <c r="B76" s="5" t="inlineStr">
        <is>
          <t>ROCE Return on Cap. Empl. in %</t>
        </is>
      </c>
      <c r="C76" t="inlineStr">
        <is>
          <t>-</t>
        </is>
      </c>
      <c r="D76" t="n">
        <v>10.38</v>
      </c>
      <c r="E76" t="n">
        <v>11.8</v>
      </c>
      <c r="F76" t="n">
        <v>15.17</v>
      </c>
      <c r="G76" t="n">
        <v>23.07</v>
      </c>
      <c r="H76" t="n">
        <v>19.1</v>
      </c>
      <c r="I76" t="n">
        <v>22.14</v>
      </c>
      <c r="J76" t="n">
        <v>46.56</v>
      </c>
      <c r="K76" t="n">
        <v>46.18</v>
      </c>
      <c r="L76" t="n">
        <v>46.81</v>
      </c>
      <c r="M76" t="n">
        <v>43.41</v>
      </c>
      <c r="N76" t="n">
        <v>43.25</v>
      </c>
      <c r="O76" t="n">
        <v>36.54</v>
      </c>
      <c r="P76" t="n">
        <v>30.64</v>
      </c>
      <c r="Q76" t="n">
        <v>39.13</v>
      </c>
      <c r="R76" t="n">
        <v>25.36</v>
      </c>
      <c r="S76" t="n">
        <v>64.42</v>
      </c>
      <c r="T76" t="n">
        <v>41.56</v>
      </c>
      <c r="U76" t="n">
        <v>30.34</v>
      </c>
      <c r="V76" t="n">
        <v>-35.6</v>
      </c>
    </row>
    <row r="77">
      <c r="A77" s="5" t="inlineStr">
        <is>
          <t>Eigenkapital zu Anlagevermögen</t>
        </is>
      </c>
      <c r="B77" s="5" t="inlineStr">
        <is>
          <t>Equity to Fixed Assets in %</t>
        </is>
      </c>
      <c r="C77" t="inlineStr">
        <is>
          <t>-</t>
        </is>
      </c>
      <c r="D77" t="n">
        <v>55.87</v>
      </c>
      <c r="E77" t="n">
        <v>63.12</v>
      </c>
      <c r="F77" t="n">
        <v>58.85</v>
      </c>
      <c r="G77" t="n">
        <v>34.81</v>
      </c>
      <c r="H77" t="n">
        <v>34.68</v>
      </c>
      <c r="I77" t="n">
        <v>41.11</v>
      </c>
      <c r="J77" t="n">
        <v>31.32</v>
      </c>
      <c r="K77" t="n">
        <v>22.93</v>
      </c>
      <c r="L77" t="n">
        <v>16.7</v>
      </c>
      <c r="M77" t="n">
        <v>37.44</v>
      </c>
      <c r="N77" t="n">
        <v>42.04</v>
      </c>
      <c r="O77" t="n">
        <v>15.84</v>
      </c>
      <c r="P77" t="n">
        <v>38.3</v>
      </c>
      <c r="Q77" t="n">
        <v>52.86</v>
      </c>
      <c r="R77" t="n">
        <v>61.26</v>
      </c>
      <c r="S77" t="n">
        <v>110.26</v>
      </c>
      <c r="T77" t="n">
        <v>104.13</v>
      </c>
      <c r="U77" t="n">
        <v>97.58</v>
      </c>
      <c r="V77" t="n">
        <v>69.64</v>
      </c>
    </row>
    <row r="78">
      <c r="A78" s="5" t="inlineStr">
        <is>
          <t>Liquidität Dritten Grades</t>
        </is>
      </c>
      <c r="B78" s="5" t="inlineStr">
        <is>
          <t>Current Ratio in %</t>
        </is>
      </c>
      <c r="C78" t="inlineStr">
        <is>
          <t>-</t>
        </is>
      </c>
      <c r="D78" t="n">
        <v>108.04</v>
      </c>
      <c r="E78" t="n">
        <v>105</v>
      </c>
      <c r="F78" t="n">
        <v>64.12</v>
      </c>
      <c r="G78" t="n">
        <v>49.76</v>
      </c>
      <c r="H78" t="n">
        <v>58.3</v>
      </c>
      <c r="I78" t="n">
        <v>83.83</v>
      </c>
      <c r="J78" t="n">
        <v>49.69</v>
      </c>
      <c r="K78" t="n">
        <v>43.04</v>
      </c>
      <c r="L78" t="n">
        <v>53.28</v>
      </c>
      <c r="M78" t="n">
        <v>42.73</v>
      </c>
      <c r="N78" t="n">
        <v>61.51</v>
      </c>
      <c r="O78" t="n">
        <v>58.78</v>
      </c>
      <c r="P78" t="n">
        <v>55.29</v>
      </c>
      <c r="Q78" t="n">
        <v>58.44</v>
      </c>
      <c r="R78" t="n">
        <v>70.38</v>
      </c>
      <c r="S78" t="n">
        <v>116.46</v>
      </c>
      <c r="T78" t="n">
        <v>120.97</v>
      </c>
      <c r="U78" t="n">
        <v>119.35</v>
      </c>
      <c r="V78" t="n">
        <v>95.28</v>
      </c>
    </row>
    <row r="79">
      <c r="A79" s="5" t="inlineStr">
        <is>
          <t>Operativer Cashflow</t>
        </is>
      </c>
      <c r="B79" s="5" t="inlineStr">
        <is>
          <t>Operating Cashflow in M</t>
        </is>
      </c>
      <c r="C79" t="inlineStr">
        <is>
          <t>-</t>
        </is>
      </c>
      <c r="D79" t="n">
        <v>1484.2</v>
      </c>
      <c r="E79" t="n">
        <v>3329.2</v>
      </c>
      <c r="F79" t="n">
        <v>3671.55</v>
      </c>
      <c r="G79" t="n">
        <v>2421.05</v>
      </c>
      <c r="H79" t="n">
        <v>3858.1</v>
      </c>
      <c r="I79" t="n">
        <v>4138.95</v>
      </c>
      <c r="J79" t="n">
        <v>4332.02</v>
      </c>
      <c r="K79" t="n">
        <v>2504</v>
      </c>
      <c r="L79" t="n">
        <v>3274.45</v>
      </c>
      <c r="M79" t="n">
        <v>2412</v>
      </c>
      <c r="N79" t="n">
        <v>1696.8</v>
      </c>
      <c r="O79" t="n">
        <v>2600.51</v>
      </c>
      <c r="P79" t="n">
        <v>3605.076</v>
      </c>
      <c r="Q79" t="n">
        <v>3470.273999999999</v>
      </c>
      <c r="R79" t="n">
        <v>3987.2</v>
      </c>
      <c r="S79" t="n">
        <v>2862.88</v>
      </c>
      <c r="T79" t="n">
        <v>3381</v>
      </c>
      <c r="U79" t="n">
        <v>1581.82</v>
      </c>
      <c r="V79" t="n">
        <v>2200.892</v>
      </c>
    </row>
    <row r="80">
      <c r="A80" s="5" t="inlineStr">
        <is>
          <t>Aktienrückkauf</t>
        </is>
      </c>
      <c r="B80" s="5" t="inlineStr">
        <is>
          <t>Share Buyback in M</t>
        </is>
      </c>
      <c r="C80" t="n">
        <v>11</v>
      </c>
      <c r="D80" t="n">
        <v>0</v>
      </c>
      <c r="E80" t="n">
        <v>0</v>
      </c>
      <c r="F80" t="n">
        <v>0</v>
      </c>
      <c r="G80" t="n">
        <v>0</v>
      </c>
      <c r="H80" t="n">
        <v>0</v>
      </c>
      <c r="I80" t="n">
        <v>-11</v>
      </c>
      <c r="J80" t="n">
        <v>6</v>
      </c>
      <c r="K80" t="n">
        <v>15</v>
      </c>
      <c r="L80" t="n">
        <v>25</v>
      </c>
      <c r="M80" t="n">
        <v>0</v>
      </c>
      <c r="N80" t="n">
        <v>11.5</v>
      </c>
      <c r="O80" t="n">
        <v>-0.09999999999999432</v>
      </c>
      <c r="P80" t="n">
        <v>-1.200000000000017</v>
      </c>
      <c r="Q80" t="n">
        <v>-1</v>
      </c>
      <c r="R80" t="n">
        <v>-17.19999999999999</v>
      </c>
      <c r="S80" t="n">
        <v>-2</v>
      </c>
      <c r="T80" t="n">
        <v>-2.400000000000006</v>
      </c>
      <c r="U80" t="n">
        <v>0</v>
      </c>
      <c r="V80" t="n">
        <v>-20.79999999999998</v>
      </c>
    </row>
    <row r="81">
      <c r="A81" s="5" t="inlineStr">
        <is>
          <t>Umsatzwachstum 1J in %</t>
        </is>
      </c>
      <c r="B81" s="5" t="inlineStr">
        <is>
          <t>Revenue Growth 1Y in %</t>
        </is>
      </c>
      <c r="C81" t="inlineStr">
        <is>
          <t>-</t>
        </is>
      </c>
      <c r="D81" t="n">
        <v>1.23</v>
      </c>
      <c r="E81" t="n">
        <v>21.99</v>
      </c>
      <c r="F81" t="n">
        <v>6.51</v>
      </c>
      <c r="G81" t="n">
        <v>6.27</v>
      </c>
      <c r="H81" t="n">
        <v>21.24</v>
      </c>
      <c r="I81" t="n">
        <v>15.4</v>
      </c>
      <c r="J81" t="n">
        <v>10.81</v>
      </c>
      <c r="K81" t="n">
        <v>14.47</v>
      </c>
      <c r="L81" t="n">
        <v>9.81</v>
      </c>
      <c r="M81" t="n">
        <v>14.95</v>
      </c>
      <c r="N81" t="n">
        <v>0.55</v>
      </c>
      <c r="O81" t="n">
        <v>10.96</v>
      </c>
      <c r="P81" t="n">
        <v>17.27</v>
      </c>
      <c r="Q81" t="n">
        <v>58.2</v>
      </c>
      <c r="R81" t="n">
        <v>57.25</v>
      </c>
      <c r="S81" t="n">
        <v>22.82</v>
      </c>
      <c r="T81" t="n">
        <v>29.69</v>
      </c>
      <c r="U81" t="n">
        <v>38.71</v>
      </c>
      <c r="V81" t="n">
        <v>18.73</v>
      </c>
    </row>
    <row r="82">
      <c r="A82" s="5" t="inlineStr">
        <is>
          <t>Umsatzwachstum 3J in %</t>
        </is>
      </c>
      <c r="B82" s="5" t="inlineStr">
        <is>
          <t>Revenue Growth 3Y in %</t>
        </is>
      </c>
      <c r="C82" t="inlineStr">
        <is>
          <t>-</t>
        </is>
      </c>
      <c r="D82" t="n">
        <v>9.91</v>
      </c>
      <c r="E82" t="n">
        <v>11.59</v>
      </c>
      <c r="F82" t="n">
        <v>11.34</v>
      </c>
      <c r="G82" t="n">
        <v>14.3</v>
      </c>
      <c r="H82" t="n">
        <v>15.82</v>
      </c>
      <c r="I82" t="n">
        <v>13.56</v>
      </c>
      <c r="J82" t="n">
        <v>11.7</v>
      </c>
      <c r="K82" t="n">
        <v>13.08</v>
      </c>
      <c r="L82" t="n">
        <v>8.44</v>
      </c>
      <c r="M82" t="n">
        <v>8.82</v>
      </c>
      <c r="N82" t="n">
        <v>9.59</v>
      </c>
      <c r="O82" t="n">
        <v>28.81</v>
      </c>
      <c r="P82" t="n">
        <v>44.24</v>
      </c>
      <c r="Q82" t="n">
        <v>46.09</v>
      </c>
      <c r="R82" t="n">
        <v>36.59</v>
      </c>
      <c r="S82" t="n">
        <v>30.41</v>
      </c>
      <c r="T82" t="n">
        <v>29.04</v>
      </c>
      <c r="U82" t="inlineStr">
        <is>
          <t>-</t>
        </is>
      </c>
      <c r="V82" t="inlineStr">
        <is>
          <t>-</t>
        </is>
      </c>
    </row>
    <row r="83">
      <c r="A83" s="5" t="inlineStr">
        <is>
          <t>Umsatzwachstum 5J in %</t>
        </is>
      </c>
      <c r="B83" s="5" t="inlineStr">
        <is>
          <t>Revenue Growth 5Y in %</t>
        </is>
      </c>
      <c r="C83" t="inlineStr">
        <is>
          <t>-</t>
        </is>
      </c>
      <c r="D83" t="n">
        <v>11.45</v>
      </c>
      <c r="E83" t="n">
        <v>14.28</v>
      </c>
      <c r="F83" t="n">
        <v>12.05</v>
      </c>
      <c r="G83" t="n">
        <v>13.64</v>
      </c>
      <c r="H83" t="n">
        <v>14.35</v>
      </c>
      <c r="I83" t="n">
        <v>13.09</v>
      </c>
      <c r="J83" t="n">
        <v>10.12</v>
      </c>
      <c r="K83" t="n">
        <v>10.15</v>
      </c>
      <c r="L83" t="n">
        <v>10.71</v>
      </c>
      <c r="M83" t="n">
        <v>20.39</v>
      </c>
      <c r="N83" t="n">
        <v>28.85</v>
      </c>
      <c r="O83" t="n">
        <v>33.3</v>
      </c>
      <c r="P83" t="n">
        <v>37.05</v>
      </c>
      <c r="Q83" t="n">
        <v>41.33</v>
      </c>
      <c r="R83" t="n">
        <v>33.44</v>
      </c>
      <c r="S83" t="inlineStr">
        <is>
          <t>-</t>
        </is>
      </c>
      <c r="T83" t="inlineStr">
        <is>
          <t>-</t>
        </is>
      </c>
      <c r="U83" t="inlineStr">
        <is>
          <t>-</t>
        </is>
      </c>
      <c r="V83" t="inlineStr">
        <is>
          <t>-</t>
        </is>
      </c>
    </row>
    <row r="84">
      <c r="A84" s="5" t="inlineStr">
        <is>
          <t>Umsatzwachstum 10J in %</t>
        </is>
      </c>
      <c r="B84" s="5" t="inlineStr">
        <is>
          <t>Revenue Growth 10Y in %</t>
        </is>
      </c>
      <c r="C84" t="inlineStr">
        <is>
          <t>-</t>
        </is>
      </c>
      <c r="D84" t="n">
        <v>12.27</v>
      </c>
      <c r="E84" t="n">
        <v>12.2</v>
      </c>
      <c r="F84" t="n">
        <v>11.1</v>
      </c>
      <c r="G84" t="n">
        <v>12.17</v>
      </c>
      <c r="H84" t="n">
        <v>17.37</v>
      </c>
      <c r="I84" t="n">
        <v>20.97</v>
      </c>
      <c r="J84" t="n">
        <v>21.71</v>
      </c>
      <c r="K84" t="n">
        <v>23.6</v>
      </c>
      <c r="L84" t="n">
        <v>26.02</v>
      </c>
      <c r="M84" t="n">
        <v>26.91</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inlineStr">
        <is>
          <t>-</t>
        </is>
      </c>
      <c r="D85" t="n">
        <v>124.52</v>
      </c>
      <c r="E85" t="n">
        <v>-70.97</v>
      </c>
      <c r="F85" t="n">
        <v>263.35</v>
      </c>
      <c r="G85" t="n">
        <v>-51.15</v>
      </c>
      <c r="H85" t="n">
        <v>-18.05</v>
      </c>
      <c r="I85" t="n">
        <v>116.62</v>
      </c>
      <c r="J85" t="n">
        <v>91.47</v>
      </c>
      <c r="K85" t="n">
        <v>-33.58</v>
      </c>
      <c r="L85" t="n">
        <v>25.72</v>
      </c>
      <c r="M85" t="n">
        <v>-53.88</v>
      </c>
      <c r="N85" t="n">
        <v>-332.86</v>
      </c>
      <c r="O85" t="n">
        <v>-154.59</v>
      </c>
      <c r="P85" t="n">
        <v>94.34999999999999</v>
      </c>
      <c r="Q85" t="n">
        <v>98.42</v>
      </c>
      <c r="R85" t="n">
        <v>61.3</v>
      </c>
      <c r="S85" t="n">
        <v>-7.33</v>
      </c>
      <c r="T85" t="n">
        <v>2.41</v>
      </c>
      <c r="U85" t="n">
        <v>-204.19</v>
      </c>
      <c r="V85" t="n">
        <v>-27.53</v>
      </c>
    </row>
    <row r="86">
      <c r="A86" s="5" t="inlineStr">
        <is>
          <t>Gewinnwachstum 3J in %</t>
        </is>
      </c>
      <c r="B86" s="5" t="inlineStr">
        <is>
          <t>Earnings Growth 3Y in %</t>
        </is>
      </c>
      <c r="C86" t="inlineStr">
        <is>
          <t>-</t>
        </is>
      </c>
      <c r="D86" t="n">
        <v>105.63</v>
      </c>
      <c r="E86" t="n">
        <v>47.08</v>
      </c>
      <c r="F86" t="n">
        <v>64.72</v>
      </c>
      <c r="G86" t="n">
        <v>15.81</v>
      </c>
      <c r="H86" t="n">
        <v>63.35</v>
      </c>
      <c r="I86" t="n">
        <v>58.17</v>
      </c>
      <c r="J86" t="n">
        <v>27.87</v>
      </c>
      <c r="K86" t="n">
        <v>-20.58</v>
      </c>
      <c r="L86" t="n">
        <v>-120.34</v>
      </c>
      <c r="M86" t="n">
        <v>-180.44</v>
      </c>
      <c r="N86" t="n">
        <v>-131.03</v>
      </c>
      <c r="O86" t="n">
        <v>12.73</v>
      </c>
      <c r="P86" t="n">
        <v>84.69</v>
      </c>
      <c r="Q86" t="n">
        <v>50.8</v>
      </c>
      <c r="R86" t="n">
        <v>18.79</v>
      </c>
      <c r="S86" t="n">
        <v>-69.7</v>
      </c>
      <c r="T86" t="n">
        <v>-76.44</v>
      </c>
      <c r="U86" t="inlineStr">
        <is>
          <t>-</t>
        </is>
      </c>
      <c r="V86" t="inlineStr">
        <is>
          <t>-</t>
        </is>
      </c>
    </row>
    <row r="87">
      <c r="A87" s="5" t="inlineStr">
        <is>
          <t>Gewinnwachstum 5J in %</t>
        </is>
      </c>
      <c r="B87" s="5" t="inlineStr">
        <is>
          <t>Earnings Growth 5Y in %</t>
        </is>
      </c>
      <c r="C87" t="inlineStr">
        <is>
          <t>-</t>
        </is>
      </c>
      <c r="D87" t="n">
        <v>49.54</v>
      </c>
      <c r="E87" t="n">
        <v>47.96</v>
      </c>
      <c r="F87" t="n">
        <v>80.45</v>
      </c>
      <c r="G87" t="n">
        <v>21.06</v>
      </c>
      <c r="H87" t="n">
        <v>36.44</v>
      </c>
      <c r="I87" t="n">
        <v>29.27</v>
      </c>
      <c r="J87" t="n">
        <v>-60.63</v>
      </c>
      <c r="K87" t="n">
        <v>-109.84</v>
      </c>
      <c r="L87" t="n">
        <v>-84.25</v>
      </c>
      <c r="M87" t="n">
        <v>-69.70999999999999</v>
      </c>
      <c r="N87" t="n">
        <v>-46.68</v>
      </c>
      <c r="O87" t="n">
        <v>18.43</v>
      </c>
      <c r="P87" t="n">
        <v>49.83</v>
      </c>
      <c r="Q87" t="n">
        <v>-9.880000000000001</v>
      </c>
      <c r="R87" t="n">
        <v>-35.07</v>
      </c>
      <c r="S87" t="inlineStr">
        <is>
          <t>-</t>
        </is>
      </c>
      <c r="T87" t="inlineStr">
        <is>
          <t>-</t>
        </is>
      </c>
      <c r="U87" t="inlineStr">
        <is>
          <t>-</t>
        </is>
      </c>
      <c r="V87" t="inlineStr">
        <is>
          <t>-</t>
        </is>
      </c>
    </row>
    <row r="88">
      <c r="A88" s="5" t="inlineStr">
        <is>
          <t>Gewinnwachstum 10J in %</t>
        </is>
      </c>
      <c r="B88" s="5" t="inlineStr">
        <is>
          <t>Earnings Growth 10Y in %</t>
        </is>
      </c>
      <c r="C88" t="inlineStr">
        <is>
          <t>-</t>
        </is>
      </c>
      <c r="D88" t="n">
        <v>39.41</v>
      </c>
      <c r="E88" t="n">
        <v>-6.33</v>
      </c>
      <c r="F88" t="n">
        <v>-14.7</v>
      </c>
      <c r="G88" t="n">
        <v>-31.6</v>
      </c>
      <c r="H88" t="n">
        <v>-16.64</v>
      </c>
      <c r="I88" t="n">
        <v>-8.699999999999999</v>
      </c>
      <c r="J88" t="n">
        <v>-21.1</v>
      </c>
      <c r="K88" t="n">
        <v>-30</v>
      </c>
      <c r="L88" t="n">
        <v>-47.06</v>
      </c>
      <c r="M88" t="n">
        <v>-52.39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inlineStr">
        <is>
          <t>-</t>
        </is>
      </c>
      <c r="D89" t="n">
        <v>0.28</v>
      </c>
      <c r="E89" t="n">
        <v>0.85</v>
      </c>
      <c r="F89" t="n">
        <v>0.22</v>
      </c>
      <c r="G89" t="n">
        <v>2</v>
      </c>
      <c r="H89" t="n">
        <v>0.78</v>
      </c>
      <c r="I89" t="n">
        <v>0.5600000000000001</v>
      </c>
      <c r="J89" t="n">
        <v>-0.48</v>
      </c>
      <c r="K89" t="n">
        <v>-0.26</v>
      </c>
      <c r="L89" t="n">
        <v>-0.21</v>
      </c>
      <c r="M89" t="n">
        <v>-0.3</v>
      </c>
      <c r="N89" t="n">
        <v>-0.16</v>
      </c>
      <c r="O89" t="inlineStr">
        <is>
          <t>-</t>
        </is>
      </c>
      <c r="P89" t="n">
        <v>0.36</v>
      </c>
      <c r="Q89" t="n">
        <v>-2.75</v>
      </c>
      <c r="R89" t="n">
        <v>-0.92</v>
      </c>
      <c r="S89" t="inlineStr">
        <is>
          <t>-</t>
        </is>
      </c>
      <c r="T89" t="inlineStr">
        <is>
          <t>-</t>
        </is>
      </c>
      <c r="U89" t="inlineStr">
        <is>
          <t>-</t>
        </is>
      </c>
      <c r="V89" t="inlineStr">
        <is>
          <t>-</t>
        </is>
      </c>
    </row>
    <row r="90">
      <c r="A90" s="5" t="inlineStr">
        <is>
          <t>EBIT-Wachstum 1J in %</t>
        </is>
      </c>
      <c r="B90" s="5" t="inlineStr">
        <is>
          <t>EBIT Growth 1Y in %</t>
        </is>
      </c>
      <c r="C90" t="inlineStr">
        <is>
          <t>-</t>
        </is>
      </c>
      <c r="D90" t="n">
        <v>0.01</v>
      </c>
      <c r="E90" t="n">
        <v>-15.42</v>
      </c>
      <c r="F90" t="n">
        <v>48.16</v>
      </c>
      <c r="G90" t="n">
        <v>16.47</v>
      </c>
      <c r="H90" t="n">
        <v>-9.890000000000001</v>
      </c>
      <c r="I90" t="n">
        <v>97.34</v>
      </c>
      <c r="J90" t="n">
        <v>52.96</v>
      </c>
      <c r="K90" t="n">
        <v>-25.98</v>
      </c>
      <c r="L90" t="n">
        <v>1.66</v>
      </c>
      <c r="M90" t="n">
        <v>-24.71</v>
      </c>
      <c r="N90" t="n">
        <v>40.53</v>
      </c>
      <c r="O90" t="n">
        <v>8.32</v>
      </c>
      <c r="P90" t="n">
        <v>30.45</v>
      </c>
      <c r="Q90" t="n">
        <v>81.78</v>
      </c>
      <c r="R90" t="n">
        <v>37.6</v>
      </c>
      <c r="S90" t="n">
        <v>16.16</v>
      </c>
      <c r="T90" t="n">
        <v>48.1</v>
      </c>
      <c r="U90" t="n">
        <v>-213.75</v>
      </c>
      <c r="V90" t="n">
        <v>6.61</v>
      </c>
    </row>
    <row r="91">
      <c r="A91" s="5" t="inlineStr">
        <is>
          <t>EBIT-Wachstum 3J in %</t>
        </is>
      </c>
      <c r="B91" s="5" t="inlineStr">
        <is>
          <t>EBIT Growth 3Y in %</t>
        </is>
      </c>
      <c r="C91" t="inlineStr">
        <is>
          <t>-</t>
        </is>
      </c>
      <c r="D91" t="n">
        <v>10.92</v>
      </c>
      <c r="E91" t="n">
        <v>16.4</v>
      </c>
      <c r="F91" t="n">
        <v>18.25</v>
      </c>
      <c r="G91" t="n">
        <v>34.64</v>
      </c>
      <c r="H91" t="n">
        <v>46.8</v>
      </c>
      <c r="I91" t="n">
        <v>41.44</v>
      </c>
      <c r="J91" t="n">
        <v>9.550000000000001</v>
      </c>
      <c r="K91" t="n">
        <v>-16.34</v>
      </c>
      <c r="L91" t="n">
        <v>5.83</v>
      </c>
      <c r="M91" t="n">
        <v>8.050000000000001</v>
      </c>
      <c r="N91" t="n">
        <v>26.43</v>
      </c>
      <c r="O91" t="n">
        <v>40.18</v>
      </c>
      <c r="P91" t="n">
        <v>49.94</v>
      </c>
      <c r="Q91" t="n">
        <v>45.18</v>
      </c>
      <c r="R91" t="n">
        <v>33.95</v>
      </c>
      <c r="S91" t="n">
        <v>-49.83</v>
      </c>
      <c r="T91" t="n">
        <v>-53.01</v>
      </c>
      <c r="U91" t="inlineStr">
        <is>
          <t>-</t>
        </is>
      </c>
      <c r="V91" t="inlineStr">
        <is>
          <t>-</t>
        </is>
      </c>
    </row>
    <row r="92">
      <c r="A92" s="5" t="inlineStr">
        <is>
          <t>EBIT-Wachstum 5J in %</t>
        </is>
      </c>
      <c r="B92" s="5" t="inlineStr">
        <is>
          <t>EBIT Growth 5Y in %</t>
        </is>
      </c>
      <c r="C92" t="inlineStr">
        <is>
          <t>-</t>
        </is>
      </c>
      <c r="D92" t="n">
        <v>7.87</v>
      </c>
      <c r="E92" t="n">
        <v>27.33</v>
      </c>
      <c r="F92" t="n">
        <v>41.01</v>
      </c>
      <c r="G92" t="n">
        <v>26.18</v>
      </c>
      <c r="H92" t="n">
        <v>23.22</v>
      </c>
      <c r="I92" t="n">
        <v>20.25</v>
      </c>
      <c r="J92" t="n">
        <v>8.890000000000001</v>
      </c>
      <c r="K92" t="n">
        <v>-0.04</v>
      </c>
      <c r="L92" t="n">
        <v>11.25</v>
      </c>
      <c r="M92" t="n">
        <v>27.27</v>
      </c>
      <c r="N92" t="n">
        <v>39.74</v>
      </c>
      <c r="O92" t="n">
        <v>34.86</v>
      </c>
      <c r="P92" t="n">
        <v>42.82</v>
      </c>
      <c r="Q92" t="n">
        <v>-6.02</v>
      </c>
      <c r="R92" t="n">
        <v>-21.06</v>
      </c>
      <c r="S92" t="inlineStr">
        <is>
          <t>-</t>
        </is>
      </c>
      <c r="T92" t="inlineStr">
        <is>
          <t>-</t>
        </is>
      </c>
      <c r="U92" t="inlineStr">
        <is>
          <t>-</t>
        </is>
      </c>
      <c r="V92" t="inlineStr">
        <is>
          <t>-</t>
        </is>
      </c>
    </row>
    <row r="93">
      <c r="A93" s="5" t="inlineStr">
        <is>
          <t>EBIT-Wachstum 10J in %</t>
        </is>
      </c>
      <c r="B93" s="5" t="inlineStr">
        <is>
          <t>EBIT Growth 10Y in %</t>
        </is>
      </c>
      <c r="C93" t="inlineStr">
        <is>
          <t>-</t>
        </is>
      </c>
      <c r="D93" t="n">
        <v>14.06</v>
      </c>
      <c r="E93" t="n">
        <v>18.11</v>
      </c>
      <c r="F93" t="n">
        <v>20.49</v>
      </c>
      <c r="G93" t="n">
        <v>18.71</v>
      </c>
      <c r="H93" t="n">
        <v>25.25</v>
      </c>
      <c r="I93" t="n">
        <v>30</v>
      </c>
      <c r="J93" t="n">
        <v>21.88</v>
      </c>
      <c r="K93" t="n">
        <v>21.39</v>
      </c>
      <c r="L93" t="n">
        <v>2.61</v>
      </c>
      <c r="M93" t="n">
        <v>3.11</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inlineStr">
        <is>
          <t>-</t>
        </is>
      </c>
      <c r="D94" t="n">
        <v>-55.42</v>
      </c>
      <c r="E94" t="n">
        <v>-9.32</v>
      </c>
      <c r="F94" t="n">
        <v>51.65</v>
      </c>
      <c r="G94" t="n">
        <v>-37.25</v>
      </c>
      <c r="H94" t="n">
        <v>-6.79</v>
      </c>
      <c r="I94" t="n">
        <v>-9.58</v>
      </c>
      <c r="J94" t="n">
        <v>78.34999999999999</v>
      </c>
      <c r="K94" t="n">
        <v>-17.79</v>
      </c>
      <c r="L94" t="n">
        <v>51.54</v>
      </c>
      <c r="M94" t="n">
        <v>42.15</v>
      </c>
      <c r="N94" t="n">
        <v>-31.62</v>
      </c>
      <c r="O94" t="n">
        <v>-27.89</v>
      </c>
      <c r="P94" t="n">
        <v>3.39</v>
      </c>
      <c r="Q94" t="n">
        <v>-13.31</v>
      </c>
      <c r="R94" t="n">
        <v>29.66</v>
      </c>
      <c r="S94" t="n">
        <v>-16.05</v>
      </c>
      <c r="T94" t="n">
        <v>111.51</v>
      </c>
      <c r="U94" t="n">
        <v>-28.13</v>
      </c>
      <c r="V94" t="n">
        <v>-157.15</v>
      </c>
    </row>
    <row r="95">
      <c r="A95" s="5" t="inlineStr">
        <is>
          <t>Op.Cashflow Wachstum 3J in %</t>
        </is>
      </c>
      <c r="B95" s="5" t="inlineStr">
        <is>
          <t>Op.Cashflow Wachstum 3Y in %</t>
        </is>
      </c>
      <c r="C95" t="inlineStr">
        <is>
          <t>-</t>
        </is>
      </c>
      <c r="D95" t="n">
        <v>-4.36</v>
      </c>
      <c r="E95" t="n">
        <v>1.69</v>
      </c>
      <c r="F95" t="n">
        <v>2.54</v>
      </c>
      <c r="G95" t="n">
        <v>-17.87</v>
      </c>
      <c r="H95" t="n">
        <v>20.66</v>
      </c>
      <c r="I95" t="n">
        <v>16.99</v>
      </c>
      <c r="J95" t="n">
        <v>37.37</v>
      </c>
      <c r="K95" t="n">
        <v>25.3</v>
      </c>
      <c r="L95" t="n">
        <v>20.69</v>
      </c>
      <c r="M95" t="n">
        <v>-5.79</v>
      </c>
      <c r="N95" t="n">
        <v>-18.71</v>
      </c>
      <c r="O95" t="n">
        <v>-12.6</v>
      </c>
      <c r="P95" t="n">
        <v>6.58</v>
      </c>
      <c r="Q95" t="n">
        <v>0.1</v>
      </c>
      <c r="R95" t="n">
        <v>41.71</v>
      </c>
      <c r="S95" t="n">
        <v>22.44</v>
      </c>
      <c r="T95" t="n">
        <v>-24.59</v>
      </c>
      <c r="U95" t="inlineStr">
        <is>
          <t>-</t>
        </is>
      </c>
      <c r="V95" t="inlineStr">
        <is>
          <t>-</t>
        </is>
      </c>
    </row>
    <row r="96">
      <c r="A96" s="5" t="inlineStr">
        <is>
          <t>Op.Cashflow Wachstum 5J in %</t>
        </is>
      </c>
      <c r="B96" s="5" t="inlineStr">
        <is>
          <t>Op.Cashflow Wachstum 5Y in %</t>
        </is>
      </c>
      <c r="C96" t="inlineStr">
        <is>
          <t>-</t>
        </is>
      </c>
      <c r="D96" t="n">
        <v>-11.43</v>
      </c>
      <c r="E96" t="n">
        <v>-2.26</v>
      </c>
      <c r="F96" t="n">
        <v>15.28</v>
      </c>
      <c r="G96" t="n">
        <v>1.39</v>
      </c>
      <c r="H96" t="n">
        <v>19.15</v>
      </c>
      <c r="I96" t="n">
        <v>28.93</v>
      </c>
      <c r="J96" t="n">
        <v>24.53</v>
      </c>
      <c r="K96" t="n">
        <v>3.28</v>
      </c>
      <c r="L96" t="n">
        <v>7.51</v>
      </c>
      <c r="M96" t="n">
        <v>-5.46</v>
      </c>
      <c r="N96" t="n">
        <v>-7.95</v>
      </c>
      <c r="O96" t="n">
        <v>-4.84</v>
      </c>
      <c r="P96" t="n">
        <v>23.04</v>
      </c>
      <c r="Q96" t="n">
        <v>16.74</v>
      </c>
      <c r="R96" t="n">
        <v>-12.03</v>
      </c>
      <c r="S96" t="inlineStr">
        <is>
          <t>-</t>
        </is>
      </c>
      <c r="T96" t="inlineStr">
        <is>
          <t>-</t>
        </is>
      </c>
      <c r="U96" t="inlineStr">
        <is>
          <t>-</t>
        </is>
      </c>
      <c r="V96" t="inlineStr">
        <is>
          <t>-</t>
        </is>
      </c>
    </row>
    <row r="97">
      <c r="A97" s="5" t="inlineStr">
        <is>
          <t>Op.Cashflow Wachstum 10J in %</t>
        </is>
      </c>
      <c r="B97" s="5" t="inlineStr">
        <is>
          <t>Op.Cashflow Wachstum 10Y in %</t>
        </is>
      </c>
      <c r="C97" t="inlineStr">
        <is>
          <t>-</t>
        </is>
      </c>
      <c r="D97" t="n">
        <v>8.75</v>
      </c>
      <c r="E97" t="n">
        <v>11.13</v>
      </c>
      <c r="F97" t="n">
        <v>9.279999999999999</v>
      </c>
      <c r="G97" t="n">
        <v>4.45</v>
      </c>
      <c r="H97" t="n">
        <v>6.84</v>
      </c>
      <c r="I97" t="n">
        <v>10.49</v>
      </c>
      <c r="J97" t="n">
        <v>9.84</v>
      </c>
      <c r="K97" t="n">
        <v>13.16</v>
      </c>
      <c r="L97" t="n">
        <v>12.12</v>
      </c>
      <c r="M97" t="n">
        <v>-8.74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inlineStr">
        <is>
          <t>-</t>
        </is>
      </c>
      <c r="D98" t="n">
        <v>102.2</v>
      </c>
      <c r="E98" t="n">
        <v>65</v>
      </c>
      <c r="F98" t="n">
        <v>-460.6</v>
      </c>
      <c r="G98" t="n">
        <v>-638</v>
      </c>
      <c r="H98" t="n">
        <v>-404.1</v>
      </c>
      <c r="I98" t="n">
        <v>-143.5</v>
      </c>
      <c r="J98" t="n">
        <v>-303.8</v>
      </c>
      <c r="K98" t="n">
        <v>-379.1</v>
      </c>
      <c r="L98" t="n">
        <v>-279.1</v>
      </c>
      <c r="M98" t="n">
        <v>-369.7</v>
      </c>
      <c r="N98" t="n">
        <v>-188.3</v>
      </c>
      <c r="O98" t="n">
        <v>-164.8</v>
      </c>
      <c r="P98" t="n">
        <v>-197.1</v>
      </c>
      <c r="Q98" t="n">
        <v>-147.7</v>
      </c>
      <c r="R98" t="n">
        <v>-74</v>
      </c>
      <c r="S98" t="n">
        <v>24</v>
      </c>
      <c r="T98" t="n">
        <v>24.6</v>
      </c>
      <c r="U98" t="n">
        <v>19.1</v>
      </c>
      <c r="V98" t="n">
        <v>-7.8</v>
      </c>
      <c r="W98" t="n">
        <v>4.3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1"/>
    <col customWidth="1" max="15" min="15" width="21"/>
    <col customWidth="1" max="16" min="16" width="10"/>
    <col customWidth="1" max="17" min="17" width="21"/>
    <col customWidth="1" max="18" min="18" width="20"/>
    <col customWidth="1" max="19" min="19" width="11"/>
    <col customWidth="1" max="20" min="20" width="20"/>
    <col customWidth="1" max="21" min="21" width="21"/>
    <col customWidth="1" max="22" min="22" width="10"/>
    <col customWidth="1" max="23" min="23" width="10"/>
  </cols>
  <sheetData>
    <row r="1">
      <c r="A1" s="1" t="inlineStr">
        <is>
          <t xml:space="preserve">AIXTRON </t>
        </is>
      </c>
      <c r="B1" s="2" t="inlineStr">
        <is>
          <t>WKN: A0WMPJ  ISIN: DE000A0WMPJ6  Symbol:AIXA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+49-2407-9030-0</t>
        </is>
      </c>
      <c r="G4" t="inlineStr">
        <is>
          <t>27.02.2020</t>
        </is>
      </c>
      <c r="H4" t="inlineStr">
        <is>
          <t>Publication Of Annual Report</t>
        </is>
      </c>
      <c r="J4" t="inlineStr">
        <is>
          <t>BlackRock, Inc.</t>
        </is>
      </c>
      <c r="L4" t="inlineStr">
        <is>
          <t>2,76%</t>
        </is>
      </c>
    </row>
    <row r="5">
      <c r="A5" s="5" t="inlineStr">
        <is>
          <t>Ticker</t>
        </is>
      </c>
      <c r="B5" t="inlineStr">
        <is>
          <t>AIXA</t>
        </is>
      </c>
      <c r="C5" s="5" t="inlineStr">
        <is>
          <t>Fax</t>
        </is>
      </c>
      <c r="D5" s="5" t="inlineStr"/>
      <c r="E5" t="inlineStr">
        <is>
          <t>+49-2407-9030-40</t>
        </is>
      </c>
      <c r="G5" t="inlineStr">
        <is>
          <t>30.04.2020</t>
        </is>
      </c>
      <c r="H5" t="inlineStr">
        <is>
          <t>Result Q1</t>
        </is>
      </c>
      <c r="J5" t="inlineStr">
        <is>
          <t>Camma B.V.</t>
        </is>
      </c>
      <c r="L5" t="inlineStr">
        <is>
          <t>3,00%</t>
        </is>
      </c>
    </row>
    <row r="6">
      <c r="A6" s="5" t="inlineStr">
        <is>
          <t>Gelistet Seit / Listed Since</t>
        </is>
      </c>
      <c r="B6" t="inlineStr">
        <is>
          <t>06.11.1997</t>
        </is>
      </c>
      <c r="C6" s="5" t="inlineStr">
        <is>
          <t>Internet</t>
        </is>
      </c>
      <c r="D6" s="5" t="inlineStr"/>
      <c r="E6" t="inlineStr">
        <is>
          <t>http://www.aixtron.com</t>
        </is>
      </c>
      <c r="G6" t="inlineStr">
        <is>
          <t>20.05.2020</t>
        </is>
      </c>
      <c r="H6" t="inlineStr">
        <is>
          <t>Annual General Meeting</t>
        </is>
      </c>
      <c r="J6" t="inlineStr">
        <is>
          <t>Union Investment Privatfonds GmbH</t>
        </is>
      </c>
      <c r="L6" t="inlineStr">
        <is>
          <t>2,94%</t>
        </is>
      </c>
    </row>
    <row r="7">
      <c r="A7" s="5" t="inlineStr">
        <is>
          <t>Nominalwert / Nominal Value</t>
        </is>
      </c>
      <c r="B7" t="inlineStr">
        <is>
          <t>1,00</t>
        </is>
      </c>
      <c r="C7" s="5" t="inlineStr">
        <is>
          <t>E-Mail</t>
        </is>
      </c>
      <c r="D7" s="5" t="inlineStr"/>
      <c r="E7" t="inlineStr">
        <is>
          <t>info@aixtron.com</t>
        </is>
      </c>
      <c r="G7" t="inlineStr">
        <is>
          <t>23.07.2020</t>
        </is>
      </c>
      <c r="H7" t="inlineStr">
        <is>
          <t>Score Half Year</t>
        </is>
      </c>
      <c r="J7" t="inlineStr">
        <is>
          <t>T. Rowe Price International Funds, Inc.</t>
        </is>
      </c>
      <c r="L7" t="inlineStr">
        <is>
          <t>5,22%</t>
        </is>
      </c>
    </row>
    <row r="8">
      <c r="A8" s="5" t="inlineStr">
        <is>
          <t>Land / Country</t>
        </is>
      </c>
      <c r="B8" t="inlineStr">
        <is>
          <t>Deutschland</t>
        </is>
      </c>
      <c r="C8" s="5" t="inlineStr">
        <is>
          <t>Inv. Relations Telefon / Phone</t>
        </is>
      </c>
      <c r="D8" s="5" t="inlineStr"/>
      <c r="E8" t="inlineStr">
        <is>
          <t>+49-2407-9030-444</t>
        </is>
      </c>
      <c r="G8" t="inlineStr">
        <is>
          <t>29.10.2020</t>
        </is>
      </c>
      <c r="H8" t="inlineStr">
        <is>
          <t>Q3 Earnings</t>
        </is>
      </c>
      <c r="J8" t="inlineStr">
        <is>
          <t>Argonaut Capital Partners LLP</t>
        </is>
      </c>
      <c r="L8" t="inlineStr">
        <is>
          <t>3,45%</t>
        </is>
      </c>
    </row>
    <row r="9">
      <c r="A9" s="5" t="inlineStr">
        <is>
          <t>Währung / Currency</t>
        </is>
      </c>
      <c r="B9" t="inlineStr">
        <is>
          <t>EUR</t>
        </is>
      </c>
      <c r="C9" s="5" t="inlineStr">
        <is>
          <t>Inv. Relations E-Mail</t>
        </is>
      </c>
      <c r="D9" s="5" t="inlineStr"/>
      <c r="E9" t="inlineStr">
        <is>
          <t>invest@aixtron.com</t>
        </is>
      </c>
      <c r="J9" t="inlineStr">
        <is>
          <t>OppenheimerFunds, Inc.</t>
        </is>
      </c>
      <c r="L9" t="inlineStr">
        <is>
          <t>5,16%</t>
        </is>
      </c>
    </row>
    <row r="10">
      <c r="A10" s="5" t="inlineStr">
        <is>
          <t>Branche / Industry</t>
        </is>
      </c>
      <c r="B10" t="inlineStr">
        <is>
          <t>Semiconductor Industry</t>
        </is>
      </c>
      <c r="C10" s="5" t="inlineStr">
        <is>
          <t>Kontaktperson / Contact Person</t>
        </is>
      </c>
      <c r="D10" s="5" t="inlineStr"/>
      <c r="E10" t="inlineStr">
        <is>
          <t>Guido Pickert</t>
        </is>
      </c>
      <c r="J10" t="inlineStr">
        <is>
          <t>Varma Mutual Pension Insurance Company</t>
        </is>
      </c>
      <c r="L10" t="inlineStr">
        <is>
          <t>3,10%</t>
        </is>
      </c>
    </row>
    <row r="11">
      <c r="A11" s="5" t="inlineStr">
        <is>
          <t>Sektor / Sector</t>
        </is>
      </c>
      <c r="B11" t="inlineStr">
        <is>
          <t>Technology</t>
        </is>
      </c>
      <c r="J11" t="inlineStr">
        <is>
          <t>Norges Bank</t>
        </is>
      </c>
      <c r="L11" t="inlineStr">
        <is>
          <t>2,24%</t>
        </is>
      </c>
    </row>
    <row r="12">
      <c r="A12" s="5" t="inlineStr">
        <is>
          <t>Typ / Genre</t>
        </is>
      </c>
      <c r="B12" t="inlineStr">
        <is>
          <t>Namens-Stammaktie</t>
        </is>
      </c>
      <c r="J12" t="inlineStr">
        <is>
          <t>Invesco Ltd.</t>
        </is>
      </c>
      <c r="L12" t="inlineStr">
        <is>
          <t>4,33%</t>
        </is>
      </c>
    </row>
    <row r="13">
      <c r="A13" s="5" t="inlineStr">
        <is>
          <t>Adresse / Address</t>
        </is>
      </c>
      <c r="B13" t="inlineStr">
        <is>
          <t>Aixtron SEDornkaulstr. 2  D-52134 Herzogenrath</t>
        </is>
      </c>
    </row>
    <row r="14">
      <c r="A14" s="5" t="inlineStr">
        <is>
          <t>Management</t>
        </is>
      </c>
      <c r="B14" t="inlineStr">
        <is>
          <t>Dr. Bernd Schulte (bis 31.03.2021), Dr. Felix Grawert (CEO ab 1.04.2021), Dr. Jochen Linck (ab 1.12.2020)</t>
        </is>
      </c>
    </row>
    <row r="15">
      <c r="A15" s="5" t="inlineStr">
        <is>
          <t>Aufsichtsrat / Board</t>
        </is>
      </c>
      <c r="B15" t="inlineStr">
        <is>
          <t>Kim Schindelhauer, Frits van Hout, Dr. Andreas Biagosch, Prof. Dr. Petra Denk, Prof. Dr. Anna Gersbacher</t>
        </is>
      </c>
    </row>
    <row r="16">
      <c r="A16" s="5" t="inlineStr">
        <is>
          <t>Beschreibung</t>
        </is>
      </c>
      <c r="B16" t="inlineStr">
        <is>
          <t>Aixtron SE ist ein weltweit führender Anbieter von Beschichtungsanlagen für die Halbleiterindustrie. Die Produkte der Gesellschaft werden von einem breiten Kundenkreis zur Herstellung von leistungsstarken Bauelementen für elektronische und optoelektronische Anwendungen auf Basis von Verbindungs-, Silizium- und organischen Halbleitermaterialien sowie Kohlenstoff-Nanostrukturen genutzt. Eingesetzt werden diese Bauelemente in der Displaytechnik, der Signal- und Lichttechnik, Glasfaser-Kommunikationsnetzen, drahtlosen und mobilen Telefonie-Anwendungen, der optischen und elektronischen Datenspeicherung, LEDs, Photovoltaik sowie einer Reihe anderer High-Tech-Anwendungen. Zu den Kunden zählen viele namhafte internationale Elektronikkonzerne wie Osram, Philips, Merck, Mitsubishi, Sumitomo oder Samsung sowie zahlreiche kleinere Hersteller mikro- und optoelektronischer Bauelemente. Des Weiteren kooperiert das Unternehmen mit verschiedenen Universitäten und Forschungseinrichtungen. Copyright 2014 FINANCE BASE AG</t>
        </is>
      </c>
    </row>
    <row r="17">
      <c r="A17" s="5" t="inlineStr">
        <is>
          <t>Profile</t>
        </is>
      </c>
      <c r="B17" t="inlineStr">
        <is>
          <t>Aixtron SE is a leading global provider of coating systems for the semiconductor industry. The Company's products are used by a wide range of customers to build advanced components for electronic and opto-electronic applications based on compound, silicon, or organic semiconductor materials and carbon nanostructures. These components are used in display technology, the signaling and lighting, fiber optic communication systems and wireless and mobile telephony applications, optical and electronic storage devices, LEDs, photovoltaics, and a number of other high-tech applications. Its customers include many well-known international electronics companies such as Osram, Philips, Merck, Mitsubishi, Sumitomo and Samsung as well as numerous smaller manufacturers microelectronic and optoelectronic devices. The company also with universities and research institutions cooperate.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259.6</v>
      </c>
      <c r="D20" t="n">
        <v>268.8</v>
      </c>
      <c r="E20" t="n">
        <v>230.4</v>
      </c>
      <c r="F20" t="n">
        <v>196.5</v>
      </c>
      <c r="G20" t="n">
        <v>197.8</v>
      </c>
      <c r="H20" t="n">
        <v>193.8</v>
      </c>
      <c r="I20" t="n">
        <v>182.9</v>
      </c>
      <c r="J20" t="n">
        <v>227.8</v>
      </c>
      <c r="K20" t="n">
        <v>611</v>
      </c>
      <c r="L20" t="n">
        <v>783.8</v>
      </c>
      <c r="M20" t="n">
        <v>302.9</v>
      </c>
      <c r="N20" t="n">
        <v>274.4</v>
      </c>
      <c r="O20" t="n">
        <v>214.8</v>
      </c>
      <c r="P20" t="n">
        <v>171.7</v>
      </c>
      <c r="Q20" t="n">
        <v>139.4</v>
      </c>
      <c r="R20" t="n">
        <v>140</v>
      </c>
      <c r="S20" t="n">
        <v>91.3</v>
      </c>
      <c r="T20" t="n">
        <v>150.7</v>
      </c>
      <c r="U20" t="n">
        <v>240.1</v>
      </c>
      <c r="V20" t="n">
        <v>157.9</v>
      </c>
      <c r="W20" t="n">
        <v>84.7</v>
      </c>
    </row>
    <row r="21">
      <c r="A21" s="5" t="inlineStr">
        <is>
          <t>Bruttoergebnis vom Umsatz</t>
        </is>
      </c>
      <c r="B21" s="5" t="inlineStr">
        <is>
          <t>Gross Profit</t>
        </is>
      </c>
      <c r="C21" t="n">
        <v>108.7</v>
      </c>
      <c r="D21" t="n">
        <v>117.6</v>
      </c>
      <c r="E21" t="n">
        <v>74</v>
      </c>
      <c r="F21" t="n">
        <v>56.3</v>
      </c>
      <c r="G21" t="n">
        <v>49.8</v>
      </c>
      <c r="H21" t="n">
        <v>41.5</v>
      </c>
      <c r="I21" t="n">
        <v>-7.4</v>
      </c>
      <c r="J21" t="n">
        <v>0.4</v>
      </c>
      <c r="K21" t="n">
        <v>231.4</v>
      </c>
      <c r="L21" t="n">
        <v>411.8</v>
      </c>
      <c r="M21" t="n">
        <v>134.7</v>
      </c>
      <c r="N21" t="n">
        <v>112.9</v>
      </c>
      <c r="O21" t="n">
        <v>85</v>
      </c>
      <c r="P21" t="n">
        <v>63.4</v>
      </c>
      <c r="Q21" t="n">
        <v>34.7</v>
      </c>
      <c r="R21" t="n">
        <v>50</v>
      </c>
      <c r="S21" t="n">
        <v>16.1</v>
      </c>
      <c r="T21" t="n">
        <v>63.8</v>
      </c>
      <c r="U21" t="n">
        <v>119.9</v>
      </c>
      <c r="V21" t="n">
        <v>75.5</v>
      </c>
      <c r="W21" t="n">
        <v>37.6</v>
      </c>
    </row>
    <row r="22">
      <c r="A22" s="5" t="inlineStr">
        <is>
          <t>Operatives Ergebnis (EBIT)</t>
        </is>
      </c>
      <c r="B22" s="5" t="inlineStr">
        <is>
          <t>EBIT Earning Before Interest &amp; Tax</t>
        </is>
      </c>
      <c r="C22" t="n">
        <v>39</v>
      </c>
      <c r="D22" t="n">
        <v>41.5</v>
      </c>
      <c r="E22" t="n">
        <v>4.9</v>
      </c>
      <c r="F22" t="n">
        <v>-21.4</v>
      </c>
      <c r="G22" t="n">
        <v>-26.7</v>
      </c>
      <c r="H22" t="n">
        <v>-58.3</v>
      </c>
      <c r="I22" t="n">
        <v>-95.7</v>
      </c>
      <c r="J22" t="n">
        <v>-132.3</v>
      </c>
      <c r="K22" t="n">
        <v>112.9</v>
      </c>
      <c r="L22" t="n">
        <v>275.5</v>
      </c>
      <c r="M22" t="n">
        <v>62.7</v>
      </c>
      <c r="N22" t="n">
        <v>32.5</v>
      </c>
      <c r="O22" t="n">
        <v>20.6</v>
      </c>
      <c r="P22" t="n">
        <v>5.7</v>
      </c>
      <c r="Q22" t="n">
        <v>-52.7</v>
      </c>
      <c r="R22" t="n">
        <v>8.1</v>
      </c>
      <c r="S22" t="n">
        <v>-28.9</v>
      </c>
      <c r="T22" t="n">
        <v>21.1</v>
      </c>
      <c r="U22" t="n">
        <v>54.2</v>
      </c>
      <c r="V22" t="n">
        <v>32.9</v>
      </c>
      <c r="W22" t="n">
        <v>17.1</v>
      </c>
    </row>
    <row r="23">
      <c r="A23" s="5" t="inlineStr">
        <is>
          <t>Finanzergebnis</t>
        </is>
      </c>
      <c r="B23" s="5" t="inlineStr">
        <is>
          <t>Financial Result</t>
        </is>
      </c>
      <c r="C23" t="n">
        <v>0.7</v>
      </c>
      <c r="D23" t="n">
        <v>1</v>
      </c>
      <c r="E23" t="n">
        <v>0.6</v>
      </c>
      <c r="F23" t="n">
        <v>0.4</v>
      </c>
      <c r="G23" t="n">
        <v>0.7</v>
      </c>
      <c r="H23" t="n">
        <v>1.2</v>
      </c>
      <c r="I23" t="n">
        <v>0.5</v>
      </c>
      <c r="J23" t="n">
        <v>2.4</v>
      </c>
      <c r="K23" t="n">
        <v>2.1</v>
      </c>
      <c r="L23" t="n">
        <v>2.7</v>
      </c>
      <c r="M23" t="n">
        <v>1.3</v>
      </c>
      <c r="N23" t="n">
        <v>3.2</v>
      </c>
      <c r="O23" t="n">
        <v>1.8</v>
      </c>
      <c r="P23" t="n">
        <v>0.9</v>
      </c>
      <c r="Q23" t="n">
        <v>0.5</v>
      </c>
      <c r="R23" t="n">
        <v>0.8</v>
      </c>
      <c r="S23" t="n">
        <v>1.2</v>
      </c>
      <c r="T23" t="n">
        <v>2.1</v>
      </c>
      <c r="U23" t="n">
        <v>3.5</v>
      </c>
      <c r="V23" t="n">
        <v>3.1</v>
      </c>
      <c r="W23" t="n">
        <v>0.7</v>
      </c>
    </row>
    <row r="24">
      <c r="A24" s="5" t="inlineStr">
        <is>
          <t>Ergebnis vor Steuer (EBT)</t>
        </is>
      </c>
      <c r="B24" s="5" t="inlineStr">
        <is>
          <t>EBT Earning Before Tax</t>
        </is>
      </c>
      <c r="C24" t="n">
        <v>39.7</v>
      </c>
      <c r="D24" t="n">
        <v>42.5</v>
      </c>
      <c r="E24" t="n">
        <v>5.5</v>
      </c>
      <c r="F24" t="n">
        <v>-21</v>
      </c>
      <c r="G24" t="n">
        <v>-26</v>
      </c>
      <c r="H24" t="n">
        <v>-57.1</v>
      </c>
      <c r="I24" t="n">
        <v>-95.2</v>
      </c>
      <c r="J24" t="n">
        <v>-129.9</v>
      </c>
      <c r="K24" t="n">
        <v>115</v>
      </c>
      <c r="L24" t="n">
        <v>278.2</v>
      </c>
      <c r="M24" t="n">
        <v>64</v>
      </c>
      <c r="N24" t="n">
        <v>35.7</v>
      </c>
      <c r="O24" t="n">
        <v>22.4</v>
      </c>
      <c r="P24" t="n">
        <v>6.6</v>
      </c>
      <c r="Q24" t="n">
        <v>-52.2</v>
      </c>
      <c r="R24" t="n">
        <v>8.9</v>
      </c>
      <c r="S24" t="n">
        <v>-27.7</v>
      </c>
      <c r="T24" t="n">
        <v>23.2</v>
      </c>
      <c r="U24" t="n">
        <v>57.7</v>
      </c>
      <c r="V24" t="n">
        <v>36</v>
      </c>
      <c r="W24" t="n">
        <v>17.8</v>
      </c>
    </row>
    <row r="25">
      <c r="A25" s="5" t="inlineStr">
        <is>
          <t>Steuern auf Einkommen und Ertrag</t>
        </is>
      </c>
      <c r="B25" s="5" t="inlineStr">
        <is>
          <t>Taxes on income and earnings</t>
        </is>
      </c>
      <c r="C25" t="n">
        <v>7.2</v>
      </c>
      <c r="D25" t="n">
        <v>-3.4</v>
      </c>
      <c r="E25" t="n">
        <v>-1</v>
      </c>
      <c r="F25" t="n">
        <v>3.1</v>
      </c>
      <c r="G25" t="n">
        <v>3.2</v>
      </c>
      <c r="H25" t="n">
        <v>5.4</v>
      </c>
      <c r="I25" t="n">
        <v>5.8</v>
      </c>
      <c r="J25" t="n">
        <v>15.5</v>
      </c>
      <c r="K25" t="n">
        <v>35.4</v>
      </c>
      <c r="L25" t="n">
        <v>85.7</v>
      </c>
      <c r="M25" t="n">
        <v>19.2</v>
      </c>
      <c r="N25" t="n">
        <v>12.7</v>
      </c>
      <c r="O25" t="n">
        <v>5.2</v>
      </c>
      <c r="P25" t="n">
        <v>0.8</v>
      </c>
      <c r="Q25" t="n">
        <v>1.3</v>
      </c>
      <c r="R25" t="n">
        <v>1.8</v>
      </c>
      <c r="S25" t="n">
        <v>-8.300000000000001</v>
      </c>
      <c r="T25" t="n">
        <v>8</v>
      </c>
      <c r="U25" t="n">
        <v>24.2</v>
      </c>
      <c r="V25" t="n">
        <v>17.7</v>
      </c>
      <c r="W25" t="n">
        <v>7.4</v>
      </c>
    </row>
    <row r="26">
      <c r="A26" s="5" t="inlineStr">
        <is>
          <t>Ergebnis nach Steuer</t>
        </is>
      </c>
      <c r="B26" s="5" t="inlineStr">
        <is>
          <t>Earnings after tax</t>
        </is>
      </c>
      <c r="C26" t="n">
        <v>32.5</v>
      </c>
      <c r="D26" t="n">
        <v>45.9</v>
      </c>
      <c r="E26" t="n">
        <v>6.5</v>
      </c>
      <c r="F26" t="n">
        <v>-24</v>
      </c>
      <c r="G26" t="n">
        <v>-29.2</v>
      </c>
      <c r="H26" t="n">
        <v>-62.5</v>
      </c>
      <c r="I26" t="n">
        <v>-101</v>
      </c>
      <c r="J26" t="n">
        <v>-145.4</v>
      </c>
      <c r="K26" t="n">
        <v>79.5</v>
      </c>
      <c r="L26" t="n">
        <v>192.5</v>
      </c>
      <c r="M26" t="n">
        <v>44.8</v>
      </c>
      <c r="N26" t="n">
        <v>23</v>
      </c>
      <c r="O26" t="n">
        <v>17.3</v>
      </c>
      <c r="P26" t="n">
        <v>5.9</v>
      </c>
      <c r="Q26" t="n">
        <v>-53.5</v>
      </c>
      <c r="R26" t="n">
        <v>7.1</v>
      </c>
      <c r="S26" t="n">
        <v>-19.4</v>
      </c>
      <c r="T26" t="n">
        <v>15.2</v>
      </c>
      <c r="U26" t="n">
        <v>33.5</v>
      </c>
      <c r="V26" t="n">
        <v>18.3</v>
      </c>
      <c r="W26" t="n">
        <v>10.4</v>
      </c>
    </row>
    <row r="27">
      <c r="A27" s="5" t="inlineStr">
        <is>
          <t>Minderheitenanteil</t>
        </is>
      </c>
      <c r="B27" s="5" t="inlineStr">
        <is>
          <t>Minority Share</t>
        </is>
      </c>
      <c r="C27" t="n">
        <v>0.4</v>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inlineStr">
        <is>
          <t>-</t>
        </is>
      </c>
      <c r="P27" t="inlineStr">
        <is>
          <t>-</t>
        </is>
      </c>
      <c r="Q27" t="inlineStr">
        <is>
          <t>-</t>
        </is>
      </c>
      <c r="R27" t="n">
        <v>0.1</v>
      </c>
      <c r="S27" t="n">
        <v>0.2</v>
      </c>
      <c r="T27" t="n">
        <v>0.1</v>
      </c>
      <c r="U27" t="n">
        <v>0.1</v>
      </c>
      <c r="V27" t="n">
        <v>0.1</v>
      </c>
      <c r="W27" t="inlineStr">
        <is>
          <t>-</t>
        </is>
      </c>
    </row>
    <row r="28">
      <c r="A28" s="5" t="inlineStr">
        <is>
          <t>Jahresüberschuss/-fehlbetrag</t>
        </is>
      </c>
      <c r="B28" s="5" t="inlineStr">
        <is>
          <t>Net Profit</t>
        </is>
      </c>
      <c r="C28" t="n">
        <v>32.8</v>
      </c>
      <c r="D28" t="n">
        <v>45.9</v>
      </c>
      <c r="E28" t="n">
        <v>6.5</v>
      </c>
      <c r="F28" t="n">
        <v>-24</v>
      </c>
      <c r="G28" t="n">
        <v>-29.2</v>
      </c>
      <c r="H28" t="n">
        <v>-62.5</v>
      </c>
      <c r="I28" t="n">
        <v>-101</v>
      </c>
      <c r="J28" t="n">
        <v>-145.4</v>
      </c>
      <c r="K28" t="n">
        <v>79.5</v>
      </c>
      <c r="L28" t="n">
        <v>192.5</v>
      </c>
      <c r="M28" t="n">
        <v>44.8</v>
      </c>
      <c r="N28" t="n">
        <v>23</v>
      </c>
      <c r="O28" t="n">
        <v>17.3</v>
      </c>
      <c r="P28" t="n">
        <v>5.9</v>
      </c>
      <c r="Q28" t="n">
        <v>-53.5</v>
      </c>
      <c r="R28" t="n">
        <v>7.1</v>
      </c>
      <c r="S28" t="n">
        <v>-19.2</v>
      </c>
      <c r="T28" t="n">
        <v>15.3</v>
      </c>
      <c r="U28" t="n">
        <v>33.6</v>
      </c>
      <c r="V28" t="n">
        <v>18.5</v>
      </c>
      <c r="W28" t="n">
        <v>10.4</v>
      </c>
    </row>
    <row r="29">
      <c r="A29" s="5" t="inlineStr">
        <is>
          <t>Summe Umlaufvermögen</t>
        </is>
      </c>
      <c r="B29" s="5" t="inlineStr">
        <is>
          <t>Current Assets</t>
        </is>
      </c>
      <c r="C29" t="n">
        <v>412</v>
      </c>
      <c r="D29" t="n">
        <v>388.8</v>
      </c>
      <c r="E29" t="n">
        <v>313.8</v>
      </c>
      <c r="F29" t="n">
        <v>279.7</v>
      </c>
      <c r="G29" t="n">
        <v>314.4</v>
      </c>
      <c r="H29" t="n">
        <v>384.4</v>
      </c>
      <c r="I29" t="n">
        <v>410.5</v>
      </c>
      <c r="J29" t="n">
        <v>387.6</v>
      </c>
      <c r="K29" t="n">
        <v>581.4</v>
      </c>
      <c r="L29" t="n">
        <v>655.7</v>
      </c>
      <c r="M29" t="n">
        <v>454.4</v>
      </c>
      <c r="N29" t="n">
        <v>197.4</v>
      </c>
      <c r="O29" t="n">
        <v>179.4</v>
      </c>
      <c r="P29" t="n">
        <v>135.5</v>
      </c>
      <c r="Q29" t="n">
        <v>92.59999999999999</v>
      </c>
      <c r="R29" t="n">
        <v>104.9</v>
      </c>
      <c r="S29" t="n">
        <v>97.8</v>
      </c>
      <c r="T29" t="n">
        <v>128.3</v>
      </c>
      <c r="U29" t="n">
        <v>197.7</v>
      </c>
      <c r="V29" t="n">
        <v>178.5</v>
      </c>
      <c r="W29" t="n">
        <v>94</v>
      </c>
    </row>
    <row r="30">
      <c r="A30" s="5" t="inlineStr">
        <is>
          <t>Summe Anlagevermögen</t>
        </is>
      </c>
      <c r="B30" s="5" t="inlineStr">
        <is>
          <t>Fixed Assets</t>
        </is>
      </c>
      <c r="C30" t="n">
        <v>151</v>
      </c>
      <c r="D30" t="n">
        <v>150.1</v>
      </c>
      <c r="E30" t="n">
        <v>141.3</v>
      </c>
      <c r="F30" t="n">
        <v>156.5</v>
      </c>
      <c r="G30" t="n">
        <v>167.6</v>
      </c>
      <c r="H30" t="n">
        <v>149.1</v>
      </c>
      <c r="I30" t="n">
        <v>152.7</v>
      </c>
      <c r="J30" t="n">
        <v>172.4</v>
      </c>
      <c r="K30" t="n">
        <v>195.9</v>
      </c>
      <c r="L30" t="n">
        <v>167.7</v>
      </c>
      <c r="M30" t="n">
        <v>118.7</v>
      </c>
      <c r="N30" t="n">
        <v>117.4</v>
      </c>
      <c r="O30" t="n">
        <v>117.4</v>
      </c>
      <c r="P30" t="n">
        <v>128</v>
      </c>
      <c r="Q30" t="n">
        <v>144.7</v>
      </c>
      <c r="R30" t="n">
        <v>70</v>
      </c>
      <c r="S30" t="n">
        <v>67.09999999999999</v>
      </c>
      <c r="T30" t="n">
        <v>69.09999999999999</v>
      </c>
      <c r="U30" t="n">
        <v>59.7</v>
      </c>
      <c r="V30" t="n">
        <v>48.2</v>
      </c>
      <c r="W30" t="n">
        <v>42</v>
      </c>
    </row>
    <row r="31">
      <c r="A31" s="5" t="inlineStr">
        <is>
          <t>Summe Aktiva</t>
        </is>
      </c>
      <c r="B31" s="5" t="inlineStr">
        <is>
          <t>Total Assets</t>
        </is>
      </c>
      <c r="C31" t="n">
        <v>563</v>
      </c>
      <c r="D31" t="n">
        <v>538.9</v>
      </c>
      <c r="E31" t="n">
        <v>455.1</v>
      </c>
      <c r="F31" t="n">
        <v>436.2</v>
      </c>
      <c r="G31" t="n">
        <v>482</v>
      </c>
      <c r="H31" t="n">
        <v>533.5</v>
      </c>
      <c r="I31" t="n">
        <v>563.2</v>
      </c>
      <c r="J31" t="n">
        <v>560</v>
      </c>
      <c r="K31" t="n">
        <v>777.3</v>
      </c>
      <c r="L31" t="n">
        <v>823.4</v>
      </c>
      <c r="M31" t="n">
        <v>573.1</v>
      </c>
      <c r="N31" t="n">
        <v>314.8</v>
      </c>
      <c r="O31" t="n">
        <v>296.8</v>
      </c>
      <c r="P31" t="n">
        <v>263.5</v>
      </c>
      <c r="Q31" t="n">
        <v>237.3</v>
      </c>
      <c r="R31" t="n">
        <v>174.9</v>
      </c>
      <c r="S31" t="n">
        <v>164.9</v>
      </c>
      <c r="T31" t="n">
        <v>197.4</v>
      </c>
      <c r="U31" t="n">
        <v>257.4</v>
      </c>
      <c r="V31" t="n">
        <v>226.7</v>
      </c>
      <c r="W31" t="n">
        <v>136</v>
      </c>
    </row>
    <row r="32">
      <c r="A32" s="5" t="inlineStr">
        <is>
          <t>Summe kurzfristiges Fremdkapital</t>
        </is>
      </c>
      <c r="B32" s="5" t="inlineStr">
        <is>
          <t>Short-Term Debt</t>
        </is>
      </c>
      <c r="C32" t="n">
        <v>94.3</v>
      </c>
      <c r="D32" t="n">
        <v>107.4</v>
      </c>
      <c r="E32" t="n">
        <v>84.2</v>
      </c>
      <c r="F32" t="n">
        <v>62.3</v>
      </c>
      <c r="G32" t="n">
        <v>81.8</v>
      </c>
      <c r="H32" t="n">
        <v>116.5</v>
      </c>
      <c r="I32" t="n">
        <v>95.40000000000001</v>
      </c>
      <c r="J32" t="n">
        <v>88.5</v>
      </c>
      <c r="K32" t="n">
        <v>148.6</v>
      </c>
      <c r="L32" t="n">
        <v>222.1</v>
      </c>
      <c r="M32" t="n">
        <v>157.4</v>
      </c>
      <c r="N32" t="n">
        <v>99.8</v>
      </c>
      <c r="O32" t="n">
        <v>96</v>
      </c>
      <c r="P32" t="n">
        <v>76.5</v>
      </c>
      <c r="Q32" t="n">
        <v>49.4</v>
      </c>
      <c r="R32" t="n">
        <v>38.6</v>
      </c>
      <c r="S32" t="n">
        <v>32.8</v>
      </c>
      <c r="T32" t="n">
        <v>40.6</v>
      </c>
      <c r="U32" t="n">
        <v>100.7</v>
      </c>
      <c r="V32" t="n">
        <v>99.8</v>
      </c>
      <c r="W32" t="n">
        <v>29.5</v>
      </c>
    </row>
    <row r="33">
      <c r="A33" s="5" t="inlineStr">
        <is>
          <t>Summe Fremdkapital</t>
        </is>
      </c>
      <c r="B33" s="5" t="inlineStr">
        <is>
          <t>Total Liabilities</t>
        </is>
      </c>
      <c r="C33" t="n">
        <v>98.8</v>
      </c>
      <c r="D33" t="n">
        <v>109.2</v>
      </c>
      <c r="E33" t="n">
        <v>86.2</v>
      </c>
      <c r="F33" t="n">
        <v>66.5</v>
      </c>
      <c r="G33" t="n">
        <v>85.40000000000001</v>
      </c>
      <c r="H33" t="n">
        <v>117.8</v>
      </c>
      <c r="I33" t="n">
        <v>97.8</v>
      </c>
      <c r="J33" t="n">
        <v>90</v>
      </c>
      <c r="K33" t="n">
        <v>148.9</v>
      </c>
      <c r="L33" t="n">
        <v>223.1</v>
      </c>
      <c r="M33" t="n">
        <v>159.6</v>
      </c>
      <c r="N33" t="n">
        <v>101.9</v>
      </c>
      <c r="O33" t="n">
        <v>98.5</v>
      </c>
      <c r="P33" t="n">
        <v>79.5</v>
      </c>
      <c r="Q33" t="n">
        <v>53.7</v>
      </c>
      <c r="R33" t="n">
        <v>39.5</v>
      </c>
      <c r="S33" t="n">
        <v>33.7</v>
      </c>
      <c r="T33" t="n">
        <v>41.4</v>
      </c>
      <c r="U33" t="n">
        <v>102.6</v>
      </c>
      <c r="V33" t="n">
        <v>101.5</v>
      </c>
      <c r="W33" t="n">
        <v>31.5</v>
      </c>
    </row>
    <row r="34">
      <c r="A34" s="5" t="inlineStr">
        <is>
          <t>Minderheitenanteil</t>
        </is>
      </c>
      <c r="B34" s="5" t="inlineStr">
        <is>
          <t>Minority Share</t>
        </is>
      </c>
      <c r="C34" t="n">
        <v>1.4</v>
      </c>
      <c r="D34" t="n">
        <v>1.1</v>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n">
        <v>0.2</v>
      </c>
      <c r="T34" t="n">
        <v>0.4</v>
      </c>
      <c r="U34" t="n">
        <v>0.3</v>
      </c>
      <c r="V34" t="n">
        <v>0.1</v>
      </c>
      <c r="W34" t="n">
        <v>0.1</v>
      </c>
    </row>
    <row r="35">
      <c r="A35" s="5" t="inlineStr">
        <is>
          <t>Summe Eigenkapital</t>
        </is>
      </c>
      <c r="B35" s="5" t="inlineStr">
        <is>
          <t>Equity</t>
        </is>
      </c>
      <c r="C35" t="n">
        <v>462.7</v>
      </c>
      <c r="D35" t="n">
        <v>428.6</v>
      </c>
      <c r="E35" t="n">
        <v>368.9</v>
      </c>
      <c r="F35" t="n">
        <v>369.7</v>
      </c>
      <c r="G35" t="n">
        <v>396.5</v>
      </c>
      <c r="H35" t="n">
        <v>415.7</v>
      </c>
      <c r="I35" t="n">
        <v>465.4</v>
      </c>
      <c r="J35" t="n">
        <v>470</v>
      </c>
      <c r="K35" t="n">
        <v>628.3</v>
      </c>
      <c r="L35" t="n">
        <v>600.3</v>
      </c>
      <c r="M35" t="n">
        <v>413.5</v>
      </c>
      <c r="N35" t="n">
        <v>212.9</v>
      </c>
      <c r="O35" t="n">
        <v>198.4</v>
      </c>
      <c r="P35" t="n">
        <v>183.9</v>
      </c>
      <c r="Q35" t="n">
        <v>183.6</v>
      </c>
      <c r="R35" t="n">
        <v>135.4</v>
      </c>
      <c r="S35" t="n">
        <v>131</v>
      </c>
      <c r="T35" t="n">
        <v>155.7</v>
      </c>
      <c r="U35" t="n">
        <v>154.6</v>
      </c>
      <c r="V35" t="n">
        <v>125</v>
      </c>
      <c r="W35" t="n">
        <v>104.4</v>
      </c>
    </row>
    <row r="36">
      <c r="A36" s="5" t="inlineStr">
        <is>
          <t>Summe Passiva</t>
        </is>
      </c>
      <c r="B36" s="5" t="inlineStr">
        <is>
          <t>Liabilities &amp; Shareholder Equity</t>
        </is>
      </c>
      <c r="C36" t="n">
        <v>563</v>
      </c>
      <c r="D36" t="n">
        <v>538.9</v>
      </c>
      <c r="E36" t="n">
        <v>455.1</v>
      </c>
      <c r="F36" t="n">
        <v>436.2</v>
      </c>
      <c r="G36" t="n">
        <v>482</v>
      </c>
      <c r="H36" t="n">
        <v>533.5</v>
      </c>
      <c r="I36" t="n">
        <v>563.2</v>
      </c>
      <c r="J36" t="n">
        <v>560</v>
      </c>
      <c r="K36" t="n">
        <v>777.3</v>
      </c>
      <c r="L36" t="n">
        <v>823.4</v>
      </c>
      <c r="M36" t="n">
        <v>573.1</v>
      </c>
      <c r="N36" t="n">
        <v>314.8</v>
      </c>
      <c r="O36" t="n">
        <v>296.8</v>
      </c>
      <c r="P36" t="n">
        <v>263.5</v>
      </c>
      <c r="Q36" t="n">
        <v>237.3</v>
      </c>
      <c r="R36" t="n">
        <v>174.9</v>
      </c>
      <c r="S36" t="n">
        <v>164.9</v>
      </c>
      <c r="T36" t="n">
        <v>197.4</v>
      </c>
      <c r="U36" t="n">
        <v>257.4</v>
      </c>
      <c r="V36" t="n">
        <v>226.7</v>
      </c>
      <c r="W36" t="n">
        <v>136</v>
      </c>
    </row>
    <row r="37">
      <c r="A37" s="5" t="inlineStr">
        <is>
          <t>Mio.Aktien im Umlauf</t>
        </is>
      </c>
      <c r="B37" s="5" t="inlineStr">
        <is>
          <t>Million shares outstanding</t>
        </is>
      </c>
      <c r="C37" t="n">
        <v>112.93</v>
      </c>
      <c r="D37" t="n">
        <v>112.93</v>
      </c>
      <c r="E37" t="n">
        <v>111.8</v>
      </c>
      <c r="F37" t="n">
        <v>111.66</v>
      </c>
      <c r="G37" t="n">
        <v>112.72</v>
      </c>
      <c r="H37" t="n">
        <v>112.7</v>
      </c>
      <c r="I37" t="n">
        <v>111.54</v>
      </c>
      <c r="J37" t="n">
        <v>100.9</v>
      </c>
      <c r="K37" t="n">
        <v>100.71</v>
      </c>
      <c r="L37" t="n">
        <v>101.1</v>
      </c>
      <c r="M37" t="n">
        <v>99.59999999999999</v>
      </c>
      <c r="N37" t="n">
        <v>89.7</v>
      </c>
      <c r="O37" t="n">
        <v>89.09999999999999</v>
      </c>
      <c r="P37" t="n">
        <v>87.8</v>
      </c>
      <c r="Q37" t="n">
        <v>87.8</v>
      </c>
      <c r="R37" t="n">
        <v>64.8</v>
      </c>
      <c r="S37" t="n">
        <v>64.8</v>
      </c>
      <c r="T37" t="n">
        <v>64.8</v>
      </c>
      <c r="U37" t="n">
        <v>64.8</v>
      </c>
      <c r="V37" t="n">
        <v>63</v>
      </c>
      <c r="W37" t="inlineStr">
        <is>
          <t>-</t>
        </is>
      </c>
    </row>
    <row r="38">
      <c r="A38" s="5" t="inlineStr">
        <is>
          <t>Gezeichnetes Kapital (in Mio.)</t>
        </is>
      </c>
      <c r="B38" s="5" t="inlineStr">
        <is>
          <t>Subscribed Capital in M</t>
        </is>
      </c>
      <c r="C38" t="n">
        <v>112.93</v>
      </c>
      <c r="D38" t="n">
        <v>112.93</v>
      </c>
      <c r="E38" t="n">
        <v>111.8</v>
      </c>
      <c r="F38" t="n">
        <v>111.66</v>
      </c>
      <c r="G38" t="n">
        <v>112.72</v>
      </c>
      <c r="H38" t="n">
        <v>111.59</v>
      </c>
      <c r="I38" t="n">
        <v>111.54</v>
      </c>
      <c r="J38" t="n">
        <v>100.9</v>
      </c>
      <c r="K38" t="n">
        <v>100.71</v>
      </c>
      <c r="L38" t="n">
        <v>101.1</v>
      </c>
      <c r="M38" t="n">
        <v>99.59999999999999</v>
      </c>
      <c r="N38" t="n">
        <v>89.7</v>
      </c>
      <c r="O38" t="n">
        <v>89.09999999999999</v>
      </c>
      <c r="P38" t="n">
        <v>87.8</v>
      </c>
      <c r="Q38" t="n">
        <v>87.8</v>
      </c>
      <c r="R38" t="n">
        <v>64.8</v>
      </c>
      <c r="S38" t="n">
        <v>64.8</v>
      </c>
      <c r="T38" t="n">
        <v>64.8</v>
      </c>
      <c r="U38" t="n">
        <v>64.8</v>
      </c>
      <c r="V38" t="n">
        <v>63</v>
      </c>
      <c r="W38" t="inlineStr">
        <is>
          <t>-</t>
        </is>
      </c>
    </row>
    <row r="39">
      <c r="A39" s="5" t="inlineStr">
        <is>
          <t>Ergebnis je Aktie (brutto)</t>
        </is>
      </c>
      <c r="B39" s="5" t="inlineStr">
        <is>
          <t>Earnings per share</t>
        </is>
      </c>
      <c r="C39" t="n">
        <v>0.35</v>
      </c>
      <c r="D39" t="n">
        <v>0.38</v>
      </c>
      <c r="E39" t="n">
        <v>0.05</v>
      </c>
      <c r="F39" t="n">
        <v>-0.19</v>
      </c>
      <c r="G39" t="n">
        <v>-0.23</v>
      </c>
      <c r="H39" t="n">
        <v>-0.51</v>
      </c>
      <c r="I39" t="n">
        <v>-0.85</v>
      </c>
      <c r="J39" t="n">
        <v>-1.29</v>
      </c>
      <c r="K39" t="n">
        <v>1.14</v>
      </c>
      <c r="L39" t="n">
        <v>2.75</v>
      </c>
      <c r="M39" t="n">
        <v>0.64</v>
      </c>
      <c r="N39" t="n">
        <v>0.4</v>
      </c>
      <c r="O39" t="n">
        <v>0.25</v>
      </c>
      <c r="P39" t="n">
        <v>0.08</v>
      </c>
      <c r="Q39" t="n">
        <v>-0.59</v>
      </c>
      <c r="R39" t="n">
        <v>0.14</v>
      </c>
      <c r="S39" t="n">
        <v>-0.43</v>
      </c>
      <c r="T39" t="n">
        <v>0.36</v>
      </c>
      <c r="U39" t="n">
        <v>0.89</v>
      </c>
      <c r="V39" t="n">
        <v>0.57</v>
      </c>
      <c r="W39" t="inlineStr">
        <is>
          <t>-</t>
        </is>
      </c>
    </row>
    <row r="40">
      <c r="A40" s="5" t="inlineStr">
        <is>
          <t>Ergebnis je Aktie (unverwässert)</t>
        </is>
      </c>
      <c r="B40" s="5" t="inlineStr">
        <is>
          <t>Basic Earnings per share</t>
        </is>
      </c>
      <c r="C40" t="n">
        <v>0.29</v>
      </c>
      <c r="D40" t="n">
        <v>0.41</v>
      </c>
      <c r="E40" t="n">
        <v>0.06</v>
      </c>
      <c r="F40" t="n">
        <v>-0.22</v>
      </c>
      <c r="G40" t="n">
        <v>-0.26</v>
      </c>
      <c r="H40" t="n">
        <v>-0.5600000000000001</v>
      </c>
      <c r="I40" t="n">
        <v>-0.98</v>
      </c>
      <c r="J40" t="n">
        <v>-1.44</v>
      </c>
      <c r="K40" t="n">
        <v>0.79</v>
      </c>
      <c r="L40" t="n">
        <v>1.93</v>
      </c>
      <c r="M40" t="n">
        <v>0.49</v>
      </c>
      <c r="N40" t="n">
        <v>0.26</v>
      </c>
      <c r="O40" t="n">
        <v>0.2</v>
      </c>
      <c r="P40" t="n">
        <v>0.07000000000000001</v>
      </c>
      <c r="Q40" t="n">
        <v>-0.65</v>
      </c>
      <c r="R40" t="n">
        <v>0.11</v>
      </c>
      <c r="S40" t="n">
        <v>-0.3</v>
      </c>
      <c r="T40" t="n">
        <v>0.24</v>
      </c>
      <c r="U40" t="n">
        <v>0.52</v>
      </c>
      <c r="V40" t="n">
        <v>0.29</v>
      </c>
      <c r="W40" t="n">
        <v>0.17</v>
      </c>
    </row>
    <row r="41">
      <c r="A41" s="5" t="inlineStr">
        <is>
          <t>Ergebnis je Aktie (verwässert)</t>
        </is>
      </c>
      <c r="B41" s="5" t="inlineStr">
        <is>
          <t>Diluted Earnings per share</t>
        </is>
      </c>
      <c r="C41" t="n">
        <v>0.29</v>
      </c>
      <c r="D41" t="n">
        <v>0.41</v>
      </c>
      <c r="E41" t="n">
        <v>0.06</v>
      </c>
      <c r="F41" t="n">
        <v>-0.22</v>
      </c>
      <c r="G41" t="n">
        <v>-0.26</v>
      </c>
      <c r="H41" t="n">
        <v>-0.5600000000000001</v>
      </c>
      <c r="I41" t="n">
        <v>-0.98</v>
      </c>
      <c r="J41" t="n">
        <v>-1.44</v>
      </c>
      <c r="K41" t="n">
        <v>0.78</v>
      </c>
      <c r="L41" t="n">
        <v>1.89</v>
      </c>
      <c r="M41" t="n">
        <v>0.48</v>
      </c>
      <c r="N41" t="n">
        <v>0.25</v>
      </c>
      <c r="O41" t="n">
        <v>0.19</v>
      </c>
      <c r="P41" t="n">
        <v>0.07000000000000001</v>
      </c>
      <c r="Q41" t="n">
        <v>-0.65</v>
      </c>
      <c r="R41" t="n">
        <v>0.11</v>
      </c>
      <c r="S41" t="n">
        <v>-0.29</v>
      </c>
      <c r="T41" t="n">
        <v>0.24</v>
      </c>
      <c r="U41" t="n">
        <v>0.52</v>
      </c>
      <c r="V41" t="n">
        <v>0.28</v>
      </c>
      <c r="W41" t="n">
        <v>0.17</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n">
        <v>0.25</v>
      </c>
      <c r="L42" t="n">
        <v>0.6</v>
      </c>
      <c r="M42" t="n">
        <v>0.15</v>
      </c>
      <c r="N42" t="n">
        <v>0.09</v>
      </c>
      <c r="O42" t="n">
        <v>0.07000000000000001</v>
      </c>
      <c r="P42" t="inlineStr">
        <is>
          <t>-</t>
        </is>
      </c>
      <c r="Q42" t="inlineStr">
        <is>
          <t>-</t>
        </is>
      </c>
      <c r="R42" t="inlineStr">
        <is>
          <t>-</t>
        </is>
      </c>
      <c r="S42" t="inlineStr">
        <is>
          <t>-</t>
        </is>
      </c>
      <c r="T42" t="n">
        <v>0.08</v>
      </c>
      <c r="U42" t="n">
        <v>0.18</v>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n">
        <v>25.4</v>
      </c>
      <c r="L43" t="n">
        <v>60.7</v>
      </c>
      <c r="M43" t="n">
        <v>15.1</v>
      </c>
      <c r="N43" t="n">
        <v>8.199999999999999</v>
      </c>
      <c r="O43" t="n">
        <v>6.3</v>
      </c>
      <c r="P43" t="inlineStr">
        <is>
          <t>-</t>
        </is>
      </c>
      <c r="Q43" t="inlineStr">
        <is>
          <t>-</t>
        </is>
      </c>
      <c r="R43" t="inlineStr">
        <is>
          <t>-</t>
        </is>
      </c>
      <c r="S43" t="inlineStr">
        <is>
          <t>-</t>
        </is>
      </c>
      <c r="T43" t="n">
        <v>5.1</v>
      </c>
      <c r="U43" t="n">
        <v>11.7</v>
      </c>
      <c r="V43" t="inlineStr">
        <is>
          <t>-</t>
        </is>
      </c>
      <c r="W43" t="inlineStr">
        <is>
          <t>-</t>
        </is>
      </c>
    </row>
    <row r="44">
      <c r="A44" s="5" t="inlineStr">
        <is>
          <t>Umsatz je Aktie</t>
        </is>
      </c>
      <c r="B44" s="5" t="inlineStr">
        <is>
          <t>Revenue per share</t>
        </is>
      </c>
      <c r="C44" t="n">
        <v>2.3</v>
      </c>
      <c r="D44" t="n">
        <v>2.38</v>
      </c>
      <c r="E44" t="n">
        <v>2.06</v>
      </c>
      <c r="F44" t="n">
        <v>1.76</v>
      </c>
      <c r="G44" t="n">
        <v>1.75</v>
      </c>
      <c r="H44" t="n">
        <v>1.72</v>
      </c>
      <c r="I44" t="n">
        <v>1.64</v>
      </c>
      <c r="J44" t="n">
        <v>2.26</v>
      </c>
      <c r="K44" t="n">
        <v>6.07</v>
      </c>
      <c r="L44" t="n">
        <v>7.75</v>
      </c>
      <c r="M44" t="n">
        <v>3.04</v>
      </c>
      <c r="N44" t="n">
        <v>3.06</v>
      </c>
      <c r="O44" t="n">
        <v>2.41</v>
      </c>
      <c r="P44" t="n">
        <v>1.96</v>
      </c>
      <c r="Q44" t="n">
        <v>1.59</v>
      </c>
      <c r="R44" t="n">
        <v>2.16</v>
      </c>
      <c r="S44" t="n">
        <v>1.41</v>
      </c>
      <c r="T44" t="n">
        <v>2.33</v>
      </c>
      <c r="U44" t="n">
        <v>3.71</v>
      </c>
      <c r="V44" t="n">
        <v>2.51</v>
      </c>
      <c r="W44" t="inlineStr">
        <is>
          <t>-</t>
        </is>
      </c>
    </row>
    <row r="45">
      <c r="A45" s="5" t="inlineStr">
        <is>
          <t>Buchwert je Aktie</t>
        </is>
      </c>
      <c r="B45" s="5" t="inlineStr">
        <is>
          <t>Book value per share</t>
        </is>
      </c>
      <c r="C45" t="n">
        <v>4.1</v>
      </c>
      <c r="D45" t="n">
        <v>3.8</v>
      </c>
      <c r="E45" t="n">
        <v>3.3</v>
      </c>
      <c r="F45" t="n">
        <v>3.31</v>
      </c>
      <c r="G45" t="n">
        <v>3.52</v>
      </c>
      <c r="H45" t="n">
        <v>3.69</v>
      </c>
      <c r="I45" t="n">
        <v>4.17</v>
      </c>
      <c r="J45" t="n">
        <v>4.66</v>
      </c>
      <c r="K45" t="n">
        <v>6.24</v>
      </c>
      <c r="L45" t="n">
        <v>5.94</v>
      </c>
      <c r="M45" t="n">
        <v>4.15</v>
      </c>
      <c r="N45" t="n">
        <v>2.37</v>
      </c>
      <c r="O45" t="n">
        <v>2.23</v>
      </c>
      <c r="P45" t="n">
        <v>2.09</v>
      </c>
      <c r="Q45" t="n">
        <v>2.09</v>
      </c>
      <c r="R45" t="n">
        <v>2.09</v>
      </c>
      <c r="S45" t="n">
        <v>2.02</v>
      </c>
      <c r="T45" t="n">
        <v>2.4</v>
      </c>
      <c r="U45" t="n">
        <v>2.39</v>
      </c>
      <c r="V45" t="n">
        <v>1.98</v>
      </c>
      <c r="W45" t="inlineStr">
        <is>
          <t>-</t>
        </is>
      </c>
    </row>
    <row r="46">
      <c r="A46" s="5" t="inlineStr">
        <is>
          <t>Cashflow je Aktie</t>
        </is>
      </c>
      <c r="B46" s="5" t="inlineStr">
        <is>
          <t>Cashflow per share</t>
        </is>
      </c>
      <c r="C46" t="n">
        <v>0.38</v>
      </c>
      <c r="D46" t="n">
        <v>0.12</v>
      </c>
      <c r="E46" t="n">
        <v>0.63</v>
      </c>
      <c r="F46" t="n">
        <v>-0.34</v>
      </c>
      <c r="G46" t="n">
        <v>-0.41</v>
      </c>
      <c r="H46" t="n">
        <v>-0.3</v>
      </c>
      <c r="I46" t="n">
        <v>0.07000000000000001</v>
      </c>
      <c r="J46" t="n">
        <v>-0.45</v>
      </c>
      <c r="K46" t="n">
        <v>-0.06</v>
      </c>
      <c r="L46" t="n">
        <v>1.46</v>
      </c>
      <c r="M46" t="n">
        <v>0.79</v>
      </c>
      <c r="N46" t="n">
        <v>0.18</v>
      </c>
      <c r="O46" t="n">
        <v>0.37</v>
      </c>
      <c r="P46" t="n">
        <v>0.24</v>
      </c>
      <c r="Q46" t="n">
        <v>-0.14</v>
      </c>
      <c r="R46" t="n">
        <v>0.1</v>
      </c>
      <c r="S46" t="n">
        <v>-0.12</v>
      </c>
      <c r="T46" t="n">
        <v>-0.04</v>
      </c>
      <c r="U46" t="n">
        <v>0.65</v>
      </c>
      <c r="V46" t="n">
        <v>0.53</v>
      </c>
      <c r="W46" t="inlineStr">
        <is>
          <t>-</t>
        </is>
      </c>
    </row>
    <row r="47">
      <c r="A47" s="5" t="inlineStr">
        <is>
          <t>Bilanzsumme je Aktie</t>
        </is>
      </c>
      <c r="B47" s="5" t="inlineStr">
        <is>
          <t>Total assets per share</t>
        </is>
      </c>
      <c r="C47" t="n">
        <v>4.99</v>
      </c>
      <c r="D47" t="n">
        <v>4.77</v>
      </c>
      <c r="E47" t="n">
        <v>4.07</v>
      </c>
      <c r="F47" t="n">
        <v>3.91</v>
      </c>
      <c r="G47" t="n">
        <v>4.28</v>
      </c>
      <c r="H47" t="n">
        <v>4.73</v>
      </c>
      <c r="I47" t="n">
        <v>5.05</v>
      </c>
      <c r="J47" t="n">
        <v>5.55</v>
      </c>
      <c r="K47" t="n">
        <v>7.72</v>
      </c>
      <c r="L47" t="n">
        <v>8.140000000000001</v>
      </c>
      <c r="M47" t="n">
        <v>5.75</v>
      </c>
      <c r="N47" t="n">
        <v>3.51</v>
      </c>
      <c r="O47" t="n">
        <v>3.33</v>
      </c>
      <c r="P47" t="n">
        <v>3</v>
      </c>
      <c r="Q47" t="n">
        <v>2.7</v>
      </c>
      <c r="R47" t="n">
        <v>2.7</v>
      </c>
      <c r="S47" t="n">
        <v>2.54</v>
      </c>
      <c r="T47" t="n">
        <v>3.05</v>
      </c>
      <c r="U47" t="n">
        <v>3.97</v>
      </c>
      <c r="V47" t="n">
        <v>3.6</v>
      </c>
      <c r="W47" t="inlineStr">
        <is>
          <t>-</t>
        </is>
      </c>
    </row>
    <row r="48">
      <c r="A48" s="5" t="inlineStr">
        <is>
          <t>Personal am Ende des Jahres</t>
        </is>
      </c>
      <c r="B48" s="5" t="inlineStr">
        <is>
          <t>Staff at the end of year</t>
        </is>
      </c>
      <c r="C48" t="n">
        <v>688</v>
      </c>
      <c r="D48" t="n">
        <v>628</v>
      </c>
      <c r="E48" t="n">
        <v>581</v>
      </c>
      <c r="F48" t="n">
        <v>705</v>
      </c>
      <c r="G48" t="n">
        <v>748</v>
      </c>
      <c r="H48" t="n">
        <v>789</v>
      </c>
      <c r="I48" t="n">
        <v>776</v>
      </c>
      <c r="J48" t="n">
        <v>964</v>
      </c>
      <c r="K48" t="n">
        <v>978</v>
      </c>
      <c r="L48" t="n">
        <v>784</v>
      </c>
      <c r="M48" t="n">
        <v>687</v>
      </c>
      <c r="N48" t="n">
        <v>619</v>
      </c>
      <c r="O48" t="n">
        <v>609</v>
      </c>
      <c r="P48" t="n">
        <v>566</v>
      </c>
      <c r="Q48" t="n">
        <v>570</v>
      </c>
      <c r="R48" t="n">
        <v>443</v>
      </c>
      <c r="S48" t="n">
        <v>385</v>
      </c>
      <c r="T48" t="n">
        <v>495</v>
      </c>
      <c r="U48" t="n">
        <v>517</v>
      </c>
      <c r="V48" t="n">
        <v>380</v>
      </c>
      <c r="W48" t="n">
        <v>202</v>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377365</v>
      </c>
      <c r="D51" t="n">
        <v>428043</v>
      </c>
      <c r="E51" t="n">
        <v>396527</v>
      </c>
      <c r="F51" t="n">
        <v>278691</v>
      </c>
      <c r="G51" t="n">
        <v>264380</v>
      </c>
      <c r="H51" t="n">
        <v>245624</v>
      </c>
      <c r="I51" t="n">
        <v>235648</v>
      </c>
      <c r="J51" t="n">
        <v>236340</v>
      </c>
      <c r="K51" t="n">
        <v>624703</v>
      </c>
      <c r="L51" t="n">
        <v>999713</v>
      </c>
      <c r="M51" t="n">
        <v>440840</v>
      </c>
      <c r="N51" t="n">
        <v>443295</v>
      </c>
      <c r="O51" t="n">
        <v>352709</v>
      </c>
      <c r="P51" t="n">
        <v>303356</v>
      </c>
      <c r="Q51" t="n">
        <v>244561</v>
      </c>
      <c r="R51" t="n">
        <v>316027</v>
      </c>
      <c r="S51" t="n">
        <v>237142</v>
      </c>
      <c r="T51" t="n">
        <v>304444</v>
      </c>
      <c r="U51" t="n">
        <v>464410</v>
      </c>
      <c r="V51" t="n">
        <v>415526</v>
      </c>
      <c r="W51" t="n">
        <v>419306</v>
      </c>
    </row>
    <row r="52">
      <c r="A52" s="5" t="inlineStr">
        <is>
          <t>Bruttoergebnis je Mitarbeiter in EUR</t>
        </is>
      </c>
      <c r="B52" s="5" t="inlineStr">
        <is>
          <t>Gross Profit per employee</t>
        </is>
      </c>
      <c r="C52" t="n">
        <v>157994</v>
      </c>
      <c r="D52" t="n">
        <v>187261</v>
      </c>
      <c r="E52" t="n">
        <v>127367</v>
      </c>
      <c r="F52" t="n">
        <v>79858</v>
      </c>
      <c r="G52" t="n">
        <v>66578</v>
      </c>
      <c r="H52" t="n">
        <v>52598</v>
      </c>
      <c r="I52" t="n">
        <v>-9536</v>
      </c>
      <c r="J52" t="n">
        <v>414.94</v>
      </c>
      <c r="K52" t="n">
        <v>236605</v>
      </c>
      <c r="L52" t="n">
        <v>525255</v>
      </c>
      <c r="M52" t="n">
        <v>196070</v>
      </c>
      <c r="N52" t="n">
        <v>182391</v>
      </c>
      <c r="O52" t="n">
        <v>139573</v>
      </c>
      <c r="P52" t="n">
        <v>112014</v>
      </c>
      <c r="Q52" t="n">
        <v>60877</v>
      </c>
      <c r="R52" t="n">
        <v>112867</v>
      </c>
      <c r="S52" t="n">
        <v>41818</v>
      </c>
      <c r="T52" t="n">
        <v>128889</v>
      </c>
      <c r="U52" t="n">
        <v>231915</v>
      </c>
      <c r="V52" t="n">
        <v>198684</v>
      </c>
      <c r="W52" t="n">
        <v>186139</v>
      </c>
    </row>
    <row r="53">
      <c r="A53" s="5" t="inlineStr">
        <is>
          <t>Gewinn je Mitarbeiter in EUR</t>
        </is>
      </c>
      <c r="B53" s="5" t="inlineStr">
        <is>
          <t>Earnings per employee</t>
        </is>
      </c>
      <c r="C53" t="n">
        <v>47674</v>
      </c>
      <c r="D53" t="n">
        <v>73089</v>
      </c>
      <c r="E53" t="n">
        <v>11188</v>
      </c>
      <c r="F53" t="n">
        <v>-34043</v>
      </c>
      <c r="G53" t="n">
        <v>-39037</v>
      </c>
      <c r="H53" t="n">
        <v>-79214</v>
      </c>
      <c r="I53" t="n">
        <v>-130155</v>
      </c>
      <c r="J53" t="n">
        <v>-150830</v>
      </c>
      <c r="K53" t="n">
        <v>81288</v>
      </c>
      <c r="L53" t="n">
        <v>245536</v>
      </c>
      <c r="M53" t="n">
        <v>65211</v>
      </c>
      <c r="N53" t="n">
        <v>37157</v>
      </c>
      <c r="O53" t="n">
        <v>28407</v>
      </c>
      <c r="P53" t="n">
        <v>10424</v>
      </c>
      <c r="Q53" t="n">
        <v>-93860</v>
      </c>
      <c r="R53" t="n">
        <v>16027</v>
      </c>
      <c r="S53" t="n">
        <v>-49870</v>
      </c>
      <c r="T53" t="n">
        <v>30909</v>
      </c>
      <c r="U53" t="n">
        <v>64990</v>
      </c>
      <c r="V53" t="n">
        <v>48684</v>
      </c>
      <c r="W53" t="n">
        <v>51485</v>
      </c>
    </row>
    <row r="54">
      <c r="A54" s="5" t="inlineStr">
        <is>
          <t>KGV (Kurs/Gewinn)</t>
        </is>
      </c>
      <c r="B54" s="5" t="inlineStr">
        <is>
          <t>PE (price/earnings)</t>
        </is>
      </c>
      <c r="C54" t="n">
        <v>29.4</v>
      </c>
      <c r="D54" t="n">
        <v>20.5</v>
      </c>
      <c r="E54" t="n">
        <v>193</v>
      </c>
      <c r="F54" t="inlineStr">
        <is>
          <t>-</t>
        </is>
      </c>
      <c r="G54" t="inlineStr">
        <is>
          <t>-</t>
        </is>
      </c>
      <c r="H54" t="inlineStr">
        <is>
          <t>-</t>
        </is>
      </c>
      <c r="I54" t="inlineStr">
        <is>
          <t>-</t>
        </is>
      </c>
      <c r="J54" t="inlineStr">
        <is>
          <t>-</t>
        </is>
      </c>
      <c r="K54" t="n">
        <v>12.5</v>
      </c>
      <c r="L54" t="n">
        <v>14.3</v>
      </c>
      <c r="M54" t="n">
        <v>48</v>
      </c>
      <c r="N54" t="n">
        <v>18.3</v>
      </c>
      <c r="O54" t="n">
        <v>47.6</v>
      </c>
      <c r="P54" t="n">
        <v>47.7</v>
      </c>
      <c r="Q54" t="inlineStr">
        <is>
          <t>-</t>
        </is>
      </c>
      <c r="R54" t="n">
        <v>27.7</v>
      </c>
      <c r="S54" t="inlineStr">
        <is>
          <t>-</t>
        </is>
      </c>
      <c r="T54" t="n">
        <v>19</v>
      </c>
      <c r="U54" t="n">
        <v>48.9</v>
      </c>
      <c r="V54" t="n">
        <v>199.1</v>
      </c>
      <c r="W54" t="n">
        <v>198.7</v>
      </c>
    </row>
    <row r="55">
      <c r="A55" s="5" t="inlineStr">
        <is>
          <t>KUV (Kurs/Umsatz)</t>
        </is>
      </c>
      <c r="B55" s="5" t="inlineStr">
        <is>
          <t>PS (price/sales)</t>
        </is>
      </c>
      <c r="C55" t="n">
        <v>3.71</v>
      </c>
      <c r="D55" t="n">
        <v>3.53</v>
      </c>
      <c r="E55" t="n">
        <v>5.62</v>
      </c>
      <c r="F55" t="n">
        <v>1.76</v>
      </c>
      <c r="G55" t="n">
        <v>2.35</v>
      </c>
      <c r="H55" t="n">
        <v>5.45</v>
      </c>
      <c r="I55" t="n">
        <v>6.42</v>
      </c>
      <c r="J55" t="n">
        <v>3.93</v>
      </c>
      <c r="K55" t="n">
        <v>1.62</v>
      </c>
      <c r="L55" t="n">
        <v>3.56</v>
      </c>
      <c r="M55" t="n">
        <v>7.73</v>
      </c>
      <c r="N55" t="n">
        <v>1.56</v>
      </c>
      <c r="O55" t="n">
        <v>3.94</v>
      </c>
      <c r="P55" t="n">
        <v>1.71</v>
      </c>
      <c r="Q55" t="n">
        <v>1.75</v>
      </c>
      <c r="R55" t="n">
        <v>1.41</v>
      </c>
      <c r="S55" t="n">
        <v>3.37</v>
      </c>
      <c r="T55" t="n">
        <v>1.96</v>
      </c>
      <c r="U55" t="n">
        <v>6.87</v>
      </c>
      <c r="V55" t="n">
        <v>23.04</v>
      </c>
      <c r="W55" t="inlineStr">
        <is>
          <t>-</t>
        </is>
      </c>
    </row>
    <row r="56">
      <c r="A56" s="5" t="inlineStr">
        <is>
          <t>KBV (Kurs/Buchwert)</t>
        </is>
      </c>
      <c r="B56" s="5" t="inlineStr">
        <is>
          <t>PB (price/book value)</t>
        </is>
      </c>
      <c r="C56" t="n">
        <v>2.08</v>
      </c>
      <c r="D56" t="n">
        <v>2.22</v>
      </c>
      <c r="E56" t="n">
        <v>3.51</v>
      </c>
      <c r="F56" t="n">
        <v>0.9399999999999999</v>
      </c>
      <c r="G56" t="n">
        <v>1.17</v>
      </c>
      <c r="H56" t="n">
        <v>2.54</v>
      </c>
      <c r="I56" t="n">
        <v>2.52</v>
      </c>
      <c r="J56" t="n">
        <v>1.91</v>
      </c>
      <c r="K56" t="n">
        <v>1.58</v>
      </c>
      <c r="L56" t="n">
        <v>4.65</v>
      </c>
      <c r="M56" t="n">
        <v>5.66</v>
      </c>
      <c r="N56" t="n">
        <v>2.01</v>
      </c>
      <c r="O56" t="n">
        <v>4.27</v>
      </c>
      <c r="P56" t="n">
        <v>1.59</v>
      </c>
      <c r="Q56" t="n">
        <v>1.33</v>
      </c>
      <c r="R56" t="n">
        <v>1.46</v>
      </c>
      <c r="S56" t="n">
        <v>2.35</v>
      </c>
      <c r="T56" t="n">
        <v>1.89</v>
      </c>
      <c r="U56" t="n">
        <v>10.67</v>
      </c>
      <c r="V56" t="n">
        <v>29.11</v>
      </c>
      <c r="W56" t="inlineStr">
        <is>
          <t>-</t>
        </is>
      </c>
    </row>
    <row r="57">
      <c r="A57" s="5" t="inlineStr">
        <is>
          <t>KCV (Kurs/Cashflow)</t>
        </is>
      </c>
      <c r="B57" s="5" t="inlineStr">
        <is>
          <t>PC (price/cashflow)</t>
        </is>
      </c>
      <c r="C57" t="n">
        <v>22.51</v>
      </c>
      <c r="D57" t="n">
        <v>73.06</v>
      </c>
      <c r="E57" t="n">
        <v>18.47</v>
      </c>
      <c r="F57" t="n">
        <v>-9.18</v>
      </c>
      <c r="G57" t="n">
        <v>-10.19</v>
      </c>
      <c r="H57" t="n">
        <v>-31.24</v>
      </c>
      <c r="I57" t="n">
        <v>143.09</v>
      </c>
      <c r="J57" t="n">
        <v>-19.82</v>
      </c>
      <c r="K57" t="n">
        <v>-157.46</v>
      </c>
      <c r="L57" t="n">
        <v>18.89</v>
      </c>
      <c r="M57" t="n">
        <v>29.67</v>
      </c>
      <c r="N57" t="n">
        <v>26.85</v>
      </c>
      <c r="O57" t="n">
        <v>25.76</v>
      </c>
      <c r="P57" t="n">
        <v>14.1</v>
      </c>
      <c r="Q57" t="n">
        <v>-20.01</v>
      </c>
      <c r="R57" t="n">
        <v>29.06</v>
      </c>
      <c r="S57" t="n">
        <v>-39.97</v>
      </c>
      <c r="T57" t="n">
        <v>-101.67</v>
      </c>
      <c r="U57" t="n">
        <v>39.08</v>
      </c>
      <c r="V57" t="n">
        <v>109.26</v>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n">
        <v>2.54</v>
      </c>
      <c r="L58" t="n">
        <v>2.17</v>
      </c>
      <c r="M58" t="n">
        <v>0.64</v>
      </c>
      <c r="N58" t="n">
        <v>1.89</v>
      </c>
      <c r="O58" t="n">
        <v>0.74</v>
      </c>
      <c r="P58" t="inlineStr">
        <is>
          <t>-</t>
        </is>
      </c>
      <c r="Q58" t="inlineStr">
        <is>
          <t>-</t>
        </is>
      </c>
      <c r="R58" t="inlineStr">
        <is>
          <t>-</t>
        </is>
      </c>
      <c r="S58" t="inlineStr">
        <is>
          <t>-</t>
        </is>
      </c>
      <c r="T58" t="n">
        <v>1.76</v>
      </c>
      <c r="U58" t="n">
        <v>0.71</v>
      </c>
      <c r="V58" t="inlineStr">
        <is>
          <t>-</t>
        </is>
      </c>
      <c r="W58" t="inlineStr">
        <is>
          <t>-</t>
        </is>
      </c>
    </row>
    <row r="59">
      <c r="A59" s="5" t="inlineStr">
        <is>
          <t>Gewinnrendite in %</t>
        </is>
      </c>
      <c r="B59" s="5" t="inlineStr">
        <is>
          <t>Return on profit in %</t>
        </is>
      </c>
      <c r="C59" t="n">
        <v>3.4</v>
      </c>
      <c r="D59" t="n">
        <v>4.9</v>
      </c>
      <c r="E59" t="n">
        <v>0.5</v>
      </c>
      <c r="F59" t="n">
        <v>-7.1</v>
      </c>
      <c r="G59" t="n">
        <v>-6.3</v>
      </c>
      <c r="H59" t="n">
        <v>-6</v>
      </c>
      <c r="I59" t="n">
        <v>-9.300000000000001</v>
      </c>
      <c r="J59" t="n">
        <v>-16.2</v>
      </c>
      <c r="K59" t="n">
        <v>8</v>
      </c>
      <c r="L59" t="n">
        <v>7</v>
      </c>
      <c r="M59" t="n">
        <v>2.1</v>
      </c>
      <c r="N59" t="n">
        <v>5.5</v>
      </c>
      <c r="O59" t="n">
        <v>2.1</v>
      </c>
      <c r="P59" t="n">
        <v>2.1</v>
      </c>
      <c r="Q59" t="n">
        <v>-23.4</v>
      </c>
      <c r="R59" t="n">
        <v>3.6</v>
      </c>
      <c r="S59" t="n">
        <v>-6.3</v>
      </c>
      <c r="T59" t="n">
        <v>5.3</v>
      </c>
      <c r="U59" t="n">
        <v>2</v>
      </c>
      <c r="V59" t="n">
        <v>0.5</v>
      </c>
      <c r="W59" t="n">
        <v>0.5</v>
      </c>
    </row>
    <row r="60">
      <c r="A60" s="5" t="inlineStr">
        <is>
          <t>Eigenkapitalrendite in %</t>
        </is>
      </c>
      <c r="B60" s="5" t="inlineStr">
        <is>
          <t>Return on Equity in %</t>
        </is>
      </c>
      <c r="C60" t="n">
        <v>7.09</v>
      </c>
      <c r="D60" t="n">
        <v>10.71</v>
      </c>
      <c r="E60" t="n">
        <v>1.76</v>
      </c>
      <c r="F60" t="n">
        <v>-6.49</v>
      </c>
      <c r="G60" t="n">
        <v>-7.36</v>
      </c>
      <c r="H60" t="n">
        <v>-15.03</v>
      </c>
      <c r="I60" t="n">
        <v>-21.7</v>
      </c>
      <c r="J60" t="n">
        <v>-30.94</v>
      </c>
      <c r="K60" t="n">
        <v>12.65</v>
      </c>
      <c r="L60" t="n">
        <v>32.07</v>
      </c>
      <c r="M60" t="n">
        <v>10.83</v>
      </c>
      <c r="N60" t="n">
        <v>10.8</v>
      </c>
      <c r="O60" t="n">
        <v>8.720000000000001</v>
      </c>
      <c r="P60" t="n">
        <v>3.21</v>
      </c>
      <c r="Q60" t="n">
        <v>-29.14</v>
      </c>
      <c r="R60" t="n">
        <v>5.24</v>
      </c>
      <c r="S60" t="n">
        <v>-14.66</v>
      </c>
      <c r="T60" t="n">
        <v>9.83</v>
      </c>
      <c r="U60" t="n">
        <v>21.73</v>
      </c>
      <c r="V60" t="n">
        <v>14.8</v>
      </c>
      <c r="W60" t="n">
        <v>9.960000000000001</v>
      </c>
    </row>
    <row r="61">
      <c r="A61" s="5" t="inlineStr">
        <is>
          <t>Umsatzrendite in %</t>
        </is>
      </c>
      <c r="B61" s="5" t="inlineStr">
        <is>
          <t>Return on sales in %</t>
        </is>
      </c>
      <c r="C61" t="n">
        <v>12.63</v>
      </c>
      <c r="D61" t="n">
        <v>17.08</v>
      </c>
      <c r="E61" t="n">
        <v>2.82</v>
      </c>
      <c r="F61" t="n">
        <v>-12.21</v>
      </c>
      <c r="G61" t="n">
        <v>-14.76</v>
      </c>
      <c r="H61" t="n">
        <v>-32.25</v>
      </c>
      <c r="I61" t="n">
        <v>-55.22</v>
      </c>
      <c r="J61" t="n">
        <v>-63.83</v>
      </c>
      <c r="K61" t="n">
        <v>13.01</v>
      </c>
      <c r="L61" t="n">
        <v>24.56</v>
      </c>
      <c r="M61" t="n">
        <v>14.79</v>
      </c>
      <c r="N61" t="n">
        <v>8.380000000000001</v>
      </c>
      <c r="O61" t="n">
        <v>8.050000000000001</v>
      </c>
      <c r="P61" t="n">
        <v>3.44</v>
      </c>
      <c r="Q61" t="n">
        <v>-38.38</v>
      </c>
      <c r="R61" t="n">
        <v>36.36</v>
      </c>
      <c r="S61" t="n">
        <v>-21.03</v>
      </c>
      <c r="T61" t="n">
        <v>10.15</v>
      </c>
      <c r="U61" t="n">
        <v>13.99</v>
      </c>
      <c r="V61" t="n">
        <v>11.72</v>
      </c>
      <c r="W61" t="n">
        <v>12.28</v>
      </c>
    </row>
    <row r="62">
      <c r="A62" s="5" t="inlineStr">
        <is>
          <t>Gesamtkapitalrendite in %</t>
        </is>
      </c>
      <c r="B62" s="5" t="inlineStr">
        <is>
          <t>Total Return on Investment in %</t>
        </is>
      </c>
      <c r="C62" t="n">
        <v>5.84</v>
      </c>
      <c r="D62" t="n">
        <v>8.539999999999999</v>
      </c>
      <c r="E62" t="n">
        <v>1.45</v>
      </c>
      <c r="F62" t="n">
        <v>-5.48</v>
      </c>
      <c r="G62" t="n">
        <v>-6.05</v>
      </c>
      <c r="H62" t="n">
        <v>-11.72</v>
      </c>
      <c r="I62" t="n">
        <v>-17.88</v>
      </c>
      <c r="J62" t="n">
        <v>-25.96</v>
      </c>
      <c r="K62" t="n">
        <v>10.39</v>
      </c>
      <c r="L62" t="n">
        <v>23.39</v>
      </c>
      <c r="M62" t="n">
        <v>7.82</v>
      </c>
      <c r="N62" t="n">
        <v>7.31</v>
      </c>
      <c r="O62" t="n">
        <v>5.86</v>
      </c>
      <c r="P62" t="n">
        <v>2.28</v>
      </c>
      <c r="Q62" t="n">
        <v>-22.46</v>
      </c>
      <c r="R62" t="n">
        <v>4.06</v>
      </c>
      <c r="S62" t="n">
        <v>-11.64</v>
      </c>
      <c r="T62" t="n">
        <v>7.8</v>
      </c>
      <c r="U62" t="n">
        <v>13.05</v>
      </c>
      <c r="V62" t="n">
        <v>8.199999999999999</v>
      </c>
      <c r="W62" t="n">
        <v>7.79</v>
      </c>
    </row>
    <row r="63">
      <c r="A63" s="5" t="inlineStr">
        <is>
          <t>Return on Investment in %</t>
        </is>
      </c>
      <c r="B63" s="5" t="inlineStr">
        <is>
          <t>Return on Investment in %</t>
        </is>
      </c>
      <c r="C63" t="n">
        <v>5.83</v>
      </c>
      <c r="D63" t="n">
        <v>8.52</v>
      </c>
      <c r="E63" t="n">
        <v>1.43</v>
      </c>
      <c r="F63" t="n">
        <v>-5.5</v>
      </c>
      <c r="G63" t="n">
        <v>-6.06</v>
      </c>
      <c r="H63" t="n">
        <v>-11.72</v>
      </c>
      <c r="I63" t="n">
        <v>-17.93</v>
      </c>
      <c r="J63" t="n">
        <v>-25.96</v>
      </c>
      <c r="K63" t="n">
        <v>10.23</v>
      </c>
      <c r="L63" t="n">
        <v>23.38</v>
      </c>
      <c r="M63" t="n">
        <v>7.82</v>
      </c>
      <c r="N63" t="n">
        <v>7.31</v>
      </c>
      <c r="O63" t="n">
        <v>5.83</v>
      </c>
      <c r="P63" t="n">
        <v>2.24</v>
      </c>
      <c r="Q63" t="n">
        <v>-22.55</v>
      </c>
      <c r="R63" t="n">
        <v>4.06</v>
      </c>
      <c r="S63" t="n">
        <v>-11.64</v>
      </c>
      <c r="T63" t="n">
        <v>7.75</v>
      </c>
      <c r="U63" t="n">
        <v>13.05</v>
      </c>
      <c r="V63" t="n">
        <v>8.16</v>
      </c>
      <c r="W63" t="n">
        <v>7.65</v>
      </c>
    </row>
    <row r="64">
      <c r="A64" s="5" t="inlineStr">
        <is>
          <t>Arbeitsintensität in %</t>
        </is>
      </c>
      <c r="B64" s="5" t="inlineStr">
        <is>
          <t>Work Intensity in %</t>
        </is>
      </c>
      <c r="C64" t="n">
        <v>73.18000000000001</v>
      </c>
      <c r="D64" t="n">
        <v>72.15000000000001</v>
      </c>
      <c r="E64" t="n">
        <v>68.95</v>
      </c>
      <c r="F64" t="n">
        <v>64.12</v>
      </c>
      <c r="G64" t="n">
        <v>65.23</v>
      </c>
      <c r="H64" t="n">
        <v>72.05</v>
      </c>
      <c r="I64" t="n">
        <v>72.89</v>
      </c>
      <c r="J64" t="n">
        <v>69.20999999999999</v>
      </c>
      <c r="K64" t="n">
        <v>74.8</v>
      </c>
      <c r="L64" t="n">
        <v>79.63</v>
      </c>
      <c r="M64" t="n">
        <v>79.29000000000001</v>
      </c>
      <c r="N64" t="n">
        <v>62.71</v>
      </c>
      <c r="O64" t="n">
        <v>60.44</v>
      </c>
      <c r="P64" t="n">
        <v>51.42</v>
      </c>
      <c r="Q64" t="n">
        <v>39.02</v>
      </c>
      <c r="R64" t="n">
        <v>59.98</v>
      </c>
      <c r="S64" t="n">
        <v>59.31</v>
      </c>
      <c r="T64" t="n">
        <v>64.98999999999999</v>
      </c>
      <c r="U64" t="n">
        <v>76.81</v>
      </c>
      <c r="V64" t="n">
        <v>78.73999999999999</v>
      </c>
      <c r="W64" t="n">
        <v>69.12</v>
      </c>
    </row>
    <row r="65">
      <c r="A65" s="5" t="inlineStr">
        <is>
          <t>Eigenkapitalquote in %</t>
        </is>
      </c>
      <c r="B65" s="5" t="inlineStr">
        <is>
          <t>Equity Ratio in %</t>
        </is>
      </c>
      <c r="C65" t="n">
        <v>82.18000000000001</v>
      </c>
      <c r="D65" t="n">
        <v>79.53</v>
      </c>
      <c r="E65" t="n">
        <v>81.06</v>
      </c>
      <c r="F65" t="n">
        <v>84.75</v>
      </c>
      <c r="G65" t="n">
        <v>82.26000000000001</v>
      </c>
      <c r="H65" t="n">
        <v>77.92</v>
      </c>
      <c r="I65" t="n">
        <v>82.63</v>
      </c>
      <c r="J65" t="n">
        <v>83.93000000000001</v>
      </c>
      <c r="K65" t="n">
        <v>80.83</v>
      </c>
      <c r="L65" t="n">
        <v>72.91</v>
      </c>
      <c r="M65" t="n">
        <v>72.15000000000001</v>
      </c>
      <c r="N65" t="n">
        <v>67.63</v>
      </c>
      <c r="O65" t="n">
        <v>66.84999999999999</v>
      </c>
      <c r="P65" t="n">
        <v>69.79000000000001</v>
      </c>
      <c r="Q65" t="n">
        <v>77.37</v>
      </c>
      <c r="R65" t="n">
        <v>77.42</v>
      </c>
      <c r="S65" t="n">
        <v>79.44</v>
      </c>
      <c r="T65" t="n">
        <v>78.88</v>
      </c>
      <c r="U65" t="n">
        <v>60.06</v>
      </c>
      <c r="V65" t="n">
        <v>55.14</v>
      </c>
      <c r="W65" t="n">
        <v>76.76000000000001</v>
      </c>
    </row>
    <row r="66">
      <c r="A66" s="5" t="inlineStr">
        <is>
          <t>Fremdkapitalquote in %</t>
        </is>
      </c>
      <c r="B66" s="5" t="inlineStr">
        <is>
          <t>Debt Ratio in %</t>
        </is>
      </c>
      <c r="C66" t="n">
        <v>17.82</v>
      </c>
      <c r="D66" t="n">
        <v>20.47</v>
      </c>
      <c r="E66" t="n">
        <v>18.94</v>
      </c>
      <c r="F66" t="n">
        <v>15.25</v>
      </c>
      <c r="G66" t="n">
        <v>17.74</v>
      </c>
      <c r="H66" t="n">
        <v>22.08</v>
      </c>
      <c r="I66" t="n">
        <v>17.37</v>
      </c>
      <c r="J66" t="n">
        <v>16.07</v>
      </c>
      <c r="K66" t="n">
        <v>19.17</v>
      </c>
      <c r="L66" t="n">
        <v>27.09</v>
      </c>
      <c r="M66" t="n">
        <v>27.85</v>
      </c>
      <c r="N66" t="n">
        <v>32.37</v>
      </c>
      <c r="O66" t="n">
        <v>33.15</v>
      </c>
      <c r="P66" t="n">
        <v>30.21</v>
      </c>
      <c r="Q66" t="n">
        <v>22.63</v>
      </c>
      <c r="R66" t="n">
        <v>22.58</v>
      </c>
      <c r="S66" t="n">
        <v>20.56</v>
      </c>
      <c r="T66" t="n">
        <v>21.12</v>
      </c>
      <c r="U66" t="n">
        <v>39.94</v>
      </c>
      <c r="V66" t="n">
        <v>44.86</v>
      </c>
      <c r="W66" t="n">
        <v>23.24</v>
      </c>
    </row>
    <row r="67">
      <c r="A67" s="5" t="inlineStr">
        <is>
          <t>Verschuldungsgrad in %</t>
        </is>
      </c>
      <c r="B67" s="5" t="inlineStr">
        <is>
          <t>Finance Gearing in %</t>
        </is>
      </c>
      <c r="C67" t="n">
        <v>21.68</v>
      </c>
      <c r="D67" t="n">
        <v>25.73</v>
      </c>
      <c r="E67" t="n">
        <v>23.37</v>
      </c>
      <c r="F67" t="n">
        <v>17.99</v>
      </c>
      <c r="G67" t="n">
        <v>21.56</v>
      </c>
      <c r="H67" t="n">
        <v>28.34</v>
      </c>
      <c r="I67" t="n">
        <v>21.01</v>
      </c>
      <c r="J67" t="n">
        <v>19.15</v>
      </c>
      <c r="K67" t="n">
        <v>23.71</v>
      </c>
      <c r="L67" t="n">
        <v>37.16</v>
      </c>
      <c r="M67" t="n">
        <v>38.6</v>
      </c>
      <c r="N67" t="n">
        <v>47.86</v>
      </c>
      <c r="O67" t="n">
        <v>49.6</v>
      </c>
      <c r="P67" t="n">
        <v>43.28</v>
      </c>
      <c r="Q67" t="n">
        <v>29.25</v>
      </c>
      <c r="R67" t="n">
        <v>29.17</v>
      </c>
      <c r="S67" t="n">
        <v>25.88</v>
      </c>
      <c r="T67" t="n">
        <v>26.78</v>
      </c>
      <c r="U67" t="n">
        <v>66.48999999999999</v>
      </c>
      <c r="V67" t="n">
        <v>81.36</v>
      </c>
      <c r="W67" t="n">
        <v>30.27</v>
      </c>
    </row>
    <row r="68">
      <c r="A68" s="5" t="inlineStr">
        <is>
          <t>Bruttoergebnis Marge in %</t>
        </is>
      </c>
      <c r="B68" s="5" t="inlineStr">
        <is>
          <t>Gross Profit Marge in %</t>
        </is>
      </c>
      <c r="C68" t="n">
        <v>41.87</v>
      </c>
      <c r="D68" t="n">
        <v>43.75</v>
      </c>
      <c r="E68" t="n">
        <v>32.12</v>
      </c>
      <c r="F68" t="n">
        <v>28.65</v>
      </c>
      <c r="G68" t="n">
        <v>25.18</v>
      </c>
      <c r="H68" t="n">
        <v>21.41</v>
      </c>
      <c r="I68" t="n">
        <v>-4.05</v>
      </c>
      <c r="J68" t="n">
        <v>0.18</v>
      </c>
      <c r="K68" t="n">
        <v>37.87</v>
      </c>
      <c r="L68" t="n">
        <v>52.54</v>
      </c>
      <c r="M68" t="n">
        <v>44.47</v>
      </c>
      <c r="N68" t="n">
        <v>41.14</v>
      </c>
      <c r="O68" t="n">
        <v>39.57</v>
      </c>
      <c r="P68" t="n">
        <v>36.92</v>
      </c>
      <c r="Q68" t="n">
        <v>24.89</v>
      </c>
      <c r="R68" t="n">
        <v>35.71</v>
      </c>
      <c r="S68" t="n">
        <v>17.63</v>
      </c>
      <c r="T68" t="n">
        <v>42.34</v>
      </c>
      <c r="U68" t="n">
        <v>49.94</v>
      </c>
      <c r="V68" t="n">
        <v>47.82</v>
      </c>
    </row>
    <row r="69">
      <c r="A69" s="5" t="inlineStr">
        <is>
          <t>Kurzfristige Vermögensquote in %</t>
        </is>
      </c>
      <c r="B69" s="5" t="inlineStr">
        <is>
          <t>Current Assets Ratio in %</t>
        </is>
      </c>
      <c r="C69" t="n">
        <v>73.18000000000001</v>
      </c>
      <c r="D69" t="n">
        <v>72.15000000000001</v>
      </c>
      <c r="E69" t="n">
        <v>68.95</v>
      </c>
      <c r="F69" t="n">
        <v>64.12</v>
      </c>
      <c r="G69" t="n">
        <v>65.23</v>
      </c>
      <c r="H69" t="n">
        <v>72.05</v>
      </c>
      <c r="I69" t="n">
        <v>72.89</v>
      </c>
      <c r="J69" t="n">
        <v>69.20999999999999</v>
      </c>
      <c r="K69" t="n">
        <v>74.8</v>
      </c>
      <c r="L69" t="n">
        <v>79.63</v>
      </c>
      <c r="M69" t="n">
        <v>79.29000000000001</v>
      </c>
      <c r="N69" t="n">
        <v>62.71</v>
      </c>
      <c r="O69" t="n">
        <v>60.44</v>
      </c>
      <c r="P69" t="n">
        <v>51.42</v>
      </c>
      <c r="Q69" t="n">
        <v>39.02</v>
      </c>
      <c r="R69" t="n">
        <v>59.98</v>
      </c>
      <c r="S69" t="n">
        <v>59.31</v>
      </c>
      <c r="T69" t="n">
        <v>64.98999999999999</v>
      </c>
      <c r="U69" t="n">
        <v>76.81</v>
      </c>
      <c r="V69" t="n">
        <v>78.73999999999999</v>
      </c>
    </row>
    <row r="70">
      <c r="A70" s="5" t="inlineStr">
        <is>
          <t>Nettogewinn Marge in %</t>
        </is>
      </c>
      <c r="B70" s="5" t="inlineStr">
        <is>
          <t>Net Profit Marge in %</t>
        </is>
      </c>
      <c r="C70" t="n">
        <v>12.63</v>
      </c>
      <c r="D70" t="n">
        <v>17.08</v>
      </c>
      <c r="E70" t="n">
        <v>2.82</v>
      </c>
      <c r="F70" t="n">
        <v>-12.21</v>
      </c>
      <c r="G70" t="n">
        <v>-14.76</v>
      </c>
      <c r="H70" t="n">
        <v>-32.25</v>
      </c>
      <c r="I70" t="n">
        <v>-55.22</v>
      </c>
      <c r="J70" t="n">
        <v>-63.83</v>
      </c>
      <c r="K70" t="n">
        <v>13.01</v>
      </c>
      <c r="L70" t="n">
        <v>24.56</v>
      </c>
      <c r="M70" t="n">
        <v>14.79</v>
      </c>
      <c r="N70" t="n">
        <v>8.380000000000001</v>
      </c>
      <c r="O70" t="n">
        <v>8.050000000000001</v>
      </c>
      <c r="P70" t="n">
        <v>3.44</v>
      </c>
      <c r="Q70" t="n">
        <v>-38.38</v>
      </c>
      <c r="R70" t="n">
        <v>5.07</v>
      </c>
      <c r="S70" t="n">
        <v>-21.03</v>
      </c>
      <c r="T70" t="n">
        <v>10.15</v>
      </c>
      <c r="U70" t="n">
        <v>13.99</v>
      </c>
      <c r="V70" t="n">
        <v>11.72</v>
      </c>
    </row>
    <row r="71">
      <c r="A71" s="5" t="inlineStr">
        <is>
          <t>Operative Ergebnis Marge in %</t>
        </is>
      </c>
      <c r="B71" s="5" t="inlineStr">
        <is>
          <t>EBIT Marge in %</t>
        </is>
      </c>
      <c r="C71" t="n">
        <v>15.02</v>
      </c>
      <c r="D71" t="n">
        <v>15.44</v>
      </c>
      <c r="E71" t="n">
        <v>2.13</v>
      </c>
      <c r="F71" t="n">
        <v>-10.89</v>
      </c>
      <c r="G71" t="n">
        <v>-13.5</v>
      </c>
      <c r="H71" t="n">
        <v>-30.08</v>
      </c>
      <c r="I71" t="n">
        <v>-52.32</v>
      </c>
      <c r="J71" t="n">
        <v>-58.08</v>
      </c>
      <c r="K71" t="n">
        <v>18.48</v>
      </c>
      <c r="L71" t="n">
        <v>35.15</v>
      </c>
      <c r="M71" t="n">
        <v>20.7</v>
      </c>
      <c r="N71" t="n">
        <v>11.84</v>
      </c>
      <c r="O71" t="n">
        <v>9.59</v>
      </c>
      <c r="P71" t="n">
        <v>3.32</v>
      </c>
      <c r="Q71" t="n">
        <v>-37.8</v>
      </c>
      <c r="R71" t="n">
        <v>5.79</v>
      </c>
      <c r="S71" t="n">
        <v>-31.65</v>
      </c>
      <c r="T71" t="n">
        <v>14</v>
      </c>
      <c r="U71" t="n">
        <v>22.57</v>
      </c>
      <c r="V71" t="n">
        <v>20.84</v>
      </c>
    </row>
    <row r="72">
      <c r="A72" s="5" t="inlineStr">
        <is>
          <t>Vermögensumsschlag in %</t>
        </is>
      </c>
      <c r="B72" s="5" t="inlineStr">
        <is>
          <t>Asset Turnover in %</t>
        </is>
      </c>
      <c r="C72" t="n">
        <v>46.11</v>
      </c>
      <c r="D72" t="n">
        <v>49.88</v>
      </c>
      <c r="E72" t="n">
        <v>50.63</v>
      </c>
      <c r="F72" t="n">
        <v>45.05</v>
      </c>
      <c r="G72" t="n">
        <v>41.04</v>
      </c>
      <c r="H72" t="n">
        <v>36.33</v>
      </c>
      <c r="I72" t="n">
        <v>32.48</v>
      </c>
      <c r="J72" t="n">
        <v>40.68</v>
      </c>
      <c r="K72" t="n">
        <v>78.61</v>
      </c>
      <c r="L72" t="n">
        <v>95.19</v>
      </c>
      <c r="M72" t="n">
        <v>52.85</v>
      </c>
      <c r="N72" t="n">
        <v>87.17</v>
      </c>
      <c r="O72" t="n">
        <v>72.37</v>
      </c>
      <c r="P72" t="n">
        <v>65.16</v>
      </c>
      <c r="Q72" t="n">
        <v>58.74</v>
      </c>
      <c r="R72" t="n">
        <v>80.05</v>
      </c>
      <c r="S72" t="n">
        <v>55.37</v>
      </c>
      <c r="T72" t="n">
        <v>76.34</v>
      </c>
      <c r="U72" t="n">
        <v>93.28</v>
      </c>
      <c r="V72" t="n">
        <v>69.65000000000001</v>
      </c>
    </row>
    <row r="73">
      <c r="A73" s="5" t="inlineStr">
        <is>
          <t>Langfristige Vermögensquote in %</t>
        </is>
      </c>
      <c r="B73" s="5" t="inlineStr">
        <is>
          <t>Non-Current Assets Ratio in %</t>
        </is>
      </c>
      <c r="C73" t="n">
        <v>26.82</v>
      </c>
      <c r="D73" t="n">
        <v>27.85</v>
      </c>
      <c r="E73" t="n">
        <v>31.05</v>
      </c>
      <c r="F73" t="n">
        <v>35.88</v>
      </c>
      <c r="G73" t="n">
        <v>34.77</v>
      </c>
      <c r="H73" t="n">
        <v>27.95</v>
      </c>
      <c r="I73" t="n">
        <v>27.11</v>
      </c>
      <c r="J73" t="n">
        <v>30.79</v>
      </c>
      <c r="K73" t="n">
        <v>25.2</v>
      </c>
      <c r="L73" t="n">
        <v>20.37</v>
      </c>
      <c r="M73" t="n">
        <v>20.71</v>
      </c>
      <c r="N73" t="n">
        <v>37.29</v>
      </c>
      <c r="O73" t="n">
        <v>39.56</v>
      </c>
      <c r="P73" t="n">
        <v>48.58</v>
      </c>
      <c r="Q73" t="n">
        <v>60.98</v>
      </c>
      <c r="R73" t="n">
        <v>40.02</v>
      </c>
      <c r="S73" t="n">
        <v>40.69</v>
      </c>
      <c r="T73" t="n">
        <v>35.01</v>
      </c>
      <c r="U73" t="n">
        <v>23.19</v>
      </c>
      <c r="V73" t="n">
        <v>21.26</v>
      </c>
    </row>
    <row r="74">
      <c r="A74" s="5" t="inlineStr">
        <is>
          <t>Gesamtkapitalrentabilität</t>
        </is>
      </c>
      <c r="B74" s="5" t="inlineStr">
        <is>
          <t>ROA Return on Assets in %</t>
        </is>
      </c>
      <c r="C74" t="n">
        <v>5.83</v>
      </c>
      <c r="D74" t="n">
        <v>8.52</v>
      </c>
      <c r="E74" t="n">
        <v>1.43</v>
      </c>
      <c r="F74" t="n">
        <v>-5.5</v>
      </c>
      <c r="G74" t="n">
        <v>-6.06</v>
      </c>
      <c r="H74" t="n">
        <v>-11.72</v>
      </c>
      <c r="I74" t="n">
        <v>-17.93</v>
      </c>
      <c r="J74" t="n">
        <v>-25.96</v>
      </c>
      <c r="K74" t="n">
        <v>10.23</v>
      </c>
      <c r="L74" t="n">
        <v>23.38</v>
      </c>
      <c r="M74" t="n">
        <v>7.82</v>
      </c>
      <c r="N74" t="n">
        <v>7.31</v>
      </c>
      <c r="O74" t="n">
        <v>5.83</v>
      </c>
      <c r="P74" t="n">
        <v>2.24</v>
      </c>
      <c r="Q74" t="n">
        <v>-22.55</v>
      </c>
      <c r="R74" t="n">
        <v>4.06</v>
      </c>
      <c r="S74" t="n">
        <v>-11.64</v>
      </c>
      <c r="T74" t="n">
        <v>7.75</v>
      </c>
      <c r="U74" t="n">
        <v>13.05</v>
      </c>
      <c r="V74" t="n">
        <v>8.16</v>
      </c>
    </row>
    <row r="75">
      <c r="A75" s="5" t="inlineStr">
        <is>
          <t>Ertrag des eingesetzten Kapitals</t>
        </is>
      </c>
      <c r="B75" s="5" t="inlineStr">
        <is>
          <t>ROCE Return on Cap. Empl. in %</t>
        </is>
      </c>
      <c r="C75" t="n">
        <v>8.32</v>
      </c>
      <c r="D75" t="n">
        <v>9.619999999999999</v>
      </c>
      <c r="E75" t="n">
        <v>1.32</v>
      </c>
      <c r="F75" t="n">
        <v>-5.72</v>
      </c>
      <c r="G75" t="n">
        <v>-6.67</v>
      </c>
      <c r="H75" t="n">
        <v>-13.98</v>
      </c>
      <c r="I75" t="n">
        <v>-20.46</v>
      </c>
      <c r="J75" t="n">
        <v>-28.06</v>
      </c>
      <c r="K75" t="n">
        <v>17.96</v>
      </c>
      <c r="L75" t="n">
        <v>45.82</v>
      </c>
      <c r="M75" t="n">
        <v>15.08</v>
      </c>
      <c r="N75" t="n">
        <v>15.12</v>
      </c>
      <c r="O75" t="n">
        <v>10.26</v>
      </c>
      <c r="P75" t="n">
        <v>3.05</v>
      </c>
      <c r="Q75" t="n">
        <v>-28.05</v>
      </c>
      <c r="R75" t="n">
        <v>5.94</v>
      </c>
      <c r="S75" t="n">
        <v>-21.88</v>
      </c>
      <c r="T75" t="n">
        <v>13.46</v>
      </c>
      <c r="U75" t="n">
        <v>34.59</v>
      </c>
      <c r="V75" t="n">
        <v>25.93</v>
      </c>
    </row>
    <row r="76">
      <c r="A76" s="5" t="inlineStr">
        <is>
          <t>Eigenkapital zu Anlagevermögen</t>
        </is>
      </c>
      <c r="B76" s="5" t="inlineStr">
        <is>
          <t>Equity to Fixed Assets in %</t>
        </is>
      </c>
      <c r="C76" t="n">
        <v>306.42</v>
      </c>
      <c r="D76" t="n">
        <v>285.54</v>
      </c>
      <c r="E76" t="n">
        <v>261.08</v>
      </c>
      <c r="F76" t="n">
        <v>236.23</v>
      </c>
      <c r="G76" t="n">
        <v>236.58</v>
      </c>
      <c r="H76" t="n">
        <v>278.81</v>
      </c>
      <c r="I76" t="n">
        <v>304.78</v>
      </c>
      <c r="J76" t="n">
        <v>272.62</v>
      </c>
      <c r="K76" t="n">
        <v>320.72</v>
      </c>
      <c r="L76" t="n">
        <v>357.96</v>
      </c>
      <c r="M76" t="n">
        <v>348.36</v>
      </c>
      <c r="N76" t="n">
        <v>181.35</v>
      </c>
      <c r="O76" t="n">
        <v>168.99</v>
      </c>
      <c r="P76" t="n">
        <v>143.67</v>
      </c>
      <c r="Q76" t="n">
        <v>126.88</v>
      </c>
      <c r="R76" t="n">
        <v>193.43</v>
      </c>
      <c r="S76" t="n">
        <v>195.23</v>
      </c>
      <c r="T76" t="n">
        <v>225.33</v>
      </c>
      <c r="U76" t="n">
        <v>258.96</v>
      </c>
      <c r="V76" t="n">
        <v>259.34</v>
      </c>
    </row>
    <row r="77">
      <c r="A77" s="5" t="inlineStr">
        <is>
          <t>Liquidität Dritten Grades</t>
        </is>
      </c>
      <c r="B77" s="5" t="inlineStr">
        <is>
          <t>Current Ratio in %</t>
        </is>
      </c>
      <c r="C77" t="n">
        <v>436.9</v>
      </c>
      <c r="D77" t="n">
        <v>362.01</v>
      </c>
      <c r="E77" t="n">
        <v>372.68</v>
      </c>
      <c r="F77" t="n">
        <v>448.96</v>
      </c>
      <c r="G77" t="n">
        <v>384.35</v>
      </c>
      <c r="H77" t="n">
        <v>329.96</v>
      </c>
      <c r="I77" t="n">
        <v>430.29</v>
      </c>
      <c r="J77" t="n">
        <v>437.97</v>
      </c>
      <c r="K77" t="n">
        <v>391.25</v>
      </c>
      <c r="L77" t="n">
        <v>295.23</v>
      </c>
      <c r="M77" t="n">
        <v>288.69</v>
      </c>
      <c r="N77" t="n">
        <v>197.8</v>
      </c>
      <c r="O77" t="n">
        <v>186.88</v>
      </c>
      <c r="P77" t="n">
        <v>177.12</v>
      </c>
      <c r="Q77" t="n">
        <v>187.45</v>
      </c>
      <c r="R77" t="n">
        <v>271.76</v>
      </c>
      <c r="S77" t="n">
        <v>298.17</v>
      </c>
      <c r="T77" t="n">
        <v>316.01</v>
      </c>
      <c r="U77" t="n">
        <v>196.33</v>
      </c>
      <c r="V77" t="n">
        <v>178.86</v>
      </c>
    </row>
    <row r="78">
      <c r="A78" s="5" t="inlineStr">
        <is>
          <t>Operativer Cashflow</t>
        </is>
      </c>
      <c r="B78" s="5" t="inlineStr">
        <is>
          <t>Operating Cashflow in M</t>
        </is>
      </c>
      <c r="C78" t="n">
        <v>2542.0543</v>
      </c>
      <c r="D78" t="n">
        <v>8250.665800000001</v>
      </c>
      <c r="E78" t="n">
        <v>2064.946</v>
      </c>
      <c r="F78" t="n">
        <v>-1025.0388</v>
      </c>
      <c r="G78" t="n">
        <v>-1148.6168</v>
      </c>
      <c r="H78" t="n">
        <v>-3520.748</v>
      </c>
      <c r="I78" t="n">
        <v>15960.2586</v>
      </c>
      <c r="J78" t="n">
        <v>-1999.838</v>
      </c>
      <c r="K78" t="n">
        <v>-15857.7966</v>
      </c>
      <c r="L78" t="n">
        <v>1909.779</v>
      </c>
      <c r="M78" t="n">
        <v>2955.132</v>
      </c>
      <c r="N78" t="n">
        <v>2408.445</v>
      </c>
      <c r="O78" t="n">
        <v>2295.216</v>
      </c>
      <c r="P78" t="n">
        <v>1237.98</v>
      </c>
      <c r="Q78" t="n">
        <v>-1756.878</v>
      </c>
      <c r="R78" t="n">
        <v>1883.088</v>
      </c>
      <c r="S78" t="n">
        <v>-2590.056</v>
      </c>
      <c r="T78" t="n">
        <v>-6588.215999999999</v>
      </c>
      <c r="U78" t="n">
        <v>2532.384</v>
      </c>
      <c r="V78" t="n">
        <v>6883.38</v>
      </c>
    </row>
    <row r="79">
      <c r="A79" s="5" t="inlineStr">
        <is>
          <t>Aktienrückkauf</t>
        </is>
      </c>
      <c r="B79" s="5" t="inlineStr">
        <is>
          <t>Share Buyback in M</t>
        </is>
      </c>
      <c r="C79" t="n">
        <v>0</v>
      </c>
      <c r="D79" t="n">
        <v>-1.13000000000001</v>
      </c>
      <c r="E79" t="n">
        <v>-0.1400000000000006</v>
      </c>
      <c r="F79" t="n">
        <v>1.060000000000002</v>
      </c>
      <c r="G79" t="n">
        <v>-0.01999999999999602</v>
      </c>
      <c r="H79" t="n">
        <v>-1.159999999999997</v>
      </c>
      <c r="I79" t="n">
        <v>-10.64</v>
      </c>
      <c r="J79" t="n">
        <v>-0.1900000000000119</v>
      </c>
      <c r="K79" t="n">
        <v>0.3900000000000006</v>
      </c>
      <c r="L79" t="n">
        <v>-1.5</v>
      </c>
      <c r="M79" t="n">
        <v>-9.899999999999991</v>
      </c>
      <c r="N79" t="n">
        <v>-0.6000000000000085</v>
      </c>
      <c r="O79" t="n">
        <v>-1.299999999999997</v>
      </c>
      <c r="P79" t="n">
        <v>0</v>
      </c>
      <c r="Q79" t="n">
        <v>-23</v>
      </c>
      <c r="R79" t="n">
        <v>0</v>
      </c>
      <c r="S79" t="n">
        <v>0</v>
      </c>
      <c r="T79" t="n">
        <v>0</v>
      </c>
      <c r="U79" t="n">
        <v>-1.799999999999997</v>
      </c>
      <c r="V79" t="inlineStr">
        <is>
          <t>-</t>
        </is>
      </c>
    </row>
    <row r="80">
      <c r="A80" s="5" t="inlineStr">
        <is>
          <t>Umsatzwachstum 1J in %</t>
        </is>
      </c>
      <c r="B80" s="5" t="inlineStr">
        <is>
          <t>Revenue Growth 1Y in %</t>
        </is>
      </c>
      <c r="C80" t="n">
        <v>-3.42</v>
      </c>
      <c r="D80" t="n">
        <v>16.67</v>
      </c>
      <c r="E80" t="n">
        <v>17.25</v>
      </c>
      <c r="F80" t="n">
        <v>-0.66</v>
      </c>
      <c r="G80" t="n">
        <v>2.06</v>
      </c>
      <c r="H80" t="n">
        <v>5.96</v>
      </c>
      <c r="I80" t="n">
        <v>-19.71</v>
      </c>
      <c r="J80" t="n">
        <v>-62.72</v>
      </c>
      <c r="K80" t="n">
        <v>-22.05</v>
      </c>
      <c r="L80" t="n">
        <v>158.77</v>
      </c>
      <c r="M80" t="n">
        <v>10.39</v>
      </c>
      <c r="N80" t="n">
        <v>27.75</v>
      </c>
      <c r="O80" t="n">
        <v>25.1</v>
      </c>
      <c r="P80" t="n">
        <v>23.17</v>
      </c>
      <c r="Q80" t="n">
        <v>-0.43</v>
      </c>
      <c r="R80" t="n">
        <v>53.34</v>
      </c>
      <c r="S80" t="n">
        <v>-39.42</v>
      </c>
      <c r="T80" t="n">
        <v>-37.23</v>
      </c>
      <c r="U80" t="n">
        <v>52.06</v>
      </c>
      <c r="V80" t="n">
        <v>86.42</v>
      </c>
    </row>
    <row r="81">
      <c r="A81" s="5" t="inlineStr">
        <is>
          <t>Umsatzwachstum 3J in %</t>
        </is>
      </c>
      <c r="B81" s="5" t="inlineStr">
        <is>
          <t>Revenue Growth 3Y in %</t>
        </is>
      </c>
      <c r="C81" t="n">
        <v>10.17</v>
      </c>
      <c r="D81" t="n">
        <v>11.09</v>
      </c>
      <c r="E81" t="n">
        <v>6.22</v>
      </c>
      <c r="F81" t="n">
        <v>2.45</v>
      </c>
      <c r="G81" t="n">
        <v>-3.9</v>
      </c>
      <c r="H81" t="n">
        <v>-25.49</v>
      </c>
      <c r="I81" t="n">
        <v>-34.83</v>
      </c>
      <c r="J81" t="n">
        <v>24.67</v>
      </c>
      <c r="K81" t="n">
        <v>49.04</v>
      </c>
      <c r="L81" t="n">
        <v>65.64</v>
      </c>
      <c r="M81" t="n">
        <v>21.08</v>
      </c>
      <c r="N81" t="n">
        <v>25.34</v>
      </c>
      <c r="O81" t="n">
        <v>15.95</v>
      </c>
      <c r="P81" t="n">
        <v>25.36</v>
      </c>
      <c r="Q81" t="n">
        <v>4.5</v>
      </c>
      <c r="R81" t="n">
        <v>-7.77</v>
      </c>
      <c r="S81" t="n">
        <v>-8.199999999999999</v>
      </c>
      <c r="T81" t="n">
        <v>33.75</v>
      </c>
      <c r="U81" t="inlineStr">
        <is>
          <t>-</t>
        </is>
      </c>
      <c r="V81" t="inlineStr">
        <is>
          <t>-</t>
        </is>
      </c>
    </row>
    <row r="82">
      <c r="A82" s="5" t="inlineStr">
        <is>
          <t>Umsatzwachstum 5J in %</t>
        </is>
      </c>
      <c r="B82" s="5" t="inlineStr">
        <is>
          <t>Revenue Growth 5Y in %</t>
        </is>
      </c>
      <c r="C82" t="n">
        <v>6.38</v>
      </c>
      <c r="D82" t="n">
        <v>8.26</v>
      </c>
      <c r="E82" t="n">
        <v>0.98</v>
      </c>
      <c r="F82" t="n">
        <v>-15.01</v>
      </c>
      <c r="G82" t="n">
        <v>-19.29</v>
      </c>
      <c r="H82" t="n">
        <v>12.05</v>
      </c>
      <c r="I82" t="n">
        <v>12.94</v>
      </c>
      <c r="J82" t="n">
        <v>22.43</v>
      </c>
      <c r="K82" t="n">
        <v>39.99</v>
      </c>
      <c r="L82" t="n">
        <v>49.04</v>
      </c>
      <c r="M82" t="n">
        <v>17.2</v>
      </c>
      <c r="N82" t="n">
        <v>25.79</v>
      </c>
      <c r="O82" t="n">
        <v>12.35</v>
      </c>
      <c r="P82" t="n">
        <v>-0.11</v>
      </c>
      <c r="Q82" t="n">
        <v>5.66</v>
      </c>
      <c r="R82" t="n">
        <v>23.03</v>
      </c>
      <c r="S82" t="inlineStr">
        <is>
          <t>-</t>
        </is>
      </c>
      <c r="T82" t="inlineStr">
        <is>
          <t>-</t>
        </is>
      </c>
      <c r="U82" t="inlineStr">
        <is>
          <t>-</t>
        </is>
      </c>
      <c r="V82" t="inlineStr">
        <is>
          <t>-</t>
        </is>
      </c>
    </row>
    <row r="83">
      <c r="A83" s="5" t="inlineStr">
        <is>
          <t>Umsatzwachstum 10J in %</t>
        </is>
      </c>
      <c r="B83" s="5" t="inlineStr">
        <is>
          <t>Revenue Growth 10Y in %</t>
        </is>
      </c>
      <c r="C83" t="n">
        <v>9.210000000000001</v>
      </c>
      <c r="D83" t="n">
        <v>10.6</v>
      </c>
      <c r="E83" t="n">
        <v>11.7</v>
      </c>
      <c r="F83" t="n">
        <v>12.49</v>
      </c>
      <c r="G83" t="n">
        <v>14.87</v>
      </c>
      <c r="H83" t="n">
        <v>14.62</v>
      </c>
      <c r="I83" t="n">
        <v>19.36</v>
      </c>
      <c r="J83" t="n">
        <v>17.39</v>
      </c>
      <c r="K83" t="n">
        <v>19.94</v>
      </c>
      <c r="L83" t="n">
        <v>27.35</v>
      </c>
      <c r="M83" t="n">
        <v>20.11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-28.54</v>
      </c>
      <c r="D84" t="n">
        <v>606.15</v>
      </c>
      <c r="E84" t="n">
        <v>-127.08</v>
      </c>
      <c r="F84" t="n">
        <v>-17.81</v>
      </c>
      <c r="G84" t="n">
        <v>-53.28</v>
      </c>
      <c r="H84" t="n">
        <v>-38.12</v>
      </c>
      <c r="I84" t="n">
        <v>-30.54</v>
      </c>
      <c r="J84" t="n">
        <v>-282.89</v>
      </c>
      <c r="K84" t="n">
        <v>-58.7</v>
      </c>
      <c r="L84" t="n">
        <v>329.69</v>
      </c>
      <c r="M84" t="n">
        <v>94.78</v>
      </c>
      <c r="N84" t="n">
        <v>32.95</v>
      </c>
      <c r="O84" t="n">
        <v>193.22</v>
      </c>
      <c r="P84" t="n">
        <v>-111.03</v>
      </c>
      <c r="Q84" t="n">
        <v>-853.52</v>
      </c>
      <c r="R84" t="n">
        <v>-136.98</v>
      </c>
      <c r="S84" t="n">
        <v>-225.49</v>
      </c>
      <c r="T84" t="n">
        <v>-54.46</v>
      </c>
      <c r="U84" t="n">
        <v>81.62</v>
      </c>
      <c r="V84" t="n">
        <v>77.88</v>
      </c>
    </row>
    <row r="85">
      <c r="A85" s="5" t="inlineStr">
        <is>
          <t>Gewinnwachstum 3J in %</t>
        </is>
      </c>
      <c r="B85" s="5" t="inlineStr">
        <is>
          <t>Earnings Growth 3Y in %</t>
        </is>
      </c>
      <c r="C85" t="n">
        <v>150.18</v>
      </c>
      <c r="D85" t="n">
        <v>153.75</v>
      </c>
      <c r="E85" t="n">
        <v>-66.06</v>
      </c>
      <c r="F85" t="n">
        <v>-36.4</v>
      </c>
      <c r="G85" t="n">
        <v>-40.65</v>
      </c>
      <c r="H85" t="n">
        <v>-117.18</v>
      </c>
      <c r="I85" t="n">
        <v>-124.04</v>
      </c>
      <c r="J85" t="n">
        <v>-3.97</v>
      </c>
      <c r="K85" t="n">
        <v>121.92</v>
      </c>
      <c r="L85" t="n">
        <v>152.47</v>
      </c>
      <c r="M85" t="n">
        <v>106.98</v>
      </c>
      <c r="N85" t="n">
        <v>38.38</v>
      </c>
      <c r="O85" t="n">
        <v>-257.11</v>
      </c>
      <c r="P85" t="n">
        <v>-367.18</v>
      </c>
      <c r="Q85" t="n">
        <v>-405.33</v>
      </c>
      <c r="R85" t="n">
        <v>-138.98</v>
      </c>
      <c r="S85" t="n">
        <v>-66.11</v>
      </c>
      <c r="T85" t="n">
        <v>35.01</v>
      </c>
      <c r="U85" t="inlineStr">
        <is>
          <t>-</t>
        </is>
      </c>
      <c r="V85" t="inlineStr">
        <is>
          <t>-</t>
        </is>
      </c>
    </row>
    <row r="86">
      <c r="A86" s="5" t="inlineStr">
        <is>
          <t>Gewinnwachstum 5J in %</t>
        </is>
      </c>
      <c r="B86" s="5" t="inlineStr">
        <is>
          <t>Earnings Growth 5Y in %</t>
        </is>
      </c>
      <c r="C86" t="n">
        <v>75.89</v>
      </c>
      <c r="D86" t="n">
        <v>73.97</v>
      </c>
      <c r="E86" t="n">
        <v>-53.37</v>
      </c>
      <c r="F86" t="n">
        <v>-84.53</v>
      </c>
      <c r="G86" t="n">
        <v>-92.70999999999999</v>
      </c>
      <c r="H86" t="n">
        <v>-16.11</v>
      </c>
      <c r="I86" t="n">
        <v>10.47</v>
      </c>
      <c r="J86" t="n">
        <v>23.17</v>
      </c>
      <c r="K86" t="n">
        <v>118.39</v>
      </c>
      <c r="L86" t="n">
        <v>107.92</v>
      </c>
      <c r="M86" t="n">
        <v>-128.72</v>
      </c>
      <c r="N86" t="n">
        <v>-175.07</v>
      </c>
      <c r="O86" t="n">
        <v>-226.76</v>
      </c>
      <c r="P86" t="n">
        <v>-276.3</v>
      </c>
      <c r="Q86" t="n">
        <v>-237.77</v>
      </c>
      <c r="R86" t="n">
        <v>-51.49</v>
      </c>
      <c r="S86" t="inlineStr">
        <is>
          <t>-</t>
        </is>
      </c>
      <c r="T86" t="inlineStr">
        <is>
          <t>-</t>
        </is>
      </c>
      <c r="U86" t="inlineStr">
        <is>
          <t>-</t>
        </is>
      </c>
      <c r="V86" t="inlineStr">
        <is>
          <t>-</t>
        </is>
      </c>
    </row>
    <row r="87">
      <c r="A87" s="5" t="inlineStr">
        <is>
          <t>Gewinnwachstum 10J in %</t>
        </is>
      </c>
      <c r="B87" s="5" t="inlineStr">
        <is>
          <t>Earnings Growth 10Y in %</t>
        </is>
      </c>
      <c r="C87" t="n">
        <v>29.89</v>
      </c>
      <c r="D87" t="n">
        <v>42.22</v>
      </c>
      <c r="E87" t="n">
        <v>-15.1</v>
      </c>
      <c r="F87" t="n">
        <v>16.93</v>
      </c>
      <c r="G87" t="n">
        <v>7.61</v>
      </c>
      <c r="H87" t="n">
        <v>-72.42</v>
      </c>
      <c r="I87" t="n">
        <v>-82.3</v>
      </c>
      <c r="J87" t="n">
        <v>-101.8</v>
      </c>
      <c r="K87" t="n">
        <v>-78.95</v>
      </c>
      <c r="L87" t="n">
        <v>-64.92</v>
      </c>
      <c r="M87" t="n">
        <v>-90.09999999999999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0.39</v>
      </c>
      <c r="D88" t="n">
        <v>0.28</v>
      </c>
      <c r="E88" t="n">
        <v>-3.62</v>
      </c>
      <c r="F88" t="inlineStr">
        <is>
          <t>-</t>
        </is>
      </c>
      <c r="G88" t="inlineStr">
        <is>
          <t>-</t>
        </is>
      </c>
      <c r="H88" t="inlineStr">
        <is>
          <t>-</t>
        </is>
      </c>
      <c r="I88" t="inlineStr">
        <is>
          <t>-</t>
        </is>
      </c>
      <c r="J88" t="inlineStr">
        <is>
          <t>-</t>
        </is>
      </c>
      <c r="K88" t="n">
        <v>0.11</v>
      </c>
      <c r="L88" t="n">
        <v>0.13</v>
      </c>
      <c r="M88" t="n">
        <v>-0.37</v>
      </c>
      <c r="N88" t="n">
        <v>-0.1</v>
      </c>
      <c r="O88" t="n">
        <v>-0.21</v>
      </c>
      <c r="P88" t="n">
        <v>-0.17</v>
      </c>
      <c r="Q88" t="inlineStr">
        <is>
          <t>-</t>
        </is>
      </c>
      <c r="R88" t="n">
        <v>-0.54</v>
      </c>
      <c r="S88" t="inlineStr">
        <is>
          <t>-</t>
        </is>
      </c>
      <c r="T88" t="inlineStr">
        <is>
          <t>-</t>
        </is>
      </c>
      <c r="U88" t="inlineStr">
        <is>
          <t>-</t>
        </is>
      </c>
      <c r="V88" t="inlineStr">
        <is>
          <t>-</t>
        </is>
      </c>
    </row>
    <row r="89">
      <c r="A89" s="5" t="inlineStr">
        <is>
          <t>EBIT-Wachstum 1J in %</t>
        </is>
      </c>
      <c r="B89" s="5" t="inlineStr">
        <is>
          <t>EBIT Growth 1Y in %</t>
        </is>
      </c>
      <c r="C89" t="n">
        <v>-6.02</v>
      </c>
      <c r="D89" t="n">
        <v>746.9400000000001</v>
      </c>
      <c r="E89" t="n">
        <v>-122.9</v>
      </c>
      <c r="F89" t="n">
        <v>-19.85</v>
      </c>
      <c r="G89" t="n">
        <v>-54.2</v>
      </c>
      <c r="H89" t="n">
        <v>-39.08</v>
      </c>
      <c r="I89" t="n">
        <v>-27.66</v>
      </c>
      <c r="J89" t="n">
        <v>-217.18</v>
      </c>
      <c r="K89" t="n">
        <v>-59.02</v>
      </c>
      <c r="L89" t="n">
        <v>339.39</v>
      </c>
      <c r="M89" t="n">
        <v>92.92</v>
      </c>
      <c r="N89" t="n">
        <v>57.77</v>
      </c>
      <c r="O89" t="n">
        <v>261.4</v>
      </c>
      <c r="P89" t="n">
        <v>-110.82</v>
      </c>
      <c r="Q89" t="n">
        <v>-750.62</v>
      </c>
      <c r="R89" t="n">
        <v>-128.03</v>
      </c>
      <c r="S89" t="n">
        <v>-236.97</v>
      </c>
      <c r="T89" t="n">
        <v>-61.07</v>
      </c>
      <c r="U89" t="n">
        <v>64.73999999999999</v>
      </c>
      <c r="V89" t="n">
        <v>92.40000000000001</v>
      </c>
    </row>
    <row r="90">
      <c r="A90" s="5" t="inlineStr">
        <is>
          <t>EBIT-Wachstum 3J in %</t>
        </is>
      </c>
      <c r="B90" s="5" t="inlineStr">
        <is>
          <t>EBIT Growth 3Y in %</t>
        </is>
      </c>
      <c r="C90" t="n">
        <v>206.01</v>
      </c>
      <c r="D90" t="n">
        <v>201.4</v>
      </c>
      <c r="E90" t="n">
        <v>-65.65000000000001</v>
      </c>
      <c r="F90" t="n">
        <v>-37.71</v>
      </c>
      <c r="G90" t="n">
        <v>-40.31</v>
      </c>
      <c r="H90" t="n">
        <v>-94.64</v>
      </c>
      <c r="I90" t="n">
        <v>-101.29</v>
      </c>
      <c r="J90" t="n">
        <v>21.06</v>
      </c>
      <c r="K90" t="n">
        <v>124.43</v>
      </c>
      <c r="L90" t="n">
        <v>163.36</v>
      </c>
      <c r="M90" t="n">
        <v>137.36</v>
      </c>
      <c r="N90" t="n">
        <v>69.45</v>
      </c>
      <c r="O90" t="n">
        <v>-200.01</v>
      </c>
      <c r="P90" t="n">
        <v>-329.82</v>
      </c>
      <c r="Q90" t="n">
        <v>-371.87</v>
      </c>
      <c r="R90" t="n">
        <v>-142.02</v>
      </c>
      <c r="S90" t="n">
        <v>-77.77</v>
      </c>
      <c r="T90" t="n">
        <v>32.02</v>
      </c>
      <c r="U90" t="inlineStr">
        <is>
          <t>-</t>
        </is>
      </c>
      <c r="V90" t="inlineStr">
        <is>
          <t>-</t>
        </is>
      </c>
    </row>
    <row r="91">
      <c r="A91" s="5" t="inlineStr">
        <is>
          <t>EBIT-Wachstum 5J in %</t>
        </is>
      </c>
      <c r="B91" s="5" t="inlineStr">
        <is>
          <t>EBIT Growth 5Y in %</t>
        </is>
      </c>
      <c r="C91" t="n">
        <v>108.79</v>
      </c>
      <c r="D91" t="n">
        <v>102.18</v>
      </c>
      <c r="E91" t="n">
        <v>-52.74</v>
      </c>
      <c r="F91" t="n">
        <v>-71.59</v>
      </c>
      <c r="G91" t="n">
        <v>-79.43000000000001</v>
      </c>
      <c r="H91" t="n">
        <v>-0.71</v>
      </c>
      <c r="I91" t="n">
        <v>25.69</v>
      </c>
      <c r="J91" t="n">
        <v>42.78</v>
      </c>
      <c r="K91" t="n">
        <v>138.49</v>
      </c>
      <c r="L91" t="n">
        <v>128.13</v>
      </c>
      <c r="M91" t="n">
        <v>-89.87</v>
      </c>
      <c r="N91" t="n">
        <v>-134.06</v>
      </c>
      <c r="O91" t="n">
        <v>-193.01</v>
      </c>
      <c r="P91" t="n">
        <v>-257.5</v>
      </c>
      <c r="Q91" t="n">
        <v>-222.39</v>
      </c>
      <c r="R91" t="n">
        <v>-53.79</v>
      </c>
      <c r="S91" t="inlineStr">
        <is>
          <t>-</t>
        </is>
      </c>
      <c r="T91" t="inlineStr">
        <is>
          <t>-</t>
        </is>
      </c>
      <c r="U91" t="inlineStr">
        <is>
          <t>-</t>
        </is>
      </c>
      <c r="V91" t="inlineStr">
        <is>
          <t>-</t>
        </is>
      </c>
    </row>
    <row r="92">
      <c r="A92" s="5" t="inlineStr">
        <is>
          <t>EBIT-Wachstum 10J in %</t>
        </is>
      </c>
      <c r="B92" s="5" t="inlineStr">
        <is>
          <t>EBIT Growth 10Y in %</t>
        </is>
      </c>
      <c r="C92" t="n">
        <v>54.04</v>
      </c>
      <c r="D92" t="n">
        <v>63.94</v>
      </c>
      <c r="E92" t="n">
        <v>-4.98</v>
      </c>
      <c r="F92" t="n">
        <v>33.45</v>
      </c>
      <c r="G92" t="n">
        <v>24.35</v>
      </c>
      <c r="H92" t="n">
        <v>-45.29</v>
      </c>
      <c r="I92" t="n">
        <v>-54.19</v>
      </c>
      <c r="J92" t="n">
        <v>-75.12</v>
      </c>
      <c r="K92" t="n">
        <v>-59.5</v>
      </c>
      <c r="L92" t="n">
        <v>-47.13</v>
      </c>
      <c r="M92" t="n">
        <v>-71.83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-69.19</v>
      </c>
      <c r="D93" t="n">
        <v>295.56</v>
      </c>
      <c r="E93" t="n">
        <v>-301.2</v>
      </c>
      <c r="F93" t="n">
        <v>-9.91</v>
      </c>
      <c r="G93" t="n">
        <v>-67.38</v>
      </c>
      <c r="H93" t="n">
        <v>-121.83</v>
      </c>
      <c r="I93" t="n">
        <v>-821.95</v>
      </c>
      <c r="J93" t="n">
        <v>-87.41</v>
      </c>
      <c r="K93" t="n">
        <v>-933.5599999999999</v>
      </c>
      <c r="L93" t="n">
        <v>-36.33</v>
      </c>
      <c r="M93" t="n">
        <v>10.5</v>
      </c>
      <c r="N93" t="n">
        <v>4.23</v>
      </c>
      <c r="O93" t="n">
        <v>82.7</v>
      </c>
      <c r="P93" t="n">
        <v>-170.46</v>
      </c>
      <c r="Q93" t="n">
        <v>-168.86</v>
      </c>
      <c r="R93" t="n">
        <v>-172.7</v>
      </c>
      <c r="S93" t="n">
        <v>-60.69</v>
      </c>
      <c r="T93" t="n">
        <v>-360.16</v>
      </c>
      <c r="U93" t="n">
        <v>-64.23</v>
      </c>
      <c r="V93" t="inlineStr">
        <is>
          <t>-</t>
        </is>
      </c>
    </row>
    <row r="94">
      <c r="A94" s="5" t="inlineStr">
        <is>
          <t>Op.Cashflow Wachstum 3J in %</t>
        </is>
      </c>
      <c r="B94" s="5" t="inlineStr">
        <is>
          <t>Op.Cashflow Wachstum 3Y in %</t>
        </is>
      </c>
      <c r="C94" t="n">
        <v>-24.94</v>
      </c>
      <c r="D94" t="n">
        <v>-5.18</v>
      </c>
      <c r="E94" t="n">
        <v>-126.16</v>
      </c>
      <c r="F94" t="n">
        <v>-66.37</v>
      </c>
      <c r="G94" t="n">
        <v>-337.05</v>
      </c>
      <c r="H94" t="n">
        <v>-343.73</v>
      </c>
      <c r="I94" t="n">
        <v>-614.3099999999999</v>
      </c>
      <c r="J94" t="n">
        <v>-352.43</v>
      </c>
      <c r="K94" t="n">
        <v>-319.8</v>
      </c>
      <c r="L94" t="n">
        <v>-7.2</v>
      </c>
      <c r="M94" t="n">
        <v>32.48</v>
      </c>
      <c r="N94" t="n">
        <v>-27.84</v>
      </c>
      <c r="O94" t="n">
        <v>-85.54000000000001</v>
      </c>
      <c r="P94" t="n">
        <v>-170.67</v>
      </c>
      <c r="Q94" t="n">
        <v>-134.08</v>
      </c>
      <c r="R94" t="n">
        <v>-197.85</v>
      </c>
      <c r="S94" t="n">
        <v>-161.69</v>
      </c>
      <c r="T94" t="inlineStr">
        <is>
          <t>-</t>
        </is>
      </c>
      <c r="U94" t="inlineStr">
        <is>
          <t>-</t>
        </is>
      </c>
      <c r="V94" t="inlineStr">
        <is>
          <t>-</t>
        </is>
      </c>
    </row>
    <row r="95">
      <c r="A95" s="5" t="inlineStr">
        <is>
          <t>Op.Cashflow Wachstum 5J in %</t>
        </is>
      </c>
      <c r="B95" s="5" t="inlineStr">
        <is>
          <t>Op.Cashflow Wachstum 5Y in %</t>
        </is>
      </c>
      <c r="C95" t="n">
        <v>-30.42</v>
      </c>
      <c r="D95" t="n">
        <v>-40.95</v>
      </c>
      <c r="E95" t="n">
        <v>-264.45</v>
      </c>
      <c r="F95" t="n">
        <v>-221.7</v>
      </c>
      <c r="G95" t="n">
        <v>-406.43</v>
      </c>
      <c r="H95" t="n">
        <v>-400.22</v>
      </c>
      <c r="I95" t="n">
        <v>-373.75</v>
      </c>
      <c r="J95" t="n">
        <v>-208.51</v>
      </c>
      <c r="K95" t="n">
        <v>-174.49</v>
      </c>
      <c r="L95" t="n">
        <v>-21.87</v>
      </c>
      <c r="M95" t="n">
        <v>-48.38</v>
      </c>
      <c r="N95" t="n">
        <v>-85.02</v>
      </c>
      <c r="O95" t="n">
        <v>-98</v>
      </c>
      <c r="P95" t="n">
        <v>-186.57</v>
      </c>
      <c r="Q95" t="n">
        <v>-165.33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-215.32</v>
      </c>
      <c r="D96" t="n">
        <v>-207.35</v>
      </c>
      <c r="E96" t="n">
        <v>-236.48</v>
      </c>
      <c r="F96" t="n">
        <v>-198.09</v>
      </c>
      <c r="G96" t="n">
        <v>-214.15</v>
      </c>
      <c r="H96" t="n">
        <v>-224.3</v>
      </c>
      <c r="I96" t="n">
        <v>-229.38</v>
      </c>
      <c r="J96" t="n">
        <v>-153.26</v>
      </c>
      <c r="K96" t="n">
        <v>-180.53</v>
      </c>
      <c r="L96" t="n">
        <v>-93.59999999999999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317.7</v>
      </c>
      <c r="D97" t="n">
        <v>281.4</v>
      </c>
      <c r="E97" t="n">
        <v>229.6</v>
      </c>
      <c r="F97" t="n">
        <v>217.4</v>
      </c>
      <c r="G97" t="n">
        <v>232.6</v>
      </c>
      <c r="H97" t="n">
        <v>267.9</v>
      </c>
      <c r="I97" t="n">
        <v>315.1</v>
      </c>
      <c r="J97" t="n">
        <v>299.1</v>
      </c>
      <c r="K97" t="n">
        <v>432.8</v>
      </c>
      <c r="L97" t="n">
        <v>433.6</v>
      </c>
      <c r="M97" t="n">
        <v>297</v>
      </c>
      <c r="N97" t="n">
        <v>97.59999999999999</v>
      </c>
      <c r="O97" t="n">
        <v>83.40000000000001</v>
      </c>
      <c r="P97" t="n">
        <v>59</v>
      </c>
      <c r="Q97" t="n">
        <v>43.2</v>
      </c>
      <c r="R97" t="n">
        <v>66.3</v>
      </c>
      <c r="S97" t="n">
        <v>65</v>
      </c>
      <c r="T97" t="n">
        <v>87.7</v>
      </c>
      <c r="U97" t="n">
        <v>97</v>
      </c>
      <c r="V97" t="n">
        <v>78.7</v>
      </c>
      <c r="W97" t="n">
        <v>64.5</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VARTA </t>
        </is>
      </c>
      <c r="B1" s="2" t="inlineStr">
        <is>
          <t>WKN: A0TGJ5  ISIN: DE000A0TGJ55  Symbol:VAR1  Typ: Aktie</t>
        </is>
      </c>
      <c r="C1" s="2" t="inlineStr"/>
      <c r="D1" s="2" t="inlineStr"/>
      <c r="E1" s="2" t="inlineStr"/>
      <c r="F1" s="2">
        <f>HYPERLINK("tecdax_Stock_Data_EUR.xlsx#INDEX!A1",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+49-7961-921–699</t>
        </is>
      </c>
      <c r="G4" t="inlineStr">
        <is>
          <t>17.02.2020</t>
        </is>
      </c>
      <c r="H4" t="inlineStr">
        <is>
          <t>Preliminary Results</t>
        </is>
      </c>
      <c r="J4" t="inlineStr">
        <is>
          <t>Montana Tech Components AG</t>
        </is>
      </c>
      <c r="L4" t="inlineStr">
        <is>
          <t>58,33%</t>
        </is>
      </c>
    </row>
    <row r="5">
      <c r="A5" s="5" t="inlineStr">
        <is>
          <t>Ticker</t>
        </is>
      </c>
      <c r="B5" t="inlineStr">
        <is>
          <t>VAR1</t>
        </is>
      </c>
      <c r="C5" s="5" t="inlineStr">
        <is>
          <t>Fax</t>
        </is>
      </c>
      <c r="D5" s="5" t="inlineStr"/>
      <c r="E5" t="inlineStr">
        <is>
          <t>-</t>
        </is>
      </c>
      <c r="G5" t="inlineStr">
        <is>
          <t>31.03.2020</t>
        </is>
      </c>
      <c r="H5" t="inlineStr">
        <is>
          <t>Publication Of Annual Report</t>
        </is>
      </c>
      <c r="J5" t="inlineStr">
        <is>
          <t>Freefloat</t>
        </is>
      </c>
      <c r="L5" t="inlineStr">
        <is>
          <t>41,67%</t>
        </is>
      </c>
    </row>
    <row r="6">
      <c r="A6" s="5" t="inlineStr">
        <is>
          <t>Gelistet Seit / Listed Since</t>
        </is>
      </c>
      <c r="B6" t="inlineStr">
        <is>
          <t>02.12.2016</t>
        </is>
      </c>
      <c r="C6" s="5" t="inlineStr">
        <is>
          <t>Internet</t>
        </is>
      </c>
      <c r="D6" s="5" t="inlineStr"/>
      <c r="E6" t="inlineStr">
        <is>
          <t>http://www.varta.com/</t>
        </is>
      </c>
      <c r="G6" t="inlineStr">
        <is>
          <t>15.05.2020</t>
        </is>
      </c>
      <c r="H6" t="inlineStr">
        <is>
          <t>Result Q1</t>
        </is>
      </c>
    </row>
    <row r="7">
      <c r="A7" s="5" t="inlineStr">
        <is>
          <t>Nominalwert / Nominal Value</t>
        </is>
      </c>
      <c r="B7" t="inlineStr">
        <is>
          <t>-</t>
        </is>
      </c>
      <c r="C7" s="5" t="inlineStr">
        <is>
          <t>E-Mail</t>
        </is>
      </c>
      <c r="D7" s="5" t="inlineStr"/>
      <c r="E7" t="inlineStr">
        <is>
          <t>info@varta-ag.com</t>
        </is>
      </c>
      <c r="G7" t="inlineStr">
        <is>
          <t>18.06.2020</t>
        </is>
      </c>
      <c r="H7" t="inlineStr">
        <is>
          <t>Annual General Meeting</t>
        </is>
      </c>
    </row>
    <row r="8">
      <c r="A8" s="5" t="inlineStr">
        <is>
          <t>Land / Country</t>
        </is>
      </c>
      <c r="B8" t="inlineStr">
        <is>
          <t>Deutschland</t>
        </is>
      </c>
      <c r="C8" s="5" t="inlineStr">
        <is>
          <t>Kontaktperson / Contact Person</t>
        </is>
      </c>
      <c r="D8" s="5" t="inlineStr"/>
      <c r="E8" t="inlineStr">
        <is>
          <t>-</t>
        </is>
      </c>
      <c r="G8" t="inlineStr">
        <is>
          <t>14.08.2020</t>
        </is>
      </c>
      <c r="H8" t="inlineStr">
        <is>
          <t>Score Half Year</t>
        </is>
      </c>
    </row>
    <row r="9">
      <c r="A9" s="5" t="inlineStr">
        <is>
          <t>Währung / Currency</t>
        </is>
      </c>
      <c r="B9" t="inlineStr">
        <is>
          <t>EUR</t>
        </is>
      </c>
      <c r="C9" s="5" t="inlineStr">
        <is>
          <t>12.11.2020</t>
        </is>
      </c>
      <c r="D9" s="5" t="inlineStr">
        <is>
          <t>Q3 Earnings</t>
        </is>
      </c>
    </row>
    <row r="10">
      <c r="A10" s="5" t="inlineStr">
        <is>
          <t>Branche / Industry</t>
        </is>
      </c>
      <c r="B10" t="inlineStr">
        <is>
          <t>Electrotechnology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Varta AGVARTA-Platz 1  D-73479 Ellwangen</t>
        </is>
      </c>
    </row>
    <row r="14">
      <c r="A14" s="5" t="inlineStr">
        <is>
          <t>Management</t>
        </is>
      </c>
      <c r="B14" t="inlineStr">
        <is>
          <t>Herbert Schein, Steffen Munz</t>
        </is>
      </c>
    </row>
    <row r="15">
      <c r="A15" s="5" t="inlineStr">
        <is>
          <t>Aufsichtsrat / Board</t>
        </is>
      </c>
      <c r="B15" t="inlineStr">
        <is>
          <t>Dr. Michael Tojner, Frank Dieter Maier, Sven Quandt, Dr. Harald Sommerer, Dr. Georg Blumauer, Dr. Michael Pistauer</t>
        </is>
      </c>
    </row>
    <row r="16">
      <c r="A16" s="5" t="inlineStr">
        <is>
          <t>Beschreibung</t>
        </is>
      </c>
      <c r="B16" t="inlineStr">
        <is>
          <t>Die VARTA AG als Muttergesellschaft der Gruppe ist über ihre hauptsächlichen operativen Tochtergesellschaften VARTA Microbattery GmbH und VARTA Storage GmbH in den Geschäftssegmenten Microbatteries und Energy Storage Solutions tätig. Als einer der zwei weltweit größten Hersteller von Mikrobatterien für Hörgeräte (gemessen am Produktionsvolumen) ist die VARTA Microbattery GmbH ein Pionier im Mikrobatteriesektor. Die Mikrobatterien für Hörgeräte werden unter der Marke power one sowie als White Label-Produkte für führende Hörgerätehersteller und Batteriemarken produziert, verkauft und vermarktet. Daneben ist die VARTA Microbattery GmbH bestrebt, ihre Expertise im Bereich der Mikrobatterien für Hörgeräte auf den Wachstumsmarkt für wiederaufladbare Mikrobatterien für die Unterhaltungselektronik und eine Vielzahl an industriellen Anwendungen zu übertragen. Durch ihre Tochtergesellschaft VARTA Storage GmbH fokussiert sich die Gruppe auf das Design, die Systemintegration und die Montage von stationären Lithium-Ionen-Energiespeichersystemen für Haushalte und maßgeschneiderte Batteriespeichersysteme für OEM-Kunden. Mit vier Produktions- und Fertigungsstätten in Europa und Asien sowie Vertriebszentren in Asien, Europa und den USA sind die operativen Tochtergesellschaften der Gruppe derzeit in über 75 Ländern weltweit tätig. Copyright 2014 FINANCE BASE AG</t>
        </is>
      </c>
    </row>
    <row r="17">
      <c r="A17" s="5" t="inlineStr">
        <is>
          <t>Profile</t>
        </is>
      </c>
      <c r="B17" t="inlineStr">
        <is>
          <t>VARTA AG, the parent company of the Group operates through its principal operating subsidiaries VARTA Microbattery GmbH VARTA and Storage GmbH in the business segments Micro Batteries and Energy Storage Solutions. As one of the world's two largest manufacturers of micro-batteries for hearing aids (as measured by production volume) VARTA Microbattery GmbH is a pioneer in micro-battery sector. The micro batteries for hearing aids are produced, sold and marketed under the brand power one and as a white label products for leading hearing aid manufacturer and battery brands. In addition, the VARTA Microbattery GmbH is committed to transfer its expertise in the field of micro-batteries for hearing aids in the growth market for rechargeable micro batteries for consumer electronics, and a variety of industrial applications. Through its subsidiary VARTA Storage GmbH, the group on the design, system integration and installation of stationary lithium-ion energy storage systems for households and customized battery storage systems for OEM customers focused. With four production and manufacturing facilities in Europe and Asia as well as distribution centers in Asia, Europe and the US, the operating subsidiaries of the group are currently active in over 75 countries worldwide.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inlineStr"/>
      <c r="I19" s="5" t="inlineStr"/>
      <c r="J19" s="5" t="inlineStr"/>
      <c r="K19" s="5" t="inlineStr"/>
      <c r="L19" s="5" t="inlineStr"/>
    </row>
    <row r="20">
      <c r="A20" s="5" t="inlineStr">
        <is>
          <t>Umsatz</t>
        </is>
      </c>
      <c r="B20" s="5" t="inlineStr">
        <is>
          <t>Revenue</t>
        </is>
      </c>
      <c r="C20" t="n">
        <v>362.7</v>
      </c>
      <c r="D20" t="n">
        <v>271.7</v>
      </c>
      <c r="E20" t="n">
        <v>242.2</v>
      </c>
      <c r="F20" t="n">
        <v>213.8</v>
      </c>
      <c r="G20" t="n">
        <v>195.1</v>
      </c>
    </row>
    <row r="21">
      <c r="A21" s="5" t="inlineStr">
        <is>
          <t>Operatives Ergebnis (EBIT)</t>
        </is>
      </c>
      <c r="B21" s="5" t="inlineStr">
        <is>
          <t>EBIT Earning Before Interest &amp; Tax</t>
        </is>
      </c>
      <c r="C21" t="n">
        <v>70.8</v>
      </c>
      <c r="D21" t="n">
        <v>36.9</v>
      </c>
      <c r="E21" t="n">
        <v>23.6</v>
      </c>
      <c r="F21" t="n">
        <v>14.8</v>
      </c>
      <c r="G21" t="n">
        <v>22.5</v>
      </c>
    </row>
    <row r="22">
      <c r="A22" s="5" t="inlineStr">
        <is>
          <t>Finanzergebnis</t>
        </is>
      </c>
      <c r="B22" s="5" t="inlineStr">
        <is>
          <t>Financial Result</t>
        </is>
      </c>
      <c r="C22" t="n">
        <v>0.3</v>
      </c>
      <c r="D22" t="n">
        <v>-0.4</v>
      </c>
      <c r="E22" t="n">
        <v>-2.6</v>
      </c>
      <c r="F22" t="n">
        <v>-2.7</v>
      </c>
      <c r="G22" t="n">
        <v>-3.1</v>
      </c>
    </row>
    <row r="23">
      <c r="A23" s="5" t="inlineStr">
        <is>
          <t>Ergebnis vor Steuer (EBT)</t>
        </is>
      </c>
      <c r="B23" s="5" t="inlineStr">
        <is>
          <t>EBT Earning Before Tax</t>
        </is>
      </c>
      <c r="C23" t="n">
        <v>71.09999999999999</v>
      </c>
      <c r="D23" t="n">
        <v>36.5</v>
      </c>
      <c r="E23" t="n">
        <v>21</v>
      </c>
      <c r="F23" t="n">
        <v>12.1</v>
      </c>
      <c r="G23" t="n">
        <v>19.4</v>
      </c>
    </row>
    <row r="24">
      <c r="A24" s="5" t="inlineStr">
        <is>
          <t>Steuern auf Einkommen und Ertrag</t>
        </is>
      </c>
      <c r="B24" s="5" t="inlineStr">
        <is>
          <t>Taxes on income and earnings</t>
        </is>
      </c>
      <c r="C24" t="n">
        <v>20.6</v>
      </c>
      <c r="D24" t="n">
        <v>10.8</v>
      </c>
      <c r="E24" t="n">
        <v>7.5</v>
      </c>
      <c r="F24" t="n">
        <v>2.7</v>
      </c>
      <c r="G24" t="n">
        <v>7.8</v>
      </c>
    </row>
    <row r="25">
      <c r="A25" s="5" t="inlineStr">
        <is>
          <t>Ergebnis nach Steuer</t>
        </is>
      </c>
      <c r="B25" s="5" t="inlineStr">
        <is>
          <t>Earnings after tax</t>
        </is>
      </c>
      <c r="C25" t="n">
        <v>50.5</v>
      </c>
      <c r="D25" t="n">
        <v>25.7</v>
      </c>
      <c r="E25" t="n">
        <v>13.5</v>
      </c>
      <c r="F25" t="n">
        <v>9.4</v>
      </c>
      <c r="G25" t="n">
        <v>11.6</v>
      </c>
    </row>
    <row r="26">
      <c r="A26" s="5" t="inlineStr">
        <is>
          <t>Minderheitenanteil</t>
        </is>
      </c>
      <c r="B26" s="5" t="inlineStr">
        <is>
          <t>Minority Share</t>
        </is>
      </c>
      <c r="C26" t="n">
        <v>-0.07000000000000001</v>
      </c>
      <c r="D26" t="n">
        <v>-0.4</v>
      </c>
      <c r="E26" t="n">
        <v>-0.3</v>
      </c>
      <c r="F26" t="inlineStr">
        <is>
          <t>-</t>
        </is>
      </c>
      <c r="G26" t="inlineStr">
        <is>
          <t>-</t>
        </is>
      </c>
    </row>
    <row r="27">
      <c r="A27" s="5" t="inlineStr">
        <is>
          <t>Jahresüberschuss/-fehlbetrag</t>
        </is>
      </c>
      <c r="B27" s="5" t="inlineStr">
        <is>
          <t>Net Profit</t>
        </is>
      </c>
      <c r="C27" t="n">
        <v>50.4</v>
      </c>
      <c r="D27" t="n">
        <v>25.3</v>
      </c>
      <c r="E27" t="n">
        <v>13.3</v>
      </c>
      <c r="F27" t="n">
        <v>9.4</v>
      </c>
      <c r="G27" t="n">
        <v>11.6</v>
      </c>
    </row>
    <row r="28">
      <c r="A28" s="5" t="inlineStr">
        <is>
          <t>Summe Umlaufvermögen</t>
        </is>
      </c>
      <c r="B28" s="5" t="inlineStr">
        <is>
          <t>Current Assets</t>
        </is>
      </c>
      <c r="C28" t="n">
        <v>380.4</v>
      </c>
      <c r="D28" t="n">
        <v>249.9</v>
      </c>
      <c r="E28" t="n">
        <v>226.2</v>
      </c>
      <c r="F28" t="n">
        <v>83.3</v>
      </c>
      <c r="G28" t="n">
        <v>77.2</v>
      </c>
    </row>
    <row r="29">
      <c r="A29" s="5" t="inlineStr">
        <is>
          <t>Summe Anlagevermögen</t>
        </is>
      </c>
      <c r="B29" s="5" t="inlineStr">
        <is>
          <t>Fixed Assets</t>
        </is>
      </c>
      <c r="C29" t="n">
        <v>288.4</v>
      </c>
      <c r="D29" t="n">
        <v>151.8</v>
      </c>
      <c r="E29" t="n">
        <v>105.3</v>
      </c>
      <c r="F29" t="n">
        <v>81.59999999999999</v>
      </c>
      <c r="G29" t="n">
        <v>78.5</v>
      </c>
    </row>
    <row r="30">
      <c r="A30" s="5" t="inlineStr">
        <is>
          <t>Summe Aktiva</t>
        </is>
      </c>
      <c r="B30" s="5" t="inlineStr">
        <is>
          <t>Total Assets</t>
        </is>
      </c>
      <c r="C30" t="n">
        <v>668.8</v>
      </c>
      <c r="D30" t="n">
        <v>401.7</v>
      </c>
      <c r="E30" t="n">
        <v>331.5</v>
      </c>
      <c r="F30" t="n">
        <v>164.9</v>
      </c>
      <c r="G30" t="n">
        <v>155.7</v>
      </c>
    </row>
    <row r="31">
      <c r="A31" s="5" t="inlineStr">
        <is>
          <t>Summe kurzfristiges Fremdkapital</t>
        </is>
      </c>
      <c r="B31" s="5" t="inlineStr">
        <is>
          <t>Short-Term Debt</t>
        </is>
      </c>
      <c r="C31" t="n">
        <v>165.2</v>
      </c>
      <c r="D31" t="n">
        <v>81.90000000000001</v>
      </c>
      <c r="E31" t="n">
        <v>71.59999999999999</v>
      </c>
      <c r="F31" t="n">
        <v>55.1</v>
      </c>
      <c r="G31" t="n">
        <v>66.40000000000001</v>
      </c>
    </row>
    <row r="32">
      <c r="A32" s="5" t="inlineStr">
        <is>
          <t>Summe langfristiges Fremdkapital</t>
        </is>
      </c>
      <c r="B32" s="5" t="inlineStr">
        <is>
          <t>Long-Term Debt</t>
        </is>
      </c>
      <c r="C32" t="n">
        <v>88.8</v>
      </c>
      <c r="D32" t="n">
        <v>60.4</v>
      </c>
      <c r="E32" t="n">
        <v>29.4</v>
      </c>
      <c r="F32" t="n">
        <v>44.5</v>
      </c>
      <c r="G32" t="n">
        <v>34.3</v>
      </c>
    </row>
    <row r="33">
      <c r="A33" s="5" t="inlineStr">
        <is>
          <t>Summe Fremdkapital</t>
        </is>
      </c>
      <c r="B33" s="5" t="inlineStr">
        <is>
          <t>Total Liabilities</t>
        </is>
      </c>
      <c r="C33" t="n">
        <v>254</v>
      </c>
      <c r="D33" t="n">
        <v>142.3</v>
      </c>
      <c r="E33" t="n">
        <v>101</v>
      </c>
      <c r="F33" t="n">
        <v>99.59999999999999</v>
      </c>
      <c r="G33" t="n">
        <v>100.7</v>
      </c>
    </row>
    <row r="34">
      <c r="A34" s="5" t="inlineStr">
        <is>
          <t>Minderheitenanteil</t>
        </is>
      </c>
      <c r="B34" s="5" t="inlineStr">
        <is>
          <t>Minority Share</t>
        </is>
      </c>
      <c r="C34" t="n">
        <v>0.2</v>
      </c>
      <c r="D34" t="n">
        <v>1.4</v>
      </c>
      <c r="E34" t="n">
        <v>1</v>
      </c>
      <c r="F34" t="inlineStr">
        <is>
          <t>-</t>
        </is>
      </c>
      <c r="G34" t="inlineStr">
        <is>
          <t>-</t>
        </is>
      </c>
    </row>
    <row r="35">
      <c r="A35" s="5" t="inlineStr">
        <is>
          <t>Summe Eigenkapital</t>
        </is>
      </c>
      <c r="B35" s="5" t="inlineStr">
        <is>
          <t>Equity</t>
        </is>
      </c>
      <c r="C35" t="n">
        <v>414.6</v>
      </c>
      <c r="D35" t="n">
        <v>258</v>
      </c>
      <c r="E35" t="n">
        <v>229.5</v>
      </c>
      <c r="F35" t="inlineStr">
        <is>
          <t>-</t>
        </is>
      </c>
      <c r="G35" t="inlineStr">
        <is>
          <t>-</t>
        </is>
      </c>
    </row>
    <row r="36">
      <c r="A36" s="5" t="inlineStr">
        <is>
          <t>Summe Passiva</t>
        </is>
      </c>
      <c r="B36" s="5" t="inlineStr">
        <is>
          <t>Liabilities &amp; Shareholder Equity</t>
        </is>
      </c>
      <c r="C36" t="n">
        <v>668.8</v>
      </c>
      <c r="D36" t="n">
        <v>401.7</v>
      </c>
      <c r="E36" t="n">
        <v>331.5</v>
      </c>
      <c r="F36" t="n">
        <v>164.9</v>
      </c>
      <c r="G36" t="n">
        <v>155.7</v>
      </c>
    </row>
    <row r="37">
      <c r="A37" s="5" t="inlineStr">
        <is>
          <t>Mio.Aktien im Umlauf</t>
        </is>
      </c>
      <c r="B37" s="5" t="inlineStr">
        <is>
          <t>Million shares outstanding</t>
        </is>
      </c>
      <c r="C37" t="n">
        <v>40.42</v>
      </c>
      <c r="D37" t="n">
        <v>38.2</v>
      </c>
      <c r="E37" t="n">
        <v>38.2</v>
      </c>
      <c r="F37" t="n">
        <v>29.6</v>
      </c>
      <c r="G37" t="inlineStr">
        <is>
          <t>-</t>
        </is>
      </c>
    </row>
    <row r="38">
      <c r="A38" s="5" t="inlineStr">
        <is>
          <t>Gezeichnetes Kapital (in Mio.)</t>
        </is>
      </c>
      <c r="B38" s="5" t="inlineStr">
        <is>
          <t>Subscribed Capital in M</t>
        </is>
      </c>
      <c r="C38" t="n">
        <v>40.42</v>
      </c>
      <c r="D38" t="n">
        <v>38.2</v>
      </c>
      <c r="E38" t="n">
        <v>38.2</v>
      </c>
      <c r="F38" t="n">
        <v>29.6</v>
      </c>
      <c r="G38" t="inlineStr">
        <is>
          <t>-</t>
        </is>
      </c>
    </row>
    <row r="39">
      <c r="A39" s="5" t="inlineStr">
        <is>
          <t>Ergebnis je Aktie (brutto)</t>
        </is>
      </c>
      <c r="B39" s="5" t="inlineStr">
        <is>
          <t>Earnings per share</t>
        </is>
      </c>
      <c r="C39" t="n">
        <v>1.76</v>
      </c>
      <c r="D39" t="n">
        <v>0.96</v>
      </c>
      <c r="E39" t="n">
        <v>0.55</v>
      </c>
      <c r="F39" t="n">
        <v>0.41</v>
      </c>
      <c r="G39" t="inlineStr">
        <is>
          <t>-</t>
        </is>
      </c>
    </row>
    <row r="40">
      <c r="A40" s="5" t="inlineStr">
        <is>
          <t>Ergebnis je Aktie (unverwässert)</t>
        </is>
      </c>
      <c r="B40" s="5" t="inlineStr">
        <is>
          <t>Basic Earnings per share</t>
        </is>
      </c>
      <c r="C40" t="n">
        <v>1.28</v>
      </c>
      <c r="D40" t="n">
        <v>0.66</v>
      </c>
      <c r="E40" t="n">
        <v>0.36</v>
      </c>
      <c r="F40" t="n">
        <v>0.59</v>
      </c>
      <c r="G40" t="n">
        <v>0.39</v>
      </c>
    </row>
    <row r="41">
      <c r="A41" s="5" t="inlineStr">
        <is>
          <t>Ergebnis je Aktie (verwässert)</t>
        </is>
      </c>
      <c r="B41" s="5" t="inlineStr">
        <is>
          <t>Diluted Earnings per share</t>
        </is>
      </c>
      <c r="C41" t="n">
        <v>1.28</v>
      </c>
      <c r="D41" t="n">
        <v>0.66</v>
      </c>
      <c r="E41" t="n">
        <v>0.36</v>
      </c>
      <c r="F41" t="n">
        <v>0.59</v>
      </c>
      <c r="G41" t="n">
        <v>0.39</v>
      </c>
    </row>
    <row r="42">
      <c r="A42" s="5" t="inlineStr">
        <is>
          <t>Dividende je Aktie</t>
        </is>
      </c>
      <c r="B42" s="5" t="inlineStr">
        <is>
          <t>Dividend per share</t>
        </is>
      </c>
      <c r="C42" t="inlineStr">
        <is>
          <t>-</t>
        </is>
      </c>
      <c r="D42" t="inlineStr">
        <is>
          <t>-</t>
        </is>
      </c>
      <c r="E42" t="inlineStr">
        <is>
          <t>-</t>
        </is>
      </c>
      <c r="F42" t="inlineStr">
        <is>
          <t>-</t>
        </is>
      </c>
      <c r="G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row>
    <row r="44">
      <c r="A44" s="5" t="inlineStr">
        <is>
          <t>Umsatz</t>
        </is>
      </c>
      <c r="B44" s="5" t="inlineStr">
        <is>
          <t>Revenue</t>
        </is>
      </c>
      <c r="C44" t="n">
        <v>8.970000000000001</v>
      </c>
      <c r="D44" t="n">
        <v>7.11</v>
      </c>
      <c r="E44" t="n">
        <v>6.34</v>
      </c>
      <c r="F44" t="n">
        <v>7.22</v>
      </c>
      <c r="G44" t="inlineStr">
        <is>
          <t>-</t>
        </is>
      </c>
    </row>
    <row r="45">
      <c r="A45" s="5" t="inlineStr">
        <is>
          <t>Buchwert je Aktie</t>
        </is>
      </c>
      <c r="B45" s="5" t="inlineStr">
        <is>
          <t>Book value per share</t>
        </is>
      </c>
      <c r="C45" t="n">
        <v>10.26</v>
      </c>
      <c r="D45" t="n">
        <v>6.79</v>
      </c>
      <c r="E45" t="n">
        <v>6.03</v>
      </c>
      <c r="F45" t="n">
        <v>2.21</v>
      </c>
      <c r="G45" t="inlineStr">
        <is>
          <t>-</t>
        </is>
      </c>
    </row>
    <row r="46">
      <c r="A46" s="5" t="inlineStr">
        <is>
          <t>Cashflow je Aktie</t>
        </is>
      </c>
      <c r="B46" s="5" t="inlineStr">
        <is>
          <t>Cashflow per share</t>
        </is>
      </c>
      <c r="C46" t="n">
        <v>2.61</v>
      </c>
      <c r="D46" t="n">
        <v>1.83</v>
      </c>
      <c r="E46" t="n">
        <v>0.48</v>
      </c>
      <c r="F46" t="n">
        <v>0.82</v>
      </c>
      <c r="G46" t="inlineStr">
        <is>
          <t>-</t>
        </is>
      </c>
    </row>
    <row r="47">
      <c r="A47" s="5" t="inlineStr">
        <is>
          <t>Bilanzsumme je Aktie</t>
        </is>
      </c>
      <c r="B47" s="5" t="inlineStr">
        <is>
          <t>Total assets per share</t>
        </is>
      </c>
      <c r="C47" t="n">
        <v>16.55</v>
      </c>
      <c r="D47" t="n">
        <v>10.52</v>
      </c>
      <c r="E47" t="n">
        <v>8.68</v>
      </c>
      <c r="F47" t="n">
        <v>5.57</v>
      </c>
      <c r="G47" t="inlineStr">
        <is>
          <t>-</t>
        </is>
      </c>
    </row>
    <row r="48">
      <c r="A48" s="5" t="inlineStr">
        <is>
          <t>Personal am Ende des Jahres</t>
        </is>
      </c>
      <c r="B48" s="5" t="inlineStr">
        <is>
          <t>Staff at the end of year</t>
        </is>
      </c>
      <c r="C48" t="n">
        <v>1317</v>
      </c>
      <c r="D48" t="n">
        <v>1224</v>
      </c>
      <c r="E48" t="n">
        <v>1155</v>
      </c>
      <c r="F48" t="n">
        <v>1070</v>
      </c>
      <c r="G48" t="inlineStr">
        <is>
          <t>-</t>
        </is>
      </c>
    </row>
    <row r="49">
      <c r="A49" s="5" t="inlineStr">
        <is>
          <t>Personalaufwand in Mio. EUR</t>
        </is>
      </c>
      <c r="B49" s="5" t="inlineStr">
        <is>
          <t>Personnel expenses in M</t>
        </is>
      </c>
      <c r="C49" t="n">
        <v>114.4</v>
      </c>
      <c r="D49" t="n">
        <v>92.40000000000001</v>
      </c>
      <c r="E49" t="n">
        <v>86</v>
      </c>
      <c r="F49" t="n">
        <v>76.7</v>
      </c>
      <c r="G49" t="inlineStr">
        <is>
          <t>-</t>
        </is>
      </c>
    </row>
    <row r="50">
      <c r="A50" s="5" t="inlineStr">
        <is>
          <t>Aufwand je Mitarbeiter in EUR</t>
        </is>
      </c>
      <c r="B50" s="5" t="inlineStr">
        <is>
          <t>Effort per employee</t>
        </is>
      </c>
      <c r="C50" t="n">
        <v>86864</v>
      </c>
      <c r="D50" t="n">
        <v>75490</v>
      </c>
      <c r="E50" t="n">
        <v>74459</v>
      </c>
      <c r="F50" t="n">
        <v>71682</v>
      </c>
      <c r="G50" t="inlineStr">
        <is>
          <t>-</t>
        </is>
      </c>
    </row>
    <row r="51">
      <c r="A51" s="5" t="inlineStr">
        <is>
          <t>Umsatz je Aktie</t>
        </is>
      </c>
      <c r="B51" s="5" t="inlineStr">
        <is>
          <t>Revenue per share</t>
        </is>
      </c>
      <c r="C51" t="n">
        <v>276021</v>
      </c>
      <c r="D51" t="n">
        <v>221936</v>
      </c>
      <c r="E51" t="n">
        <v>209660</v>
      </c>
      <c r="F51" t="n">
        <v>199827</v>
      </c>
      <c r="G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row>
    <row r="53">
      <c r="A53" s="5" t="inlineStr">
        <is>
          <t>Gewinn je Mitarbeiter in EUR</t>
        </is>
      </c>
      <c r="B53" s="5" t="inlineStr">
        <is>
          <t>Earnings per employee</t>
        </is>
      </c>
      <c r="C53" t="n">
        <v>38269</v>
      </c>
      <c r="D53" t="n">
        <v>20670</v>
      </c>
      <c r="E53" t="n">
        <v>11515</v>
      </c>
      <c r="F53" t="n">
        <v>8785</v>
      </c>
      <c r="G53" t="inlineStr">
        <is>
          <t>-</t>
        </is>
      </c>
    </row>
    <row r="54">
      <c r="A54" s="5" t="inlineStr">
        <is>
          <t>KGV (Kurs/Gewinn)</t>
        </is>
      </c>
      <c r="B54" s="5" t="inlineStr">
        <is>
          <t>PE (price/earnings)</t>
        </is>
      </c>
      <c r="C54" t="n">
        <v>95.2</v>
      </c>
      <c r="D54" t="n">
        <v>37.7</v>
      </c>
      <c r="E54" t="n">
        <v>59.4</v>
      </c>
      <c r="F54" t="inlineStr">
        <is>
          <t>-</t>
        </is>
      </c>
      <c r="G54" t="inlineStr">
        <is>
          <t>-</t>
        </is>
      </c>
    </row>
    <row r="55">
      <c r="A55" s="5" t="inlineStr">
        <is>
          <t>KUV (Kurs/Umsatz)</t>
        </is>
      </c>
      <c r="B55" s="5" t="inlineStr">
        <is>
          <t>PS (price/sales)</t>
        </is>
      </c>
      <c r="C55" t="n">
        <v>13.57</v>
      </c>
      <c r="D55" t="n">
        <v>3.5</v>
      </c>
      <c r="E55" t="n">
        <v>3.37</v>
      </c>
      <c r="F55" t="inlineStr">
        <is>
          <t>-</t>
        </is>
      </c>
      <c r="G55" t="inlineStr">
        <is>
          <t>-</t>
        </is>
      </c>
    </row>
    <row r="56">
      <c r="A56" s="5" t="inlineStr">
        <is>
          <t>KBV (Kurs/Buchwert)</t>
        </is>
      </c>
      <c r="B56" s="5" t="inlineStr">
        <is>
          <t>PB (price/book value)</t>
        </is>
      </c>
      <c r="C56" t="n">
        <v>11.88</v>
      </c>
      <c r="D56" t="n">
        <v>3.68</v>
      </c>
      <c r="E56" t="n">
        <v>3.56</v>
      </c>
      <c r="F56" t="inlineStr">
        <is>
          <t>-</t>
        </is>
      </c>
      <c r="G56" t="inlineStr">
        <is>
          <t>-</t>
        </is>
      </c>
    </row>
    <row r="57">
      <c r="A57" s="5" t="inlineStr">
        <is>
          <t>KCV (Kurs/Cashflow)</t>
        </is>
      </c>
      <c r="B57" s="5" t="inlineStr">
        <is>
          <t>PC (price/cashflow)</t>
        </is>
      </c>
      <c r="C57" t="n">
        <v>46.58</v>
      </c>
      <c r="D57" t="n">
        <v>13.62</v>
      </c>
      <c r="E57" t="n">
        <v>44.15</v>
      </c>
      <c r="F57" t="inlineStr">
        <is>
          <t>-</t>
        </is>
      </c>
      <c r="G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row>
    <row r="59">
      <c r="A59" s="5" t="inlineStr">
        <is>
          <t>Gewinnrendite in %</t>
        </is>
      </c>
      <c r="B59" s="5" t="inlineStr">
        <is>
          <t>Return on profit in %</t>
        </is>
      </c>
      <c r="C59" t="n">
        <v>1.1</v>
      </c>
      <c r="D59" t="n">
        <v>2.7</v>
      </c>
      <c r="E59" t="n">
        <v>1.7</v>
      </c>
      <c r="F59" t="inlineStr">
        <is>
          <t>-</t>
        </is>
      </c>
      <c r="G59" t="inlineStr">
        <is>
          <t>-</t>
        </is>
      </c>
    </row>
    <row r="60">
      <c r="A60" s="5" t="inlineStr">
        <is>
          <t>Eigenkapitalrendite in %</t>
        </is>
      </c>
      <c r="B60" s="5" t="inlineStr">
        <is>
          <t>Return on Equity in %</t>
        </is>
      </c>
      <c r="C60" t="n">
        <v>12.15</v>
      </c>
      <c r="D60" t="n">
        <v>9.75</v>
      </c>
      <c r="E60" t="n">
        <v>5.77</v>
      </c>
      <c r="F60" t="n">
        <v>14.4</v>
      </c>
      <c r="G60" t="n">
        <v>21.13</v>
      </c>
    </row>
    <row r="61">
      <c r="A61" s="5" t="inlineStr">
        <is>
          <t>Umsatzrendite in %</t>
        </is>
      </c>
      <c r="B61" s="5" t="inlineStr">
        <is>
          <t>Return on sales in %</t>
        </is>
      </c>
      <c r="C61" t="n">
        <v>13.9</v>
      </c>
      <c r="D61" t="n">
        <v>9.31</v>
      </c>
      <c r="E61" t="n">
        <v>5.49</v>
      </c>
      <c r="F61" t="n">
        <v>4.4</v>
      </c>
      <c r="G61" t="n">
        <v>5.95</v>
      </c>
    </row>
    <row r="62">
      <c r="A62" s="5" t="inlineStr">
        <is>
          <t>Gesamtkapitalrendite in %</t>
        </is>
      </c>
      <c r="B62" s="5" t="inlineStr">
        <is>
          <t>Total Return on Investment in %</t>
        </is>
      </c>
      <c r="C62" t="n">
        <v>7.7</v>
      </c>
      <c r="D62" t="n">
        <v>6.4</v>
      </c>
      <c r="E62" t="n">
        <v>4.25</v>
      </c>
      <c r="F62" t="n">
        <v>6.79</v>
      </c>
      <c r="G62" t="n">
        <v>9.44</v>
      </c>
    </row>
    <row r="63">
      <c r="A63" s="5" t="inlineStr">
        <is>
          <t>Return on Investment in %</t>
        </is>
      </c>
      <c r="B63" s="5" t="inlineStr">
        <is>
          <t>Return on Investment in %</t>
        </is>
      </c>
      <c r="C63" t="n">
        <v>7.54</v>
      </c>
      <c r="D63" t="n">
        <v>6.3</v>
      </c>
      <c r="E63" t="n">
        <v>4.01</v>
      </c>
      <c r="F63" t="n">
        <v>5.7</v>
      </c>
      <c r="G63" t="n">
        <v>7.45</v>
      </c>
    </row>
    <row r="64">
      <c r="A64" s="5" t="inlineStr">
        <is>
          <t>Arbeitsintensität in %</t>
        </is>
      </c>
      <c r="B64" s="5" t="inlineStr">
        <is>
          <t>Work Intensity in %</t>
        </is>
      </c>
      <c r="C64" t="n">
        <v>56.88</v>
      </c>
      <c r="D64" t="n">
        <v>62.21</v>
      </c>
      <c r="E64" t="n">
        <v>68.23999999999999</v>
      </c>
      <c r="F64" t="n">
        <v>50.52</v>
      </c>
      <c r="G64" t="n">
        <v>49.58</v>
      </c>
    </row>
    <row r="65">
      <c r="A65" s="5" t="inlineStr">
        <is>
          <t>Eigenkapitalquote in %</t>
        </is>
      </c>
      <c r="B65" s="5" t="inlineStr">
        <is>
          <t>Equity Ratio in %</t>
        </is>
      </c>
      <c r="C65" t="n">
        <v>62.02</v>
      </c>
      <c r="D65" t="n">
        <v>64.58</v>
      </c>
      <c r="E65" t="n">
        <v>69.53</v>
      </c>
      <c r="F65" t="n">
        <v>39.6</v>
      </c>
      <c r="G65" t="n">
        <v>35.26</v>
      </c>
    </row>
    <row r="66">
      <c r="A66" s="5" t="inlineStr">
        <is>
          <t>Fremdkapitalquote in %</t>
        </is>
      </c>
      <c r="B66" s="5" t="inlineStr">
        <is>
          <t>Debt Ratio in %</t>
        </is>
      </c>
      <c r="C66" t="n">
        <v>37.98</v>
      </c>
      <c r="D66" t="n">
        <v>35.42</v>
      </c>
      <c r="E66" t="n">
        <v>30.47</v>
      </c>
      <c r="F66" t="n">
        <v>60.4</v>
      </c>
      <c r="G66" t="n">
        <v>64.73999999999999</v>
      </c>
    </row>
    <row r="67">
      <c r="A67" s="5" t="inlineStr">
        <is>
          <t>Verschuldungsgrad in %</t>
        </is>
      </c>
      <c r="B67" s="5" t="inlineStr">
        <is>
          <t>Finance Gearing in %</t>
        </is>
      </c>
      <c r="C67" t="n">
        <v>61.23</v>
      </c>
      <c r="D67" t="n">
        <v>54.86</v>
      </c>
      <c r="E67" t="n">
        <v>43.82</v>
      </c>
      <c r="F67" t="n">
        <v>152.53</v>
      </c>
      <c r="G67" t="n">
        <v>183.61</v>
      </c>
    </row>
    <row r="68">
      <c r="A68" s="5" t="inlineStr"/>
      <c r="B68" s="5" t="inlineStr"/>
    </row>
    <row r="69">
      <c r="A69" s="5" t="inlineStr">
        <is>
          <t>Kurzfristige Vermögensquote in %</t>
        </is>
      </c>
      <c r="B69" s="5" t="inlineStr">
        <is>
          <t>Current Assets Ratio in %</t>
        </is>
      </c>
      <c r="C69" t="n">
        <v>56.88</v>
      </c>
      <c r="D69" t="n">
        <v>62.21</v>
      </c>
      <c r="E69" t="n">
        <v>68.23999999999999</v>
      </c>
      <c r="F69" t="n">
        <v>50.52</v>
      </c>
    </row>
    <row r="70">
      <c r="A70" s="5" t="inlineStr">
        <is>
          <t>Nettogewinn Marge in %</t>
        </is>
      </c>
      <c r="B70" s="5" t="inlineStr">
        <is>
          <t>Net Profit Marge in %</t>
        </is>
      </c>
      <c r="C70" t="n">
        <v>561.87</v>
      </c>
      <c r="D70" t="n">
        <v>355.84</v>
      </c>
      <c r="E70" t="n">
        <v>209.78</v>
      </c>
      <c r="F70" t="n">
        <v>130.19</v>
      </c>
    </row>
    <row r="71">
      <c r="A71" s="5" t="inlineStr">
        <is>
          <t>Operative Ergebnis Marge in %</t>
        </is>
      </c>
      <c r="B71" s="5" t="inlineStr">
        <is>
          <t>EBIT Marge in %</t>
        </is>
      </c>
      <c r="C71" t="n">
        <v>789.3</v>
      </c>
      <c r="D71" t="n">
        <v>518.99</v>
      </c>
      <c r="E71" t="n">
        <v>372.24</v>
      </c>
      <c r="F71" t="n">
        <v>204.99</v>
      </c>
    </row>
    <row r="72">
      <c r="A72" s="5" t="inlineStr">
        <is>
          <t>Vermögensumsschlag in %</t>
        </is>
      </c>
      <c r="B72" s="5" t="inlineStr">
        <is>
          <t>Asset Turnover in %</t>
        </is>
      </c>
      <c r="C72" t="n">
        <v>1.34</v>
      </c>
      <c r="D72" t="n">
        <v>1.77</v>
      </c>
      <c r="E72" t="n">
        <v>1.91</v>
      </c>
      <c r="F72" t="n">
        <v>4.38</v>
      </c>
    </row>
    <row r="73">
      <c r="A73" s="5" t="inlineStr">
        <is>
          <t>Langfristige Vermögensquote in %</t>
        </is>
      </c>
      <c r="B73" s="5" t="inlineStr">
        <is>
          <t>Non-Current Assets Ratio in %</t>
        </is>
      </c>
      <c r="C73" t="n">
        <v>43.12</v>
      </c>
      <c r="D73" t="n">
        <v>37.79</v>
      </c>
      <c r="E73" t="n">
        <v>31.76</v>
      </c>
      <c r="F73" t="n">
        <v>49.48</v>
      </c>
    </row>
    <row r="74">
      <c r="A74" s="5" t="inlineStr">
        <is>
          <t>Gesamtkapitalrentabilität</t>
        </is>
      </c>
      <c r="B74" s="5" t="inlineStr">
        <is>
          <t>ROA Return on Assets in %</t>
        </is>
      </c>
      <c r="C74" t="n">
        <v>7.54</v>
      </c>
      <c r="D74" t="n">
        <v>6.3</v>
      </c>
      <c r="E74" t="n">
        <v>4.01</v>
      </c>
      <c r="F74" t="n">
        <v>5.7</v>
      </c>
    </row>
    <row r="75">
      <c r="A75" s="5" t="inlineStr">
        <is>
          <t>Ertrag des eingesetzten Kapitals</t>
        </is>
      </c>
      <c r="B75" s="5" t="inlineStr">
        <is>
          <t>ROCE Return on Cap. Empl. in %</t>
        </is>
      </c>
      <c r="C75" t="n">
        <v>14.06</v>
      </c>
      <c r="D75" t="n">
        <v>11.54</v>
      </c>
      <c r="E75" t="n">
        <v>9.08</v>
      </c>
      <c r="F75" t="n">
        <v>13.48</v>
      </c>
    </row>
    <row r="76">
      <c r="A76" s="5" t="inlineStr">
        <is>
          <t>Eigenkapital zu Anlagevermögen</t>
        </is>
      </c>
      <c r="B76" s="5" t="inlineStr">
        <is>
          <t>Equity to Fixed Assets in %</t>
        </is>
      </c>
      <c r="C76" t="n">
        <v>143.76</v>
      </c>
      <c r="D76" t="n">
        <v>169.96</v>
      </c>
      <c r="E76" t="n">
        <v>217.95</v>
      </c>
      <c r="F76" t="inlineStr">
        <is>
          <t>-</t>
        </is>
      </c>
    </row>
    <row r="77">
      <c r="A77" s="5" t="inlineStr">
        <is>
          <t>Liquidität Dritten Grades</t>
        </is>
      </c>
      <c r="B77" s="5" t="inlineStr">
        <is>
          <t>Current Ratio in %</t>
        </is>
      </c>
      <c r="C77" t="n">
        <v>230.27</v>
      </c>
      <c r="D77" t="n">
        <v>305.13</v>
      </c>
      <c r="E77" t="n">
        <v>315.92</v>
      </c>
      <c r="F77" t="n">
        <v>151.18</v>
      </c>
    </row>
    <row r="78">
      <c r="A78" s="5" t="inlineStr">
        <is>
          <t>Operativer Cashflow</t>
        </is>
      </c>
      <c r="B78" s="5" t="inlineStr">
        <is>
          <t>Operating Cashflow in M</t>
        </is>
      </c>
      <c r="C78" t="n">
        <v>1882.7636</v>
      </c>
      <c r="D78" t="n">
        <v>520.284</v>
      </c>
      <c r="E78" t="n">
        <v>1686.53</v>
      </c>
      <c r="F78" t="inlineStr">
        <is>
          <t>-</t>
        </is>
      </c>
    </row>
    <row r="79">
      <c r="A79" s="5" t="inlineStr">
        <is>
          <t>Aktienrückkauf</t>
        </is>
      </c>
      <c r="B79" s="5" t="inlineStr">
        <is>
          <t>Share Buyback in M</t>
        </is>
      </c>
      <c r="C79" t="n">
        <v>-2.219999999999999</v>
      </c>
      <c r="D79" t="n">
        <v>0</v>
      </c>
      <c r="E79" t="n">
        <v>-8.600000000000001</v>
      </c>
      <c r="F79" t="inlineStr">
        <is>
          <t>-</t>
        </is>
      </c>
    </row>
    <row r="80">
      <c r="A80" s="5" t="inlineStr">
        <is>
          <t>Umsatzwachstum 1J in %</t>
        </is>
      </c>
      <c r="B80" s="5" t="inlineStr">
        <is>
          <t>Revenue Growth 1Y in %</t>
        </is>
      </c>
      <c r="C80" t="n">
        <v>26.16</v>
      </c>
      <c r="D80" t="n">
        <v>12.15</v>
      </c>
      <c r="E80" t="n">
        <v>-12.19</v>
      </c>
      <c r="F80" t="inlineStr">
        <is>
          <t>-</t>
        </is>
      </c>
    </row>
    <row r="81">
      <c r="A81" s="5" t="inlineStr">
        <is>
          <t>Umsatzwachstum 3J in %</t>
        </is>
      </c>
      <c r="B81" s="5" t="inlineStr">
        <is>
          <t>Revenue Growth 3Y in %</t>
        </is>
      </c>
      <c r="C81" t="n">
        <v>8.710000000000001</v>
      </c>
      <c r="D81" t="inlineStr">
        <is>
          <t>-</t>
        </is>
      </c>
      <c r="E81" t="inlineStr">
        <is>
          <t>-</t>
        </is>
      </c>
      <c r="F81" t="inlineStr">
        <is>
          <t>-</t>
        </is>
      </c>
    </row>
    <row r="82">
      <c r="A82" s="5" t="inlineStr">
        <is>
          <t>Umsatzwachstum 5J in %</t>
        </is>
      </c>
      <c r="B82" s="5" t="inlineStr">
        <is>
          <t>Revenue Growth 5Y in %</t>
        </is>
      </c>
      <c r="C82" t="inlineStr">
        <is>
          <t>-</t>
        </is>
      </c>
      <c r="D82" t="inlineStr">
        <is>
          <t>-</t>
        </is>
      </c>
      <c r="E82" t="inlineStr">
        <is>
          <t>-</t>
        </is>
      </c>
      <c r="F82" t="inlineStr">
        <is>
          <t>-</t>
        </is>
      </c>
    </row>
    <row r="83">
      <c r="A83" s="5" t="inlineStr">
        <is>
          <t>Umsatzwachstum 10J in %</t>
        </is>
      </c>
      <c r="B83" s="5" t="inlineStr">
        <is>
          <t>Revenue Growth 10Y in %</t>
        </is>
      </c>
      <c r="C83" t="inlineStr">
        <is>
          <t>-</t>
        </is>
      </c>
      <c r="D83" t="inlineStr">
        <is>
          <t>-</t>
        </is>
      </c>
      <c r="E83" t="inlineStr">
        <is>
          <t>-</t>
        </is>
      </c>
      <c r="F83" t="inlineStr">
        <is>
          <t>-</t>
        </is>
      </c>
    </row>
    <row r="84">
      <c r="A84" s="5" t="inlineStr">
        <is>
          <t>Gewinnwachstum 1J in %</t>
        </is>
      </c>
      <c r="B84" s="5" t="inlineStr">
        <is>
          <t>Earnings Growth 1Y in %</t>
        </is>
      </c>
      <c r="C84" t="n">
        <v>99.20999999999999</v>
      </c>
      <c r="D84" t="n">
        <v>90.23</v>
      </c>
      <c r="E84" t="n">
        <v>41.49</v>
      </c>
      <c r="F84" t="n">
        <v>-18.97</v>
      </c>
    </row>
    <row r="85">
      <c r="A85" s="5" t="inlineStr">
        <is>
          <t>Gewinnwachstum 3J in %</t>
        </is>
      </c>
      <c r="B85" s="5" t="inlineStr">
        <is>
          <t>Earnings Growth 3Y in %</t>
        </is>
      </c>
      <c r="C85" t="n">
        <v>76.98</v>
      </c>
      <c r="D85" t="n">
        <v>37.58</v>
      </c>
      <c r="E85" t="inlineStr">
        <is>
          <t>-</t>
        </is>
      </c>
      <c r="F85" t="inlineStr">
        <is>
          <t>-</t>
        </is>
      </c>
    </row>
    <row r="86">
      <c r="A86" s="5" t="inlineStr">
        <is>
          <t>Gewinnwachstum 5J in %</t>
        </is>
      </c>
      <c r="B86" s="5" t="inlineStr">
        <is>
          <t>Earnings Growth 5Y in %</t>
        </is>
      </c>
      <c r="C86" t="inlineStr">
        <is>
          <t>-</t>
        </is>
      </c>
      <c r="D86" t="inlineStr">
        <is>
          <t>-</t>
        </is>
      </c>
      <c r="E86" t="inlineStr">
        <is>
          <t>-</t>
        </is>
      </c>
      <c r="F86" t="inlineStr">
        <is>
          <t>-</t>
        </is>
      </c>
    </row>
    <row r="87">
      <c r="A87" s="5" t="inlineStr">
        <is>
          <t>Gewinnwachstum 10J in %</t>
        </is>
      </c>
      <c r="B87" s="5" t="inlineStr">
        <is>
          <t>Earnings Growth 10Y in %</t>
        </is>
      </c>
      <c r="C87" t="inlineStr">
        <is>
          <t>-</t>
        </is>
      </c>
      <c r="D87" t="inlineStr">
        <is>
          <t>-</t>
        </is>
      </c>
      <c r="E87" t="inlineStr">
        <is>
          <t>-</t>
        </is>
      </c>
      <c r="F87" t="inlineStr">
        <is>
          <t>-</t>
        </is>
      </c>
    </row>
    <row r="88">
      <c r="A88" s="5" t="inlineStr">
        <is>
          <t>PEG Ratio</t>
        </is>
      </c>
      <c r="B88" s="5" t="inlineStr">
        <is>
          <t>KGW Kurs/Gewinn/Wachstum</t>
        </is>
      </c>
      <c r="C88" t="inlineStr">
        <is>
          <t>-</t>
        </is>
      </c>
      <c r="D88" t="inlineStr">
        <is>
          <t>-</t>
        </is>
      </c>
      <c r="E88" t="inlineStr">
        <is>
          <t>-</t>
        </is>
      </c>
      <c r="F88" t="inlineStr">
        <is>
          <t>-</t>
        </is>
      </c>
    </row>
    <row r="89">
      <c r="A89" s="5" t="inlineStr">
        <is>
          <t>EBIT-Wachstum 1J in %</t>
        </is>
      </c>
      <c r="B89" s="5" t="inlineStr">
        <is>
          <t>EBIT Growth 1Y in %</t>
        </is>
      </c>
      <c r="C89" t="n">
        <v>91.87</v>
      </c>
      <c r="D89" t="n">
        <v>56.36</v>
      </c>
      <c r="E89" t="n">
        <v>59.46</v>
      </c>
      <c r="F89" t="n">
        <v>-34.22</v>
      </c>
    </row>
    <row r="90">
      <c r="A90" s="5" t="inlineStr">
        <is>
          <t>EBIT-Wachstum 3J in %</t>
        </is>
      </c>
      <c r="B90" s="5" t="inlineStr">
        <is>
          <t>EBIT Growth 3Y in %</t>
        </is>
      </c>
      <c r="C90" t="n">
        <v>69.23</v>
      </c>
      <c r="D90" t="n">
        <v>27.2</v>
      </c>
      <c r="E90" t="inlineStr">
        <is>
          <t>-</t>
        </is>
      </c>
      <c r="F90" t="inlineStr">
        <is>
          <t>-</t>
        </is>
      </c>
    </row>
    <row r="91">
      <c r="A91" s="5" t="inlineStr">
        <is>
          <t>EBIT-Wachstum 5J in %</t>
        </is>
      </c>
      <c r="B91" s="5" t="inlineStr">
        <is>
          <t>EBIT Growth 5Y in %</t>
        </is>
      </c>
      <c r="C91" t="inlineStr">
        <is>
          <t>-</t>
        </is>
      </c>
      <c r="D91" t="inlineStr">
        <is>
          <t>-</t>
        </is>
      </c>
      <c r="E91" t="inlineStr">
        <is>
          <t>-</t>
        </is>
      </c>
      <c r="F91" t="inlineStr">
        <is>
          <t>-</t>
        </is>
      </c>
    </row>
    <row r="92">
      <c r="A92" s="5" t="inlineStr">
        <is>
          <t>EBIT-Wachstum 10J in %</t>
        </is>
      </c>
      <c r="B92" s="5" t="inlineStr">
        <is>
          <t>EBIT Growth 10Y in %</t>
        </is>
      </c>
      <c r="C92" t="inlineStr">
        <is>
          <t>-</t>
        </is>
      </c>
      <c r="D92" t="inlineStr">
        <is>
          <t>-</t>
        </is>
      </c>
      <c r="E92" t="inlineStr">
        <is>
          <t>-</t>
        </is>
      </c>
      <c r="F92" t="inlineStr">
        <is>
          <t>-</t>
        </is>
      </c>
    </row>
    <row r="93">
      <c r="A93" s="5" t="inlineStr">
        <is>
          <t>Op.Cashflow Wachstum 1J in %</t>
        </is>
      </c>
      <c r="B93" s="5" t="inlineStr">
        <is>
          <t>Op.Cashflow Wachstum 1Y in %</t>
        </is>
      </c>
      <c r="C93" t="n">
        <v>242</v>
      </c>
      <c r="D93" t="n">
        <v>-69.15000000000001</v>
      </c>
      <c r="E93" t="inlineStr">
        <is>
          <t>-</t>
        </is>
      </c>
      <c r="F93" t="inlineStr">
        <is>
          <t>-</t>
        </is>
      </c>
    </row>
    <row r="94">
      <c r="A94" s="5" t="inlineStr">
        <is>
          <t>Op.Cashflow Wachstum 3J in %</t>
        </is>
      </c>
      <c r="B94" s="5" t="inlineStr">
        <is>
          <t>Op.Cashflow Wachstum 3Y in %</t>
        </is>
      </c>
      <c r="C94" t="inlineStr">
        <is>
          <t>-</t>
        </is>
      </c>
      <c r="D94" t="inlineStr">
        <is>
          <t>-</t>
        </is>
      </c>
      <c r="E94" t="inlineStr">
        <is>
          <t>-</t>
        </is>
      </c>
      <c r="F94" t="inlineStr">
        <is>
          <t>-</t>
        </is>
      </c>
    </row>
    <row r="95">
      <c r="A95" s="5" t="inlineStr">
        <is>
          <t>Op.Cashflow Wachstum 5J in %</t>
        </is>
      </c>
      <c r="B95" s="5" t="inlineStr">
        <is>
          <t>Op.Cashflow Wachstum 5Y in %</t>
        </is>
      </c>
      <c r="C95" t="inlineStr">
        <is>
          <t>-</t>
        </is>
      </c>
      <c r="D95" t="inlineStr">
        <is>
          <t>-</t>
        </is>
      </c>
      <c r="E95" t="inlineStr">
        <is>
          <t>-</t>
        </is>
      </c>
      <c r="F95" t="inlineStr">
        <is>
          <t>-</t>
        </is>
      </c>
    </row>
    <row r="96">
      <c r="A96" s="5" t="inlineStr">
        <is>
          <t>Op.Cashflow Wachstum 10J in %</t>
        </is>
      </c>
      <c r="B96" s="5" t="inlineStr">
        <is>
          <t>Op.Cashflow Wachstum 10Y in %</t>
        </is>
      </c>
      <c r="C96" t="inlineStr">
        <is>
          <t>-</t>
        </is>
      </c>
      <c r="D96" t="inlineStr">
        <is>
          <t>-</t>
        </is>
      </c>
      <c r="E96" t="inlineStr">
        <is>
          <t>-</t>
        </is>
      </c>
      <c r="F96" t="inlineStr">
        <is>
          <t>-</t>
        </is>
      </c>
    </row>
    <row r="97">
      <c r="A97" s="5" t="inlineStr">
        <is>
          <t>Working Capital in Mio</t>
        </is>
      </c>
      <c r="B97" s="5" t="inlineStr">
        <is>
          <t>Working Capital in M</t>
        </is>
      </c>
      <c r="C97" t="n">
        <v>215.2</v>
      </c>
      <c r="D97" t="n">
        <v>168</v>
      </c>
      <c r="E97" t="n">
        <v>154.6</v>
      </c>
      <c r="F97" t="n">
        <v>28.2</v>
      </c>
      <c r="G97" t="n">
        <v>10.8</v>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0"/>
    <col customWidth="1" max="15" min="15" width="21"/>
    <col customWidth="1" max="16" min="16" width="10"/>
    <col customWidth="1" max="17" min="17" width="10"/>
    <col customWidth="1" max="18" min="18" width="10"/>
    <col customWidth="1" max="19" min="19" width="10"/>
    <col customWidth="1" max="20" min="20" width="20"/>
    <col customWidth="1" max="21" min="21" width="21"/>
    <col customWidth="1" max="22" min="22" width="11"/>
    <col customWidth="1" max="23" min="23" width="8"/>
  </cols>
  <sheetData>
    <row r="1">
      <c r="A1" s="1" t="inlineStr">
        <is>
          <t xml:space="preserve">WIRECARD </t>
        </is>
      </c>
      <c r="B1" s="2" t="inlineStr">
        <is>
          <t>WKN: 747206  ISIN: DE0007472060  Symbol:WDI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+49-89-4424-1400</t>
        </is>
      </c>
      <c r="G4" t="inlineStr">
        <is>
          <t>14.02.2020</t>
        </is>
      </c>
      <c r="H4" t="inlineStr">
        <is>
          <t>Preliminary Results</t>
        </is>
      </c>
      <c r="J4" t="inlineStr">
        <is>
          <t>MB Beteiligungsgesellschaft mbH</t>
        </is>
      </c>
      <c r="L4" t="inlineStr">
        <is>
          <t>7,05%</t>
        </is>
      </c>
    </row>
    <row r="5">
      <c r="A5" s="5" t="inlineStr">
        <is>
          <t>Ticker</t>
        </is>
      </c>
      <c r="B5" t="inlineStr">
        <is>
          <t>WDI</t>
        </is>
      </c>
      <c r="C5" s="5" t="inlineStr">
        <is>
          <t>Fax</t>
        </is>
      </c>
      <c r="D5" s="5" t="inlineStr"/>
      <c r="E5" t="inlineStr">
        <is>
          <t>+49-89-4424-1500</t>
        </is>
      </c>
      <c r="G5" t="inlineStr">
        <is>
          <t>30.04.2020</t>
        </is>
      </c>
      <c r="H5" t="inlineStr">
        <is>
          <t>Annual Press Conference</t>
        </is>
      </c>
      <c r="J5" t="inlineStr">
        <is>
          <t>BlackRock, Inc.</t>
        </is>
      </c>
      <c r="L5" t="inlineStr">
        <is>
          <t>2,89%</t>
        </is>
      </c>
    </row>
    <row r="6">
      <c r="A6" s="5" t="inlineStr">
        <is>
          <t>Gelistet Seit / Listed Since</t>
        </is>
      </c>
      <c r="B6" t="inlineStr">
        <is>
          <t>25.10.2000</t>
        </is>
      </c>
      <c r="C6" s="5" t="inlineStr">
        <is>
          <t>Internet</t>
        </is>
      </c>
      <c r="D6" s="5" t="inlineStr"/>
      <c r="E6" t="inlineStr">
        <is>
          <t>http://www.wirecard.de</t>
        </is>
      </c>
      <c r="G6" t="inlineStr">
        <is>
          <t>04.06.2020</t>
        </is>
      </c>
      <c r="H6" t="inlineStr">
        <is>
          <t>Publication Of Annual Report</t>
        </is>
      </c>
      <c r="J6" t="inlineStr">
        <is>
          <t>Jupiter Fund Management PLC</t>
        </is>
      </c>
      <c r="L6" t="inlineStr">
        <is>
          <t>2,89%</t>
        </is>
      </c>
    </row>
    <row r="7">
      <c r="A7" s="5" t="inlineStr">
        <is>
          <t>Nominalwert / Nominal Value</t>
        </is>
      </c>
      <c r="B7" t="inlineStr">
        <is>
          <t>1,00</t>
        </is>
      </c>
      <c r="C7" s="5" t="inlineStr">
        <is>
          <t>E-Mail</t>
        </is>
      </c>
      <c r="D7" s="5" t="inlineStr"/>
      <c r="E7" t="inlineStr">
        <is>
          <t>contact@wirecard.com</t>
        </is>
      </c>
      <c r="G7" t="inlineStr">
        <is>
          <t>16.06.2020</t>
        </is>
      </c>
      <c r="H7" t="inlineStr">
        <is>
          <t>Result Q1</t>
        </is>
      </c>
      <c r="J7" t="inlineStr">
        <is>
          <t>Artisan Partners Asset Management Inc.</t>
        </is>
      </c>
      <c r="L7" t="inlineStr">
        <is>
          <t>2,93%</t>
        </is>
      </c>
    </row>
    <row r="8">
      <c r="A8" s="5" t="inlineStr">
        <is>
          <t>Land / Country</t>
        </is>
      </c>
      <c r="B8" t="inlineStr">
        <is>
          <t>Deutschland</t>
        </is>
      </c>
      <c r="C8" s="5" t="inlineStr">
        <is>
          <t>Inv. Relations Telefon / Phone</t>
        </is>
      </c>
      <c r="D8" s="5" t="inlineStr"/>
      <c r="E8" t="inlineStr">
        <is>
          <t>+49-89-4424-1788</t>
        </is>
      </c>
      <c r="G8" t="inlineStr">
        <is>
          <t>02.07.2020</t>
        </is>
      </c>
      <c r="H8" t="inlineStr">
        <is>
          <t>Annual General Meeting</t>
        </is>
      </c>
      <c r="J8" t="inlineStr">
        <is>
          <t>Harris Associates L.P.</t>
        </is>
      </c>
      <c r="L8" t="inlineStr">
        <is>
          <t>3,00%</t>
        </is>
      </c>
    </row>
    <row r="9">
      <c r="A9" s="5" t="inlineStr">
        <is>
          <t>Währung / Currency</t>
        </is>
      </c>
      <c r="B9" t="inlineStr">
        <is>
          <t>EUR</t>
        </is>
      </c>
      <c r="C9" s="5" t="inlineStr">
        <is>
          <t>Inv. Relations E-Mail</t>
        </is>
      </c>
      <c r="D9" s="5" t="inlineStr"/>
      <c r="E9" t="inlineStr">
        <is>
          <t>iris.stoeckl@wirecard.com</t>
        </is>
      </c>
      <c r="G9" t="inlineStr">
        <is>
          <t>03.07.2020</t>
        </is>
      </c>
      <c r="H9" t="inlineStr">
        <is>
          <t>Ex Dividend</t>
        </is>
      </c>
      <c r="J9" t="inlineStr">
        <is>
          <t>T. Rowe Price Group, Inc.</t>
        </is>
      </c>
      <c r="L9" t="inlineStr">
        <is>
          <t>2,44%</t>
        </is>
      </c>
    </row>
    <row r="10">
      <c r="A10" s="5" t="inlineStr">
        <is>
          <t>Branche / Industry</t>
        </is>
      </c>
      <c r="B10" t="inlineStr">
        <is>
          <t>Internet Commerce</t>
        </is>
      </c>
      <c r="C10" s="5" t="inlineStr">
        <is>
          <t>Kontaktperson / Contact Person</t>
        </is>
      </c>
      <c r="D10" s="5" t="inlineStr"/>
      <c r="E10" t="inlineStr">
        <is>
          <t>Iris Stöckl</t>
        </is>
      </c>
      <c r="G10" t="inlineStr">
        <is>
          <t>10.07.2020</t>
        </is>
      </c>
      <c r="H10" t="inlineStr">
        <is>
          <t>Dividend Payout</t>
        </is>
      </c>
      <c r="J10" t="inlineStr">
        <is>
          <t>Comgest Global Investors S.A.S.</t>
        </is>
      </c>
      <c r="L10" t="inlineStr">
        <is>
          <t>2,96%</t>
        </is>
      </c>
    </row>
    <row r="11">
      <c r="A11" s="5" t="inlineStr">
        <is>
          <t>Sektor / Sector</t>
        </is>
      </c>
      <c r="B11" t="inlineStr">
        <is>
          <t>Information Technology</t>
        </is>
      </c>
      <c r="C11" t="inlineStr">
        <is>
          <t>05.08.2020</t>
        </is>
      </c>
      <c r="D11" t="inlineStr">
        <is>
          <t>Score Half Year</t>
        </is>
      </c>
      <c r="J11" t="inlineStr">
        <is>
          <t>DWS Investment GmbH</t>
        </is>
      </c>
      <c r="L11" t="inlineStr">
        <is>
          <t>4,47%</t>
        </is>
      </c>
    </row>
    <row r="12">
      <c r="A12" s="5" t="inlineStr">
        <is>
          <t>Typ / Genre</t>
        </is>
      </c>
      <c r="B12" t="inlineStr">
        <is>
          <t>Inhaberaktie</t>
        </is>
      </c>
      <c r="C12" t="inlineStr">
        <is>
          <t>05.11.2020</t>
        </is>
      </c>
      <c r="D12" t="inlineStr">
        <is>
          <t>Q3 Earnings</t>
        </is>
      </c>
      <c r="J12" t="inlineStr">
        <is>
          <t>AFFM SA</t>
        </is>
      </c>
      <c r="L12" t="inlineStr">
        <is>
          <t>3,00%</t>
        </is>
      </c>
    </row>
    <row r="13">
      <c r="A13" s="5" t="inlineStr">
        <is>
          <t>Adresse / Address</t>
        </is>
      </c>
      <c r="B13" t="inlineStr">
        <is>
          <t>Wirecard AGEinsteinring 35  D-85609 Aschheim</t>
        </is>
      </c>
    </row>
    <row r="14">
      <c r="A14" s="5" t="inlineStr">
        <is>
          <t>Management</t>
        </is>
      </c>
      <c r="B14" t="inlineStr">
        <is>
          <t>Dr. Markus Braun, Alexander von Knoop, Jan Marsalek, Susanne Steidl, Jörg Brand, Dr. James H. Freis (ab 1.07.2020)</t>
        </is>
      </c>
    </row>
    <row r="15">
      <c r="A15" s="5" t="inlineStr">
        <is>
          <t>Aufsichtsrat / Board</t>
        </is>
      </c>
      <c r="B15" t="inlineStr">
        <is>
          <t>Thomas Eichelmann, Stefan Klestil, Wulf Matthias, Dr. Anastassia Lauterbach, Vuyiswa V. M’Cwabeni, Susana Quintana-Plaza (bis 2.07.2020)</t>
        </is>
      </c>
    </row>
    <row r="16">
      <c r="A16" s="5" t="inlineStr">
        <is>
          <t>Beschreibung</t>
        </is>
      </c>
      <c r="B16" t="inlineStr">
        <is>
          <t>Die Wirecard AG ist einer der führenden internationalen Anbieter elektronischer Zahlungs- und Risikomanagementlösungen. Weltweit unterstützt Wirecard über 20.000 Kunden aus unterschiedlichen Branchen bei der Automatisierung ihrer Zahlungsprozesse und der Minimierung von Forderungsausfällen. Die Wirecard Bank AG bietet Konten- und Kreditkarten-Dienstleistungen sowohl für Geschäfts- als auch Privatkunden und ist Principal Member von VISA, MasterCard und JCB und als Kreditkarten-Acquirer weltweit aktiv. Der Internetbezahldienst Wirecard ermöglicht Konsumenten sicheres Bezahlen bei Millionen von MasterCard Akzeptanzstellen. Zusätzlich können registrierte Nutzer in Echtzeit untereinander Geld versenden oder empfangen. Darüber hinaus bietet die Wirecard-Gruppe über die eigene Bank Lösungen in den Bereichen Corporate Banking, Prepaid- bzw. Co-branded-Karten- sowie Konten-Produkte; sowohl für Geschäfts- als auch für Privatkunden. Copyright 2014 FINANCE BASE AG</t>
        </is>
      </c>
    </row>
    <row r="17">
      <c r="A17" s="5" t="inlineStr">
        <is>
          <t>Profile</t>
        </is>
      </c>
      <c r="B17" t="inlineStr">
        <is>
          <t>Wirecard AG is one of the leading international providers of electronic payment and risk management solutions. Worldwide, Wirecard supports over 20,000 clients in various industry segments in automating their payment processes and minimizing cases of default. Wirecard Bank AG provides account and credit card services both for business and private customers and is active worldwide Principal Member of VISA, MasterCard and JCB and operates as a credit card acquirer. The Internet payment service Wirecard enables consumers to make secure payments at millions of MasterCard acceptance outlets worldwide. In addition, registered users can send or receive in real time with each other money. In addition, the Wirecard Group has its own banking solutions in the fields of corporate banking, prepaid and co-branded cards, along with account products both for business and private customers.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2800</v>
      </c>
      <c r="D20" t="n">
        <v>2016</v>
      </c>
      <c r="E20" t="n">
        <v>1490</v>
      </c>
      <c r="F20" t="n">
        <v>1028</v>
      </c>
      <c r="G20" t="n">
        <v>771.3</v>
      </c>
      <c r="H20" t="n">
        <v>601</v>
      </c>
      <c r="I20" t="n">
        <v>481.7</v>
      </c>
      <c r="J20" t="n">
        <v>394.6</v>
      </c>
      <c r="K20" t="n">
        <v>324.8</v>
      </c>
      <c r="L20" t="n">
        <v>271.6</v>
      </c>
      <c r="M20" t="n">
        <v>228.5</v>
      </c>
      <c r="N20" t="n">
        <v>196.8</v>
      </c>
      <c r="O20" t="n">
        <v>134.2</v>
      </c>
      <c r="P20" t="n">
        <v>81.90000000000001</v>
      </c>
      <c r="Q20" t="n">
        <v>48.9</v>
      </c>
      <c r="R20" t="n">
        <v>6.8</v>
      </c>
      <c r="S20" t="n">
        <v>4.6</v>
      </c>
      <c r="T20" t="n">
        <v>3</v>
      </c>
      <c r="U20" t="n">
        <v>2.8</v>
      </c>
      <c r="V20" t="n">
        <v>1.8</v>
      </c>
      <c r="W20" t="n">
        <v>0.9</v>
      </c>
    </row>
    <row r="21">
      <c r="A21" s="5" t="inlineStr">
        <is>
          <t>Bruttoergebnis vom Umsatz</t>
        </is>
      </c>
      <c r="B21" s="5" t="inlineStr">
        <is>
          <t>Gross Profit</t>
        </is>
      </c>
      <c r="C21" t="inlineStr">
        <is>
          <t>-</t>
        </is>
      </c>
      <c r="D21" t="n">
        <v>971.2</v>
      </c>
      <c r="E21" t="n">
        <v>746.5</v>
      </c>
      <c r="F21" t="n">
        <v>527.8</v>
      </c>
      <c r="G21" t="n">
        <v>380.7</v>
      </c>
      <c r="H21" t="n">
        <v>260.4</v>
      </c>
      <c r="I21" t="n">
        <v>193.6</v>
      </c>
      <c r="J21" t="n">
        <v>164.8</v>
      </c>
      <c r="K21" t="n">
        <v>135.7</v>
      </c>
      <c r="L21" t="n">
        <v>119.1</v>
      </c>
      <c r="M21" t="n">
        <v>101.9</v>
      </c>
      <c r="N21" t="n">
        <v>86.40000000000001</v>
      </c>
      <c r="O21" t="n">
        <v>61.2</v>
      </c>
      <c r="P21" t="n">
        <v>39.8</v>
      </c>
      <c r="Q21" t="n">
        <v>21.8</v>
      </c>
      <c r="R21" t="n">
        <v>3.7</v>
      </c>
      <c r="S21" t="n">
        <v>3.3</v>
      </c>
      <c r="T21" t="n">
        <v>1.7</v>
      </c>
      <c r="U21" t="n">
        <v>1</v>
      </c>
      <c r="V21" t="n">
        <v>0.6</v>
      </c>
      <c r="W21" t="n">
        <v>0.3</v>
      </c>
    </row>
    <row r="22">
      <c r="A22" s="5" t="inlineStr">
        <is>
          <t>Operatives Ergebnis (EBIT)</t>
        </is>
      </c>
      <c r="B22" s="5" t="inlineStr">
        <is>
          <t>EBIT Earning Before Interest &amp; Tax</t>
        </is>
      </c>
      <c r="C22" t="inlineStr">
        <is>
          <t>-</t>
        </is>
      </c>
      <c r="D22" t="n">
        <v>438.5</v>
      </c>
      <c r="E22" t="n">
        <v>314.7</v>
      </c>
      <c r="F22" t="n">
        <v>235.2</v>
      </c>
      <c r="G22" t="n">
        <v>172.8</v>
      </c>
      <c r="H22" t="n">
        <v>132.9</v>
      </c>
      <c r="I22" t="n">
        <v>98.5</v>
      </c>
      <c r="J22" t="n">
        <v>93.59999999999999</v>
      </c>
      <c r="K22" t="n">
        <v>75.90000000000001</v>
      </c>
      <c r="L22" t="n">
        <v>67.40000000000001</v>
      </c>
      <c r="M22" t="n">
        <v>56.5</v>
      </c>
      <c r="N22" t="n">
        <v>49</v>
      </c>
      <c r="O22" t="n">
        <v>33.1</v>
      </c>
      <c r="P22" t="n">
        <v>18.6</v>
      </c>
      <c r="Q22" t="n">
        <v>9.4</v>
      </c>
      <c r="R22" t="n">
        <v>0.7</v>
      </c>
      <c r="S22" t="inlineStr">
        <is>
          <t>-</t>
        </is>
      </c>
      <c r="T22" t="n">
        <v>-3.9</v>
      </c>
      <c r="U22" t="n">
        <v>-4.8</v>
      </c>
      <c r="V22" t="n">
        <v>-2.3</v>
      </c>
      <c r="W22" t="n">
        <v>-0.5</v>
      </c>
    </row>
    <row r="23">
      <c r="A23" s="5" t="inlineStr">
        <is>
          <t>Finanzergebnis</t>
        </is>
      </c>
      <c r="B23" s="5" t="inlineStr">
        <is>
          <t>Financial Result</t>
        </is>
      </c>
      <c r="C23" t="inlineStr">
        <is>
          <t>-</t>
        </is>
      </c>
      <c r="D23" t="n">
        <v>-29.1</v>
      </c>
      <c r="E23" t="n">
        <v>-18.2</v>
      </c>
      <c r="F23" t="n">
        <v>67.59999999999999</v>
      </c>
      <c r="G23" t="n">
        <v>-7.1</v>
      </c>
      <c r="H23" t="n">
        <v>-6.8</v>
      </c>
      <c r="I23" t="n">
        <v>-4.2</v>
      </c>
      <c r="J23" t="n">
        <v>-2.5</v>
      </c>
      <c r="K23" t="n">
        <v>-2</v>
      </c>
      <c r="L23" t="n">
        <v>-1.5</v>
      </c>
      <c r="M23" t="n">
        <v>-1.8</v>
      </c>
      <c r="N23" t="n">
        <v>-0.6</v>
      </c>
      <c r="O23" t="n">
        <v>-3.2</v>
      </c>
      <c r="P23" t="inlineStr">
        <is>
          <t>-</t>
        </is>
      </c>
      <c r="Q23" t="n">
        <v>-0.8</v>
      </c>
      <c r="R23" t="n">
        <v>-0.2</v>
      </c>
      <c r="S23" t="inlineStr">
        <is>
          <t>-</t>
        </is>
      </c>
      <c r="T23" t="inlineStr">
        <is>
          <t>-</t>
        </is>
      </c>
      <c r="U23" t="n">
        <v>0.1</v>
      </c>
      <c r="V23" t="inlineStr">
        <is>
          <t>-</t>
        </is>
      </c>
      <c r="W23" t="inlineStr">
        <is>
          <t>-</t>
        </is>
      </c>
    </row>
    <row r="24">
      <c r="A24" s="5" t="inlineStr">
        <is>
          <t>Ergebnis vor Steuer (EBT)</t>
        </is>
      </c>
      <c r="B24" s="5" t="inlineStr">
        <is>
          <t>EBT Earning Before Tax</t>
        </is>
      </c>
      <c r="C24" t="inlineStr">
        <is>
          <t>-</t>
        </is>
      </c>
      <c r="D24" t="n">
        <v>409.4</v>
      </c>
      <c r="E24" t="n">
        <v>296.5</v>
      </c>
      <c r="F24" t="n">
        <v>302.8</v>
      </c>
      <c r="G24" t="n">
        <v>165.7</v>
      </c>
      <c r="H24" t="n">
        <v>126.1</v>
      </c>
      <c r="I24" t="n">
        <v>94.3</v>
      </c>
      <c r="J24" t="n">
        <v>91.09999999999999</v>
      </c>
      <c r="K24" t="n">
        <v>73.90000000000001</v>
      </c>
      <c r="L24" t="n">
        <v>65.90000000000001</v>
      </c>
      <c r="M24" t="n">
        <v>54.7</v>
      </c>
      <c r="N24" t="n">
        <v>48.4</v>
      </c>
      <c r="O24" t="n">
        <v>29.9</v>
      </c>
      <c r="P24" t="n">
        <v>18.6</v>
      </c>
      <c r="Q24" t="n">
        <v>8.6</v>
      </c>
      <c r="R24" t="n">
        <v>0.5</v>
      </c>
      <c r="S24" t="inlineStr">
        <is>
          <t>-</t>
        </is>
      </c>
      <c r="T24" t="n">
        <v>-3.9</v>
      </c>
      <c r="U24" t="n">
        <v>-4.7</v>
      </c>
      <c r="V24" t="n">
        <v>-2.3</v>
      </c>
      <c r="W24" t="n">
        <v>-0.5</v>
      </c>
    </row>
    <row r="25">
      <c r="A25" s="5" t="inlineStr">
        <is>
          <t>Steuern auf Einkommen und Ertrag</t>
        </is>
      </c>
      <c r="B25" s="5" t="inlineStr">
        <is>
          <t>Taxes on income and earnings</t>
        </is>
      </c>
      <c r="C25" t="inlineStr">
        <is>
          <t>-</t>
        </is>
      </c>
      <c r="D25" t="n">
        <v>62.1</v>
      </c>
      <c r="E25" t="n">
        <v>36.8</v>
      </c>
      <c r="F25" t="n">
        <v>36.1</v>
      </c>
      <c r="G25" t="n">
        <v>23</v>
      </c>
      <c r="H25" t="n">
        <v>18.2</v>
      </c>
      <c r="I25" t="n">
        <v>11.6</v>
      </c>
      <c r="J25" t="n">
        <v>17.8</v>
      </c>
      <c r="K25" t="n">
        <v>12.7</v>
      </c>
      <c r="L25" t="n">
        <v>11.9</v>
      </c>
      <c r="M25" t="n">
        <v>9.199999999999999</v>
      </c>
      <c r="N25" t="n">
        <v>6.1</v>
      </c>
      <c r="O25" t="n">
        <v>-0.6</v>
      </c>
      <c r="P25" t="n">
        <v>3.2</v>
      </c>
      <c r="Q25" t="n">
        <v>0.6</v>
      </c>
      <c r="R25" t="n">
        <v>0.5</v>
      </c>
      <c r="S25" t="n">
        <v>-2</v>
      </c>
      <c r="T25" t="inlineStr">
        <is>
          <t>-</t>
        </is>
      </c>
      <c r="U25" t="inlineStr">
        <is>
          <t>-</t>
        </is>
      </c>
      <c r="V25" t="inlineStr">
        <is>
          <t>-</t>
        </is>
      </c>
      <c r="W25" t="inlineStr">
        <is>
          <t>-</t>
        </is>
      </c>
    </row>
    <row r="26">
      <c r="A26" s="5" t="inlineStr">
        <is>
          <t>Ergebnis nach Steuer</t>
        </is>
      </c>
      <c r="B26" s="5" t="inlineStr">
        <is>
          <t>Earnings after tax</t>
        </is>
      </c>
      <c r="C26" t="inlineStr">
        <is>
          <t>-</t>
        </is>
      </c>
      <c r="D26" t="n">
        <v>347.4</v>
      </c>
      <c r="E26" t="n">
        <v>259.7</v>
      </c>
      <c r="F26" t="n">
        <v>266.7</v>
      </c>
      <c r="G26" t="n">
        <v>142.6</v>
      </c>
      <c r="H26" t="n">
        <v>107.9</v>
      </c>
      <c r="I26" t="n">
        <v>82.7</v>
      </c>
      <c r="J26" t="n">
        <v>73.3</v>
      </c>
      <c r="K26" t="n">
        <v>61.2</v>
      </c>
      <c r="L26" t="n">
        <v>54</v>
      </c>
      <c r="M26" t="n">
        <v>45.5</v>
      </c>
      <c r="N26" t="n">
        <v>42.3</v>
      </c>
      <c r="O26" t="n">
        <v>30.5</v>
      </c>
      <c r="P26" t="n">
        <v>15.4</v>
      </c>
      <c r="Q26" t="n">
        <v>8</v>
      </c>
      <c r="R26" t="n">
        <v>0.1</v>
      </c>
      <c r="S26" t="n">
        <v>2</v>
      </c>
      <c r="T26" t="n">
        <v>-3.9</v>
      </c>
      <c r="U26" t="n">
        <v>-4.7</v>
      </c>
      <c r="V26" t="n">
        <v>-2.3</v>
      </c>
      <c r="W26" t="n">
        <v>-0.5</v>
      </c>
    </row>
    <row r="27">
      <c r="A27" s="5" t="inlineStr">
        <is>
          <t>Jahresüberschuss/-fehlbetrag</t>
        </is>
      </c>
      <c r="B27" s="5" t="inlineStr">
        <is>
          <t>Net Profit</t>
        </is>
      </c>
      <c r="C27" t="inlineStr">
        <is>
          <t>-</t>
        </is>
      </c>
      <c r="D27" t="n">
        <v>347.4</v>
      </c>
      <c r="E27" t="n">
        <v>259.7</v>
      </c>
      <c r="F27" t="n">
        <v>266.7</v>
      </c>
      <c r="G27" t="n">
        <v>142.6</v>
      </c>
      <c r="H27" t="n">
        <v>107.9</v>
      </c>
      <c r="I27" t="n">
        <v>82.7</v>
      </c>
      <c r="J27" t="n">
        <v>73.3</v>
      </c>
      <c r="K27" t="n">
        <v>61.2</v>
      </c>
      <c r="L27" t="n">
        <v>54</v>
      </c>
      <c r="M27" t="n">
        <v>45.5</v>
      </c>
      <c r="N27" t="n">
        <v>42.3</v>
      </c>
      <c r="O27" t="n">
        <v>30.5</v>
      </c>
      <c r="P27" t="n">
        <v>15.4</v>
      </c>
      <c r="Q27" t="n">
        <v>8</v>
      </c>
      <c r="R27" t="n">
        <v>0.1</v>
      </c>
      <c r="S27" t="n">
        <v>2</v>
      </c>
      <c r="T27" t="n">
        <v>-3.9</v>
      </c>
      <c r="U27" t="n">
        <v>-4.7</v>
      </c>
      <c r="V27" t="n">
        <v>-2.3</v>
      </c>
      <c r="W27" t="n">
        <v>-0.5</v>
      </c>
    </row>
    <row r="28">
      <c r="A28" s="5" t="inlineStr">
        <is>
          <t>Summe Umlaufvermögen</t>
        </is>
      </c>
      <c r="B28" s="5" t="inlineStr">
        <is>
          <t>Current Assets</t>
        </is>
      </c>
      <c r="C28" t="inlineStr">
        <is>
          <t>-</t>
        </is>
      </c>
      <c r="D28" t="n">
        <v>3926</v>
      </c>
      <c r="E28" t="n">
        <v>2746</v>
      </c>
      <c r="F28" t="n">
        <v>2096</v>
      </c>
      <c r="G28" t="n">
        <v>1655</v>
      </c>
      <c r="H28" t="n">
        <v>1183</v>
      </c>
      <c r="I28" t="n">
        <v>839.5</v>
      </c>
      <c r="J28" t="n">
        <v>668</v>
      </c>
      <c r="K28" t="n">
        <v>411.1</v>
      </c>
      <c r="L28" t="n">
        <v>314.6</v>
      </c>
      <c r="M28" t="n">
        <v>355.2</v>
      </c>
      <c r="N28" t="n">
        <v>255.8</v>
      </c>
      <c r="O28" t="n">
        <v>236.3</v>
      </c>
      <c r="P28" t="n">
        <v>116.7</v>
      </c>
      <c r="Q28" t="n">
        <v>60.1</v>
      </c>
      <c r="R28" t="n">
        <v>9.5</v>
      </c>
      <c r="S28" t="n">
        <v>4.9</v>
      </c>
      <c r="T28" t="n">
        <v>0.9</v>
      </c>
      <c r="U28" t="n">
        <v>2.3</v>
      </c>
      <c r="V28" t="n">
        <v>6.6</v>
      </c>
      <c r="W28" t="n">
        <v>0.2</v>
      </c>
    </row>
    <row r="29">
      <c r="A29" s="5" t="inlineStr">
        <is>
          <t>Summe Anlagevermögen</t>
        </is>
      </c>
      <c r="B29" s="5" t="inlineStr">
        <is>
          <t>Fixed Assets</t>
        </is>
      </c>
      <c r="C29" t="inlineStr">
        <is>
          <t>-</t>
        </is>
      </c>
      <c r="D29" t="n">
        <v>1919</v>
      </c>
      <c r="E29" t="n">
        <v>1772</v>
      </c>
      <c r="F29" t="n">
        <v>1384</v>
      </c>
      <c r="G29" t="n">
        <v>1279</v>
      </c>
      <c r="H29" t="n">
        <v>811.3</v>
      </c>
      <c r="I29" t="n">
        <v>585.6</v>
      </c>
      <c r="J29" t="n">
        <v>458.8</v>
      </c>
      <c r="K29" t="n">
        <v>295.1</v>
      </c>
      <c r="L29" t="n">
        <v>234.1</v>
      </c>
      <c r="M29" t="n">
        <v>181</v>
      </c>
      <c r="N29" t="n">
        <v>158.2</v>
      </c>
      <c r="O29" t="n">
        <v>153.9</v>
      </c>
      <c r="P29" t="n">
        <v>86.7</v>
      </c>
      <c r="Q29" t="n">
        <v>61</v>
      </c>
      <c r="R29" t="n">
        <v>5.5</v>
      </c>
      <c r="S29" t="n">
        <v>7.4</v>
      </c>
      <c r="T29" t="n">
        <v>0.8</v>
      </c>
      <c r="U29" t="n">
        <v>2.2</v>
      </c>
      <c r="V29" t="n">
        <v>2.2</v>
      </c>
      <c r="W29" t="n">
        <v>0.2</v>
      </c>
    </row>
    <row r="30">
      <c r="A30" s="5" t="inlineStr">
        <is>
          <t>Summe Aktiva</t>
        </is>
      </c>
      <c r="B30" s="5" t="inlineStr">
        <is>
          <t>Total Assets</t>
        </is>
      </c>
      <c r="C30" t="inlineStr">
        <is>
          <t>-</t>
        </is>
      </c>
      <c r="D30" t="n">
        <v>5855</v>
      </c>
      <c r="E30" t="n">
        <v>4528</v>
      </c>
      <c r="F30" t="n">
        <v>3482</v>
      </c>
      <c r="G30" t="n">
        <v>2936</v>
      </c>
      <c r="H30" t="n">
        <v>1995</v>
      </c>
      <c r="I30" t="n">
        <v>1431</v>
      </c>
      <c r="J30" t="n">
        <v>1128</v>
      </c>
      <c r="K30" t="n">
        <v>707.1</v>
      </c>
      <c r="L30" t="n">
        <v>549.9</v>
      </c>
      <c r="M30" t="n">
        <v>540.6</v>
      </c>
      <c r="N30" t="n">
        <v>420.9</v>
      </c>
      <c r="O30" t="n">
        <v>397.7</v>
      </c>
      <c r="P30" t="n">
        <v>207.5</v>
      </c>
      <c r="Q30" t="n">
        <v>121.6</v>
      </c>
      <c r="R30" t="n">
        <v>16.6</v>
      </c>
      <c r="S30" t="n">
        <v>14.3</v>
      </c>
      <c r="T30" t="n">
        <v>1.7</v>
      </c>
      <c r="U30" t="n">
        <v>4.5</v>
      </c>
      <c r="V30" t="n">
        <v>8.800000000000001</v>
      </c>
      <c r="W30" t="n">
        <v>0.4</v>
      </c>
    </row>
    <row r="31">
      <c r="A31" s="5" t="inlineStr">
        <is>
          <t>Summe kurzfristiges Fremdkapital</t>
        </is>
      </c>
      <c r="B31" s="5" t="inlineStr">
        <is>
          <t>Short-Term Debt</t>
        </is>
      </c>
      <c r="C31" t="inlineStr">
        <is>
          <t>-</t>
        </is>
      </c>
      <c r="D31" t="n">
        <v>2340</v>
      </c>
      <c r="E31" t="n">
        <v>1975</v>
      </c>
      <c r="F31" t="n">
        <v>1337</v>
      </c>
      <c r="G31" t="n">
        <v>1172</v>
      </c>
      <c r="H31" t="n">
        <v>775</v>
      </c>
      <c r="I31" t="n">
        <v>574.6</v>
      </c>
      <c r="J31" t="n">
        <v>480.6</v>
      </c>
      <c r="K31" t="n">
        <v>258.9</v>
      </c>
      <c r="L31" t="n">
        <v>252.1</v>
      </c>
      <c r="M31" t="n">
        <v>285.9</v>
      </c>
      <c r="N31" t="n">
        <v>203.9</v>
      </c>
      <c r="O31" t="n">
        <v>213.3</v>
      </c>
      <c r="P31" t="n">
        <v>88.7</v>
      </c>
      <c r="Q31" t="n">
        <v>33.2</v>
      </c>
      <c r="R31" t="n">
        <v>7.7</v>
      </c>
      <c r="S31" t="n">
        <v>3.5</v>
      </c>
      <c r="T31" t="n">
        <v>1.5</v>
      </c>
      <c r="U31" t="n">
        <v>1.3</v>
      </c>
      <c r="V31" t="n">
        <v>1.1</v>
      </c>
      <c r="W31" t="n">
        <v>0.5</v>
      </c>
    </row>
    <row r="32">
      <c r="A32" s="5" t="inlineStr">
        <is>
          <t>Summe langfristiges Fremdkapital</t>
        </is>
      </c>
      <c r="B32" s="5" t="inlineStr">
        <is>
          <t>Long-Term Debt</t>
        </is>
      </c>
      <c r="C32" t="inlineStr">
        <is>
          <t>-</t>
        </is>
      </c>
      <c r="D32" t="n">
        <v>1593</v>
      </c>
      <c r="E32" t="n">
        <v>917.1</v>
      </c>
      <c r="F32" t="n">
        <v>670.6</v>
      </c>
      <c r="G32" t="n">
        <v>483.3</v>
      </c>
      <c r="H32" t="n">
        <v>147.3</v>
      </c>
      <c r="I32" t="n">
        <v>247.5</v>
      </c>
      <c r="J32" t="n">
        <v>105.6</v>
      </c>
      <c r="K32" t="n">
        <v>107.3</v>
      </c>
      <c r="L32" t="n">
        <v>7.9</v>
      </c>
      <c r="M32" t="n">
        <v>9.800000000000001</v>
      </c>
      <c r="N32" t="n">
        <v>10.1</v>
      </c>
      <c r="O32" t="n">
        <v>11.8</v>
      </c>
      <c r="P32" t="n">
        <v>7.8</v>
      </c>
      <c r="Q32" t="n">
        <v>0.6</v>
      </c>
      <c r="R32" t="n">
        <v>0.1</v>
      </c>
      <c r="S32" t="n">
        <v>0.2</v>
      </c>
      <c r="T32" t="n">
        <v>0.2</v>
      </c>
      <c r="U32" t="n">
        <v>0.2</v>
      </c>
      <c r="V32" t="inlineStr">
        <is>
          <t>-</t>
        </is>
      </c>
      <c r="W32" t="inlineStr">
        <is>
          <t>-</t>
        </is>
      </c>
    </row>
    <row r="33">
      <c r="A33" s="5" t="inlineStr">
        <is>
          <t>Summe Fremdkapital</t>
        </is>
      </c>
      <c r="B33" s="5" t="inlineStr">
        <is>
          <t>Total Liabilities</t>
        </is>
      </c>
      <c r="C33" t="inlineStr">
        <is>
          <t>-</t>
        </is>
      </c>
      <c r="D33" t="n">
        <v>3932</v>
      </c>
      <c r="E33" t="n">
        <v>2892</v>
      </c>
      <c r="F33" t="n">
        <v>2007</v>
      </c>
      <c r="G33" t="n">
        <v>1655</v>
      </c>
      <c r="H33" t="n">
        <v>922.3</v>
      </c>
      <c r="I33" t="n">
        <v>822.1</v>
      </c>
      <c r="J33" t="n">
        <v>586.2</v>
      </c>
      <c r="K33" t="n">
        <v>366.2</v>
      </c>
      <c r="L33" t="n">
        <v>260</v>
      </c>
      <c r="M33" t="n">
        <v>295.7</v>
      </c>
      <c r="N33" t="n">
        <v>214</v>
      </c>
      <c r="O33" t="n">
        <v>233.8</v>
      </c>
      <c r="P33" t="n">
        <v>99.09999999999999</v>
      </c>
      <c r="Q33" t="n">
        <v>36</v>
      </c>
      <c r="R33" t="n">
        <v>7.8</v>
      </c>
      <c r="S33" t="n">
        <v>3.7</v>
      </c>
      <c r="T33" t="n">
        <v>1.7</v>
      </c>
      <c r="U33" t="n">
        <v>1.5</v>
      </c>
      <c r="V33" t="n">
        <v>1.1</v>
      </c>
      <c r="W33" t="n">
        <v>0.5</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inlineStr">
        <is>
          <t>-</t>
        </is>
      </c>
      <c r="D35" t="n">
        <v>1923</v>
      </c>
      <c r="E35" t="n">
        <v>1635</v>
      </c>
      <c r="F35" t="n">
        <v>1475</v>
      </c>
      <c r="G35" t="n">
        <v>1281</v>
      </c>
      <c r="H35" t="n">
        <v>1073</v>
      </c>
      <c r="I35" t="n">
        <v>608.4</v>
      </c>
      <c r="J35" t="n">
        <v>541.7</v>
      </c>
      <c r="K35" t="n">
        <v>340.9</v>
      </c>
      <c r="L35" t="n">
        <v>289.8</v>
      </c>
      <c r="M35" t="n">
        <v>244.9</v>
      </c>
      <c r="N35" t="n">
        <v>207</v>
      </c>
      <c r="O35" t="n">
        <v>163.9</v>
      </c>
      <c r="P35" t="n">
        <v>108.4</v>
      </c>
      <c r="Q35" t="n">
        <v>85.59999999999999</v>
      </c>
      <c r="R35" t="n">
        <v>8.800000000000001</v>
      </c>
      <c r="S35" t="n">
        <v>10.6</v>
      </c>
      <c r="T35" t="inlineStr">
        <is>
          <t>-</t>
        </is>
      </c>
      <c r="U35" t="n">
        <v>3</v>
      </c>
      <c r="V35" t="n">
        <v>7.7</v>
      </c>
      <c r="W35" t="n">
        <v>-0.1</v>
      </c>
    </row>
    <row r="36">
      <c r="A36" s="5" t="inlineStr">
        <is>
          <t>Summe Passiva</t>
        </is>
      </c>
      <c r="B36" s="5" t="inlineStr">
        <is>
          <t>Liabilities &amp; Shareholder Equity</t>
        </is>
      </c>
      <c r="C36" t="inlineStr">
        <is>
          <t>-</t>
        </is>
      </c>
      <c r="D36" t="n">
        <v>5855</v>
      </c>
      <c r="E36" t="n">
        <v>4528</v>
      </c>
      <c r="F36" t="n">
        <v>3482</v>
      </c>
      <c r="G36" t="n">
        <v>2936</v>
      </c>
      <c r="H36" t="n">
        <v>1995</v>
      </c>
      <c r="I36" t="n">
        <v>1431</v>
      </c>
      <c r="J36" t="n">
        <v>1128</v>
      </c>
      <c r="K36" t="n">
        <v>707.1</v>
      </c>
      <c r="L36" t="n">
        <v>549.9</v>
      </c>
      <c r="M36" t="n">
        <v>540.6</v>
      </c>
      <c r="N36" t="n">
        <v>420.9</v>
      </c>
      <c r="O36" t="n">
        <v>397.7</v>
      </c>
      <c r="P36" t="n">
        <v>207.5</v>
      </c>
      <c r="Q36" t="n">
        <v>121.6</v>
      </c>
      <c r="R36" t="n">
        <v>16.6</v>
      </c>
      <c r="S36" t="n">
        <v>14.3</v>
      </c>
      <c r="T36" t="n">
        <v>1.7</v>
      </c>
      <c r="U36" t="n">
        <v>4.5</v>
      </c>
      <c r="V36" t="n">
        <v>8.800000000000001</v>
      </c>
      <c r="W36" t="n">
        <v>0.4</v>
      </c>
    </row>
    <row r="37">
      <c r="A37" s="5" t="inlineStr">
        <is>
          <t>Mio.Aktien im Umlauf</t>
        </is>
      </c>
      <c r="B37" s="5" t="inlineStr">
        <is>
          <t>Million shares outstanding</t>
        </is>
      </c>
      <c r="C37" t="n">
        <v>123.57</v>
      </c>
      <c r="D37" t="n">
        <v>123.57</v>
      </c>
      <c r="E37" t="n">
        <v>123.57</v>
      </c>
      <c r="F37" t="n">
        <v>123.57</v>
      </c>
      <c r="G37" t="n">
        <v>123.57</v>
      </c>
      <c r="H37" t="n">
        <v>123.49</v>
      </c>
      <c r="I37" t="n">
        <v>112.19</v>
      </c>
      <c r="J37" t="n">
        <v>112.19</v>
      </c>
      <c r="K37" t="n">
        <v>101.8</v>
      </c>
      <c r="L37" t="n">
        <v>101.8</v>
      </c>
      <c r="M37" t="n">
        <v>101.8</v>
      </c>
      <c r="N37" t="n">
        <v>101.8</v>
      </c>
      <c r="O37" t="n">
        <v>81.40000000000001</v>
      </c>
      <c r="P37" t="n">
        <v>79.3</v>
      </c>
      <c r="Q37" t="n">
        <v>62.3</v>
      </c>
      <c r="R37" t="n">
        <v>10.5</v>
      </c>
      <c r="S37" t="n">
        <v>10.5</v>
      </c>
      <c r="T37" t="n">
        <v>1.8</v>
      </c>
      <c r="U37" t="n">
        <v>6.4</v>
      </c>
      <c r="V37" t="n">
        <v>5.1</v>
      </c>
      <c r="W37" t="inlineStr">
        <is>
          <t>-</t>
        </is>
      </c>
    </row>
    <row r="38">
      <c r="A38" s="5" t="inlineStr">
        <is>
          <t>Ergebnis je Aktie (brutto)</t>
        </is>
      </c>
      <c r="B38" s="5" t="inlineStr">
        <is>
          <t>Earnings per share</t>
        </is>
      </c>
      <c r="C38" t="inlineStr">
        <is>
          <t>-</t>
        </is>
      </c>
      <c r="D38" t="n">
        <v>3.31</v>
      </c>
      <c r="E38" t="n">
        <v>2.4</v>
      </c>
      <c r="F38" t="n">
        <v>2.45</v>
      </c>
      <c r="G38" t="n">
        <v>1.34</v>
      </c>
      <c r="H38" t="n">
        <v>1.02</v>
      </c>
      <c r="I38" t="n">
        <v>0.84</v>
      </c>
      <c r="J38" t="n">
        <v>0.8100000000000001</v>
      </c>
      <c r="K38" t="n">
        <v>0.73</v>
      </c>
      <c r="L38" t="n">
        <v>0.65</v>
      </c>
      <c r="M38" t="n">
        <v>0.54</v>
      </c>
      <c r="N38" t="n">
        <v>0.48</v>
      </c>
      <c r="O38" t="n">
        <v>0.37</v>
      </c>
      <c r="P38" t="n">
        <v>0.23</v>
      </c>
      <c r="Q38" t="n">
        <v>0.14</v>
      </c>
      <c r="R38" t="n">
        <v>0.05</v>
      </c>
      <c r="S38" t="inlineStr">
        <is>
          <t>-</t>
        </is>
      </c>
      <c r="T38" t="n">
        <v>-2.17</v>
      </c>
      <c r="U38" t="n">
        <v>-0.73</v>
      </c>
      <c r="V38" t="n">
        <v>-0.45</v>
      </c>
      <c r="W38" t="inlineStr">
        <is>
          <t>-</t>
        </is>
      </c>
    </row>
    <row r="39">
      <c r="A39" s="5" t="inlineStr">
        <is>
          <t>Ergebnis je Aktie (unverwässert)</t>
        </is>
      </c>
      <c r="B39" s="5" t="inlineStr">
        <is>
          <t>Basic Earnings per share</t>
        </is>
      </c>
      <c r="C39" t="inlineStr">
        <is>
          <t>-</t>
        </is>
      </c>
      <c r="D39" t="n">
        <v>2.81</v>
      </c>
      <c r="E39" t="n">
        <v>2.1</v>
      </c>
      <c r="F39" t="n">
        <v>2.16</v>
      </c>
      <c r="G39" t="n">
        <v>1.16</v>
      </c>
      <c r="H39" t="n">
        <v>0.89</v>
      </c>
      <c r="I39" t="n">
        <v>0.74</v>
      </c>
      <c r="J39" t="n">
        <v>0.67</v>
      </c>
      <c r="K39" t="n">
        <v>0.6</v>
      </c>
      <c r="L39" t="n">
        <v>0.53</v>
      </c>
      <c r="M39" t="n">
        <v>0.45</v>
      </c>
      <c r="N39" t="n">
        <v>0.42</v>
      </c>
      <c r="O39" t="n">
        <v>0.38</v>
      </c>
      <c r="P39" t="n">
        <v>0.2</v>
      </c>
      <c r="Q39" t="n">
        <v>0.17</v>
      </c>
      <c r="R39" t="n">
        <v>0.01</v>
      </c>
      <c r="S39" t="n">
        <v>0.29</v>
      </c>
      <c r="T39" t="n">
        <v>-0.87</v>
      </c>
      <c r="U39" t="n">
        <v>-0.73</v>
      </c>
      <c r="V39" t="n">
        <v>-0.44</v>
      </c>
      <c r="W39" t="n">
        <v>-0.12</v>
      </c>
    </row>
    <row r="40">
      <c r="A40" s="5" t="inlineStr">
        <is>
          <t>Ergebnis je Aktie (verwässert)</t>
        </is>
      </c>
      <c r="B40" s="5" t="inlineStr">
        <is>
          <t>Diluted Earnings per share</t>
        </is>
      </c>
      <c r="C40" t="inlineStr">
        <is>
          <t>-</t>
        </is>
      </c>
      <c r="D40" t="n">
        <v>2.81</v>
      </c>
      <c r="E40" t="n">
        <v>2.1</v>
      </c>
      <c r="F40" t="n">
        <v>2.16</v>
      </c>
      <c r="G40" t="n">
        <v>1.16</v>
      </c>
      <c r="H40" t="n">
        <v>0.89</v>
      </c>
      <c r="I40" t="n">
        <v>0.74</v>
      </c>
      <c r="J40" t="n">
        <v>0.66</v>
      </c>
      <c r="K40" t="n">
        <v>0.6</v>
      </c>
      <c r="L40" t="n">
        <v>0.53</v>
      </c>
      <c r="M40" t="n">
        <v>0.45</v>
      </c>
      <c r="N40" t="n">
        <v>0.41</v>
      </c>
      <c r="O40" t="n">
        <v>0.38</v>
      </c>
      <c r="P40" t="n">
        <v>0.2</v>
      </c>
      <c r="Q40" t="n">
        <v>0.17</v>
      </c>
      <c r="R40" t="n">
        <v>0.01</v>
      </c>
      <c r="S40" t="n">
        <v>0.29</v>
      </c>
      <c r="T40" t="n">
        <v>-0.87</v>
      </c>
      <c r="U40" t="n">
        <v>-0.73</v>
      </c>
      <c r="V40" t="n">
        <v>-0.44</v>
      </c>
      <c r="W40" t="n">
        <v>-0.12</v>
      </c>
    </row>
    <row r="41">
      <c r="A41" s="5" t="inlineStr">
        <is>
          <t>Dividende je Aktie</t>
        </is>
      </c>
      <c r="B41" s="5" t="inlineStr">
        <is>
          <t>Dividend per share</t>
        </is>
      </c>
      <c r="C41" t="inlineStr">
        <is>
          <t>-</t>
        </is>
      </c>
      <c r="D41" t="n">
        <v>0.2</v>
      </c>
      <c r="E41" t="n">
        <v>0.18</v>
      </c>
      <c r="F41" t="n">
        <v>0.16</v>
      </c>
      <c r="G41" t="n">
        <v>0.14</v>
      </c>
      <c r="H41" t="n">
        <v>0.13</v>
      </c>
      <c r="I41" t="n">
        <v>0.12</v>
      </c>
      <c r="J41" t="n">
        <v>0.11</v>
      </c>
      <c r="K41" t="n">
        <v>0.1</v>
      </c>
      <c r="L41" t="n">
        <v>0.09</v>
      </c>
      <c r="M41" t="n">
        <v>0.09</v>
      </c>
      <c r="N41" t="n">
        <v>0.08</v>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inlineStr">
        <is>
          <t>-</t>
        </is>
      </c>
      <c r="D42" t="n">
        <v>24.71</v>
      </c>
      <c r="E42" t="n">
        <v>22.2</v>
      </c>
      <c r="F42" t="n">
        <v>19.8</v>
      </c>
      <c r="G42" t="n">
        <v>17.3</v>
      </c>
      <c r="H42" t="n">
        <v>16.1</v>
      </c>
      <c r="I42" t="n">
        <v>14.8</v>
      </c>
      <c r="J42" t="n">
        <v>12.3</v>
      </c>
      <c r="K42" t="n">
        <v>11.2</v>
      </c>
      <c r="L42" t="n">
        <v>10.2</v>
      </c>
      <c r="M42" t="n">
        <v>9.199999999999999</v>
      </c>
      <c r="N42" t="n">
        <v>8.1</v>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 je Aktie</t>
        </is>
      </c>
      <c r="B43" s="5" t="inlineStr">
        <is>
          <t>Revenue per share</t>
        </is>
      </c>
      <c r="C43" t="n">
        <v>22.66</v>
      </c>
      <c r="D43" t="n">
        <v>16.32</v>
      </c>
      <c r="E43" t="n">
        <v>12.06</v>
      </c>
      <c r="F43" t="n">
        <v>8.32</v>
      </c>
      <c r="G43" t="n">
        <v>6.24</v>
      </c>
      <c r="H43" t="n">
        <v>4.87</v>
      </c>
      <c r="I43" t="n">
        <v>4.29</v>
      </c>
      <c r="J43" t="n">
        <v>3.52</v>
      </c>
      <c r="K43" t="n">
        <v>3.19</v>
      </c>
      <c r="L43" t="n">
        <v>2.67</v>
      </c>
      <c r="M43" t="n">
        <v>2.24</v>
      </c>
      <c r="N43" t="n">
        <v>1.93</v>
      </c>
      <c r="O43" t="n">
        <v>1.65</v>
      </c>
      <c r="P43" t="n">
        <v>1.03</v>
      </c>
      <c r="Q43" t="n">
        <v>0.78</v>
      </c>
      <c r="R43" t="n">
        <v>0.65</v>
      </c>
      <c r="S43" t="n">
        <v>0.44</v>
      </c>
      <c r="T43" t="n">
        <v>1.67</v>
      </c>
      <c r="U43" t="n">
        <v>0.44</v>
      </c>
      <c r="V43" t="n">
        <v>0.35</v>
      </c>
      <c r="W43" t="inlineStr">
        <is>
          <t>-</t>
        </is>
      </c>
    </row>
    <row r="44">
      <c r="A44" s="5" t="inlineStr">
        <is>
          <t>Buchwert je Aktie</t>
        </is>
      </c>
      <c r="B44" s="5" t="inlineStr">
        <is>
          <t>Book value per share</t>
        </is>
      </c>
      <c r="C44" t="inlineStr">
        <is>
          <t>-</t>
        </is>
      </c>
      <c r="D44" t="n">
        <v>15.56</v>
      </c>
      <c r="E44" t="n">
        <v>13.23</v>
      </c>
      <c r="F44" t="n">
        <v>11.94</v>
      </c>
      <c r="G44" t="n">
        <v>10.36</v>
      </c>
      <c r="H44" t="n">
        <v>8.69</v>
      </c>
      <c r="I44" t="n">
        <v>5.42</v>
      </c>
      <c r="J44" t="n">
        <v>4.83</v>
      </c>
      <c r="K44" t="n">
        <v>3.35</v>
      </c>
      <c r="L44" t="n">
        <v>2.85</v>
      </c>
      <c r="M44" t="n">
        <v>2.41</v>
      </c>
      <c r="N44" t="n">
        <v>2.03</v>
      </c>
      <c r="O44" t="n">
        <v>2.01</v>
      </c>
      <c r="P44" t="n">
        <v>1.37</v>
      </c>
      <c r="Q44" t="n">
        <v>1.37</v>
      </c>
      <c r="R44" t="n">
        <v>0.84</v>
      </c>
      <c r="S44" t="n">
        <v>1.01</v>
      </c>
      <c r="T44" t="inlineStr">
        <is>
          <t>-</t>
        </is>
      </c>
      <c r="U44" t="n">
        <v>0.47</v>
      </c>
      <c r="V44" t="n">
        <v>1.51</v>
      </c>
      <c r="W44" t="inlineStr">
        <is>
          <t>-</t>
        </is>
      </c>
    </row>
    <row r="45">
      <c r="A45" s="5" t="inlineStr">
        <is>
          <t>Cashflow je Aktie</t>
        </is>
      </c>
      <c r="B45" s="5" t="inlineStr">
        <is>
          <t>Cashflow per share</t>
        </is>
      </c>
      <c r="C45" t="inlineStr">
        <is>
          <t>-</t>
        </is>
      </c>
      <c r="D45" t="n">
        <v>6.07</v>
      </c>
      <c r="E45" t="n">
        <v>4.56</v>
      </c>
      <c r="F45" t="n">
        <v>2.38</v>
      </c>
      <c r="G45" t="n">
        <v>1.44</v>
      </c>
      <c r="H45" t="n">
        <v>1.05</v>
      </c>
      <c r="I45" t="n">
        <v>1.13</v>
      </c>
      <c r="J45" t="n">
        <v>0.85</v>
      </c>
      <c r="K45" t="n">
        <v>0.45</v>
      </c>
      <c r="L45" t="n">
        <v>-0.23</v>
      </c>
      <c r="M45" t="n">
        <v>0.65</v>
      </c>
      <c r="N45" t="n">
        <v>0.41</v>
      </c>
      <c r="O45" t="n">
        <v>1.17</v>
      </c>
      <c r="P45" t="n">
        <v>0.24</v>
      </c>
      <c r="Q45" t="n">
        <v>0.21</v>
      </c>
      <c r="R45" t="n">
        <v>0.03</v>
      </c>
      <c r="S45" t="n">
        <v>0.07000000000000001</v>
      </c>
      <c r="T45" t="n">
        <v>-1</v>
      </c>
      <c r="U45" t="n">
        <v>-0.63</v>
      </c>
      <c r="V45" t="n">
        <v>-0.39</v>
      </c>
      <c r="W45" t="inlineStr">
        <is>
          <t>-</t>
        </is>
      </c>
    </row>
    <row r="46">
      <c r="A46" s="5" t="inlineStr">
        <is>
          <t>Bilanzsumme je Aktie</t>
        </is>
      </c>
      <c r="B46" s="5" t="inlineStr">
        <is>
          <t>Total assets per share</t>
        </is>
      </c>
      <c r="C46" t="inlineStr">
        <is>
          <t>-</t>
        </is>
      </c>
      <c r="D46" t="n">
        <v>47.38</v>
      </c>
      <c r="E46" t="n">
        <v>36.64</v>
      </c>
      <c r="F46" t="n">
        <v>28.18</v>
      </c>
      <c r="G46" t="n">
        <v>23.76</v>
      </c>
      <c r="H46" t="n">
        <v>16.16</v>
      </c>
      <c r="I46" t="n">
        <v>12.75</v>
      </c>
      <c r="J46" t="n">
        <v>10.05</v>
      </c>
      <c r="K46" t="n">
        <v>6.95</v>
      </c>
      <c r="L46" t="n">
        <v>5.4</v>
      </c>
      <c r="M46" t="n">
        <v>5.31</v>
      </c>
      <c r="N46" t="n">
        <v>4.13</v>
      </c>
      <c r="O46" t="n">
        <v>4.89</v>
      </c>
      <c r="P46" t="n">
        <v>2.62</v>
      </c>
      <c r="Q46" t="n">
        <v>1.95</v>
      </c>
      <c r="R46" t="n">
        <v>1.58</v>
      </c>
      <c r="S46" t="n">
        <v>1.36</v>
      </c>
      <c r="T46" t="n">
        <v>0.9399999999999999</v>
      </c>
      <c r="U46" t="n">
        <v>0.7</v>
      </c>
      <c r="V46" t="n">
        <v>1.73</v>
      </c>
      <c r="W46" t="inlineStr">
        <is>
          <t>-</t>
        </is>
      </c>
    </row>
    <row r="47">
      <c r="A47" s="5" t="inlineStr">
        <is>
          <t>Personal am Ende des Jahres</t>
        </is>
      </c>
      <c r="B47" s="5" t="inlineStr">
        <is>
          <t>Staff at the end of year</t>
        </is>
      </c>
      <c r="C47" t="inlineStr">
        <is>
          <t>-</t>
        </is>
      </c>
      <c r="D47" t="n">
        <v>5154</v>
      </c>
      <c r="E47" t="n">
        <v>4449</v>
      </c>
      <c r="F47" t="n">
        <v>3766</v>
      </c>
      <c r="G47" t="n">
        <v>2300</v>
      </c>
      <c r="H47" t="n">
        <v>1750</v>
      </c>
      <c r="I47" t="n">
        <v>1025</v>
      </c>
      <c r="J47" t="n">
        <v>674</v>
      </c>
      <c r="K47" t="n">
        <v>498</v>
      </c>
      <c r="L47" t="n">
        <v>500</v>
      </c>
      <c r="M47" t="n">
        <v>468</v>
      </c>
      <c r="N47" t="n">
        <v>442</v>
      </c>
      <c r="O47" t="n">
        <v>459</v>
      </c>
      <c r="P47" t="n">
        <v>361</v>
      </c>
      <c r="Q47" t="n">
        <v>323</v>
      </c>
      <c r="R47" t="n">
        <v>18</v>
      </c>
      <c r="S47" t="n">
        <v>24</v>
      </c>
      <c r="T47" t="n">
        <v>33</v>
      </c>
      <c r="U47" t="n">
        <v>53</v>
      </c>
      <c r="V47" t="n">
        <v>14</v>
      </c>
      <c r="W47" t="inlineStr">
        <is>
          <t>-</t>
        </is>
      </c>
    </row>
    <row r="48">
      <c r="A48" s="5" t="inlineStr">
        <is>
          <t>Personalaufwand in Mio. EUR</t>
        </is>
      </c>
      <c r="B48" s="5" t="inlineStr">
        <is>
          <t>Personnel expenses in M</t>
        </is>
      </c>
      <c r="C48" t="inlineStr">
        <is>
          <t>-</t>
        </is>
      </c>
      <c r="D48" t="n">
        <v>234.7</v>
      </c>
      <c r="E48" t="n">
        <v>186</v>
      </c>
      <c r="F48" t="n">
        <v>129.9</v>
      </c>
      <c r="G48" t="n">
        <v>96.40000000000001</v>
      </c>
      <c r="H48" t="n">
        <v>66.40000000000001</v>
      </c>
      <c r="I48" t="n">
        <v>48.2</v>
      </c>
      <c r="J48" t="n">
        <v>37.1</v>
      </c>
      <c r="K48" t="n">
        <v>28.2</v>
      </c>
      <c r="L48" t="n">
        <v>27.8</v>
      </c>
      <c r="M48" t="n">
        <v>25.9</v>
      </c>
      <c r="N48" t="n">
        <v>23.7</v>
      </c>
      <c r="O48" t="n">
        <v>18.3</v>
      </c>
      <c r="P48" t="n">
        <v>12.5</v>
      </c>
      <c r="Q48" t="n">
        <v>8.300000000000001</v>
      </c>
      <c r="R48" t="n">
        <v>1.1</v>
      </c>
      <c r="S48" t="n">
        <v>1.3</v>
      </c>
      <c r="T48" t="inlineStr">
        <is>
          <t>-</t>
        </is>
      </c>
      <c r="U48" t="inlineStr">
        <is>
          <t>-</t>
        </is>
      </c>
      <c r="V48" t="inlineStr">
        <is>
          <t>-</t>
        </is>
      </c>
      <c r="W48" t="inlineStr">
        <is>
          <t>-</t>
        </is>
      </c>
    </row>
    <row r="49">
      <c r="A49" s="5" t="inlineStr">
        <is>
          <t>Aufwand je Mitarbeiter in EUR</t>
        </is>
      </c>
      <c r="B49" s="5" t="inlineStr">
        <is>
          <t>Effort per employee</t>
        </is>
      </c>
      <c r="C49" t="inlineStr">
        <is>
          <t>-</t>
        </is>
      </c>
      <c r="D49" t="n">
        <v>45537</v>
      </c>
      <c r="E49" t="n">
        <v>41807</v>
      </c>
      <c r="F49" t="n">
        <v>34493</v>
      </c>
      <c r="G49" t="n">
        <v>41913</v>
      </c>
      <c r="H49" t="n">
        <v>37943</v>
      </c>
      <c r="I49" t="n">
        <v>47024</v>
      </c>
      <c r="J49" t="n">
        <v>55045</v>
      </c>
      <c r="K49" t="n">
        <v>56627</v>
      </c>
      <c r="L49" t="n">
        <v>55600</v>
      </c>
      <c r="M49" t="n">
        <v>55342</v>
      </c>
      <c r="N49" t="n">
        <v>53620</v>
      </c>
      <c r="O49" t="n">
        <v>39869</v>
      </c>
      <c r="P49" t="n">
        <v>34626</v>
      </c>
      <c r="Q49" t="n">
        <v>25697</v>
      </c>
      <c r="R49" t="n">
        <v>61111</v>
      </c>
      <c r="S49" t="n">
        <v>54167</v>
      </c>
      <c r="T49" t="inlineStr">
        <is>
          <t>-</t>
        </is>
      </c>
      <c r="U49" t="inlineStr">
        <is>
          <t>-</t>
        </is>
      </c>
      <c r="V49" t="inlineStr">
        <is>
          <t>-</t>
        </is>
      </c>
      <c r="W49" t="inlineStr">
        <is>
          <t>-</t>
        </is>
      </c>
    </row>
    <row r="50">
      <c r="A50" s="5" t="inlineStr">
        <is>
          <t>Umsatz je Mitarbeiter in EUR</t>
        </is>
      </c>
      <c r="B50" s="5" t="inlineStr">
        <is>
          <t>Turnover per employee</t>
        </is>
      </c>
      <c r="C50" t="inlineStr">
        <is>
          <t>-</t>
        </is>
      </c>
      <c r="D50" t="n">
        <v>391191</v>
      </c>
      <c r="E50" t="n">
        <v>334896</v>
      </c>
      <c r="F50" t="n">
        <v>273064</v>
      </c>
      <c r="G50" t="n">
        <v>335365</v>
      </c>
      <c r="H50" t="n">
        <v>343447</v>
      </c>
      <c r="I50" t="n">
        <v>469994</v>
      </c>
      <c r="J50" t="n">
        <v>585461</v>
      </c>
      <c r="K50" t="n">
        <v>652203</v>
      </c>
      <c r="L50" t="n">
        <v>543237</v>
      </c>
      <c r="M50" t="n">
        <v>456103</v>
      </c>
      <c r="N50" t="n">
        <v>445248</v>
      </c>
      <c r="O50" t="n">
        <v>292374</v>
      </c>
      <c r="P50" t="n">
        <v>226869</v>
      </c>
      <c r="Q50" t="n">
        <v>151393</v>
      </c>
      <c r="R50" t="n">
        <v>377777</v>
      </c>
      <c r="S50" t="n">
        <v>191666</v>
      </c>
      <c r="T50" t="n">
        <v>90909</v>
      </c>
      <c r="U50" t="n">
        <v>52830</v>
      </c>
      <c r="V50" t="n">
        <v>128571</v>
      </c>
      <c r="W50" t="inlineStr">
        <is>
          <t>-</t>
        </is>
      </c>
    </row>
    <row r="51">
      <c r="A51" s="5" t="inlineStr">
        <is>
          <t>Bruttoergebnis je Mitarbeiter in EUR</t>
        </is>
      </c>
      <c r="B51" s="5" t="inlineStr">
        <is>
          <t>Gross Profit per employee</t>
        </is>
      </c>
      <c r="C51" t="inlineStr">
        <is>
          <t>-</t>
        </is>
      </c>
      <c r="D51" t="n">
        <v>188436</v>
      </c>
      <c r="E51" t="n">
        <v>167791</v>
      </c>
      <c r="F51" t="n">
        <v>140149</v>
      </c>
      <c r="G51" t="n">
        <v>165522</v>
      </c>
      <c r="H51" t="n">
        <v>148800</v>
      </c>
      <c r="I51" t="n">
        <v>188878</v>
      </c>
      <c r="J51" t="n">
        <v>244510</v>
      </c>
      <c r="K51" t="n">
        <v>272490</v>
      </c>
      <c r="L51" t="n">
        <v>238200</v>
      </c>
      <c r="M51" t="n">
        <v>217735</v>
      </c>
      <c r="N51" t="n">
        <v>195475</v>
      </c>
      <c r="O51" t="n">
        <v>133333</v>
      </c>
      <c r="P51" t="n">
        <v>110249</v>
      </c>
      <c r="Q51" t="n">
        <v>67492</v>
      </c>
      <c r="R51" t="n">
        <v>205556</v>
      </c>
      <c r="S51" t="n">
        <v>137500</v>
      </c>
      <c r="T51" t="n">
        <v>51515</v>
      </c>
      <c r="U51" t="n">
        <v>18868</v>
      </c>
      <c r="V51" t="n">
        <v>42857</v>
      </c>
      <c r="W51" t="inlineStr">
        <is>
          <t>-</t>
        </is>
      </c>
    </row>
    <row r="52">
      <c r="A52" s="5" t="inlineStr">
        <is>
          <t>Gewinn je Mitarbeiter in EUR</t>
        </is>
      </c>
      <c r="B52" s="5" t="inlineStr">
        <is>
          <t>Earnings per employee</t>
        </is>
      </c>
      <c r="C52" t="inlineStr">
        <is>
          <t>-</t>
        </is>
      </c>
      <c r="D52" t="n">
        <v>67404</v>
      </c>
      <c r="E52" t="n">
        <v>58373</v>
      </c>
      <c r="F52" t="n">
        <v>70818</v>
      </c>
      <c r="G52" t="n">
        <v>62000</v>
      </c>
      <c r="H52" t="n">
        <v>61657</v>
      </c>
      <c r="I52" t="n">
        <v>80683</v>
      </c>
      <c r="J52" t="n">
        <v>108754</v>
      </c>
      <c r="K52" t="n">
        <v>122892</v>
      </c>
      <c r="L52" t="n">
        <v>108000</v>
      </c>
      <c r="M52" t="n">
        <v>97222</v>
      </c>
      <c r="N52" t="n">
        <v>95701</v>
      </c>
      <c r="O52" t="n">
        <v>66449</v>
      </c>
      <c r="P52" t="n">
        <v>42659</v>
      </c>
      <c r="Q52" t="n">
        <v>24768</v>
      </c>
      <c r="R52" t="n">
        <v>5556</v>
      </c>
      <c r="S52" t="n">
        <v>83333</v>
      </c>
      <c r="T52" t="n">
        <v>-118182</v>
      </c>
      <c r="U52" t="n">
        <v>-88679</v>
      </c>
      <c r="V52" t="n">
        <v>-164286</v>
      </c>
      <c r="W52" t="inlineStr">
        <is>
          <t>-</t>
        </is>
      </c>
    </row>
    <row r="53">
      <c r="A53" s="5" t="inlineStr">
        <is>
          <t>KGV (Kurs/Gewinn)</t>
        </is>
      </c>
      <c r="B53" s="5" t="inlineStr">
        <is>
          <t>PE (price/earnings)</t>
        </is>
      </c>
      <c r="C53" t="inlineStr">
        <is>
          <t>-</t>
        </is>
      </c>
      <c r="D53" t="n">
        <v>47.3</v>
      </c>
      <c r="E53" t="n">
        <v>44.3</v>
      </c>
      <c r="F53" t="n">
        <v>19.3</v>
      </c>
      <c r="G53" t="n">
        <v>40.1</v>
      </c>
      <c r="H53" t="n">
        <v>41</v>
      </c>
      <c r="I53" t="n">
        <v>38.8</v>
      </c>
      <c r="J53" t="n">
        <v>27.8</v>
      </c>
      <c r="K53" t="n">
        <v>20.7</v>
      </c>
      <c r="L53" t="n">
        <v>19.3</v>
      </c>
      <c r="M53" t="n">
        <v>21.4</v>
      </c>
      <c r="N53" t="n">
        <v>9.800000000000001</v>
      </c>
      <c r="O53" t="n">
        <v>30.5</v>
      </c>
      <c r="P53" t="n">
        <v>39.3</v>
      </c>
      <c r="Q53" t="n">
        <v>22</v>
      </c>
      <c r="R53" t="n">
        <v>225</v>
      </c>
      <c r="S53" t="n">
        <v>8.699999999999999</v>
      </c>
      <c r="T53" t="inlineStr">
        <is>
          <t>-</t>
        </is>
      </c>
      <c r="U53" t="inlineStr">
        <is>
          <t>-</t>
        </is>
      </c>
      <c r="V53" t="inlineStr">
        <is>
          <t>-</t>
        </is>
      </c>
      <c r="W53" t="inlineStr">
        <is>
          <t>-</t>
        </is>
      </c>
    </row>
    <row r="54">
      <c r="A54" s="5" t="inlineStr">
        <is>
          <t>KUV (Kurs/Umsatz)</t>
        </is>
      </c>
      <c r="B54" s="5" t="inlineStr">
        <is>
          <t>PS (price/sales)</t>
        </is>
      </c>
      <c r="C54" t="n">
        <v>4.74</v>
      </c>
      <c r="D54" t="n">
        <v>8.140000000000001</v>
      </c>
      <c r="E54" t="n">
        <v>7.72</v>
      </c>
      <c r="F54" t="n">
        <v>5.02</v>
      </c>
      <c r="G54" t="n">
        <v>7.45</v>
      </c>
      <c r="H54" t="n">
        <v>7.49</v>
      </c>
      <c r="I54" t="n">
        <v>6.69</v>
      </c>
      <c r="J54" t="n">
        <v>5.29</v>
      </c>
      <c r="K54" t="n">
        <v>3.89</v>
      </c>
      <c r="L54" t="n">
        <v>3.84</v>
      </c>
      <c r="M54" t="n">
        <v>4.3</v>
      </c>
      <c r="N54" t="n">
        <v>2.14</v>
      </c>
      <c r="O54" t="n">
        <v>7.02</v>
      </c>
      <c r="P54" t="n">
        <v>7.6</v>
      </c>
      <c r="Q54" t="n">
        <v>4.76</v>
      </c>
      <c r="R54" t="n">
        <v>3.47</v>
      </c>
      <c r="S54" t="n">
        <v>5.78</v>
      </c>
      <c r="T54" t="n">
        <v>0.53</v>
      </c>
      <c r="U54" t="n">
        <v>1.26</v>
      </c>
      <c r="V54" t="n">
        <v>10.37</v>
      </c>
      <c r="W54" t="inlineStr">
        <is>
          <t>-</t>
        </is>
      </c>
    </row>
    <row r="55">
      <c r="A55" s="5" t="inlineStr">
        <is>
          <t>KBV (Kurs/Buchwert)</t>
        </is>
      </c>
      <c r="B55" s="5" t="inlineStr">
        <is>
          <t>PB (price/book value)</t>
        </is>
      </c>
      <c r="C55" t="inlineStr">
        <is>
          <t>-</t>
        </is>
      </c>
      <c r="D55" t="n">
        <v>8.529999999999999</v>
      </c>
      <c r="E55" t="n">
        <v>7.03</v>
      </c>
      <c r="F55" t="n">
        <v>3.5</v>
      </c>
      <c r="G55" t="n">
        <v>4.49</v>
      </c>
      <c r="H55" t="n">
        <v>4.2</v>
      </c>
      <c r="I55" t="n">
        <v>5.3</v>
      </c>
      <c r="J55" t="n">
        <v>3.85</v>
      </c>
      <c r="K55" t="n">
        <v>3.71</v>
      </c>
      <c r="L55" t="n">
        <v>3.6</v>
      </c>
      <c r="M55" t="n">
        <v>4.01</v>
      </c>
      <c r="N55" t="n">
        <v>2.03</v>
      </c>
      <c r="O55" t="n">
        <v>5.75</v>
      </c>
      <c r="P55" t="n">
        <v>5.74</v>
      </c>
      <c r="Q55" t="n">
        <v>2.72</v>
      </c>
      <c r="R55" t="n">
        <v>2.68</v>
      </c>
      <c r="S55" t="n">
        <v>2.51</v>
      </c>
      <c r="T55" t="inlineStr">
        <is>
          <t>-</t>
        </is>
      </c>
      <c r="U55" t="n">
        <v>1.17</v>
      </c>
      <c r="V55" t="n">
        <v>2.42</v>
      </c>
      <c r="W55" t="inlineStr">
        <is>
          <t>-</t>
        </is>
      </c>
    </row>
    <row r="56">
      <c r="A56" s="5" t="inlineStr">
        <is>
          <t>KCV (Kurs/Cashflow)</t>
        </is>
      </c>
      <c r="B56" s="5" t="inlineStr">
        <is>
          <t>PC (price/cashflow)</t>
        </is>
      </c>
      <c r="C56" t="inlineStr">
        <is>
          <t>-</t>
        </is>
      </c>
      <c r="D56" t="n">
        <v>21.89</v>
      </c>
      <c r="E56" t="n">
        <v>20.41</v>
      </c>
      <c r="F56" t="n">
        <v>17.53</v>
      </c>
      <c r="G56" t="n">
        <v>32.23</v>
      </c>
      <c r="H56" t="n">
        <v>34.88</v>
      </c>
      <c r="I56" t="n">
        <v>25.35</v>
      </c>
      <c r="J56" t="n">
        <v>21.81</v>
      </c>
      <c r="K56" t="n">
        <v>27.73</v>
      </c>
      <c r="L56" t="n">
        <v>-44.21</v>
      </c>
      <c r="M56" t="n">
        <v>14.79</v>
      </c>
      <c r="N56" t="n">
        <v>10.16</v>
      </c>
      <c r="O56" t="n">
        <v>9.859999999999999</v>
      </c>
      <c r="P56" t="n">
        <v>32.42</v>
      </c>
      <c r="Q56" t="n">
        <v>18.2</v>
      </c>
      <c r="R56" t="n">
        <v>78.75</v>
      </c>
      <c r="S56" t="n">
        <v>37.95</v>
      </c>
      <c r="T56" t="n">
        <v>-0.88</v>
      </c>
      <c r="U56" t="n">
        <v>-0.88</v>
      </c>
      <c r="V56" t="n">
        <v>-9.33</v>
      </c>
      <c r="W56" t="inlineStr">
        <is>
          <t>-</t>
        </is>
      </c>
    </row>
    <row r="57">
      <c r="A57" s="5" t="inlineStr">
        <is>
          <t>Dividendenrendite in %</t>
        </is>
      </c>
      <c r="B57" s="5" t="inlineStr">
        <is>
          <t>Dividend Yield in %</t>
        </is>
      </c>
      <c r="C57" t="inlineStr">
        <is>
          <t>-</t>
        </is>
      </c>
      <c r="D57" t="n">
        <v>0.15</v>
      </c>
      <c r="E57" t="n">
        <v>0.19</v>
      </c>
      <c r="F57" t="n">
        <v>0.38</v>
      </c>
      <c r="G57" t="n">
        <v>0.3</v>
      </c>
      <c r="H57" t="n">
        <v>0.36</v>
      </c>
      <c r="I57" t="n">
        <v>0.42</v>
      </c>
      <c r="J57" t="n">
        <v>0.59</v>
      </c>
      <c r="K57" t="n">
        <v>0.8100000000000001</v>
      </c>
      <c r="L57" t="n">
        <v>0.88</v>
      </c>
      <c r="M57" t="n">
        <v>0.93</v>
      </c>
      <c r="N57" t="n">
        <v>1.94</v>
      </c>
      <c r="O57" t="inlineStr">
        <is>
          <t>-</t>
        </is>
      </c>
      <c r="P57" t="inlineStr">
        <is>
          <t>-</t>
        </is>
      </c>
      <c r="Q57" t="inlineStr">
        <is>
          <t>-</t>
        </is>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inlineStr">
        <is>
          <t>-</t>
        </is>
      </c>
      <c r="D58" t="n">
        <v>2.1</v>
      </c>
      <c r="E58" t="n">
        <v>2.3</v>
      </c>
      <c r="F58" t="n">
        <v>5.2</v>
      </c>
      <c r="G58" t="n">
        <v>2.5</v>
      </c>
      <c r="H58" t="n">
        <v>2.4</v>
      </c>
      <c r="I58" t="n">
        <v>2.6</v>
      </c>
      <c r="J58" t="n">
        <v>3.6</v>
      </c>
      <c r="K58" t="n">
        <v>4.8</v>
      </c>
      <c r="L58" t="n">
        <v>5.2</v>
      </c>
      <c r="M58" t="n">
        <v>4.7</v>
      </c>
      <c r="N58" t="n">
        <v>10.2</v>
      </c>
      <c r="O58" t="n">
        <v>3.3</v>
      </c>
      <c r="P58" t="n">
        <v>2.5</v>
      </c>
      <c r="Q58" t="n">
        <v>4.5</v>
      </c>
      <c r="R58" t="n">
        <v>0.4</v>
      </c>
      <c r="S58" t="n">
        <v>11.5</v>
      </c>
      <c r="T58" t="n">
        <v>-98.90000000000001</v>
      </c>
      <c r="U58" t="n">
        <v>-132.7</v>
      </c>
      <c r="V58" t="n">
        <v>-12</v>
      </c>
      <c r="W58" t="inlineStr">
        <is>
          <t>-</t>
        </is>
      </c>
    </row>
    <row r="59">
      <c r="A59" s="5" t="inlineStr">
        <is>
          <t>Eigenkapitalrendite in %</t>
        </is>
      </c>
      <c r="B59" s="5" t="inlineStr">
        <is>
          <t>Return on Equity in %</t>
        </is>
      </c>
      <c r="C59" t="inlineStr">
        <is>
          <t>-</t>
        </is>
      </c>
      <c r="D59" t="n">
        <v>18.07</v>
      </c>
      <c r="E59" t="n">
        <v>15.88</v>
      </c>
      <c r="F59" t="n">
        <v>18.08</v>
      </c>
      <c r="G59" t="n">
        <v>11.14</v>
      </c>
      <c r="H59" t="n">
        <v>10.06</v>
      </c>
      <c r="I59" t="n">
        <v>13.59</v>
      </c>
      <c r="J59" t="n">
        <v>13.53</v>
      </c>
      <c r="K59" t="n">
        <v>17.95</v>
      </c>
      <c r="L59" t="n">
        <v>18.63</v>
      </c>
      <c r="M59" t="n">
        <v>18.58</v>
      </c>
      <c r="N59" t="n">
        <v>20.43</v>
      </c>
      <c r="O59" t="n">
        <v>18.61</v>
      </c>
      <c r="P59" t="n">
        <v>14.21</v>
      </c>
      <c r="Q59" t="n">
        <v>9.35</v>
      </c>
      <c r="R59" t="n">
        <v>1.14</v>
      </c>
      <c r="S59" t="n">
        <v>18.87</v>
      </c>
      <c r="T59" t="inlineStr">
        <is>
          <t>-</t>
        </is>
      </c>
      <c r="U59" t="n">
        <v>-156.67</v>
      </c>
      <c r="V59" t="n">
        <v>-29.87</v>
      </c>
      <c r="W59" t="n">
        <v>500</v>
      </c>
    </row>
    <row r="60">
      <c r="A60" s="5" t="inlineStr">
        <is>
          <t>Umsatzrendite in %</t>
        </is>
      </c>
      <c r="B60" s="5" t="inlineStr">
        <is>
          <t>Return on sales in %</t>
        </is>
      </c>
      <c r="C60" t="inlineStr">
        <is>
          <t>-</t>
        </is>
      </c>
      <c r="D60" t="n">
        <v>17.23</v>
      </c>
      <c r="E60" t="n">
        <v>17.43</v>
      </c>
      <c r="F60" t="n">
        <v>25.94</v>
      </c>
      <c r="G60" t="n">
        <v>18.49</v>
      </c>
      <c r="H60" t="n">
        <v>17.95</v>
      </c>
      <c r="I60" t="n">
        <v>17.17</v>
      </c>
      <c r="J60" t="n">
        <v>18.58</v>
      </c>
      <c r="K60" t="n">
        <v>18.84</v>
      </c>
      <c r="L60" t="n">
        <v>19.88</v>
      </c>
      <c r="M60" t="n">
        <v>19.91</v>
      </c>
      <c r="N60" t="n">
        <v>21.49</v>
      </c>
      <c r="O60" t="n">
        <v>22.73</v>
      </c>
      <c r="P60" t="n">
        <v>18.8</v>
      </c>
      <c r="Q60" t="n">
        <v>16.36</v>
      </c>
      <c r="R60" t="n">
        <v>1.47</v>
      </c>
      <c r="S60" t="n">
        <v>43.48</v>
      </c>
      <c r="T60" t="n">
        <v>-130</v>
      </c>
      <c r="U60" t="n">
        <v>-167.86</v>
      </c>
      <c r="V60" t="n">
        <v>-127.78</v>
      </c>
      <c r="W60" t="n">
        <v>-55.56</v>
      </c>
    </row>
    <row r="61">
      <c r="A61" s="5" t="inlineStr">
        <is>
          <t>Gesamtkapitalrendite in %</t>
        </is>
      </c>
      <c r="B61" s="5" t="inlineStr">
        <is>
          <t>Total Return on Investment in %</t>
        </is>
      </c>
      <c r="C61" t="inlineStr">
        <is>
          <t>-</t>
        </is>
      </c>
      <c r="D61" t="n">
        <v>6.77</v>
      </c>
      <c r="E61" t="n">
        <v>6.47</v>
      </c>
      <c r="F61" t="n">
        <v>8.41</v>
      </c>
      <c r="G61" t="n">
        <v>5.17</v>
      </c>
      <c r="H61" t="n">
        <v>5.81</v>
      </c>
      <c r="I61" t="n">
        <v>6.19</v>
      </c>
      <c r="J61" t="n">
        <v>6.95</v>
      </c>
      <c r="K61" t="n">
        <v>8.99</v>
      </c>
      <c r="L61" t="n">
        <v>10.2</v>
      </c>
      <c r="M61" t="n">
        <v>9.01</v>
      </c>
      <c r="N61" t="n">
        <v>10.41</v>
      </c>
      <c r="O61" t="n">
        <v>8.67</v>
      </c>
      <c r="P61" t="n">
        <v>7.71</v>
      </c>
      <c r="Q61" t="n">
        <v>7.24</v>
      </c>
      <c r="R61" t="n">
        <v>1.2</v>
      </c>
      <c r="S61" t="n">
        <v>13.99</v>
      </c>
      <c r="T61" t="n">
        <v>-229.41</v>
      </c>
      <c r="U61" t="n">
        <v>-104.44</v>
      </c>
      <c r="V61" t="n">
        <v>-26.14</v>
      </c>
      <c r="W61" t="n">
        <v>-125</v>
      </c>
    </row>
    <row r="62">
      <c r="A62" s="5" t="inlineStr">
        <is>
          <t>Return on Investment in %</t>
        </is>
      </c>
      <c r="B62" s="5" t="inlineStr">
        <is>
          <t>Return on Investment in %</t>
        </is>
      </c>
      <c r="C62" t="inlineStr">
        <is>
          <t>-</t>
        </is>
      </c>
      <c r="D62" t="n">
        <v>5.93</v>
      </c>
      <c r="E62" t="n">
        <v>5.74</v>
      </c>
      <c r="F62" t="n">
        <v>7.66</v>
      </c>
      <c r="G62" t="n">
        <v>4.86</v>
      </c>
      <c r="H62" t="n">
        <v>5.41</v>
      </c>
      <c r="I62" t="n">
        <v>5.78</v>
      </c>
      <c r="J62" t="n">
        <v>6.5</v>
      </c>
      <c r="K62" t="n">
        <v>8.66</v>
      </c>
      <c r="L62" t="n">
        <v>9.82</v>
      </c>
      <c r="M62" t="n">
        <v>8.42</v>
      </c>
      <c r="N62" t="n">
        <v>10.05</v>
      </c>
      <c r="O62" t="n">
        <v>7.67</v>
      </c>
      <c r="P62" t="n">
        <v>7.42</v>
      </c>
      <c r="Q62" t="n">
        <v>6.58</v>
      </c>
      <c r="R62" t="n">
        <v>0.6</v>
      </c>
      <c r="S62" t="n">
        <v>13.99</v>
      </c>
      <c r="T62" t="n">
        <v>-229.41</v>
      </c>
      <c r="U62" t="n">
        <v>-104.44</v>
      </c>
      <c r="V62" t="n">
        <v>-26.14</v>
      </c>
      <c r="W62" t="n">
        <v>-125</v>
      </c>
    </row>
    <row r="63">
      <c r="A63" s="5" t="inlineStr">
        <is>
          <t>Arbeitsintensität in %</t>
        </is>
      </c>
      <c r="B63" s="5" t="inlineStr">
        <is>
          <t>Work Intensity in %</t>
        </is>
      </c>
      <c r="C63" t="inlineStr">
        <is>
          <t>-</t>
        </is>
      </c>
      <c r="D63" t="n">
        <v>67.05</v>
      </c>
      <c r="E63" t="n">
        <v>60.66</v>
      </c>
      <c r="F63" t="n">
        <v>60.18</v>
      </c>
      <c r="G63" t="n">
        <v>56.39</v>
      </c>
      <c r="H63" t="n">
        <v>59.29</v>
      </c>
      <c r="I63" t="n">
        <v>58.69</v>
      </c>
      <c r="J63" t="n">
        <v>59.23</v>
      </c>
      <c r="K63" t="n">
        <v>58.14</v>
      </c>
      <c r="L63" t="n">
        <v>57.21</v>
      </c>
      <c r="M63" t="n">
        <v>65.7</v>
      </c>
      <c r="N63" t="n">
        <v>60.77</v>
      </c>
      <c r="O63" t="n">
        <v>59.42</v>
      </c>
      <c r="P63" t="n">
        <v>56.24</v>
      </c>
      <c r="Q63" t="n">
        <v>49.42</v>
      </c>
      <c r="R63" t="n">
        <v>57.23</v>
      </c>
      <c r="S63" t="n">
        <v>34.27</v>
      </c>
      <c r="T63" t="n">
        <v>52.94</v>
      </c>
      <c r="U63" t="n">
        <v>51.11</v>
      </c>
      <c r="V63" t="n">
        <v>75</v>
      </c>
      <c r="W63" t="n">
        <v>50</v>
      </c>
    </row>
    <row r="64">
      <c r="A64" s="5" t="inlineStr">
        <is>
          <t>Eigenkapitalquote in %</t>
        </is>
      </c>
      <c r="B64" s="5" t="inlineStr">
        <is>
          <t>Equity Ratio in %</t>
        </is>
      </c>
      <c r="C64" t="inlineStr">
        <is>
          <t>-</t>
        </is>
      </c>
      <c r="D64" t="n">
        <v>32.84</v>
      </c>
      <c r="E64" t="n">
        <v>36.12</v>
      </c>
      <c r="F64" t="n">
        <v>42.36</v>
      </c>
      <c r="G64" t="n">
        <v>43.62</v>
      </c>
      <c r="H64" t="n">
        <v>53.77</v>
      </c>
      <c r="I64" t="n">
        <v>42.53</v>
      </c>
      <c r="J64" t="n">
        <v>48.03</v>
      </c>
      <c r="K64" t="n">
        <v>48.21</v>
      </c>
      <c r="L64" t="n">
        <v>52.7</v>
      </c>
      <c r="M64" t="n">
        <v>45.3</v>
      </c>
      <c r="N64" t="n">
        <v>49.18</v>
      </c>
      <c r="O64" t="n">
        <v>41.21</v>
      </c>
      <c r="P64" t="n">
        <v>52.24</v>
      </c>
      <c r="Q64" t="n">
        <v>70.39</v>
      </c>
      <c r="R64" t="n">
        <v>53.01</v>
      </c>
      <c r="S64" t="n">
        <v>74.13</v>
      </c>
      <c r="T64" t="inlineStr">
        <is>
          <t>-</t>
        </is>
      </c>
      <c r="U64" t="n">
        <v>66.67</v>
      </c>
      <c r="V64" t="n">
        <v>87.5</v>
      </c>
      <c r="W64" t="n">
        <v>-25</v>
      </c>
    </row>
    <row r="65">
      <c r="A65" s="5" t="inlineStr">
        <is>
          <t>Fremdkapitalquote in %</t>
        </is>
      </c>
      <c r="B65" s="5" t="inlineStr">
        <is>
          <t>Debt Ratio in %</t>
        </is>
      </c>
      <c r="C65" t="inlineStr">
        <is>
          <t>-</t>
        </is>
      </c>
      <c r="D65" t="n">
        <v>67.16</v>
      </c>
      <c r="E65" t="n">
        <v>63.88</v>
      </c>
      <c r="F65" t="n">
        <v>57.64</v>
      </c>
      <c r="G65" t="n">
        <v>56.38</v>
      </c>
      <c r="H65" t="n">
        <v>46.23</v>
      </c>
      <c r="I65" t="n">
        <v>57.47</v>
      </c>
      <c r="J65" t="n">
        <v>51.97</v>
      </c>
      <c r="K65" t="n">
        <v>51.79</v>
      </c>
      <c r="L65" t="n">
        <v>47.3</v>
      </c>
      <c r="M65" t="n">
        <v>54.7</v>
      </c>
      <c r="N65" t="n">
        <v>50.82</v>
      </c>
      <c r="O65" t="n">
        <v>58.79</v>
      </c>
      <c r="P65" t="n">
        <v>47.76</v>
      </c>
      <c r="Q65" t="n">
        <v>29.61</v>
      </c>
      <c r="R65" t="n">
        <v>46.99</v>
      </c>
      <c r="S65" t="n">
        <v>25.87</v>
      </c>
      <c r="T65" t="n">
        <v>100</v>
      </c>
      <c r="U65" t="n">
        <v>33.33</v>
      </c>
      <c r="V65" t="n">
        <v>12.5</v>
      </c>
      <c r="W65" t="n">
        <v>125</v>
      </c>
    </row>
    <row r="66">
      <c r="A66" s="5" t="inlineStr">
        <is>
          <t>Verschuldungsgrad in %</t>
        </is>
      </c>
      <c r="B66" s="5" t="inlineStr">
        <is>
          <t>Finance Gearing in %</t>
        </is>
      </c>
      <c r="C66" t="inlineStr">
        <is>
          <t>-</t>
        </is>
      </c>
      <c r="D66" t="n">
        <v>204.51</v>
      </c>
      <c r="E66" t="n">
        <v>176.88</v>
      </c>
      <c r="F66" t="n">
        <v>136.07</v>
      </c>
      <c r="G66" t="n">
        <v>129.25</v>
      </c>
      <c r="H66" t="n">
        <v>85.95999999999999</v>
      </c>
      <c r="I66" t="n">
        <v>135.12</v>
      </c>
      <c r="J66" t="n">
        <v>108.21</v>
      </c>
      <c r="K66" t="n">
        <v>107.42</v>
      </c>
      <c r="L66" t="n">
        <v>89.75</v>
      </c>
      <c r="M66" t="n">
        <v>120.74</v>
      </c>
      <c r="N66" t="n">
        <v>103.33</v>
      </c>
      <c r="O66" t="n">
        <v>142.65</v>
      </c>
      <c r="P66" t="n">
        <v>91.42</v>
      </c>
      <c r="Q66" t="n">
        <v>42.06</v>
      </c>
      <c r="R66" t="n">
        <v>88.64</v>
      </c>
      <c r="S66" t="n">
        <v>34.91</v>
      </c>
      <c r="T66" t="inlineStr">
        <is>
          <t>-</t>
        </is>
      </c>
      <c r="U66" t="n">
        <v>50</v>
      </c>
      <c r="V66" t="n">
        <v>14.29</v>
      </c>
      <c r="W66" t="n">
        <v>-500</v>
      </c>
    </row>
    <row r="67">
      <c r="A67" s="5" t="inlineStr">
        <is>
          <t>Bruttoergebnis Marge in %</t>
        </is>
      </c>
      <c r="B67" s="5" t="inlineStr">
        <is>
          <t>Gross Profit Marge in %</t>
        </is>
      </c>
      <c r="C67" t="inlineStr">
        <is>
          <t>-</t>
        </is>
      </c>
      <c r="D67" t="n">
        <v>48.17</v>
      </c>
      <c r="E67" t="n">
        <v>50.1</v>
      </c>
      <c r="F67" t="n">
        <v>51.34</v>
      </c>
      <c r="G67" t="n">
        <v>49.36</v>
      </c>
      <c r="H67" t="n">
        <v>43.33</v>
      </c>
      <c r="I67" t="n">
        <v>40.19</v>
      </c>
      <c r="J67" t="n">
        <v>41.76</v>
      </c>
      <c r="K67" t="n">
        <v>41.78</v>
      </c>
      <c r="L67" t="n">
        <v>43.85</v>
      </c>
      <c r="M67" t="n">
        <v>44.6</v>
      </c>
      <c r="N67" t="n">
        <v>43.9</v>
      </c>
      <c r="O67" t="n">
        <v>45.6</v>
      </c>
      <c r="P67" t="n">
        <v>48.6</v>
      </c>
      <c r="Q67" t="n">
        <v>44.58</v>
      </c>
      <c r="R67" t="n">
        <v>54.41</v>
      </c>
      <c r="S67" t="n">
        <v>71.73999999999999</v>
      </c>
      <c r="T67" t="n">
        <v>56.67</v>
      </c>
      <c r="U67" t="n">
        <v>35.71</v>
      </c>
      <c r="V67" t="n">
        <v>33.33</v>
      </c>
    </row>
    <row r="68">
      <c r="A68" s="5" t="inlineStr">
        <is>
          <t>Kurzfristige Vermögensquote in %</t>
        </is>
      </c>
      <c r="B68" s="5" t="inlineStr">
        <is>
          <t>Current Assets Ratio in %</t>
        </is>
      </c>
      <c r="C68" t="inlineStr">
        <is>
          <t>-</t>
        </is>
      </c>
      <c r="D68" t="n">
        <v>67.05</v>
      </c>
      <c r="E68" t="n">
        <v>60.64</v>
      </c>
      <c r="F68" t="n">
        <v>60.2</v>
      </c>
      <c r="G68" t="n">
        <v>56.37</v>
      </c>
      <c r="H68" t="n">
        <v>59.3</v>
      </c>
      <c r="I68" t="n">
        <v>58.67</v>
      </c>
      <c r="J68" t="n">
        <v>59.22</v>
      </c>
      <c r="K68" t="n">
        <v>58.14</v>
      </c>
      <c r="L68" t="n">
        <v>57.21</v>
      </c>
      <c r="M68" t="n">
        <v>65.7</v>
      </c>
      <c r="N68" t="n">
        <v>60.77</v>
      </c>
      <c r="O68" t="n">
        <v>59.42</v>
      </c>
      <c r="P68" t="n">
        <v>56.24</v>
      </c>
      <c r="Q68" t="n">
        <v>49.42</v>
      </c>
      <c r="R68" t="n">
        <v>57.23</v>
      </c>
      <c r="S68" t="n">
        <v>34.27</v>
      </c>
      <c r="T68" t="n">
        <v>52.94</v>
      </c>
      <c r="U68" t="n">
        <v>51.11</v>
      </c>
      <c r="V68" t="n">
        <v>75</v>
      </c>
    </row>
    <row r="69">
      <c r="A69" s="5" t="inlineStr">
        <is>
          <t>Nettogewinn Marge in %</t>
        </is>
      </c>
      <c r="B69" s="5" t="inlineStr">
        <is>
          <t>Net Profit Marge in %</t>
        </is>
      </c>
      <c r="C69" t="inlineStr">
        <is>
          <t>-</t>
        </is>
      </c>
      <c r="D69" t="n">
        <v>17.23</v>
      </c>
      <c r="E69" t="n">
        <v>17.43</v>
      </c>
      <c r="F69" t="n">
        <v>25.94</v>
      </c>
      <c r="G69" t="n">
        <v>18.49</v>
      </c>
      <c r="H69" t="n">
        <v>17.95</v>
      </c>
      <c r="I69" t="n">
        <v>17.17</v>
      </c>
      <c r="J69" t="n">
        <v>18.58</v>
      </c>
      <c r="K69" t="n">
        <v>18.84</v>
      </c>
      <c r="L69" t="n">
        <v>19.88</v>
      </c>
      <c r="M69" t="n">
        <v>19.91</v>
      </c>
      <c r="N69" t="n">
        <v>21.49</v>
      </c>
      <c r="O69" t="n">
        <v>22.73</v>
      </c>
      <c r="P69" t="n">
        <v>18.8</v>
      </c>
      <c r="Q69" t="n">
        <v>16.36</v>
      </c>
      <c r="R69" t="n">
        <v>1.47</v>
      </c>
      <c r="S69" t="n">
        <v>43.48</v>
      </c>
      <c r="T69" t="n">
        <v>-130</v>
      </c>
      <c r="U69" t="n">
        <v>-167.86</v>
      </c>
      <c r="V69" t="n">
        <v>-127.78</v>
      </c>
    </row>
    <row r="70">
      <c r="A70" s="5" t="inlineStr">
        <is>
          <t>Operative Ergebnis Marge in %</t>
        </is>
      </c>
      <c r="B70" s="5" t="inlineStr">
        <is>
          <t>EBIT Marge in %</t>
        </is>
      </c>
      <c r="C70" t="inlineStr">
        <is>
          <t>-</t>
        </is>
      </c>
      <c r="D70" t="n">
        <v>21.75</v>
      </c>
      <c r="E70" t="n">
        <v>21.12</v>
      </c>
      <c r="F70" t="n">
        <v>22.88</v>
      </c>
      <c r="G70" t="n">
        <v>22.4</v>
      </c>
      <c r="H70" t="n">
        <v>22.11</v>
      </c>
      <c r="I70" t="n">
        <v>20.45</v>
      </c>
      <c r="J70" t="n">
        <v>23.72</v>
      </c>
      <c r="K70" t="n">
        <v>23.37</v>
      </c>
      <c r="L70" t="n">
        <v>24.82</v>
      </c>
      <c r="M70" t="n">
        <v>24.73</v>
      </c>
      <c r="N70" t="n">
        <v>24.9</v>
      </c>
      <c r="O70" t="n">
        <v>24.66</v>
      </c>
      <c r="P70" t="n">
        <v>22.71</v>
      </c>
      <c r="Q70" t="n">
        <v>19.22</v>
      </c>
      <c r="R70" t="n">
        <v>10.29</v>
      </c>
      <c r="S70" t="inlineStr">
        <is>
          <t>-</t>
        </is>
      </c>
      <c r="T70" t="n">
        <v>-130</v>
      </c>
      <c r="U70" t="n">
        <v>-171.43</v>
      </c>
      <c r="V70" t="n">
        <v>-127.78</v>
      </c>
    </row>
    <row r="71">
      <c r="A71" s="5" t="inlineStr">
        <is>
          <t>Vermögensumsschlag in %</t>
        </is>
      </c>
      <c r="B71" s="5" t="inlineStr">
        <is>
          <t>Asset Turnover in %</t>
        </is>
      </c>
      <c r="C71" t="inlineStr">
        <is>
          <t>-</t>
        </is>
      </c>
      <c r="D71" t="n">
        <v>34.43</v>
      </c>
      <c r="E71" t="n">
        <v>32.91</v>
      </c>
      <c r="F71" t="n">
        <v>29.52</v>
      </c>
      <c r="G71" t="n">
        <v>26.27</v>
      </c>
      <c r="H71" t="n">
        <v>30.13</v>
      </c>
      <c r="I71" t="n">
        <v>33.66</v>
      </c>
      <c r="J71" t="n">
        <v>34.98</v>
      </c>
      <c r="K71" t="n">
        <v>45.93</v>
      </c>
      <c r="L71" t="n">
        <v>49.39</v>
      </c>
      <c r="M71" t="n">
        <v>42.27</v>
      </c>
      <c r="N71" t="n">
        <v>46.76</v>
      </c>
      <c r="O71" t="n">
        <v>33.74</v>
      </c>
      <c r="P71" t="n">
        <v>39.47</v>
      </c>
      <c r="Q71" t="n">
        <v>40.21</v>
      </c>
      <c r="R71" t="n">
        <v>40.96</v>
      </c>
      <c r="S71" t="n">
        <v>32.17</v>
      </c>
      <c r="T71" t="n">
        <v>176.47</v>
      </c>
      <c r="U71" t="n">
        <v>62.22</v>
      </c>
      <c r="V71" t="n">
        <v>20.45</v>
      </c>
    </row>
    <row r="72">
      <c r="A72" s="5" t="inlineStr">
        <is>
          <t>Langfristige Vermögensquote in %</t>
        </is>
      </c>
      <c r="B72" s="5" t="inlineStr">
        <is>
          <t>Non-Current Assets Ratio in %</t>
        </is>
      </c>
      <c r="C72" t="inlineStr">
        <is>
          <t>-</t>
        </is>
      </c>
      <c r="D72" t="n">
        <v>32.78</v>
      </c>
      <c r="E72" t="n">
        <v>39.13</v>
      </c>
      <c r="F72" t="n">
        <v>39.75</v>
      </c>
      <c r="G72" t="n">
        <v>43.56</v>
      </c>
      <c r="H72" t="n">
        <v>40.67</v>
      </c>
      <c r="I72" t="n">
        <v>40.92</v>
      </c>
      <c r="J72" t="n">
        <v>40.67</v>
      </c>
      <c r="K72" t="n">
        <v>41.73</v>
      </c>
      <c r="L72" t="n">
        <v>42.57</v>
      </c>
      <c r="M72" t="n">
        <v>33.48</v>
      </c>
      <c r="N72" t="n">
        <v>37.59</v>
      </c>
      <c r="O72" t="n">
        <v>38.7</v>
      </c>
      <c r="P72" t="n">
        <v>41.78</v>
      </c>
      <c r="Q72" t="n">
        <v>50.16</v>
      </c>
      <c r="R72" t="n">
        <v>33.13</v>
      </c>
      <c r="S72" t="n">
        <v>51.75</v>
      </c>
      <c r="T72" t="n">
        <v>47.06</v>
      </c>
      <c r="U72" t="n">
        <v>48.89</v>
      </c>
      <c r="V72" t="n">
        <v>25</v>
      </c>
    </row>
    <row r="73">
      <c r="A73" s="5" t="inlineStr">
        <is>
          <t>Gesamtkapitalrentabilität</t>
        </is>
      </c>
      <c r="B73" s="5" t="inlineStr">
        <is>
          <t>ROA Return on Assets in %</t>
        </is>
      </c>
      <c r="C73" t="inlineStr">
        <is>
          <t>-</t>
        </is>
      </c>
      <c r="D73" t="n">
        <v>5.93</v>
      </c>
      <c r="E73" t="n">
        <v>5.74</v>
      </c>
      <c r="F73" t="n">
        <v>7.66</v>
      </c>
      <c r="G73" t="n">
        <v>4.86</v>
      </c>
      <c r="H73" t="n">
        <v>5.41</v>
      </c>
      <c r="I73" t="n">
        <v>5.78</v>
      </c>
      <c r="J73" t="n">
        <v>6.5</v>
      </c>
      <c r="K73" t="n">
        <v>8.66</v>
      </c>
      <c r="L73" t="n">
        <v>9.82</v>
      </c>
      <c r="M73" t="n">
        <v>8.42</v>
      </c>
      <c r="N73" t="n">
        <v>10.05</v>
      </c>
      <c r="O73" t="n">
        <v>7.67</v>
      </c>
      <c r="P73" t="n">
        <v>7.42</v>
      </c>
      <c r="Q73" t="n">
        <v>6.58</v>
      </c>
      <c r="R73" t="n">
        <v>0.6</v>
      </c>
      <c r="S73" t="n">
        <v>13.99</v>
      </c>
      <c r="T73" t="n">
        <v>-229.41</v>
      </c>
      <c r="U73" t="n">
        <v>-104.44</v>
      </c>
      <c r="V73" t="n">
        <v>-26.14</v>
      </c>
    </row>
    <row r="74">
      <c r="A74" s="5" t="inlineStr">
        <is>
          <t>Ertrag des eingesetzten Kapitals</t>
        </is>
      </c>
      <c r="B74" s="5" t="inlineStr">
        <is>
          <t>ROCE Return on Cap. Empl. in %</t>
        </is>
      </c>
      <c r="C74" t="inlineStr">
        <is>
          <t>-</t>
        </is>
      </c>
      <c r="D74" t="n">
        <v>12.48</v>
      </c>
      <c r="E74" t="n">
        <v>12.33</v>
      </c>
      <c r="F74" t="n">
        <v>10.97</v>
      </c>
      <c r="G74" t="n">
        <v>9.800000000000001</v>
      </c>
      <c r="H74" t="n">
        <v>10.89</v>
      </c>
      <c r="I74" t="n">
        <v>11.5</v>
      </c>
      <c r="J74" t="n">
        <v>14.46</v>
      </c>
      <c r="K74" t="n">
        <v>16.93</v>
      </c>
      <c r="L74" t="n">
        <v>22.63</v>
      </c>
      <c r="M74" t="n">
        <v>22.18</v>
      </c>
      <c r="N74" t="n">
        <v>22.58</v>
      </c>
      <c r="O74" t="n">
        <v>17.95</v>
      </c>
      <c r="P74" t="n">
        <v>15.66</v>
      </c>
      <c r="Q74" t="n">
        <v>10.63</v>
      </c>
      <c r="R74" t="n">
        <v>7.87</v>
      </c>
      <c r="S74" t="inlineStr">
        <is>
          <t>-</t>
        </is>
      </c>
      <c r="T74" t="n">
        <v>-1950</v>
      </c>
      <c r="U74" t="n">
        <v>-150</v>
      </c>
      <c r="V74" t="n">
        <v>-29.87</v>
      </c>
    </row>
    <row r="75">
      <c r="A75" s="5" t="inlineStr">
        <is>
          <t>Eigenkapital zu Anlagevermögen</t>
        </is>
      </c>
      <c r="B75" s="5" t="inlineStr">
        <is>
          <t>Equity to Fixed Assets in %</t>
        </is>
      </c>
      <c r="C75" t="inlineStr">
        <is>
          <t>-</t>
        </is>
      </c>
      <c r="D75" t="n">
        <v>100.21</v>
      </c>
      <c r="E75" t="n">
        <v>92.27</v>
      </c>
      <c r="F75" t="n">
        <v>106.58</v>
      </c>
      <c r="G75" t="n">
        <v>100.16</v>
      </c>
      <c r="H75" t="n">
        <v>132.26</v>
      </c>
      <c r="I75" t="n">
        <v>103.89</v>
      </c>
      <c r="J75" t="n">
        <v>118.07</v>
      </c>
      <c r="K75" t="n">
        <v>115.52</v>
      </c>
      <c r="L75" t="n">
        <v>123.79</v>
      </c>
      <c r="M75" t="n">
        <v>135.3</v>
      </c>
      <c r="N75" t="n">
        <v>130.85</v>
      </c>
      <c r="O75" t="n">
        <v>106.5</v>
      </c>
      <c r="P75" t="n">
        <v>125.03</v>
      </c>
      <c r="Q75" t="n">
        <v>140.33</v>
      </c>
      <c r="R75" t="n">
        <v>160</v>
      </c>
      <c r="S75" t="n">
        <v>143.24</v>
      </c>
      <c r="T75" t="inlineStr">
        <is>
          <t>-</t>
        </is>
      </c>
      <c r="U75" t="n">
        <v>136.36</v>
      </c>
      <c r="V75" t="n">
        <v>350</v>
      </c>
    </row>
    <row r="76">
      <c r="A76" s="5" t="inlineStr">
        <is>
          <t>Liquidität Dritten Grades</t>
        </is>
      </c>
      <c r="B76" s="5" t="inlineStr">
        <is>
          <t>Current Ratio in %</t>
        </is>
      </c>
      <c r="C76" t="inlineStr">
        <is>
          <t>-</t>
        </is>
      </c>
      <c r="D76" t="n">
        <v>167.78</v>
      </c>
      <c r="E76" t="n">
        <v>139.04</v>
      </c>
      <c r="F76" t="n">
        <v>156.77</v>
      </c>
      <c r="G76" t="n">
        <v>141.21</v>
      </c>
      <c r="H76" t="n">
        <v>152.65</v>
      </c>
      <c r="I76" t="n">
        <v>146.1</v>
      </c>
      <c r="J76" t="n">
        <v>138.99</v>
      </c>
      <c r="K76" t="n">
        <v>158.79</v>
      </c>
      <c r="L76" t="n">
        <v>124.79</v>
      </c>
      <c r="M76" t="n">
        <v>124.24</v>
      </c>
      <c r="N76" t="n">
        <v>125.45</v>
      </c>
      <c r="O76" t="n">
        <v>110.78</v>
      </c>
      <c r="P76" t="n">
        <v>131.57</v>
      </c>
      <c r="Q76" t="n">
        <v>181.02</v>
      </c>
      <c r="R76" t="n">
        <v>123.38</v>
      </c>
      <c r="S76" t="n">
        <v>140</v>
      </c>
      <c r="T76" t="n">
        <v>60</v>
      </c>
      <c r="U76" t="n">
        <v>176.92</v>
      </c>
      <c r="V76" t="n">
        <v>600</v>
      </c>
    </row>
    <row r="77">
      <c r="A77" s="5" t="inlineStr">
        <is>
          <t>Operativer Cashflow</t>
        </is>
      </c>
      <c r="B77" s="5" t="inlineStr">
        <is>
          <t>Operating Cashflow in M</t>
        </is>
      </c>
      <c r="C77" t="inlineStr">
        <is>
          <t>-</t>
        </is>
      </c>
      <c r="D77" t="n">
        <v>2704.9473</v>
      </c>
      <c r="E77" t="n">
        <v>2522.0637</v>
      </c>
      <c r="F77" t="n">
        <v>2166.1821</v>
      </c>
      <c r="G77" t="n">
        <v>3982.661099999999</v>
      </c>
      <c r="H77" t="n">
        <v>4307.331200000001</v>
      </c>
      <c r="I77" t="n">
        <v>2844.0165</v>
      </c>
      <c r="J77" t="n">
        <v>2446.8639</v>
      </c>
      <c r="K77" t="n">
        <v>2822.914</v>
      </c>
      <c r="L77" t="n">
        <v>-4500.578</v>
      </c>
      <c r="M77" t="n">
        <v>1505.622</v>
      </c>
      <c r="N77" t="n">
        <v>1034.288</v>
      </c>
      <c r="O77" t="n">
        <v>802.604</v>
      </c>
      <c r="P77" t="n">
        <v>2570.906</v>
      </c>
      <c r="Q77" t="n">
        <v>1133.86</v>
      </c>
      <c r="R77" t="n">
        <v>826.875</v>
      </c>
      <c r="S77" t="n">
        <v>398.475</v>
      </c>
      <c r="T77" t="n">
        <v>-1.584</v>
      </c>
      <c r="U77" t="n">
        <v>-5.632000000000001</v>
      </c>
      <c r="V77" t="n">
        <v>-47.583</v>
      </c>
    </row>
    <row r="78">
      <c r="A78" s="5" t="inlineStr">
        <is>
          <t>Aktienrückkauf</t>
        </is>
      </c>
      <c r="B78" s="5" t="inlineStr">
        <is>
          <t>Share Buyback in M</t>
        </is>
      </c>
      <c r="C78" t="n">
        <v>0</v>
      </c>
      <c r="D78" t="n">
        <v>0</v>
      </c>
      <c r="E78" t="n">
        <v>0</v>
      </c>
      <c r="F78" t="n">
        <v>0</v>
      </c>
      <c r="G78" t="n">
        <v>-0.07999999999999829</v>
      </c>
      <c r="H78" t="n">
        <v>-11.3</v>
      </c>
      <c r="I78" t="n">
        <v>0</v>
      </c>
      <c r="J78" t="n">
        <v>-10.39</v>
      </c>
      <c r="K78" t="n">
        <v>0</v>
      </c>
      <c r="L78" t="n">
        <v>0</v>
      </c>
      <c r="M78" t="n">
        <v>0</v>
      </c>
      <c r="N78" t="n">
        <v>-20.39999999999999</v>
      </c>
      <c r="O78" t="n">
        <v>-2.100000000000009</v>
      </c>
      <c r="P78" t="n">
        <v>-17</v>
      </c>
      <c r="Q78" t="n">
        <v>-51.8</v>
      </c>
      <c r="R78" t="n">
        <v>0</v>
      </c>
      <c r="S78" t="n">
        <v>-8.699999999999999</v>
      </c>
      <c r="T78" t="n">
        <v>4.600000000000001</v>
      </c>
      <c r="U78" t="n">
        <v>-1.300000000000001</v>
      </c>
      <c r="V78" t="inlineStr">
        <is>
          <t>-</t>
        </is>
      </c>
    </row>
    <row r="79">
      <c r="A79" s="5" t="inlineStr">
        <is>
          <t>Umsatzwachstum 1J in %</t>
        </is>
      </c>
      <c r="B79" s="5" t="inlineStr">
        <is>
          <t>Revenue Growth 1Y in %</t>
        </is>
      </c>
      <c r="C79" t="n">
        <v>38.89</v>
      </c>
      <c r="D79" t="n">
        <v>35.3</v>
      </c>
      <c r="E79" t="n">
        <v>44.94</v>
      </c>
      <c r="F79" t="n">
        <v>33.28</v>
      </c>
      <c r="G79" t="n">
        <v>28.34</v>
      </c>
      <c r="H79" t="n">
        <v>24.77</v>
      </c>
      <c r="I79" t="n">
        <v>22.07</v>
      </c>
      <c r="J79" t="n">
        <v>21.49</v>
      </c>
      <c r="K79" t="n">
        <v>19.59</v>
      </c>
      <c r="L79" t="n">
        <v>18.86</v>
      </c>
      <c r="M79" t="n">
        <v>16.11</v>
      </c>
      <c r="N79" t="n">
        <v>46.65</v>
      </c>
      <c r="O79" t="n">
        <v>63.86</v>
      </c>
      <c r="P79" t="n">
        <v>67.48</v>
      </c>
      <c r="Q79" t="n">
        <v>619.12</v>
      </c>
      <c r="R79" t="n">
        <v>47.83</v>
      </c>
      <c r="S79" t="n">
        <v>53.33</v>
      </c>
      <c r="T79" t="n">
        <v>7.14</v>
      </c>
      <c r="U79" t="n">
        <v>55.56</v>
      </c>
      <c r="V79" t="n">
        <v>100</v>
      </c>
    </row>
    <row r="80">
      <c r="A80" s="5" t="inlineStr">
        <is>
          <t>Umsatzwachstum 3J in %</t>
        </is>
      </c>
      <c r="B80" s="5" t="inlineStr">
        <is>
          <t>Revenue Growth 3Y in %</t>
        </is>
      </c>
      <c r="C80" t="n">
        <v>39.71</v>
      </c>
      <c r="D80" t="n">
        <v>37.84</v>
      </c>
      <c r="E80" t="n">
        <v>35.52</v>
      </c>
      <c r="F80" t="n">
        <v>28.8</v>
      </c>
      <c r="G80" t="n">
        <v>25.06</v>
      </c>
      <c r="H80" t="n">
        <v>22.78</v>
      </c>
      <c r="I80" t="n">
        <v>21.05</v>
      </c>
      <c r="J80" t="n">
        <v>19.98</v>
      </c>
      <c r="K80" t="n">
        <v>18.19</v>
      </c>
      <c r="L80" t="n">
        <v>27.21</v>
      </c>
      <c r="M80" t="n">
        <v>42.21</v>
      </c>
      <c r="N80" t="n">
        <v>59.33</v>
      </c>
      <c r="O80" t="n">
        <v>250.15</v>
      </c>
      <c r="P80" t="n">
        <v>244.81</v>
      </c>
      <c r="Q80" t="n">
        <v>240.09</v>
      </c>
      <c r="R80" t="n">
        <v>36.1</v>
      </c>
      <c r="S80" t="n">
        <v>38.68</v>
      </c>
      <c r="T80" t="n">
        <v>54.23</v>
      </c>
      <c r="U80" t="inlineStr">
        <is>
          <t>-</t>
        </is>
      </c>
      <c r="V80" t="inlineStr">
        <is>
          <t>-</t>
        </is>
      </c>
    </row>
    <row r="81">
      <c r="A81" s="5" t="inlineStr">
        <is>
          <t>Umsatzwachstum 5J in %</t>
        </is>
      </c>
      <c r="B81" s="5" t="inlineStr">
        <is>
          <t>Revenue Growth 5Y in %</t>
        </is>
      </c>
      <c r="C81" t="n">
        <v>36.15</v>
      </c>
      <c r="D81" t="n">
        <v>33.33</v>
      </c>
      <c r="E81" t="n">
        <v>30.68</v>
      </c>
      <c r="F81" t="n">
        <v>25.99</v>
      </c>
      <c r="G81" t="n">
        <v>23.25</v>
      </c>
      <c r="H81" t="n">
        <v>21.36</v>
      </c>
      <c r="I81" t="n">
        <v>19.62</v>
      </c>
      <c r="J81" t="n">
        <v>24.54</v>
      </c>
      <c r="K81" t="n">
        <v>33.01</v>
      </c>
      <c r="L81" t="n">
        <v>42.59</v>
      </c>
      <c r="M81" t="n">
        <v>162.64</v>
      </c>
      <c r="N81" t="n">
        <v>168.99</v>
      </c>
      <c r="O81" t="n">
        <v>170.32</v>
      </c>
      <c r="P81" t="n">
        <v>158.98</v>
      </c>
      <c r="Q81" t="n">
        <v>156.6</v>
      </c>
      <c r="R81" t="n">
        <v>52.77</v>
      </c>
      <c r="S81" t="inlineStr">
        <is>
          <t>-</t>
        </is>
      </c>
      <c r="T81" t="inlineStr">
        <is>
          <t>-</t>
        </is>
      </c>
      <c r="U81" t="inlineStr">
        <is>
          <t>-</t>
        </is>
      </c>
      <c r="V81" t="inlineStr">
        <is>
          <t>-</t>
        </is>
      </c>
    </row>
    <row r="82">
      <c r="A82" s="5" t="inlineStr">
        <is>
          <t>Umsatzwachstum 10J in %</t>
        </is>
      </c>
      <c r="B82" s="5" t="inlineStr">
        <is>
          <t>Revenue Growth 10Y in %</t>
        </is>
      </c>
      <c r="C82" t="n">
        <v>28.75</v>
      </c>
      <c r="D82" t="n">
        <v>26.48</v>
      </c>
      <c r="E82" t="n">
        <v>27.61</v>
      </c>
      <c r="F82" t="n">
        <v>29.5</v>
      </c>
      <c r="G82" t="n">
        <v>32.92</v>
      </c>
      <c r="H82" t="n">
        <v>92</v>
      </c>
      <c r="I82" t="n">
        <v>94.31</v>
      </c>
      <c r="J82" t="n">
        <v>97.43000000000001</v>
      </c>
      <c r="K82" t="n">
        <v>96</v>
      </c>
      <c r="L82" t="n">
        <v>99.59</v>
      </c>
      <c r="M82" t="n">
        <v>107.71</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inlineStr">
        <is>
          <t>-</t>
        </is>
      </c>
      <c r="D83" t="n">
        <v>33.77</v>
      </c>
      <c r="E83" t="n">
        <v>-2.62</v>
      </c>
      <c r="F83" t="n">
        <v>87.03</v>
      </c>
      <c r="G83" t="n">
        <v>32.16</v>
      </c>
      <c r="H83" t="n">
        <v>30.47</v>
      </c>
      <c r="I83" t="n">
        <v>12.82</v>
      </c>
      <c r="J83" t="n">
        <v>19.77</v>
      </c>
      <c r="K83" t="n">
        <v>13.33</v>
      </c>
      <c r="L83" t="n">
        <v>18.68</v>
      </c>
      <c r="M83" t="n">
        <v>7.57</v>
      </c>
      <c r="N83" t="n">
        <v>38.69</v>
      </c>
      <c r="O83" t="n">
        <v>98.05</v>
      </c>
      <c r="P83" t="n">
        <v>92.5</v>
      </c>
      <c r="Q83" t="n">
        <v>7900</v>
      </c>
      <c r="R83" t="n">
        <v>-95</v>
      </c>
      <c r="S83" t="n">
        <v>-151.28</v>
      </c>
      <c r="T83" t="n">
        <v>-17.02</v>
      </c>
      <c r="U83" t="n">
        <v>104.35</v>
      </c>
      <c r="V83" t="n">
        <v>360</v>
      </c>
    </row>
    <row r="84">
      <c r="A84" s="5" t="inlineStr">
        <is>
          <t>Gewinnwachstum 3J in %</t>
        </is>
      </c>
      <c r="B84" s="5" t="inlineStr">
        <is>
          <t>Earnings Growth 3Y in %</t>
        </is>
      </c>
      <c r="C84" t="inlineStr">
        <is>
          <t>-</t>
        </is>
      </c>
      <c r="D84" t="n">
        <v>39.39</v>
      </c>
      <c r="E84" t="n">
        <v>38.86</v>
      </c>
      <c r="F84" t="n">
        <v>49.89</v>
      </c>
      <c r="G84" t="n">
        <v>25.15</v>
      </c>
      <c r="H84" t="n">
        <v>21.02</v>
      </c>
      <c r="I84" t="n">
        <v>15.31</v>
      </c>
      <c r="J84" t="n">
        <v>17.26</v>
      </c>
      <c r="K84" t="n">
        <v>13.19</v>
      </c>
      <c r="L84" t="n">
        <v>21.65</v>
      </c>
      <c r="M84" t="n">
        <v>48.1</v>
      </c>
      <c r="N84" t="n">
        <v>76.41</v>
      </c>
      <c r="O84" t="n">
        <v>2696.85</v>
      </c>
      <c r="P84" t="n">
        <v>2632.5</v>
      </c>
      <c r="Q84" t="n">
        <v>2551.24</v>
      </c>
      <c r="R84" t="n">
        <v>-87.77</v>
      </c>
      <c r="S84" t="n">
        <v>-21.32</v>
      </c>
      <c r="T84" t="n">
        <v>149.11</v>
      </c>
      <c r="U84" t="inlineStr">
        <is>
          <t>-</t>
        </is>
      </c>
      <c r="V84" t="inlineStr">
        <is>
          <t>-</t>
        </is>
      </c>
    </row>
    <row r="85">
      <c r="A85" s="5" t="inlineStr">
        <is>
          <t>Gewinnwachstum 5J in %</t>
        </is>
      </c>
      <c r="B85" s="5" t="inlineStr">
        <is>
          <t>Earnings Growth 5Y in %</t>
        </is>
      </c>
      <c r="C85" t="inlineStr">
        <is>
          <t>-</t>
        </is>
      </c>
      <c r="D85" t="n">
        <v>36.16</v>
      </c>
      <c r="E85" t="n">
        <v>31.97</v>
      </c>
      <c r="F85" t="n">
        <v>36.45</v>
      </c>
      <c r="G85" t="n">
        <v>21.71</v>
      </c>
      <c r="H85" t="n">
        <v>19.01</v>
      </c>
      <c r="I85" t="n">
        <v>14.43</v>
      </c>
      <c r="J85" t="n">
        <v>19.61</v>
      </c>
      <c r="K85" t="n">
        <v>35.26</v>
      </c>
      <c r="L85" t="n">
        <v>51.1</v>
      </c>
      <c r="M85" t="n">
        <v>1627.36</v>
      </c>
      <c r="N85" t="n">
        <v>1606.85</v>
      </c>
      <c r="O85" t="n">
        <v>1568.85</v>
      </c>
      <c r="P85" t="n">
        <v>1545.84</v>
      </c>
      <c r="Q85" t="n">
        <v>1548.21</v>
      </c>
      <c r="R85" t="n">
        <v>40.21</v>
      </c>
      <c r="S85" t="inlineStr">
        <is>
          <t>-</t>
        </is>
      </c>
      <c r="T85" t="inlineStr">
        <is>
          <t>-</t>
        </is>
      </c>
      <c r="U85" t="inlineStr">
        <is>
          <t>-</t>
        </is>
      </c>
      <c r="V85" t="inlineStr">
        <is>
          <t>-</t>
        </is>
      </c>
    </row>
    <row r="86">
      <c r="A86" s="5" t="inlineStr">
        <is>
          <t>Gewinnwachstum 10J in %</t>
        </is>
      </c>
      <c r="B86" s="5" t="inlineStr">
        <is>
          <t>Earnings Growth 10Y in %</t>
        </is>
      </c>
      <c r="C86" t="inlineStr">
        <is>
          <t>-</t>
        </is>
      </c>
      <c r="D86" t="n">
        <v>25.3</v>
      </c>
      <c r="E86" t="n">
        <v>25.79</v>
      </c>
      <c r="F86" t="n">
        <v>35.86</v>
      </c>
      <c r="G86" t="n">
        <v>36.4</v>
      </c>
      <c r="H86" t="n">
        <v>823.1900000000001</v>
      </c>
      <c r="I86" t="n">
        <v>810.64</v>
      </c>
      <c r="J86" t="n">
        <v>794.23</v>
      </c>
      <c r="K86" t="n">
        <v>790.55</v>
      </c>
      <c r="L86" t="n">
        <v>799.65</v>
      </c>
      <c r="M86" t="n">
        <v>833.79</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inlineStr">
        <is>
          <t>-</t>
        </is>
      </c>
      <c r="D87" t="n">
        <v>1.31</v>
      </c>
      <c r="E87" t="n">
        <v>1.39</v>
      </c>
      <c r="F87" t="n">
        <v>0.53</v>
      </c>
      <c r="G87" t="n">
        <v>1.85</v>
      </c>
      <c r="H87" t="n">
        <v>2.16</v>
      </c>
      <c r="I87" t="n">
        <v>2.69</v>
      </c>
      <c r="J87" t="n">
        <v>1.42</v>
      </c>
      <c r="K87" t="n">
        <v>0.59</v>
      </c>
      <c r="L87" t="n">
        <v>0.38</v>
      </c>
      <c r="M87" t="n">
        <v>0.01</v>
      </c>
      <c r="N87" t="n">
        <v>0.01</v>
      </c>
      <c r="O87" t="n">
        <v>0.02</v>
      </c>
      <c r="P87" t="n">
        <v>0.03</v>
      </c>
      <c r="Q87" t="n">
        <v>0.01</v>
      </c>
      <c r="R87" t="n">
        <v>5.6</v>
      </c>
      <c r="S87" t="inlineStr">
        <is>
          <t>-</t>
        </is>
      </c>
      <c r="T87" t="inlineStr">
        <is>
          <t>-</t>
        </is>
      </c>
      <c r="U87" t="inlineStr">
        <is>
          <t>-</t>
        </is>
      </c>
      <c r="V87" t="inlineStr">
        <is>
          <t>-</t>
        </is>
      </c>
    </row>
    <row r="88">
      <c r="A88" s="5" t="inlineStr">
        <is>
          <t>EBIT-Wachstum 1J in %</t>
        </is>
      </c>
      <c r="B88" s="5" t="inlineStr">
        <is>
          <t>EBIT Growth 1Y in %</t>
        </is>
      </c>
      <c r="C88" t="inlineStr">
        <is>
          <t>-</t>
        </is>
      </c>
      <c r="D88" t="n">
        <v>39.34</v>
      </c>
      <c r="E88" t="n">
        <v>33.8</v>
      </c>
      <c r="F88" t="n">
        <v>36.11</v>
      </c>
      <c r="G88" t="n">
        <v>30.02</v>
      </c>
      <c r="H88" t="n">
        <v>34.92</v>
      </c>
      <c r="I88" t="n">
        <v>5.24</v>
      </c>
      <c r="J88" t="n">
        <v>23.32</v>
      </c>
      <c r="K88" t="n">
        <v>12.61</v>
      </c>
      <c r="L88" t="n">
        <v>19.29</v>
      </c>
      <c r="M88" t="n">
        <v>15.31</v>
      </c>
      <c r="N88" t="n">
        <v>48.04</v>
      </c>
      <c r="O88" t="n">
        <v>77.95999999999999</v>
      </c>
      <c r="P88" t="n">
        <v>97.87</v>
      </c>
      <c r="Q88" t="n">
        <v>1242.86</v>
      </c>
      <c r="R88" t="inlineStr">
        <is>
          <t>-</t>
        </is>
      </c>
      <c r="S88" t="inlineStr">
        <is>
          <t>-</t>
        </is>
      </c>
      <c r="T88" t="n">
        <v>-18.75</v>
      </c>
      <c r="U88" t="n">
        <v>108.7</v>
      </c>
      <c r="V88" t="n">
        <v>360</v>
      </c>
    </row>
    <row r="89">
      <c r="A89" s="5" t="inlineStr">
        <is>
          <t>EBIT-Wachstum 3J in %</t>
        </is>
      </c>
      <c r="B89" s="5" t="inlineStr">
        <is>
          <t>EBIT Growth 3Y in %</t>
        </is>
      </c>
      <c r="C89" t="inlineStr">
        <is>
          <t>-</t>
        </is>
      </c>
      <c r="D89" t="n">
        <v>36.42</v>
      </c>
      <c r="E89" t="n">
        <v>33.31</v>
      </c>
      <c r="F89" t="n">
        <v>33.68</v>
      </c>
      <c r="G89" t="n">
        <v>23.39</v>
      </c>
      <c r="H89" t="n">
        <v>21.16</v>
      </c>
      <c r="I89" t="n">
        <v>13.72</v>
      </c>
      <c r="J89" t="n">
        <v>18.41</v>
      </c>
      <c r="K89" t="n">
        <v>15.74</v>
      </c>
      <c r="L89" t="n">
        <v>27.55</v>
      </c>
      <c r="M89" t="n">
        <v>47.1</v>
      </c>
      <c r="N89" t="n">
        <v>74.62</v>
      </c>
      <c r="O89" t="n">
        <v>472.9</v>
      </c>
      <c r="P89" t="inlineStr">
        <is>
          <t>-</t>
        </is>
      </c>
      <c r="Q89" t="inlineStr">
        <is>
          <t>-</t>
        </is>
      </c>
      <c r="R89" t="inlineStr">
        <is>
          <t>-</t>
        </is>
      </c>
      <c r="S89" t="inlineStr">
        <is>
          <t>-</t>
        </is>
      </c>
      <c r="T89" t="n">
        <v>149.98</v>
      </c>
      <c r="U89" t="inlineStr">
        <is>
          <t>-</t>
        </is>
      </c>
      <c r="V89" t="inlineStr">
        <is>
          <t>-</t>
        </is>
      </c>
    </row>
    <row r="90">
      <c r="A90" s="5" t="inlineStr">
        <is>
          <t>EBIT-Wachstum 5J in %</t>
        </is>
      </c>
      <c r="B90" s="5" t="inlineStr">
        <is>
          <t>EBIT Growth 5Y in %</t>
        </is>
      </c>
      <c r="C90" t="inlineStr">
        <is>
          <t>-</t>
        </is>
      </c>
      <c r="D90" t="n">
        <v>34.84</v>
      </c>
      <c r="E90" t="n">
        <v>28.02</v>
      </c>
      <c r="F90" t="n">
        <v>25.92</v>
      </c>
      <c r="G90" t="n">
        <v>21.22</v>
      </c>
      <c r="H90" t="n">
        <v>19.08</v>
      </c>
      <c r="I90" t="n">
        <v>15.15</v>
      </c>
      <c r="J90" t="n">
        <v>23.71</v>
      </c>
      <c r="K90" t="n">
        <v>34.64</v>
      </c>
      <c r="L90" t="n">
        <v>51.69</v>
      </c>
      <c r="M90" t="n">
        <v>296.41</v>
      </c>
      <c r="N90" t="inlineStr">
        <is>
          <t>-</t>
        </is>
      </c>
      <c r="O90" t="inlineStr">
        <is>
          <t>-</t>
        </is>
      </c>
      <c r="P90" t="inlineStr">
        <is>
          <t>-</t>
        </is>
      </c>
      <c r="Q90" t="inlineStr">
        <is>
          <t>-</t>
        </is>
      </c>
      <c r="R90" t="inlineStr">
        <is>
          <t>-</t>
        </is>
      </c>
      <c r="S90" t="inlineStr">
        <is>
          <t>-</t>
        </is>
      </c>
      <c r="T90" t="inlineStr">
        <is>
          <t>-</t>
        </is>
      </c>
      <c r="U90" t="inlineStr">
        <is>
          <t>-</t>
        </is>
      </c>
      <c r="V90" t="inlineStr">
        <is>
          <t>-</t>
        </is>
      </c>
    </row>
    <row r="91">
      <c r="A91" s="5" t="inlineStr">
        <is>
          <t>EBIT-Wachstum 10J in %</t>
        </is>
      </c>
      <c r="B91" s="5" t="inlineStr">
        <is>
          <t>EBIT Growth 10Y in %</t>
        </is>
      </c>
      <c r="C91" t="inlineStr">
        <is>
          <t>-</t>
        </is>
      </c>
      <c r="D91" t="n">
        <v>25</v>
      </c>
      <c r="E91" t="n">
        <v>25.87</v>
      </c>
      <c r="F91" t="n">
        <v>30.28</v>
      </c>
      <c r="G91" t="n">
        <v>36.46</v>
      </c>
      <c r="H91" t="n">
        <v>157.74</v>
      </c>
      <c r="I91" t="inlineStr">
        <is>
          <t>-</t>
        </is>
      </c>
      <c r="J91" t="inlineStr">
        <is>
          <t>-</t>
        </is>
      </c>
      <c r="K91" t="inlineStr">
        <is>
          <t>-</t>
        </is>
      </c>
      <c r="L91" t="inlineStr">
        <is>
          <t>-</t>
        </is>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inlineStr">
        <is>
          <t>-</t>
        </is>
      </c>
      <c r="D92" t="n">
        <v>7.25</v>
      </c>
      <c r="E92" t="n">
        <v>16.43</v>
      </c>
      <c r="F92" t="n">
        <v>-45.61</v>
      </c>
      <c r="G92" t="n">
        <v>-7.6</v>
      </c>
      <c r="H92" t="n">
        <v>37.59</v>
      </c>
      <c r="I92" t="n">
        <v>16.23</v>
      </c>
      <c r="J92" t="n">
        <v>-21.35</v>
      </c>
      <c r="K92" t="n">
        <v>-162.72</v>
      </c>
      <c r="L92" t="n">
        <v>-398.92</v>
      </c>
      <c r="M92" t="n">
        <v>45.57</v>
      </c>
      <c r="N92" t="n">
        <v>3.04</v>
      </c>
      <c r="O92" t="n">
        <v>-69.59</v>
      </c>
      <c r="P92" t="n">
        <v>78.13</v>
      </c>
      <c r="Q92" t="n">
        <v>-76.89</v>
      </c>
      <c r="R92" t="n">
        <v>107.51</v>
      </c>
      <c r="S92" t="n">
        <v>-4412.5</v>
      </c>
      <c r="T92" t="inlineStr">
        <is>
          <t>-</t>
        </is>
      </c>
      <c r="U92" t="n">
        <v>-90.56999999999999</v>
      </c>
      <c r="V92" t="inlineStr">
        <is>
          <t>-</t>
        </is>
      </c>
    </row>
    <row r="93">
      <c r="A93" s="5" t="inlineStr">
        <is>
          <t>Op.Cashflow Wachstum 3J in %</t>
        </is>
      </c>
      <c r="B93" s="5" t="inlineStr">
        <is>
          <t>Op.Cashflow Wachstum 3Y in %</t>
        </is>
      </c>
      <c r="C93" t="inlineStr">
        <is>
          <t>-</t>
        </is>
      </c>
      <c r="D93" t="n">
        <v>-7.31</v>
      </c>
      <c r="E93" t="n">
        <v>-12.26</v>
      </c>
      <c r="F93" t="n">
        <v>-5.21</v>
      </c>
      <c r="G93" t="n">
        <v>15.41</v>
      </c>
      <c r="H93" t="n">
        <v>10.82</v>
      </c>
      <c r="I93" t="n">
        <v>-55.95</v>
      </c>
      <c r="J93" t="n">
        <v>-194.33</v>
      </c>
      <c r="K93" t="n">
        <v>-172.02</v>
      </c>
      <c r="L93" t="n">
        <v>-116.77</v>
      </c>
      <c r="M93" t="n">
        <v>-6.99</v>
      </c>
      <c r="N93" t="n">
        <v>3.86</v>
      </c>
      <c r="O93" t="n">
        <v>-22.78</v>
      </c>
      <c r="P93" t="n">
        <v>36.25</v>
      </c>
      <c r="Q93" t="n">
        <v>-1460.63</v>
      </c>
      <c r="R93" t="n">
        <v>-1435</v>
      </c>
      <c r="S93" t="n">
        <v>-1501.02</v>
      </c>
      <c r="T93" t="inlineStr">
        <is>
          <t>-</t>
        </is>
      </c>
      <c r="U93" t="inlineStr">
        <is>
          <t>-</t>
        </is>
      </c>
      <c r="V93" t="inlineStr">
        <is>
          <t>-</t>
        </is>
      </c>
    </row>
    <row r="94">
      <c r="A94" s="5" t="inlineStr">
        <is>
          <t>Op.Cashflow Wachstum 5J in %</t>
        </is>
      </c>
      <c r="B94" s="5" t="inlineStr">
        <is>
          <t>Op.Cashflow Wachstum 5Y in %</t>
        </is>
      </c>
      <c r="C94" t="inlineStr">
        <is>
          <t>-</t>
        </is>
      </c>
      <c r="D94" t="n">
        <v>1.61</v>
      </c>
      <c r="E94" t="n">
        <v>3.41</v>
      </c>
      <c r="F94" t="n">
        <v>-4.15</v>
      </c>
      <c r="G94" t="n">
        <v>-27.57</v>
      </c>
      <c r="H94" t="n">
        <v>-105.83</v>
      </c>
      <c r="I94" t="n">
        <v>-104.24</v>
      </c>
      <c r="J94" t="n">
        <v>-106.88</v>
      </c>
      <c r="K94" t="n">
        <v>-116.52</v>
      </c>
      <c r="L94" t="n">
        <v>-68.34999999999999</v>
      </c>
      <c r="M94" t="n">
        <v>-3.95</v>
      </c>
      <c r="N94" t="n">
        <v>8.44</v>
      </c>
      <c r="O94" t="n">
        <v>-874.67</v>
      </c>
      <c r="P94" t="n">
        <v>-860.75</v>
      </c>
      <c r="Q94" t="n">
        <v>-894.49</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inlineStr">
        <is>
          <t>-</t>
        </is>
      </c>
      <c r="D95" t="n">
        <v>-51.31</v>
      </c>
      <c r="E95" t="n">
        <v>-51.73</v>
      </c>
      <c r="F95" t="n">
        <v>-60.34</v>
      </c>
      <c r="G95" t="n">
        <v>-47.96</v>
      </c>
      <c r="H95" t="n">
        <v>-54.89</v>
      </c>
      <c r="I95" t="n">
        <v>-47.9</v>
      </c>
      <c r="J95" t="n">
        <v>-490.77</v>
      </c>
      <c r="K95" t="n">
        <v>-488.64</v>
      </c>
      <c r="L95" t="n">
        <v>-481.42</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inlineStr">
        <is>
          <t>-</t>
        </is>
      </c>
      <c r="D96" t="n">
        <v>1586</v>
      </c>
      <c r="E96" t="n">
        <v>771.2</v>
      </c>
      <c r="F96" t="n">
        <v>759.1</v>
      </c>
      <c r="G96" t="n">
        <v>483.5</v>
      </c>
      <c r="H96" t="n">
        <v>408</v>
      </c>
      <c r="I96" t="n">
        <v>264.9</v>
      </c>
      <c r="J96" t="n">
        <v>187.4</v>
      </c>
      <c r="K96" t="n">
        <v>152.2</v>
      </c>
      <c r="L96" t="n">
        <v>62.5</v>
      </c>
      <c r="M96" t="n">
        <v>69.3</v>
      </c>
      <c r="N96" t="n">
        <v>51.9</v>
      </c>
      <c r="O96" t="n">
        <v>23</v>
      </c>
      <c r="P96" t="n">
        <v>28</v>
      </c>
      <c r="Q96" t="n">
        <v>26.9</v>
      </c>
      <c r="R96" t="n">
        <v>1.8</v>
      </c>
      <c r="S96" t="n">
        <v>1.4</v>
      </c>
      <c r="T96" t="n">
        <v>-0.6</v>
      </c>
      <c r="U96" t="n">
        <v>1</v>
      </c>
      <c r="V96" t="n">
        <v>5.5</v>
      </c>
      <c r="W96" t="n">
        <v>-0.3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20"/>
    <col customWidth="1" max="22" min="22" width="10"/>
    <col customWidth="1" max="23" min="23" width="8"/>
  </cols>
  <sheetData>
    <row r="1">
      <c r="A1" s="1" t="inlineStr">
        <is>
          <t xml:space="preserve">BECHTLE </t>
        </is>
      </c>
      <c r="B1" s="2" t="inlineStr">
        <is>
          <t>WKN: 515870  ISIN: DE0005158703  Symbol:BC8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+49-7132-981-0</t>
        </is>
      </c>
      <c r="G4" t="inlineStr">
        <is>
          <t>19.03.2020</t>
        </is>
      </c>
      <c r="H4" t="inlineStr">
        <is>
          <t>Annual Press Conference</t>
        </is>
      </c>
      <c r="J4" t="inlineStr">
        <is>
          <t>Karin Schick</t>
        </is>
      </c>
      <c r="L4" t="inlineStr">
        <is>
          <t>35,02%</t>
        </is>
      </c>
    </row>
    <row r="5">
      <c r="A5" s="5" t="inlineStr">
        <is>
          <t>Ticker</t>
        </is>
      </c>
      <c r="B5" t="inlineStr">
        <is>
          <t>BC8</t>
        </is>
      </c>
      <c r="C5" s="5" t="inlineStr">
        <is>
          <t>Fax</t>
        </is>
      </c>
      <c r="D5" s="5" t="inlineStr"/>
      <c r="E5" t="inlineStr">
        <is>
          <t>+49-7132-981-8000</t>
        </is>
      </c>
      <c r="G5" t="inlineStr">
        <is>
          <t>08.05.2020</t>
        </is>
      </c>
      <c r="H5" t="inlineStr">
        <is>
          <t>Result Q1</t>
        </is>
      </c>
      <c r="J5" t="inlineStr">
        <is>
          <t>DWS Investments</t>
        </is>
      </c>
      <c r="L5" t="inlineStr">
        <is>
          <t>5,04%</t>
        </is>
      </c>
    </row>
    <row r="6">
      <c r="A6" s="5" t="inlineStr">
        <is>
          <t>Gelistet Seit / Listed Since</t>
        </is>
      </c>
      <c r="B6" t="inlineStr">
        <is>
          <t>30.03.2000</t>
        </is>
      </c>
      <c r="C6" s="5" t="inlineStr">
        <is>
          <t>Internet</t>
        </is>
      </c>
      <c r="D6" s="5" t="inlineStr"/>
      <c r="E6" t="inlineStr">
        <is>
          <t>http://www.bechtle.com</t>
        </is>
      </c>
      <c r="G6" t="inlineStr">
        <is>
          <t>27.05.2020</t>
        </is>
      </c>
      <c r="H6" t="inlineStr">
        <is>
          <t>Annual General Meeting</t>
        </is>
      </c>
      <c r="J6" t="inlineStr">
        <is>
          <t>Baillie Gifford &amp; Co</t>
        </is>
      </c>
      <c r="L6" t="inlineStr">
        <is>
          <t>7,59%</t>
        </is>
      </c>
    </row>
    <row r="7">
      <c r="A7" s="5" t="inlineStr">
        <is>
          <t>Nominalwert / Nominal Value</t>
        </is>
      </c>
      <c r="B7" t="inlineStr">
        <is>
          <t>1,00</t>
        </is>
      </c>
      <c r="C7" s="5" t="inlineStr">
        <is>
          <t>E-Mail</t>
        </is>
      </c>
      <c r="D7" s="5" t="inlineStr"/>
      <c r="E7" t="inlineStr">
        <is>
          <t>info@bechtle.com</t>
        </is>
      </c>
      <c r="G7" t="inlineStr">
        <is>
          <t>12.08.2020</t>
        </is>
      </c>
      <c r="H7" t="inlineStr">
        <is>
          <t>Score Half Year</t>
        </is>
      </c>
      <c r="J7" t="inlineStr">
        <is>
          <t>Allianz Global Investors GmbH</t>
        </is>
      </c>
      <c r="L7" t="inlineStr">
        <is>
          <t>5,02%</t>
        </is>
      </c>
    </row>
    <row r="8">
      <c r="A8" s="5" t="inlineStr">
        <is>
          <t>Land / Country</t>
        </is>
      </c>
      <c r="B8" t="inlineStr">
        <is>
          <t>Deutschland</t>
        </is>
      </c>
      <c r="C8" s="5" t="inlineStr">
        <is>
          <t>Inv. Relations Telefon / Phone</t>
        </is>
      </c>
      <c r="D8" s="5" t="inlineStr"/>
      <c r="E8" t="inlineStr">
        <is>
          <t>+49-7132-981-4116</t>
        </is>
      </c>
      <c r="G8" t="inlineStr">
        <is>
          <t>11.11.2020</t>
        </is>
      </c>
      <c r="H8" t="inlineStr">
        <is>
          <t>Q3 Earnings</t>
        </is>
      </c>
      <c r="J8" t="inlineStr">
        <is>
          <t>Flossbach von Storch SICAV</t>
        </is>
      </c>
      <c r="L8" t="inlineStr">
        <is>
          <t>2,98%</t>
        </is>
      </c>
    </row>
    <row r="9">
      <c r="A9" s="5" t="inlineStr">
        <is>
          <t>Währung / Currency</t>
        </is>
      </c>
      <c r="B9" t="inlineStr">
        <is>
          <t>EUR</t>
        </is>
      </c>
      <c r="C9" s="5" t="inlineStr">
        <is>
          <t>Inv. Relations E-Mail</t>
        </is>
      </c>
      <c r="D9" s="5" t="inlineStr"/>
      <c r="E9" t="inlineStr">
        <is>
          <t>ir@bechtle.com</t>
        </is>
      </c>
      <c r="J9" t="inlineStr">
        <is>
          <t>The Capital Group Companies, Inc.</t>
        </is>
      </c>
      <c r="L9" t="inlineStr">
        <is>
          <t>2,92%</t>
        </is>
      </c>
    </row>
    <row r="10">
      <c r="A10" s="5" t="inlineStr">
        <is>
          <t>Branche / Industry</t>
        </is>
      </c>
      <c r="B10" t="inlineStr">
        <is>
          <t>It Services</t>
        </is>
      </c>
      <c r="C10" s="5" t="inlineStr">
        <is>
          <t>Kontaktperson / Contact Person</t>
        </is>
      </c>
      <c r="D10" s="5" t="inlineStr"/>
      <c r="E10" t="inlineStr">
        <is>
          <t>Martin Link</t>
        </is>
      </c>
      <c r="J10" t="inlineStr">
        <is>
          <t>BNP PARIBAS ASSET MANAGEMENT Holding S.A.</t>
        </is>
      </c>
      <c r="L10" t="inlineStr">
        <is>
          <t>2,97%</t>
        </is>
      </c>
    </row>
    <row r="11">
      <c r="A11" s="5" t="inlineStr">
        <is>
          <t>Sektor / Sector</t>
        </is>
      </c>
      <c r="B11" t="inlineStr">
        <is>
          <t>Information Technology</t>
        </is>
      </c>
      <c r="J11" t="inlineStr">
        <is>
          <t>Freefloat</t>
        </is>
      </c>
      <c r="L11" t="inlineStr">
        <is>
          <t>38,46%</t>
        </is>
      </c>
    </row>
    <row r="12">
      <c r="A12" s="5" t="inlineStr">
        <is>
          <t>Typ / Genre</t>
        </is>
      </c>
      <c r="B12" t="inlineStr">
        <is>
          <t>Inhaber-Stammaktie</t>
        </is>
      </c>
    </row>
    <row r="13">
      <c r="A13" s="5" t="inlineStr">
        <is>
          <t>Adresse / Address</t>
        </is>
      </c>
      <c r="B13" t="inlineStr">
        <is>
          <t>Bechtle AGBechtle Platz 1  D-74172 Neckarsulm</t>
        </is>
      </c>
    </row>
    <row r="14">
      <c r="A14" s="5" t="inlineStr">
        <is>
          <t>Management</t>
        </is>
      </c>
      <c r="B14" t="inlineStr">
        <is>
          <t>Dr. Thomas Olemotz, Michael Guschlbauer, Jürgen Schäfer</t>
        </is>
      </c>
    </row>
    <row r="15">
      <c r="A15" s="5" t="inlineStr">
        <is>
          <t>Aufsichtsrat / Board</t>
        </is>
      </c>
      <c r="B15" t="inlineStr">
        <is>
          <t>Klaus Winkler, Uli Drautz, Kurt Dobitsch, Dr. Lars Grünert, Prof. Dr. Thomas Hess, Sandra Stegmann, Elke Reichart, Daniela Eberle, Anton Samija, Volker Strohfeld, Michael Unser, Anastasia Polidoros</t>
        </is>
      </c>
    </row>
    <row r="16">
      <c r="A16" s="5" t="inlineStr">
        <is>
          <t>Beschreibung</t>
        </is>
      </c>
      <c r="B16" t="inlineStr">
        <is>
          <t>Die Bechtle AG ist einer der führenden Anbieter von Informationstechnologie für Gewerbekunden in Deutschland und bietet ganzheitliche effiziente IT-Konzepte, hochwertige und kostengünstige Produkte sowie einen kontinuierlichen After-Sales-Service. Zu den Kunden gehören mittelständische Unternehmen, Großkonzerne und Kunden des öffentlichen Sektors. Bechtle bietet umfassende Dienstleistung von der IT-Strategieberatung über die Lieferung von Hard- und Software, Projektplanung und -durchführung, Systemintegration, IT-Services sowie Schulungen bis zum Komplettbetrieb der IT eines Unternehmens. Dazu kommt der Handel mit IT-Technik über Internet, Katalog und Telefon. Zu den Marken des Unternehmens gehören ARP, BECHTLE DIRECT und COMSOFT DIRECT. Copyright 2014 FINANCE BASE AG</t>
        </is>
      </c>
    </row>
    <row r="17">
      <c r="A17" s="5" t="inlineStr">
        <is>
          <t>Profile</t>
        </is>
      </c>
      <c r="B17" t="inlineStr">
        <is>
          <t>Bechtle AG is a leading provider of information technology for business customers in Germany and offers holistic efficient IT concepts, high-quality, cost-effective products, and continuous after-sales service. Its customers medium-sized companies, large corporations and customers include the public sector. Bechtle offers comprehensive services from the IT strategy consulting about the delivery of hardware and software, project planning and implementation, systems integration, IT services and training to the complete operation of a company. For this, the trade comes with IT technology through Internet, catalog and telephone. Among the brands include ARP, Bechtle DIRECT and COMSOFT DIRECT.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5375</v>
      </c>
      <c r="D20" t="n">
        <v>4323</v>
      </c>
      <c r="E20" t="n">
        <v>3570</v>
      </c>
      <c r="F20" t="n">
        <v>3094</v>
      </c>
      <c r="G20" t="n">
        <v>2831</v>
      </c>
      <c r="H20" t="n">
        <v>2580</v>
      </c>
      <c r="I20" t="n">
        <v>2274</v>
      </c>
      <c r="J20" t="n">
        <v>2097</v>
      </c>
      <c r="K20" t="n">
        <v>1995</v>
      </c>
      <c r="L20" t="n">
        <v>1723</v>
      </c>
      <c r="M20" t="n">
        <v>1379</v>
      </c>
      <c r="N20" t="n">
        <v>1432</v>
      </c>
      <c r="O20" t="n">
        <v>1384</v>
      </c>
      <c r="P20" t="n">
        <v>1220</v>
      </c>
      <c r="Q20" t="n">
        <v>1178</v>
      </c>
      <c r="R20" t="n">
        <v>1088</v>
      </c>
      <c r="S20" t="n">
        <v>791.9</v>
      </c>
      <c r="T20" t="n">
        <v>751.7</v>
      </c>
      <c r="U20" t="n">
        <v>641.5</v>
      </c>
      <c r="V20" t="n">
        <v>488.6</v>
      </c>
      <c r="W20" t="n">
        <v>314.2</v>
      </c>
    </row>
    <row r="21">
      <c r="A21" s="5" t="inlineStr">
        <is>
          <t>Bruttoergebnis vom Umsatz</t>
        </is>
      </c>
      <c r="B21" s="5" t="inlineStr">
        <is>
          <t>Gross Profit</t>
        </is>
      </c>
      <c r="C21" t="n">
        <v>767.8</v>
      </c>
      <c r="D21" t="n">
        <v>642.9</v>
      </c>
      <c r="E21" t="n">
        <v>543.8</v>
      </c>
      <c r="F21" t="n">
        <v>474.5</v>
      </c>
      <c r="G21" t="n">
        <v>429.4</v>
      </c>
      <c r="H21" t="n">
        <v>383.2</v>
      </c>
      <c r="I21" t="n">
        <v>340.4</v>
      </c>
      <c r="J21" t="n">
        <v>318.8</v>
      </c>
      <c r="K21" t="n">
        <v>299.5</v>
      </c>
      <c r="L21" t="n">
        <v>236.5</v>
      </c>
      <c r="M21" t="n">
        <v>199.5</v>
      </c>
      <c r="N21" t="n">
        <v>218.1</v>
      </c>
      <c r="O21" t="n">
        <v>195.3</v>
      </c>
      <c r="P21" t="n">
        <v>173.6</v>
      </c>
      <c r="Q21" t="n">
        <v>162.9</v>
      </c>
      <c r="R21" t="n">
        <v>149.1</v>
      </c>
      <c r="S21" t="n">
        <v>106.2</v>
      </c>
      <c r="T21" t="n">
        <v>93.7</v>
      </c>
      <c r="U21" t="n">
        <v>79.8</v>
      </c>
      <c r="V21" t="n">
        <v>59.8</v>
      </c>
      <c r="W21" t="n">
        <v>42.5</v>
      </c>
    </row>
    <row r="22">
      <c r="A22" s="5" t="inlineStr">
        <is>
          <t>Operatives Ergebnis (EBIT)</t>
        </is>
      </c>
      <c r="B22" s="5" t="inlineStr">
        <is>
          <t>EBIT Earning Before Interest &amp; Tax</t>
        </is>
      </c>
      <c r="C22" t="n">
        <v>241.4</v>
      </c>
      <c r="D22" t="n">
        <v>195.1</v>
      </c>
      <c r="E22" t="n">
        <v>164.3</v>
      </c>
      <c r="F22" t="n">
        <v>144.1</v>
      </c>
      <c r="G22" t="n">
        <v>129.5</v>
      </c>
      <c r="H22" t="n">
        <v>108.5</v>
      </c>
      <c r="I22" t="n">
        <v>91</v>
      </c>
      <c r="J22" t="n">
        <v>80.5</v>
      </c>
      <c r="K22" t="n">
        <v>86.40000000000001</v>
      </c>
      <c r="L22" t="n">
        <v>60.7</v>
      </c>
      <c r="M22" t="n">
        <v>42.7</v>
      </c>
      <c r="N22" t="n">
        <v>60.2</v>
      </c>
      <c r="O22" t="n">
        <v>58.3</v>
      </c>
      <c r="P22" t="n">
        <v>45.7</v>
      </c>
      <c r="Q22" t="n">
        <v>41.2</v>
      </c>
      <c r="R22" t="n">
        <v>38.5</v>
      </c>
      <c r="S22" t="n">
        <v>27.1</v>
      </c>
      <c r="T22" t="n">
        <v>18.4</v>
      </c>
      <c r="U22" t="n">
        <v>13.1</v>
      </c>
      <c r="V22" t="n">
        <v>7.9</v>
      </c>
      <c r="W22" t="n">
        <v>13.6</v>
      </c>
    </row>
    <row r="23">
      <c r="A23" s="5" t="inlineStr">
        <is>
          <t>Finanzergebnis</t>
        </is>
      </c>
      <c r="B23" s="5" t="inlineStr">
        <is>
          <t>Financial Result</t>
        </is>
      </c>
      <c r="C23" t="n">
        <v>-5.1</v>
      </c>
      <c r="D23" t="n">
        <v>-1.9</v>
      </c>
      <c r="E23" t="n">
        <v>-1.5</v>
      </c>
      <c r="F23" t="n">
        <v>1</v>
      </c>
      <c r="G23" t="n">
        <v>-0.1</v>
      </c>
      <c r="H23" t="n">
        <v>-1.1</v>
      </c>
      <c r="I23" t="n">
        <v>-1.7</v>
      </c>
      <c r="J23" t="n">
        <v>-1.2</v>
      </c>
      <c r="K23" t="n">
        <v>-0.1</v>
      </c>
      <c r="L23" t="n">
        <v>1.1</v>
      </c>
      <c r="M23" t="n">
        <v>1</v>
      </c>
      <c r="N23" t="n">
        <v>1.3</v>
      </c>
      <c r="O23" t="n">
        <v>0.7</v>
      </c>
      <c r="P23" t="n">
        <v>0.2</v>
      </c>
      <c r="Q23" t="inlineStr">
        <is>
          <t>-</t>
        </is>
      </c>
      <c r="R23" t="n">
        <v>-0.2</v>
      </c>
      <c r="S23" t="n">
        <v>0.1</v>
      </c>
      <c r="T23" t="n">
        <v>0.6</v>
      </c>
      <c r="U23" t="n">
        <v>1.3</v>
      </c>
      <c r="V23" t="n">
        <v>0.6</v>
      </c>
      <c r="W23" t="n">
        <v>-2.4</v>
      </c>
    </row>
    <row r="24">
      <c r="A24" s="5" t="inlineStr">
        <is>
          <t>Ergebnis vor Steuer (EBT)</t>
        </is>
      </c>
      <c r="B24" s="5" t="inlineStr">
        <is>
          <t>EBT Earning Before Tax</t>
        </is>
      </c>
      <c r="C24" t="n">
        <v>236.3</v>
      </c>
      <c r="D24" t="n">
        <v>193.2</v>
      </c>
      <c r="E24" t="n">
        <v>162.8</v>
      </c>
      <c r="F24" t="n">
        <v>145.1</v>
      </c>
      <c r="G24" t="n">
        <v>129.4</v>
      </c>
      <c r="H24" t="n">
        <v>107.4</v>
      </c>
      <c r="I24" t="n">
        <v>89.3</v>
      </c>
      <c r="J24" t="n">
        <v>79.3</v>
      </c>
      <c r="K24" t="n">
        <v>86.3</v>
      </c>
      <c r="L24" t="n">
        <v>61.8</v>
      </c>
      <c r="M24" t="n">
        <v>43.7</v>
      </c>
      <c r="N24" t="n">
        <v>61.5</v>
      </c>
      <c r="O24" t="n">
        <v>59</v>
      </c>
      <c r="P24" t="n">
        <v>45.9</v>
      </c>
      <c r="Q24" t="n">
        <v>41.2</v>
      </c>
      <c r="R24" t="n">
        <v>38.3</v>
      </c>
      <c r="S24" t="n">
        <v>27.2</v>
      </c>
      <c r="T24" t="n">
        <v>19</v>
      </c>
      <c r="U24" t="n">
        <v>14.4</v>
      </c>
      <c r="V24" t="n">
        <v>8.5</v>
      </c>
      <c r="W24" t="n">
        <v>11.2</v>
      </c>
    </row>
    <row r="25">
      <c r="A25" s="5" t="inlineStr">
        <is>
          <t>Steuern auf Einkommen und Ertrag</t>
        </is>
      </c>
      <c r="B25" s="5" t="inlineStr">
        <is>
          <t>Taxes on income and earnings</t>
        </is>
      </c>
      <c r="C25" t="n">
        <v>65.8</v>
      </c>
      <c r="D25" t="n">
        <v>56.1</v>
      </c>
      <c r="E25" t="n">
        <v>48.2</v>
      </c>
      <c r="F25" t="n">
        <v>41.7</v>
      </c>
      <c r="G25" t="n">
        <v>36.5</v>
      </c>
      <c r="H25" t="n">
        <v>31.2</v>
      </c>
      <c r="I25" t="n">
        <v>25.9</v>
      </c>
      <c r="J25" t="n">
        <v>22.7</v>
      </c>
      <c r="K25" t="n">
        <v>23.6</v>
      </c>
      <c r="L25" t="n">
        <v>15.4</v>
      </c>
      <c r="M25" t="n">
        <v>9.4</v>
      </c>
      <c r="N25" t="n">
        <v>16.1</v>
      </c>
      <c r="O25" t="n">
        <v>18</v>
      </c>
      <c r="P25" t="n">
        <v>15.1</v>
      </c>
      <c r="Q25" t="n">
        <v>11.9</v>
      </c>
      <c r="R25" t="n">
        <v>12.4</v>
      </c>
      <c r="S25" t="n">
        <v>8.699999999999999</v>
      </c>
      <c r="T25" t="n">
        <v>7</v>
      </c>
      <c r="U25" t="n">
        <v>5.4</v>
      </c>
      <c r="V25" t="n">
        <v>3.3</v>
      </c>
      <c r="W25" t="n">
        <v>6</v>
      </c>
    </row>
    <row r="26">
      <c r="A26" s="5" t="inlineStr">
        <is>
          <t>Ergebnis nach Steuer</t>
        </is>
      </c>
      <c r="B26" s="5" t="inlineStr">
        <is>
          <t>Earnings after tax</t>
        </is>
      </c>
      <c r="C26" t="n">
        <v>170.5</v>
      </c>
      <c r="D26" t="n">
        <v>137.1</v>
      </c>
      <c r="E26" t="n">
        <v>114.6</v>
      </c>
      <c r="F26" t="n">
        <v>103.4</v>
      </c>
      <c r="G26" t="n">
        <v>92.90000000000001</v>
      </c>
      <c r="H26" t="n">
        <v>76.2</v>
      </c>
      <c r="I26" t="n">
        <v>63.4</v>
      </c>
      <c r="J26" t="n">
        <v>56.6</v>
      </c>
      <c r="K26" t="n">
        <v>62.7</v>
      </c>
      <c r="L26" t="n">
        <v>46.4</v>
      </c>
      <c r="M26" t="n">
        <v>34.3</v>
      </c>
      <c r="N26" t="n">
        <v>45.4</v>
      </c>
      <c r="O26" t="n">
        <v>41</v>
      </c>
      <c r="P26" t="n">
        <v>30.7</v>
      </c>
      <c r="Q26" t="n">
        <v>29.3</v>
      </c>
      <c r="R26" t="n">
        <v>26</v>
      </c>
      <c r="S26" t="n">
        <v>18.6</v>
      </c>
      <c r="T26" t="n">
        <v>12</v>
      </c>
      <c r="U26" t="n">
        <v>9</v>
      </c>
      <c r="V26" t="n">
        <v>5.2</v>
      </c>
      <c r="W26" t="n">
        <v>5.2</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n">
        <v>-0.1</v>
      </c>
      <c r="O27" t="n">
        <v>-0.1</v>
      </c>
      <c r="P27" t="inlineStr">
        <is>
          <t>-</t>
        </is>
      </c>
      <c r="Q27" t="inlineStr">
        <is>
          <t>-</t>
        </is>
      </c>
      <c r="R27" t="inlineStr">
        <is>
          <t>-</t>
        </is>
      </c>
      <c r="S27" t="n">
        <v>-0.2</v>
      </c>
      <c r="T27" t="inlineStr">
        <is>
          <t>-</t>
        </is>
      </c>
      <c r="U27" t="inlineStr">
        <is>
          <t>-</t>
        </is>
      </c>
      <c r="V27" t="inlineStr">
        <is>
          <t>-</t>
        </is>
      </c>
      <c r="W27" t="inlineStr">
        <is>
          <t>-</t>
        </is>
      </c>
    </row>
    <row r="28">
      <c r="A28" s="5" t="inlineStr">
        <is>
          <t>Jahresüberschuss/-fehlbetrag</t>
        </is>
      </c>
      <c r="B28" s="5" t="inlineStr">
        <is>
          <t>Net Profit</t>
        </is>
      </c>
      <c r="C28" t="n">
        <v>170.5</v>
      </c>
      <c r="D28" t="n">
        <v>137.1</v>
      </c>
      <c r="E28" t="n">
        <v>114.6</v>
      </c>
      <c r="F28" t="n">
        <v>103.4</v>
      </c>
      <c r="G28" t="n">
        <v>92.90000000000001</v>
      </c>
      <c r="H28" t="n">
        <v>76.2</v>
      </c>
      <c r="I28" t="n">
        <v>63.4</v>
      </c>
      <c r="J28" t="n">
        <v>56.6</v>
      </c>
      <c r="K28" t="n">
        <v>62.7</v>
      </c>
      <c r="L28" t="n">
        <v>46.4</v>
      </c>
      <c r="M28" t="n">
        <v>34.3</v>
      </c>
      <c r="N28" t="n">
        <v>45.4</v>
      </c>
      <c r="O28" t="n">
        <v>40.9</v>
      </c>
      <c r="P28" t="n">
        <v>30.7</v>
      </c>
      <c r="Q28" t="n">
        <v>29.3</v>
      </c>
      <c r="R28" t="n">
        <v>29.5</v>
      </c>
      <c r="S28" t="n">
        <v>18.4</v>
      </c>
      <c r="T28" t="n">
        <v>12</v>
      </c>
      <c r="U28" t="n">
        <v>9</v>
      </c>
      <c r="V28" t="n">
        <v>5.2</v>
      </c>
      <c r="W28" t="n">
        <v>5.2</v>
      </c>
    </row>
    <row r="29">
      <c r="A29" s="5" t="inlineStr">
        <is>
          <t>Summe Umlaufvermögen</t>
        </is>
      </c>
      <c r="B29" s="5" t="inlineStr">
        <is>
          <t>Current Assets</t>
        </is>
      </c>
      <c r="C29" t="n">
        <v>1548</v>
      </c>
      <c r="D29" t="n">
        <v>1368</v>
      </c>
      <c r="E29" t="n">
        <v>1028</v>
      </c>
      <c r="F29" t="n">
        <v>901.1</v>
      </c>
      <c r="G29" t="n">
        <v>806</v>
      </c>
      <c r="H29" t="n">
        <v>694.7</v>
      </c>
      <c r="I29" t="n">
        <v>611.1</v>
      </c>
      <c r="J29" t="n">
        <v>547.9</v>
      </c>
      <c r="K29" t="n">
        <v>521.8</v>
      </c>
      <c r="L29" t="n">
        <v>447.5</v>
      </c>
      <c r="M29" t="n">
        <v>356.2</v>
      </c>
      <c r="N29" t="n">
        <v>339.1</v>
      </c>
      <c r="O29" t="n">
        <v>305.9</v>
      </c>
      <c r="P29" t="n">
        <v>275.2</v>
      </c>
      <c r="Q29" t="n">
        <v>273.9</v>
      </c>
      <c r="R29" t="n">
        <v>261.5</v>
      </c>
      <c r="S29" t="n">
        <v>181.6</v>
      </c>
      <c r="T29" t="n">
        <v>170.1</v>
      </c>
      <c r="U29" t="n">
        <v>163.5</v>
      </c>
      <c r="V29" t="n">
        <v>160.2</v>
      </c>
      <c r="W29" t="n">
        <v>68.3</v>
      </c>
    </row>
    <row r="30">
      <c r="A30" s="5" t="inlineStr">
        <is>
          <t>Summe Anlagevermögen</t>
        </is>
      </c>
      <c r="B30" s="5" t="inlineStr">
        <is>
          <t>Fixed Assets</t>
        </is>
      </c>
      <c r="C30" t="n">
        <v>846.4</v>
      </c>
      <c r="D30" t="n">
        <v>659.3</v>
      </c>
      <c r="E30" t="n">
        <v>415.2</v>
      </c>
      <c r="F30" t="n">
        <v>368.2</v>
      </c>
      <c r="G30" t="n">
        <v>344.4</v>
      </c>
      <c r="H30" t="n">
        <v>321.9</v>
      </c>
      <c r="I30" t="n">
        <v>299.2</v>
      </c>
      <c r="J30" t="n">
        <v>297.5</v>
      </c>
      <c r="K30" t="n">
        <v>281.6</v>
      </c>
      <c r="L30" t="n">
        <v>206.2</v>
      </c>
      <c r="M30" t="n">
        <v>164.5</v>
      </c>
      <c r="N30" t="n">
        <v>157</v>
      </c>
      <c r="O30" t="n">
        <v>145.5</v>
      </c>
      <c r="P30" t="n">
        <v>144.9</v>
      </c>
      <c r="Q30" t="n">
        <v>140</v>
      </c>
      <c r="R30" t="n">
        <v>119.6</v>
      </c>
      <c r="S30" t="n">
        <v>96.90000000000001</v>
      </c>
      <c r="T30" t="n">
        <v>76.7</v>
      </c>
      <c r="U30" t="n">
        <v>65.8</v>
      </c>
      <c r="V30" t="n">
        <v>56.6</v>
      </c>
      <c r="W30" t="n">
        <v>34.8</v>
      </c>
    </row>
    <row r="31">
      <c r="A31" s="5" t="inlineStr">
        <is>
          <t>Summe Aktiva</t>
        </is>
      </c>
      <c r="B31" s="5" t="inlineStr">
        <is>
          <t>Total Assets</t>
        </is>
      </c>
      <c r="C31" t="n">
        <v>2395</v>
      </c>
      <c r="D31" t="n">
        <v>2027</v>
      </c>
      <c r="E31" t="n">
        <v>1443</v>
      </c>
      <c r="F31" t="n">
        <v>1269</v>
      </c>
      <c r="G31" t="n">
        <v>1150</v>
      </c>
      <c r="H31" t="n">
        <v>1017</v>
      </c>
      <c r="I31" t="n">
        <v>910.3</v>
      </c>
      <c r="J31" t="n">
        <v>845.4</v>
      </c>
      <c r="K31" t="n">
        <v>803.4</v>
      </c>
      <c r="L31" t="n">
        <v>653.7</v>
      </c>
      <c r="M31" t="n">
        <v>520.7</v>
      </c>
      <c r="N31" t="n">
        <v>496.1</v>
      </c>
      <c r="O31" t="n">
        <v>451.4</v>
      </c>
      <c r="P31" t="n">
        <v>420.1</v>
      </c>
      <c r="Q31" t="n">
        <v>413.9</v>
      </c>
      <c r="R31" t="n">
        <v>381.1</v>
      </c>
      <c r="S31" t="n">
        <v>278.5</v>
      </c>
      <c r="T31" t="n">
        <v>246.8</v>
      </c>
      <c r="U31" t="n">
        <v>229.3</v>
      </c>
      <c r="V31" t="n">
        <v>216.8</v>
      </c>
      <c r="W31" t="n">
        <v>103.1</v>
      </c>
    </row>
    <row r="32">
      <c r="A32" s="5" t="inlineStr">
        <is>
          <t>Summe kurzfristiges Fremdkapital</t>
        </is>
      </c>
      <c r="B32" s="5" t="inlineStr">
        <is>
          <t>Short-Term Debt</t>
        </is>
      </c>
      <c r="C32" t="n">
        <v>813.1</v>
      </c>
      <c r="D32" t="n">
        <v>679.1</v>
      </c>
      <c r="E32" t="n">
        <v>538.8</v>
      </c>
      <c r="F32" t="n">
        <v>457.3</v>
      </c>
      <c r="G32" t="n">
        <v>410.6</v>
      </c>
      <c r="H32" t="n">
        <v>366.7</v>
      </c>
      <c r="I32" t="n">
        <v>318</v>
      </c>
      <c r="J32" t="n">
        <v>287.8</v>
      </c>
      <c r="K32" t="n">
        <v>285.7</v>
      </c>
      <c r="L32" t="n">
        <v>235.5</v>
      </c>
      <c r="M32" t="n">
        <v>153.4</v>
      </c>
      <c r="N32" t="n">
        <v>153.7</v>
      </c>
      <c r="O32" t="n">
        <v>151.2</v>
      </c>
      <c r="P32" t="n">
        <v>143.4</v>
      </c>
      <c r="Q32" t="n">
        <v>151.5</v>
      </c>
      <c r="R32" t="n">
        <v>141.1</v>
      </c>
      <c r="S32" t="n">
        <v>88</v>
      </c>
      <c r="T32" t="n">
        <v>73.7</v>
      </c>
      <c r="U32" t="n">
        <v>67</v>
      </c>
      <c r="V32" t="n">
        <v>57.6</v>
      </c>
      <c r="W32" t="n">
        <v>80</v>
      </c>
    </row>
    <row r="33">
      <c r="A33" s="5" t="inlineStr">
        <is>
          <t>Summe langfristiges Fremdkapital</t>
        </is>
      </c>
      <c r="B33" s="5" t="inlineStr">
        <is>
          <t>Long-Term Debt</t>
        </is>
      </c>
      <c r="C33" t="n">
        <v>566.7</v>
      </c>
      <c r="D33" t="n">
        <v>464.9</v>
      </c>
      <c r="E33" t="n">
        <v>127.3</v>
      </c>
      <c r="F33" t="n">
        <v>118</v>
      </c>
      <c r="G33" t="n">
        <v>119.2</v>
      </c>
      <c r="H33" t="n">
        <v>95.90000000000001</v>
      </c>
      <c r="I33" t="n">
        <v>90.8</v>
      </c>
      <c r="J33" t="n">
        <v>99.3</v>
      </c>
      <c r="K33" t="n">
        <v>98.7</v>
      </c>
      <c r="L33" t="n">
        <v>46.7</v>
      </c>
      <c r="M33" t="n">
        <v>32.3</v>
      </c>
      <c r="N33" t="n">
        <v>31</v>
      </c>
      <c r="O33" t="n">
        <v>23.8</v>
      </c>
      <c r="P33" t="n">
        <v>24.6</v>
      </c>
      <c r="Q33" t="n">
        <v>25</v>
      </c>
      <c r="R33" t="n">
        <v>26.1</v>
      </c>
      <c r="S33" t="n">
        <v>9.6</v>
      </c>
      <c r="T33" t="n">
        <v>8.800000000000001</v>
      </c>
      <c r="U33" t="n">
        <v>1.6</v>
      </c>
      <c r="V33" t="n">
        <v>2.7</v>
      </c>
      <c r="W33" t="n">
        <v>4.7</v>
      </c>
    </row>
    <row r="34">
      <c r="A34" s="5" t="inlineStr">
        <is>
          <t>Summe Fremdkapital</t>
        </is>
      </c>
      <c r="B34" s="5" t="inlineStr">
        <is>
          <t>Total Liabilities</t>
        </is>
      </c>
      <c r="C34" t="n">
        <v>1380</v>
      </c>
      <c r="D34" t="n">
        <v>1144</v>
      </c>
      <c r="E34" t="n">
        <v>666.1</v>
      </c>
      <c r="F34" t="n">
        <v>575.3</v>
      </c>
      <c r="G34" t="n">
        <v>529.8</v>
      </c>
      <c r="H34" t="n">
        <v>462.6</v>
      </c>
      <c r="I34" t="n">
        <v>408.8</v>
      </c>
      <c r="J34" t="n">
        <v>387.1</v>
      </c>
      <c r="K34" t="n">
        <v>384.4</v>
      </c>
      <c r="L34" t="n">
        <v>282.2</v>
      </c>
      <c r="M34" t="n">
        <v>185.7</v>
      </c>
      <c r="N34" t="n">
        <v>184.7</v>
      </c>
      <c r="O34" t="n">
        <v>174.9</v>
      </c>
      <c r="P34" t="n">
        <v>168.1</v>
      </c>
      <c r="Q34" t="n">
        <v>176.5</v>
      </c>
      <c r="R34" t="n">
        <v>167.2</v>
      </c>
      <c r="S34" t="n">
        <v>97.59999999999999</v>
      </c>
      <c r="T34" t="n">
        <v>82.59999999999999</v>
      </c>
      <c r="U34" t="n">
        <v>68.7</v>
      </c>
      <c r="V34" t="n">
        <v>60.3</v>
      </c>
      <c r="W34" t="n">
        <v>84.7</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inlineStr">
        <is>
          <t>-</t>
        </is>
      </c>
      <c r="O35" t="n">
        <v>0.4</v>
      </c>
      <c r="P35" t="n">
        <v>0.3</v>
      </c>
      <c r="Q35" t="n">
        <v>0.2</v>
      </c>
      <c r="R35" t="n">
        <v>0.5</v>
      </c>
      <c r="S35" t="n">
        <v>0.6</v>
      </c>
      <c r="T35" t="inlineStr">
        <is>
          <t>-</t>
        </is>
      </c>
      <c r="U35" t="n">
        <v>0.1</v>
      </c>
      <c r="V35" t="inlineStr">
        <is>
          <t>-</t>
        </is>
      </c>
      <c r="W35" t="inlineStr">
        <is>
          <t>-</t>
        </is>
      </c>
    </row>
    <row r="36">
      <c r="A36" s="5" t="inlineStr">
        <is>
          <t>Summe Eigenkapital</t>
        </is>
      </c>
      <c r="B36" s="5" t="inlineStr">
        <is>
          <t>Equity</t>
        </is>
      </c>
      <c r="C36" t="n">
        <v>1015</v>
      </c>
      <c r="D36" t="n">
        <v>883.2</v>
      </c>
      <c r="E36" t="n">
        <v>777.3</v>
      </c>
      <c r="F36" t="n">
        <v>694.1</v>
      </c>
      <c r="G36" t="n">
        <v>620.7</v>
      </c>
      <c r="H36" t="n">
        <v>554</v>
      </c>
      <c r="I36" t="n">
        <v>501.6</v>
      </c>
      <c r="J36" t="n">
        <v>458.4</v>
      </c>
      <c r="K36" t="n">
        <v>419</v>
      </c>
      <c r="L36" t="n">
        <v>371.5</v>
      </c>
      <c r="M36" t="n">
        <v>335</v>
      </c>
      <c r="N36" t="n">
        <v>311.4</v>
      </c>
      <c r="O36" t="n">
        <v>276.1</v>
      </c>
      <c r="P36" t="n">
        <v>251.7</v>
      </c>
      <c r="Q36" t="n">
        <v>237.2</v>
      </c>
      <c r="R36" t="n">
        <v>213.5</v>
      </c>
      <c r="S36" t="n">
        <v>180.2</v>
      </c>
      <c r="T36" t="n">
        <v>164.2</v>
      </c>
      <c r="U36" t="n">
        <v>160.6</v>
      </c>
      <c r="V36" t="n">
        <v>156.5</v>
      </c>
      <c r="W36" t="n">
        <v>18.4</v>
      </c>
    </row>
    <row r="37">
      <c r="A37" s="5" t="inlineStr">
        <is>
          <t>Summe Passiva</t>
        </is>
      </c>
      <c r="B37" s="5" t="inlineStr">
        <is>
          <t>Liabilities &amp; Shareholder Equity</t>
        </is>
      </c>
      <c r="C37" t="n">
        <v>2395</v>
      </c>
      <c r="D37" t="n">
        <v>2027</v>
      </c>
      <c r="E37" t="n">
        <v>1443</v>
      </c>
      <c r="F37" t="n">
        <v>1269</v>
      </c>
      <c r="G37" t="n">
        <v>1150</v>
      </c>
      <c r="H37" t="n">
        <v>1017</v>
      </c>
      <c r="I37" t="n">
        <v>910.3</v>
      </c>
      <c r="J37" t="n">
        <v>845.4</v>
      </c>
      <c r="K37" t="n">
        <v>803.4</v>
      </c>
      <c r="L37" t="n">
        <v>653.7</v>
      </c>
      <c r="M37" t="n">
        <v>520.7</v>
      </c>
      <c r="N37" t="n">
        <v>496.1</v>
      </c>
      <c r="O37" t="n">
        <v>451.4</v>
      </c>
      <c r="P37" t="n">
        <v>420.1</v>
      </c>
      <c r="Q37" t="n">
        <v>413.9</v>
      </c>
      <c r="R37" t="n">
        <v>381.1</v>
      </c>
      <c r="S37" t="n">
        <v>278.5</v>
      </c>
      <c r="T37" t="n">
        <v>246.8</v>
      </c>
      <c r="U37" t="n">
        <v>229.3</v>
      </c>
      <c r="V37" t="n">
        <v>216.8</v>
      </c>
      <c r="W37" t="n">
        <v>103.1</v>
      </c>
    </row>
    <row r="38">
      <c r="A38" s="5" t="inlineStr">
        <is>
          <t>Mio.Aktien im Umlauf</t>
        </is>
      </c>
      <c r="B38" s="5" t="inlineStr">
        <is>
          <t>Million shares outstanding</t>
        </is>
      </c>
      <c r="C38" t="n">
        <v>42</v>
      </c>
      <c r="D38" t="n">
        <v>42</v>
      </c>
      <c r="E38" t="n">
        <v>42</v>
      </c>
      <c r="F38" t="n">
        <v>42</v>
      </c>
      <c r="G38" t="n">
        <v>42</v>
      </c>
      <c r="H38" t="n">
        <v>42</v>
      </c>
      <c r="I38" t="n">
        <v>42</v>
      </c>
      <c r="J38" t="n">
        <v>42</v>
      </c>
      <c r="K38" t="n">
        <v>42</v>
      </c>
      <c r="L38" t="n">
        <v>42</v>
      </c>
      <c r="M38" t="n">
        <v>42</v>
      </c>
      <c r="N38" t="n">
        <v>42.4</v>
      </c>
      <c r="O38" t="n">
        <v>42.4</v>
      </c>
      <c r="P38" t="n">
        <v>42.4</v>
      </c>
      <c r="Q38" t="n">
        <v>42.4</v>
      </c>
      <c r="R38" t="n">
        <v>42.4</v>
      </c>
      <c r="S38" t="n">
        <v>40.4</v>
      </c>
      <c r="T38" t="n">
        <v>40.4</v>
      </c>
      <c r="U38" t="n">
        <v>36.4</v>
      </c>
      <c r="V38" t="n">
        <v>27.6</v>
      </c>
      <c r="W38" t="inlineStr">
        <is>
          <t>-</t>
        </is>
      </c>
    </row>
    <row r="39">
      <c r="A39" s="5" t="inlineStr">
        <is>
          <t>Ergebnis je Aktie (brutto)</t>
        </is>
      </c>
      <c r="B39" s="5" t="inlineStr">
        <is>
          <t>Earnings per share</t>
        </is>
      </c>
      <c r="C39" t="n">
        <v>5.63</v>
      </c>
      <c r="D39" t="n">
        <v>4.6</v>
      </c>
      <c r="E39" t="n">
        <v>3.88</v>
      </c>
      <c r="F39" t="n">
        <v>3.45</v>
      </c>
      <c r="G39" t="n">
        <v>3.08</v>
      </c>
      <c r="H39" t="n">
        <v>2.56</v>
      </c>
      <c r="I39" t="n">
        <v>2.13</v>
      </c>
      <c r="J39" t="n">
        <v>1.89</v>
      </c>
      <c r="K39" t="n">
        <v>2.05</v>
      </c>
      <c r="L39" t="n">
        <v>1.47</v>
      </c>
      <c r="M39" t="n">
        <v>1.04</v>
      </c>
      <c r="N39" t="n">
        <v>1.45</v>
      </c>
      <c r="O39" t="n">
        <v>1.39</v>
      </c>
      <c r="P39" t="n">
        <v>1.08</v>
      </c>
      <c r="Q39" t="n">
        <v>0.97</v>
      </c>
      <c r="R39" t="n">
        <v>0.9</v>
      </c>
      <c r="S39" t="n">
        <v>0.67</v>
      </c>
      <c r="T39" t="n">
        <v>0.47</v>
      </c>
      <c r="U39" t="n">
        <v>0.4</v>
      </c>
      <c r="V39" t="n">
        <v>0.31</v>
      </c>
      <c r="W39" t="inlineStr">
        <is>
          <t>-</t>
        </is>
      </c>
    </row>
    <row r="40">
      <c r="A40" s="5" t="inlineStr">
        <is>
          <t>Ergebnis je Aktie (unverwässert)</t>
        </is>
      </c>
      <c r="B40" s="5" t="inlineStr">
        <is>
          <t>Basic Earnings per share</t>
        </is>
      </c>
      <c r="C40" t="n">
        <v>4.06</v>
      </c>
      <c r="D40" t="n">
        <v>3.27</v>
      </c>
      <c r="E40" t="n">
        <v>2.73</v>
      </c>
      <c r="F40" t="n">
        <v>2.46</v>
      </c>
      <c r="G40" t="n">
        <v>2.21</v>
      </c>
      <c r="H40" t="n">
        <v>1.82</v>
      </c>
      <c r="I40" t="n">
        <v>1.51</v>
      </c>
      <c r="J40" t="n">
        <v>1.35</v>
      </c>
      <c r="K40" t="n">
        <v>1.5</v>
      </c>
      <c r="L40" t="n">
        <v>1.11</v>
      </c>
      <c r="M40" t="n">
        <v>0.82</v>
      </c>
      <c r="N40" t="n">
        <v>1.07</v>
      </c>
      <c r="O40" t="n">
        <v>0.97</v>
      </c>
      <c r="P40" t="n">
        <v>0.73</v>
      </c>
      <c r="Q40" t="n">
        <v>0.6899999999999999</v>
      </c>
      <c r="R40" t="n">
        <v>0.7</v>
      </c>
      <c r="S40" t="n">
        <v>0.46</v>
      </c>
      <c r="T40" t="n">
        <v>0.3</v>
      </c>
      <c r="U40" t="n">
        <v>0.23</v>
      </c>
      <c r="V40" t="n">
        <v>0.14</v>
      </c>
      <c r="W40" t="inlineStr">
        <is>
          <t>-</t>
        </is>
      </c>
    </row>
    <row r="41">
      <c r="A41" s="5" t="inlineStr">
        <is>
          <t>Ergebnis je Aktie (verwässert)</t>
        </is>
      </c>
      <c r="B41" s="5" t="inlineStr">
        <is>
          <t>Diluted Earnings per share</t>
        </is>
      </c>
      <c r="C41" t="n">
        <v>4.06</v>
      </c>
      <c r="D41" t="n">
        <v>3.27</v>
      </c>
      <c r="E41" t="n">
        <v>2.73</v>
      </c>
      <c r="F41" t="n">
        <v>2.46</v>
      </c>
      <c r="G41" t="n">
        <v>2.21</v>
      </c>
      <c r="H41" t="n">
        <v>1.82</v>
      </c>
      <c r="I41" t="n">
        <v>1.51</v>
      </c>
      <c r="J41" t="n">
        <v>1.35</v>
      </c>
      <c r="K41" t="n">
        <v>1.5</v>
      </c>
      <c r="L41" t="n">
        <v>1.11</v>
      </c>
      <c r="M41" t="n">
        <v>0.82</v>
      </c>
      <c r="N41" t="n">
        <v>1.07</v>
      </c>
      <c r="O41" t="n">
        <v>0.97</v>
      </c>
      <c r="P41" t="n">
        <v>0.73</v>
      </c>
      <c r="Q41" t="n">
        <v>0.6899999999999999</v>
      </c>
      <c r="R41" t="n">
        <v>0.7</v>
      </c>
      <c r="S41" t="n">
        <v>0.46</v>
      </c>
      <c r="T41" t="n">
        <v>0.3</v>
      </c>
      <c r="U41" t="n">
        <v>0.23</v>
      </c>
      <c r="V41" t="n">
        <v>0.14</v>
      </c>
      <c r="W41" t="inlineStr">
        <is>
          <t>-</t>
        </is>
      </c>
    </row>
    <row r="42">
      <c r="A42" s="5" t="inlineStr">
        <is>
          <t>Dividende je Aktie</t>
        </is>
      </c>
      <c r="B42" s="5" t="inlineStr">
        <is>
          <t>Dividend per share</t>
        </is>
      </c>
      <c r="C42" t="n">
        <v>1.2</v>
      </c>
      <c r="D42" t="n">
        <v>1</v>
      </c>
      <c r="E42" t="n">
        <v>0.9</v>
      </c>
      <c r="F42" t="n">
        <v>0.75</v>
      </c>
      <c r="G42" t="n">
        <v>0.7</v>
      </c>
      <c r="H42" t="n">
        <v>0.6</v>
      </c>
      <c r="I42" t="n">
        <v>0.55</v>
      </c>
      <c r="J42" t="n">
        <v>0.5</v>
      </c>
      <c r="K42" t="n">
        <v>0.43</v>
      </c>
      <c r="L42" t="n">
        <v>0.38</v>
      </c>
      <c r="M42" t="n">
        <v>0.3</v>
      </c>
      <c r="N42" t="n">
        <v>0.3</v>
      </c>
      <c r="O42" t="n">
        <v>0.3</v>
      </c>
      <c r="P42" t="n">
        <v>0.25</v>
      </c>
      <c r="Q42" t="n">
        <v>0.25</v>
      </c>
      <c r="R42" t="n">
        <v>0.2</v>
      </c>
      <c r="S42" t="n">
        <v>0.15</v>
      </c>
      <c r="T42" t="n">
        <v>0.13</v>
      </c>
      <c r="U42" t="n">
        <v>0.13</v>
      </c>
      <c r="V42" t="n">
        <v>0.13</v>
      </c>
      <c r="W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inlineStr">
        <is>
          <t>-</t>
        </is>
      </c>
      <c r="I43" t="inlineStr">
        <is>
          <t>-</t>
        </is>
      </c>
      <c r="J43" t="inlineStr">
        <is>
          <t>-</t>
        </is>
      </c>
      <c r="K43" t="n">
        <v>0.075</v>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50.4</v>
      </c>
      <c r="D44" t="n">
        <v>42</v>
      </c>
      <c r="E44" t="n">
        <v>37.8</v>
      </c>
      <c r="F44" t="n">
        <v>31.5</v>
      </c>
      <c r="G44" t="n">
        <v>29.4</v>
      </c>
      <c r="H44" t="n">
        <v>25.2</v>
      </c>
      <c r="I44" t="n">
        <v>23.1</v>
      </c>
      <c r="J44" t="n">
        <v>21</v>
      </c>
      <c r="K44" t="n">
        <v>21</v>
      </c>
      <c r="L44" t="n">
        <v>15.8</v>
      </c>
      <c r="M44" t="n">
        <v>12.6</v>
      </c>
      <c r="N44" t="n">
        <v>12.6</v>
      </c>
      <c r="O44" t="n">
        <v>12.7</v>
      </c>
      <c r="P44" t="n">
        <v>10.6</v>
      </c>
      <c r="Q44" t="n">
        <v>10.6</v>
      </c>
      <c r="R44" t="n">
        <v>8.5</v>
      </c>
      <c r="S44" t="n">
        <v>6.1</v>
      </c>
      <c r="T44" t="n">
        <v>5.1</v>
      </c>
      <c r="U44" t="n">
        <v>5.1</v>
      </c>
      <c r="V44" t="n">
        <v>5</v>
      </c>
      <c r="W44" t="inlineStr">
        <is>
          <t>-</t>
        </is>
      </c>
    </row>
    <row r="45">
      <c r="A45" s="5" t="inlineStr">
        <is>
          <t>Umsatz je Aktie</t>
        </is>
      </c>
      <c r="B45" s="5" t="inlineStr">
        <is>
          <t>Revenue per share</t>
        </is>
      </c>
      <c r="C45" t="n">
        <v>127.96</v>
      </c>
      <c r="D45" t="n">
        <v>102.94</v>
      </c>
      <c r="E45" t="n">
        <v>85</v>
      </c>
      <c r="F45" t="n">
        <v>73.66</v>
      </c>
      <c r="G45" t="n">
        <v>67.41</v>
      </c>
      <c r="H45" t="n">
        <v>61.44</v>
      </c>
      <c r="I45" t="n">
        <v>54.13</v>
      </c>
      <c r="J45" t="n">
        <v>49.92</v>
      </c>
      <c r="K45" t="n">
        <v>47.5</v>
      </c>
      <c r="L45" t="n">
        <v>41.02</v>
      </c>
      <c r="M45" t="n">
        <v>32.84</v>
      </c>
      <c r="N45" t="n">
        <v>33.76</v>
      </c>
      <c r="O45" t="n">
        <v>32.63</v>
      </c>
      <c r="P45" t="n">
        <v>28.78</v>
      </c>
      <c r="Q45" t="n">
        <v>27.79</v>
      </c>
      <c r="R45" t="n">
        <v>25.66</v>
      </c>
      <c r="S45" t="n">
        <v>19.6</v>
      </c>
      <c r="T45" t="n">
        <v>18.61</v>
      </c>
      <c r="U45" t="n">
        <v>17.62</v>
      </c>
      <c r="V45" t="n">
        <v>17.7</v>
      </c>
      <c r="W45" t="inlineStr">
        <is>
          <t>-</t>
        </is>
      </c>
    </row>
    <row r="46">
      <c r="A46" s="5" t="inlineStr">
        <is>
          <t>Buchwert je Aktie</t>
        </is>
      </c>
      <c r="B46" s="5" t="inlineStr">
        <is>
          <t>Book value per share</t>
        </is>
      </c>
      <c r="C46" t="n">
        <v>24.16</v>
      </c>
      <c r="D46" t="n">
        <v>21.03</v>
      </c>
      <c r="E46" t="n">
        <v>18.51</v>
      </c>
      <c r="F46" t="n">
        <v>16.53</v>
      </c>
      <c r="G46" t="n">
        <v>14.78</v>
      </c>
      <c r="H46" t="n">
        <v>13.19</v>
      </c>
      <c r="I46" t="n">
        <v>11.94</v>
      </c>
      <c r="J46" t="n">
        <v>10.91</v>
      </c>
      <c r="K46" t="n">
        <v>9.98</v>
      </c>
      <c r="L46" t="n">
        <v>8.85</v>
      </c>
      <c r="M46" t="n">
        <v>7.98</v>
      </c>
      <c r="N46" t="n">
        <v>7.34</v>
      </c>
      <c r="O46" t="n">
        <v>6.51</v>
      </c>
      <c r="P46" t="n">
        <v>5.94</v>
      </c>
      <c r="Q46" t="n">
        <v>5.59</v>
      </c>
      <c r="R46" t="n">
        <v>5.04</v>
      </c>
      <c r="S46" t="n">
        <v>4.46</v>
      </c>
      <c r="T46" t="n">
        <v>4.06</v>
      </c>
      <c r="U46" t="n">
        <v>4.41</v>
      </c>
      <c r="V46" t="n">
        <v>5.67</v>
      </c>
      <c r="W46" t="inlineStr">
        <is>
          <t>-</t>
        </is>
      </c>
    </row>
    <row r="47">
      <c r="A47" s="5" t="inlineStr">
        <is>
          <t>Cashflow je Aktie</t>
        </is>
      </c>
      <c r="B47" s="5" t="inlineStr">
        <is>
          <t>Cashflow per share</t>
        </is>
      </c>
      <c r="C47" t="n">
        <v>4.43</v>
      </c>
      <c r="D47" t="n">
        <v>3.35</v>
      </c>
      <c r="E47" t="n">
        <v>1.29</v>
      </c>
      <c r="F47" t="n">
        <v>1.27</v>
      </c>
      <c r="G47" t="n">
        <v>2.76</v>
      </c>
      <c r="H47" t="n">
        <v>1.33</v>
      </c>
      <c r="I47" t="n">
        <v>1.74</v>
      </c>
      <c r="J47" t="n">
        <v>1.35</v>
      </c>
      <c r="K47" t="n">
        <v>1.33</v>
      </c>
      <c r="L47" t="n">
        <v>1.41</v>
      </c>
      <c r="M47" t="n">
        <v>1.11</v>
      </c>
      <c r="N47" t="n">
        <v>1.18</v>
      </c>
      <c r="O47" t="n">
        <v>0.99</v>
      </c>
      <c r="P47" t="n">
        <v>0.63</v>
      </c>
      <c r="Q47" t="n">
        <v>0.68</v>
      </c>
      <c r="R47" t="n">
        <v>1.09</v>
      </c>
      <c r="S47" t="n">
        <v>0.68</v>
      </c>
      <c r="T47" t="n">
        <v>0.34</v>
      </c>
      <c r="U47" t="n">
        <v>0.48</v>
      </c>
      <c r="V47" t="n">
        <v>-1.35</v>
      </c>
      <c r="W47" t="inlineStr">
        <is>
          <t>-</t>
        </is>
      </c>
    </row>
    <row r="48">
      <c r="A48" s="5" t="inlineStr">
        <is>
          <t>Bilanzsumme je Aktie</t>
        </is>
      </c>
      <c r="B48" s="5" t="inlineStr">
        <is>
          <t>Total assets per share</t>
        </is>
      </c>
      <c r="C48" t="n">
        <v>57.02</v>
      </c>
      <c r="D48" t="n">
        <v>48.27</v>
      </c>
      <c r="E48" t="n">
        <v>34.37</v>
      </c>
      <c r="F48" t="n">
        <v>30.22</v>
      </c>
      <c r="G48" t="n">
        <v>27.39</v>
      </c>
      <c r="H48" t="n">
        <v>24.2</v>
      </c>
      <c r="I48" t="n">
        <v>21.67</v>
      </c>
      <c r="J48" t="n">
        <v>20.13</v>
      </c>
      <c r="K48" t="n">
        <v>19.13</v>
      </c>
      <c r="L48" t="n">
        <v>15.56</v>
      </c>
      <c r="M48" t="n">
        <v>12.4</v>
      </c>
      <c r="N48" t="n">
        <v>11.7</v>
      </c>
      <c r="O48" t="n">
        <v>10.65</v>
      </c>
      <c r="P48" t="n">
        <v>9.91</v>
      </c>
      <c r="Q48" t="n">
        <v>9.76</v>
      </c>
      <c r="R48" t="n">
        <v>8.99</v>
      </c>
      <c r="S48" t="n">
        <v>6.89</v>
      </c>
      <c r="T48" t="n">
        <v>6.11</v>
      </c>
      <c r="U48" t="n">
        <v>6.3</v>
      </c>
      <c r="V48" t="n">
        <v>7.86</v>
      </c>
      <c r="W48" t="inlineStr">
        <is>
          <t>-</t>
        </is>
      </c>
    </row>
    <row r="49">
      <c r="A49" s="5" t="inlineStr">
        <is>
          <t>Personal am Ende des Jahres</t>
        </is>
      </c>
      <c r="B49" s="5" t="inlineStr">
        <is>
          <t>Staff at the end of year</t>
        </is>
      </c>
      <c r="C49" t="n">
        <v>11487</v>
      </c>
      <c r="D49" t="n">
        <v>10005</v>
      </c>
      <c r="E49" t="n">
        <v>8353</v>
      </c>
      <c r="F49" t="n">
        <v>7904</v>
      </c>
      <c r="G49" t="n">
        <v>7440</v>
      </c>
      <c r="H49" t="n">
        <v>6572</v>
      </c>
      <c r="I49" t="n">
        <v>6219</v>
      </c>
      <c r="J49" t="n">
        <v>5970</v>
      </c>
      <c r="K49" t="n">
        <v>5479</v>
      </c>
      <c r="L49" t="n">
        <v>4766</v>
      </c>
      <c r="M49" t="n">
        <v>4354</v>
      </c>
      <c r="N49" t="n">
        <v>4405</v>
      </c>
      <c r="O49" t="n">
        <v>4250</v>
      </c>
      <c r="P49" t="n">
        <v>3888</v>
      </c>
      <c r="Q49" t="n">
        <v>3856</v>
      </c>
      <c r="R49" t="n">
        <v>3178</v>
      </c>
      <c r="S49" t="n">
        <v>2515</v>
      </c>
      <c r="T49" t="n">
        <v>2254</v>
      </c>
      <c r="U49" t="n">
        <v>2106</v>
      </c>
      <c r="V49" t="n">
        <v>1680</v>
      </c>
      <c r="W49" t="inlineStr">
        <is>
          <t>-</t>
        </is>
      </c>
    </row>
    <row r="50">
      <c r="A50" s="5" t="inlineStr">
        <is>
          <t>Personalaufwand in Mio. EUR</t>
        </is>
      </c>
      <c r="B50" s="5" t="inlineStr">
        <is>
          <t>Personnel expenses in M</t>
        </is>
      </c>
      <c r="C50" t="n">
        <v>734.4</v>
      </c>
      <c r="D50" t="n">
        <v>590.7</v>
      </c>
      <c r="E50" t="n">
        <v>507.7</v>
      </c>
      <c r="F50" t="n">
        <v>459.4</v>
      </c>
      <c r="G50" t="n">
        <v>423</v>
      </c>
      <c r="H50" t="n">
        <v>388.8</v>
      </c>
      <c r="I50" t="n">
        <v>348.8</v>
      </c>
      <c r="J50" t="n">
        <v>326.6</v>
      </c>
      <c r="K50" t="n">
        <v>294.6</v>
      </c>
      <c r="L50" t="n">
        <v>241.4</v>
      </c>
      <c r="M50" t="n">
        <v>220.4</v>
      </c>
      <c r="N50" t="n">
        <v>217.7</v>
      </c>
      <c r="O50" t="n">
        <v>203.3</v>
      </c>
      <c r="P50" t="n">
        <v>192.6</v>
      </c>
      <c r="Q50" t="n">
        <v>178.5</v>
      </c>
      <c r="R50" t="n">
        <v>155.7</v>
      </c>
      <c r="S50" t="n">
        <v>113.8</v>
      </c>
      <c r="T50" t="inlineStr">
        <is>
          <t>-</t>
        </is>
      </c>
      <c r="U50" t="inlineStr">
        <is>
          <t>-</t>
        </is>
      </c>
      <c r="V50" t="inlineStr">
        <is>
          <t>-</t>
        </is>
      </c>
      <c r="W50" t="inlineStr">
        <is>
          <t>-</t>
        </is>
      </c>
    </row>
    <row r="51">
      <c r="A51" s="5" t="inlineStr">
        <is>
          <t>Aufwand je Mitarbeiter in EUR</t>
        </is>
      </c>
      <c r="B51" s="5" t="inlineStr">
        <is>
          <t>Effort per employee</t>
        </is>
      </c>
      <c r="C51" t="n">
        <v>63933</v>
      </c>
      <c r="D51" t="n">
        <v>59040</v>
      </c>
      <c r="E51" t="n">
        <v>60781</v>
      </c>
      <c r="F51" t="n">
        <v>58122</v>
      </c>
      <c r="G51" t="n">
        <v>56855</v>
      </c>
      <c r="H51" t="n">
        <v>59160</v>
      </c>
      <c r="I51" t="n">
        <v>56086</v>
      </c>
      <c r="J51" t="n">
        <v>54707</v>
      </c>
      <c r="K51" t="n">
        <v>53769</v>
      </c>
      <c r="L51" t="n">
        <v>50650</v>
      </c>
      <c r="M51" t="n">
        <v>50620</v>
      </c>
      <c r="N51" t="n">
        <v>49421</v>
      </c>
      <c r="O51" t="n">
        <v>47835</v>
      </c>
      <c r="P51" t="n">
        <v>49537</v>
      </c>
      <c r="Q51" t="n">
        <v>46291</v>
      </c>
      <c r="R51" t="n">
        <v>48993</v>
      </c>
      <c r="S51" t="n">
        <v>45249</v>
      </c>
      <c r="T51" t="inlineStr">
        <is>
          <t>-</t>
        </is>
      </c>
      <c r="U51" t="inlineStr">
        <is>
          <t>-</t>
        </is>
      </c>
      <c r="V51" t="inlineStr">
        <is>
          <t>-</t>
        </is>
      </c>
      <c r="W51" t="inlineStr">
        <is>
          <t>-</t>
        </is>
      </c>
    </row>
    <row r="52">
      <c r="A52" s="5" t="inlineStr">
        <is>
          <t>Umsatz je Mitarbeiter in EUR</t>
        </is>
      </c>
      <c r="B52" s="5" t="inlineStr">
        <is>
          <t>Turnover per employee</t>
        </is>
      </c>
      <c r="C52" t="n">
        <v>467873</v>
      </c>
      <c r="D52" t="n">
        <v>432116</v>
      </c>
      <c r="E52" t="n">
        <v>427406</v>
      </c>
      <c r="F52" t="n">
        <v>391394</v>
      </c>
      <c r="G52" t="n">
        <v>380551</v>
      </c>
      <c r="H52" t="n">
        <v>392643</v>
      </c>
      <c r="I52" t="n">
        <v>365571</v>
      </c>
      <c r="J52" t="n">
        <v>351229</v>
      </c>
      <c r="K52" t="n">
        <v>364096</v>
      </c>
      <c r="L52" t="n">
        <v>361502</v>
      </c>
      <c r="M52" t="n">
        <v>316791</v>
      </c>
      <c r="N52" t="n">
        <v>324971</v>
      </c>
      <c r="O52" t="n">
        <v>325529</v>
      </c>
      <c r="P52" t="n">
        <v>313811</v>
      </c>
      <c r="Q52" t="n">
        <v>305575</v>
      </c>
      <c r="R52" t="n">
        <v>342385</v>
      </c>
      <c r="S52" t="n">
        <v>314870</v>
      </c>
      <c r="T52" t="n">
        <v>333496</v>
      </c>
      <c r="U52" t="n">
        <v>306552</v>
      </c>
      <c r="V52" t="n">
        <v>290833</v>
      </c>
      <c r="W52" t="inlineStr">
        <is>
          <t>-</t>
        </is>
      </c>
    </row>
    <row r="53">
      <c r="A53" s="5" t="inlineStr">
        <is>
          <t>Bruttoergebnis je Mitarbeiter in EUR</t>
        </is>
      </c>
      <c r="B53" s="5" t="inlineStr">
        <is>
          <t>Gross Profit per employee</t>
        </is>
      </c>
      <c r="C53" t="n">
        <v>66841</v>
      </c>
      <c r="D53" t="n">
        <v>64258</v>
      </c>
      <c r="E53" t="n">
        <v>65102</v>
      </c>
      <c r="F53" t="n">
        <v>60033</v>
      </c>
      <c r="G53" t="n">
        <v>57715</v>
      </c>
      <c r="H53" t="n">
        <v>58308</v>
      </c>
      <c r="I53" t="n">
        <v>54735</v>
      </c>
      <c r="J53" t="n">
        <v>53400</v>
      </c>
      <c r="K53" t="n">
        <v>54663</v>
      </c>
      <c r="L53" t="n">
        <v>49622</v>
      </c>
      <c r="M53" t="n">
        <v>45820</v>
      </c>
      <c r="N53" t="n">
        <v>49512</v>
      </c>
      <c r="O53" t="n">
        <v>45953</v>
      </c>
      <c r="P53" t="n">
        <v>44650</v>
      </c>
      <c r="Q53" t="n">
        <v>42246</v>
      </c>
      <c r="R53" t="n">
        <v>46916</v>
      </c>
      <c r="S53" t="n">
        <v>42227</v>
      </c>
      <c r="T53" t="n">
        <v>41571</v>
      </c>
      <c r="U53" t="n">
        <v>37892</v>
      </c>
      <c r="V53" t="n">
        <v>35595</v>
      </c>
      <c r="W53" t="inlineStr">
        <is>
          <t>-</t>
        </is>
      </c>
    </row>
    <row r="54">
      <c r="A54" s="5" t="inlineStr">
        <is>
          <t>Gewinn je Mitarbeiter in EUR</t>
        </is>
      </c>
      <c r="B54" s="5" t="inlineStr">
        <is>
          <t>Earnings per employee</t>
        </is>
      </c>
      <c r="C54" t="n">
        <v>14843</v>
      </c>
      <c r="D54" t="n">
        <v>13703</v>
      </c>
      <c r="E54" t="n">
        <v>13720</v>
      </c>
      <c r="F54" t="n">
        <v>13082</v>
      </c>
      <c r="G54" t="n">
        <v>12487</v>
      </c>
      <c r="H54" t="n">
        <v>11595</v>
      </c>
      <c r="I54" t="n">
        <v>10195</v>
      </c>
      <c r="J54" t="n">
        <v>9481</v>
      </c>
      <c r="K54" t="n">
        <v>11444</v>
      </c>
      <c r="L54" t="n">
        <v>9736</v>
      </c>
      <c r="M54" t="n">
        <v>7878</v>
      </c>
      <c r="N54" t="n">
        <v>10306</v>
      </c>
      <c r="O54" t="n">
        <v>9624</v>
      </c>
      <c r="P54" t="n">
        <v>7896</v>
      </c>
      <c r="Q54" t="n">
        <v>7599</v>
      </c>
      <c r="R54" t="n">
        <v>9283</v>
      </c>
      <c r="S54" t="n">
        <v>7316</v>
      </c>
      <c r="T54" t="n">
        <v>5324</v>
      </c>
      <c r="U54" t="n">
        <v>4274</v>
      </c>
      <c r="V54" t="n">
        <v>3095</v>
      </c>
      <c r="W54" t="inlineStr">
        <is>
          <t>-</t>
        </is>
      </c>
    </row>
    <row r="55">
      <c r="A55" s="5" t="inlineStr">
        <is>
          <t>KGV (Kurs/Gewinn)</t>
        </is>
      </c>
      <c r="B55" s="5" t="inlineStr">
        <is>
          <t>PE (price/earnings)</t>
        </is>
      </c>
      <c r="C55" t="n">
        <v>30.8</v>
      </c>
      <c r="D55" t="n">
        <v>20.7</v>
      </c>
      <c r="E55" t="n">
        <v>25.5</v>
      </c>
      <c r="F55" t="n">
        <v>20.1</v>
      </c>
      <c r="G55" t="n">
        <v>19.9</v>
      </c>
      <c r="H55" t="n">
        <v>18.2</v>
      </c>
      <c r="I55" t="n">
        <v>16.4</v>
      </c>
      <c r="J55" t="n">
        <v>11.4</v>
      </c>
      <c r="K55" t="n">
        <v>8.800000000000001</v>
      </c>
      <c r="L55" t="n">
        <v>13.5</v>
      </c>
      <c r="M55" t="n">
        <v>11.4</v>
      </c>
      <c r="N55" t="n">
        <v>6.4</v>
      </c>
      <c r="O55" t="n">
        <v>14.2</v>
      </c>
      <c r="P55" t="n">
        <v>13.3</v>
      </c>
      <c r="Q55" t="n">
        <v>11.9</v>
      </c>
      <c r="R55" t="n">
        <v>11.8</v>
      </c>
      <c r="S55" t="n">
        <v>11.1</v>
      </c>
      <c r="T55" t="n">
        <v>11.1</v>
      </c>
      <c r="U55" t="n">
        <v>18.4</v>
      </c>
      <c r="V55" t="n">
        <v>31</v>
      </c>
      <c r="W55" t="inlineStr">
        <is>
          <t>-</t>
        </is>
      </c>
    </row>
    <row r="56">
      <c r="A56" s="5" t="inlineStr">
        <is>
          <t>KUV (Kurs/Umsatz)</t>
        </is>
      </c>
      <c r="B56" s="5" t="inlineStr">
        <is>
          <t>PS (price/sales)</t>
        </is>
      </c>
      <c r="C56" t="n">
        <v>0.98</v>
      </c>
      <c r="D56" t="n">
        <v>0.66</v>
      </c>
      <c r="E56" t="n">
        <v>0.82</v>
      </c>
      <c r="F56" t="n">
        <v>0.67</v>
      </c>
      <c r="G56" t="n">
        <v>0.65</v>
      </c>
      <c r="H56" t="n">
        <v>0.54</v>
      </c>
      <c r="I56" t="n">
        <v>0.46</v>
      </c>
      <c r="J56" t="n">
        <v>0.31</v>
      </c>
      <c r="K56" t="n">
        <v>0.28</v>
      </c>
      <c r="L56" t="n">
        <v>0.36</v>
      </c>
      <c r="M56" t="n">
        <v>0.29</v>
      </c>
      <c r="N56" t="n">
        <v>0.2</v>
      </c>
      <c r="O56" t="n">
        <v>0.42</v>
      </c>
      <c r="P56" t="n">
        <v>0.33</v>
      </c>
      <c r="Q56" t="n">
        <v>0.3</v>
      </c>
      <c r="R56" t="n">
        <v>0.32</v>
      </c>
      <c r="S56" t="n">
        <v>0.26</v>
      </c>
      <c r="T56" t="n">
        <v>0.18</v>
      </c>
      <c r="U56" t="n">
        <v>0.24</v>
      </c>
      <c r="V56" t="n">
        <v>0.25</v>
      </c>
      <c r="W56" t="inlineStr">
        <is>
          <t>-</t>
        </is>
      </c>
    </row>
    <row r="57">
      <c r="A57" s="5" t="inlineStr">
        <is>
          <t>KBV (Kurs/Buchwert)</t>
        </is>
      </c>
      <c r="B57" s="5" t="inlineStr">
        <is>
          <t>PB (price/book value)</t>
        </is>
      </c>
      <c r="C57" t="n">
        <v>5.18</v>
      </c>
      <c r="D57" t="n">
        <v>3.23</v>
      </c>
      <c r="E57" t="n">
        <v>3.76</v>
      </c>
      <c r="F57" t="n">
        <v>2.99</v>
      </c>
      <c r="G57" t="n">
        <v>2.98</v>
      </c>
      <c r="H57" t="n">
        <v>2.5</v>
      </c>
      <c r="I57" t="n">
        <v>2.07</v>
      </c>
      <c r="J57" t="n">
        <v>1.4</v>
      </c>
      <c r="K57" t="n">
        <v>1.31</v>
      </c>
      <c r="L57" t="n">
        <v>1.69</v>
      </c>
      <c r="M57" t="n">
        <v>1.18</v>
      </c>
      <c r="N57" t="n">
        <v>0.93</v>
      </c>
      <c r="O57" t="n">
        <v>2.11</v>
      </c>
      <c r="P57" t="n">
        <v>1.62</v>
      </c>
      <c r="Q57" t="n">
        <v>1.47</v>
      </c>
      <c r="R57" t="n">
        <v>1.63</v>
      </c>
      <c r="S57" t="n">
        <v>1.14</v>
      </c>
      <c r="T57" t="n">
        <v>0.82</v>
      </c>
      <c r="U57" t="n">
        <v>0.9399999999999999</v>
      </c>
      <c r="V57" t="n">
        <v>0.79</v>
      </c>
      <c r="W57" t="inlineStr">
        <is>
          <t>-</t>
        </is>
      </c>
    </row>
    <row r="58">
      <c r="A58" s="5" t="inlineStr">
        <is>
          <t>KCV (Kurs/Cashflow)</t>
        </is>
      </c>
      <c r="B58" s="5" t="inlineStr">
        <is>
          <t>PC (price/cashflow)</t>
        </is>
      </c>
      <c r="C58" t="n">
        <v>28.27</v>
      </c>
      <c r="D58" t="n">
        <v>20.28</v>
      </c>
      <c r="E58" t="n">
        <v>53.77</v>
      </c>
      <c r="F58" t="n">
        <v>38.86</v>
      </c>
      <c r="G58" t="n">
        <v>15.96</v>
      </c>
      <c r="H58" t="n">
        <v>24.74</v>
      </c>
      <c r="I58" t="n">
        <v>14.21</v>
      </c>
      <c r="J58" t="n">
        <v>11.35</v>
      </c>
      <c r="K58" t="n">
        <v>9.859999999999999</v>
      </c>
      <c r="L58" t="n">
        <v>10.62</v>
      </c>
      <c r="M58" t="n">
        <v>8.43</v>
      </c>
      <c r="N58" t="n">
        <v>5.8</v>
      </c>
      <c r="O58" t="n">
        <v>13.84</v>
      </c>
      <c r="P58" t="n">
        <v>15.17</v>
      </c>
      <c r="Q58" t="n">
        <v>12.07</v>
      </c>
      <c r="R58" t="n">
        <v>7.56</v>
      </c>
      <c r="S58" t="n">
        <v>7.49</v>
      </c>
      <c r="T58" t="n">
        <v>9.68</v>
      </c>
      <c r="U58" t="n">
        <v>8.57</v>
      </c>
      <c r="V58" t="n">
        <v>-3.33</v>
      </c>
      <c r="W58" t="inlineStr">
        <is>
          <t>-</t>
        </is>
      </c>
    </row>
    <row r="59">
      <c r="A59" s="5" t="inlineStr">
        <is>
          <t>Dividendenrendite in %</t>
        </is>
      </c>
      <c r="B59" s="5" t="inlineStr">
        <is>
          <t>Dividend Yield in %</t>
        </is>
      </c>
      <c r="C59" t="n">
        <v>0.96</v>
      </c>
      <c r="D59" t="n">
        <v>1.47</v>
      </c>
      <c r="E59" t="n">
        <v>1.29</v>
      </c>
      <c r="F59" t="n">
        <v>1.52</v>
      </c>
      <c r="G59" t="n">
        <v>1.59</v>
      </c>
      <c r="H59" t="n">
        <v>1.82</v>
      </c>
      <c r="I59" t="n">
        <v>2.22</v>
      </c>
      <c r="J59" t="n">
        <v>3.26</v>
      </c>
      <c r="K59" t="n">
        <v>3.24</v>
      </c>
      <c r="L59" t="n">
        <v>2.51</v>
      </c>
      <c r="M59" t="n">
        <v>3.2</v>
      </c>
      <c r="N59" t="n">
        <v>4.39</v>
      </c>
      <c r="O59" t="n">
        <v>2.19</v>
      </c>
      <c r="P59" t="n">
        <v>2.6</v>
      </c>
      <c r="Q59" t="n">
        <v>3.05</v>
      </c>
      <c r="R59" t="n">
        <v>2.43</v>
      </c>
      <c r="S59" t="n">
        <v>2.94</v>
      </c>
      <c r="T59" t="n">
        <v>3.75</v>
      </c>
      <c r="U59" t="n">
        <v>3.02</v>
      </c>
      <c r="V59" t="n">
        <v>2.78</v>
      </c>
      <c r="W59" t="inlineStr">
        <is>
          <t>-</t>
        </is>
      </c>
    </row>
    <row r="60">
      <c r="A60" s="5" t="inlineStr">
        <is>
          <t>Gewinnrendite in %</t>
        </is>
      </c>
      <c r="B60" s="5" t="inlineStr">
        <is>
          <t>Return on profit in %</t>
        </is>
      </c>
      <c r="C60" t="n">
        <v>3.2</v>
      </c>
      <c r="D60" t="n">
        <v>4.8</v>
      </c>
      <c r="E60" t="n">
        <v>3.9</v>
      </c>
      <c r="F60" t="n">
        <v>5</v>
      </c>
      <c r="G60" t="n">
        <v>5</v>
      </c>
      <c r="H60" t="n">
        <v>5.5</v>
      </c>
      <c r="I60" t="n">
        <v>6.1</v>
      </c>
      <c r="J60" t="n">
        <v>8.800000000000001</v>
      </c>
      <c r="K60" t="n">
        <v>11.4</v>
      </c>
      <c r="L60" t="n">
        <v>7.4</v>
      </c>
      <c r="M60" t="n">
        <v>8.699999999999999</v>
      </c>
      <c r="N60" t="n">
        <v>15.7</v>
      </c>
      <c r="O60" t="n">
        <v>7</v>
      </c>
      <c r="P60" t="n">
        <v>7.5</v>
      </c>
      <c r="Q60" t="n">
        <v>8.4</v>
      </c>
      <c r="R60" t="n">
        <v>8.5</v>
      </c>
      <c r="S60" t="n">
        <v>9</v>
      </c>
      <c r="T60" t="n">
        <v>9</v>
      </c>
      <c r="U60" t="n">
        <v>5.4</v>
      </c>
      <c r="V60" t="n">
        <v>3.2</v>
      </c>
      <c r="W60" t="inlineStr">
        <is>
          <t>-</t>
        </is>
      </c>
    </row>
    <row r="61">
      <c r="A61" s="5" t="inlineStr">
        <is>
          <t>Eigenkapitalrendite in %</t>
        </is>
      </c>
      <c r="B61" s="5" t="inlineStr">
        <is>
          <t>Return on Equity in %</t>
        </is>
      </c>
      <c r="C61" t="n">
        <v>16.8</v>
      </c>
      <c r="D61" t="n">
        <v>15.52</v>
      </c>
      <c r="E61" t="n">
        <v>14.74</v>
      </c>
      <c r="F61" t="n">
        <v>14.9</v>
      </c>
      <c r="G61" t="n">
        <v>14.97</v>
      </c>
      <c r="H61" t="n">
        <v>13.75</v>
      </c>
      <c r="I61" t="n">
        <v>12.64</v>
      </c>
      <c r="J61" t="n">
        <v>12.35</v>
      </c>
      <c r="K61" t="n">
        <v>14.96</v>
      </c>
      <c r="L61" t="n">
        <v>12.49</v>
      </c>
      <c r="M61" t="n">
        <v>10.24</v>
      </c>
      <c r="N61" t="n">
        <v>14.58</v>
      </c>
      <c r="O61" t="n">
        <v>14.81</v>
      </c>
      <c r="P61" t="n">
        <v>12.2</v>
      </c>
      <c r="Q61" t="n">
        <v>12.35</v>
      </c>
      <c r="R61" t="n">
        <v>13.82</v>
      </c>
      <c r="S61" t="n">
        <v>10.21</v>
      </c>
      <c r="T61" t="n">
        <v>7.31</v>
      </c>
      <c r="U61" t="n">
        <v>5.6</v>
      </c>
      <c r="V61" t="n">
        <v>3.32</v>
      </c>
      <c r="W61" t="n">
        <v>28.26</v>
      </c>
    </row>
    <row r="62">
      <c r="A62" s="5" t="inlineStr">
        <is>
          <t>Umsatzrendite in %</t>
        </is>
      </c>
      <c r="B62" s="5" t="inlineStr">
        <is>
          <t>Return on sales in %</t>
        </is>
      </c>
      <c r="C62" t="n">
        <v>3.17</v>
      </c>
      <c r="D62" t="n">
        <v>3.17</v>
      </c>
      <c r="E62" t="n">
        <v>3.21</v>
      </c>
      <c r="F62" t="n">
        <v>3.34</v>
      </c>
      <c r="G62" t="n">
        <v>3.28</v>
      </c>
      <c r="H62" t="n">
        <v>2.95</v>
      </c>
      <c r="I62" t="n">
        <v>2.79</v>
      </c>
      <c r="J62" t="n">
        <v>2.7</v>
      </c>
      <c r="K62" t="n">
        <v>3.14</v>
      </c>
      <c r="L62" t="n">
        <v>2.69</v>
      </c>
      <c r="M62" t="n">
        <v>2.49</v>
      </c>
      <c r="N62" t="n">
        <v>3.17</v>
      </c>
      <c r="O62" t="n">
        <v>2.96</v>
      </c>
      <c r="P62" t="n">
        <v>2.52</v>
      </c>
      <c r="Q62" t="n">
        <v>2.49</v>
      </c>
      <c r="R62" t="n">
        <v>2.71</v>
      </c>
      <c r="S62" t="n">
        <v>2.32</v>
      </c>
      <c r="T62" t="n">
        <v>1.6</v>
      </c>
      <c r="U62" t="n">
        <v>1.4</v>
      </c>
      <c r="V62" t="n">
        <v>1.06</v>
      </c>
      <c r="W62" t="n">
        <v>1.65</v>
      </c>
    </row>
    <row r="63">
      <c r="A63" s="5" t="inlineStr">
        <is>
          <t>Gesamtkapitalrendite in %</t>
        </is>
      </c>
      <c r="B63" s="5" t="inlineStr">
        <is>
          <t>Total Return on Investment in %</t>
        </is>
      </c>
      <c r="C63" t="n">
        <v>7.38</v>
      </c>
      <c r="D63" t="n">
        <v>6.92</v>
      </c>
      <c r="E63" t="n">
        <v>8.119999999999999</v>
      </c>
      <c r="F63" t="n">
        <v>8.34</v>
      </c>
      <c r="G63" t="n">
        <v>8.31</v>
      </c>
      <c r="H63" t="n">
        <v>7.8</v>
      </c>
      <c r="I63" t="n">
        <v>7.33</v>
      </c>
      <c r="J63" t="n">
        <v>7.09</v>
      </c>
      <c r="K63" t="n">
        <v>8.039999999999999</v>
      </c>
      <c r="L63" t="n">
        <v>7.1</v>
      </c>
      <c r="M63" t="n">
        <v>6.59</v>
      </c>
      <c r="N63" t="n">
        <v>9.15</v>
      </c>
      <c r="O63" t="n">
        <v>9.06</v>
      </c>
      <c r="P63" t="n">
        <v>7.31</v>
      </c>
      <c r="Q63" t="n">
        <v>7.08</v>
      </c>
      <c r="R63" t="n">
        <v>7.74</v>
      </c>
      <c r="S63" t="n">
        <v>6.61</v>
      </c>
      <c r="T63" t="n">
        <v>4.86</v>
      </c>
      <c r="U63" t="n">
        <v>3.92</v>
      </c>
      <c r="V63" t="n">
        <v>2.4</v>
      </c>
      <c r="W63" t="n">
        <v>5.04</v>
      </c>
    </row>
    <row r="64">
      <c r="A64" s="5" t="inlineStr">
        <is>
          <t>Return on Investment in %</t>
        </is>
      </c>
      <c r="B64" s="5" t="inlineStr">
        <is>
          <t>Return on Investment in %</t>
        </is>
      </c>
      <c r="C64" t="n">
        <v>7.12</v>
      </c>
      <c r="D64" t="n">
        <v>6.76</v>
      </c>
      <c r="E64" t="n">
        <v>7.94</v>
      </c>
      <c r="F64" t="n">
        <v>8.15</v>
      </c>
      <c r="G64" t="n">
        <v>8.08</v>
      </c>
      <c r="H64" t="n">
        <v>7.5</v>
      </c>
      <c r="I64" t="n">
        <v>6.96</v>
      </c>
      <c r="J64" t="n">
        <v>6.7</v>
      </c>
      <c r="K64" t="n">
        <v>7.8</v>
      </c>
      <c r="L64" t="n">
        <v>7.1</v>
      </c>
      <c r="M64" t="n">
        <v>6.59</v>
      </c>
      <c r="N64" t="n">
        <v>9.15</v>
      </c>
      <c r="O64" t="n">
        <v>9.06</v>
      </c>
      <c r="P64" t="n">
        <v>7.31</v>
      </c>
      <c r="Q64" t="n">
        <v>7.08</v>
      </c>
      <c r="R64" t="n">
        <v>7.74</v>
      </c>
      <c r="S64" t="n">
        <v>6.61</v>
      </c>
      <c r="T64" t="n">
        <v>4.86</v>
      </c>
      <c r="U64" t="n">
        <v>3.92</v>
      </c>
      <c r="V64" t="n">
        <v>2.4</v>
      </c>
      <c r="W64" t="n">
        <v>5.04</v>
      </c>
    </row>
    <row r="65">
      <c r="A65" s="5" t="inlineStr">
        <is>
          <t>Arbeitsintensität in %</t>
        </is>
      </c>
      <c r="B65" s="5" t="inlineStr">
        <is>
          <t>Work Intensity in %</t>
        </is>
      </c>
      <c r="C65" t="n">
        <v>64.66</v>
      </c>
      <c r="D65" t="n">
        <v>67.48</v>
      </c>
      <c r="E65" t="n">
        <v>71.23</v>
      </c>
      <c r="F65" t="n">
        <v>70.98999999999999</v>
      </c>
      <c r="G65" t="n">
        <v>70.06</v>
      </c>
      <c r="H65" t="n">
        <v>68.34</v>
      </c>
      <c r="I65" t="n">
        <v>67.13</v>
      </c>
      <c r="J65" t="n">
        <v>64.81</v>
      </c>
      <c r="K65" t="n">
        <v>64.95</v>
      </c>
      <c r="L65" t="n">
        <v>68.45999999999999</v>
      </c>
      <c r="M65" t="n">
        <v>68.41</v>
      </c>
      <c r="N65" t="n">
        <v>68.34999999999999</v>
      </c>
      <c r="O65" t="n">
        <v>67.77</v>
      </c>
      <c r="P65" t="n">
        <v>65.51000000000001</v>
      </c>
      <c r="Q65" t="n">
        <v>66.18000000000001</v>
      </c>
      <c r="R65" t="n">
        <v>68.62</v>
      </c>
      <c r="S65" t="n">
        <v>65.20999999999999</v>
      </c>
      <c r="T65" t="n">
        <v>68.92</v>
      </c>
      <c r="U65" t="n">
        <v>71.3</v>
      </c>
      <c r="V65" t="n">
        <v>73.89</v>
      </c>
      <c r="W65" t="n">
        <v>66.25</v>
      </c>
    </row>
    <row r="66">
      <c r="A66" s="5" t="inlineStr">
        <is>
          <t>Eigenkapitalquote in %</t>
        </is>
      </c>
      <c r="B66" s="5" t="inlineStr">
        <is>
          <t>Equity Ratio in %</t>
        </is>
      </c>
      <c r="C66" t="n">
        <v>42.38</v>
      </c>
      <c r="D66" t="n">
        <v>43.57</v>
      </c>
      <c r="E66" t="n">
        <v>53.85</v>
      </c>
      <c r="F66" t="n">
        <v>54.68</v>
      </c>
      <c r="G66" t="n">
        <v>53.96</v>
      </c>
      <c r="H66" t="n">
        <v>54.5</v>
      </c>
      <c r="I66" t="n">
        <v>55.1</v>
      </c>
      <c r="J66" t="n">
        <v>54.22</v>
      </c>
      <c r="K66" t="n">
        <v>52.15</v>
      </c>
      <c r="L66" t="n">
        <v>56.83</v>
      </c>
      <c r="M66" t="n">
        <v>64.34</v>
      </c>
      <c r="N66" t="n">
        <v>62.77</v>
      </c>
      <c r="O66" t="n">
        <v>61.17</v>
      </c>
      <c r="P66" t="n">
        <v>59.91</v>
      </c>
      <c r="Q66" t="n">
        <v>57.31</v>
      </c>
      <c r="R66" t="n">
        <v>56.02</v>
      </c>
      <c r="S66" t="n">
        <v>64.7</v>
      </c>
      <c r="T66" t="n">
        <v>66.53</v>
      </c>
      <c r="U66" t="n">
        <v>70.04000000000001</v>
      </c>
      <c r="V66" t="n">
        <v>72.19</v>
      </c>
      <c r="W66" t="n">
        <v>17.85</v>
      </c>
    </row>
    <row r="67">
      <c r="A67" s="5" t="inlineStr">
        <is>
          <t>Fremdkapitalquote in %</t>
        </is>
      </c>
      <c r="B67" s="5" t="inlineStr">
        <is>
          <t>Debt Ratio in %</t>
        </is>
      </c>
      <c r="C67" t="n">
        <v>57.62</v>
      </c>
      <c r="D67" t="n">
        <v>56.43</v>
      </c>
      <c r="E67" t="n">
        <v>46.15</v>
      </c>
      <c r="F67" t="n">
        <v>45.32</v>
      </c>
      <c r="G67" t="n">
        <v>46.04</v>
      </c>
      <c r="H67" t="n">
        <v>45.5</v>
      </c>
      <c r="I67" t="n">
        <v>44.9</v>
      </c>
      <c r="J67" t="n">
        <v>45.78</v>
      </c>
      <c r="K67" t="n">
        <v>47.85</v>
      </c>
      <c r="L67" t="n">
        <v>43.17</v>
      </c>
      <c r="M67" t="n">
        <v>35.66</v>
      </c>
      <c r="N67" t="n">
        <v>37.23</v>
      </c>
      <c r="O67" t="n">
        <v>38.83</v>
      </c>
      <c r="P67" t="n">
        <v>40.09</v>
      </c>
      <c r="Q67" t="n">
        <v>42.69</v>
      </c>
      <c r="R67" t="n">
        <v>43.98</v>
      </c>
      <c r="S67" t="n">
        <v>35.3</v>
      </c>
      <c r="T67" t="n">
        <v>33.47</v>
      </c>
      <c r="U67" t="n">
        <v>29.96</v>
      </c>
      <c r="V67" t="n">
        <v>27.81</v>
      </c>
      <c r="W67" t="n">
        <v>82.15000000000001</v>
      </c>
    </row>
    <row r="68">
      <c r="A68" s="5" t="inlineStr">
        <is>
          <t>Verschuldungsgrad in %</t>
        </is>
      </c>
      <c r="B68" s="5" t="inlineStr">
        <is>
          <t>Finance Gearing in %</t>
        </is>
      </c>
      <c r="C68" t="n">
        <v>135.98</v>
      </c>
      <c r="D68" t="n">
        <v>129.53</v>
      </c>
      <c r="E68" t="n">
        <v>85.69</v>
      </c>
      <c r="F68" t="n">
        <v>82.87</v>
      </c>
      <c r="G68" t="n">
        <v>85.34</v>
      </c>
      <c r="H68" t="n">
        <v>83.5</v>
      </c>
      <c r="I68" t="n">
        <v>81.48</v>
      </c>
      <c r="J68" t="n">
        <v>84.42</v>
      </c>
      <c r="K68" t="n">
        <v>91.73999999999999</v>
      </c>
      <c r="L68" t="n">
        <v>75.95999999999999</v>
      </c>
      <c r="M68" t="n">
        <v>55.43</v>
      </c>
      <c r="N68" t="n">
        <v>59.31</v>
      </c>
      <c r="O68" t="n">
        <v>63.49</v>
      </c>
      <c r="P68" t="n">
        <v>66.91</v>
      </c>
      <c r="Q68" t="n">
        <v>74.48999999999999</v>
      </c>
      <c r="R68" t="n">
        <v>78.5</v>
      </c>
      <c r="S68" t="n">
        <v>54.55</v>
      </c>
      <c r="T68" t="n">
        <v>50.3</v>
      </c>
      <c r="U68" t="n">
        <v>42.78</v>
      </c>
      <c r="V68" t="n">
        <v>38.53</v>
      </c>
      <c r="W68" t="n">
        <v>460.33</v>
      </c>
    </row>
    <row r="69">
      <c r="A69" s="5" t="inlineStr">
        <is>
          <t>Bruttoergebnis Marge in %</t>
        </is>
      </c>
      <c r="B69" s="5" t="inlineStr">
        <is>
          <t>Gross Profit Marge in %</t>
        </is>
      </c>
      <c r="C69" t="n">
        <v>14.28</v>
      </c>
      <c r="D69" t="n">
        <v>14.87</v>
      </c>
      <c r="E69" t="n">
        <v>15.23</v>
      </c>
      <c r="F69" t="n">
        <v>15.34</v>
      </c>
      <c r="G69" t="n">
        <v>15.17</v>
      </c>
      <c r="H69" t="n">
        <v>14.85</v>
      </c>
      <c r="I69" t="n">
        <v>14.97</v>
      </c>
      <c r="J69" t="n">
        <v>15.2</v>
      </c>
      <c r="K69" t="n">
        <v>15.01</v>
      </c>
      <c r="L69" t="n">
        <v>13.73</v>
      </c>
      <c r="M69" t="n">
        <v>14.47</v>
      </c>
      <c r="N69" t="n">
        <v>15.23</v>
      </c>
      <c r="O69" t="n">
        <v>14.11</v>
      </c>
      <c r="P69" t="n">
        <v>14.23</v>
      </c>
      <c r="Q69" t="n">
        <v>13.83</v>
      </c>
      <c r="R69" t="n">
        <v>13.7</v>
      </c>
      <c r="S69" t="n">
        <v>13.41</v>
      </c>
      <c r="T69" t="n">
        <v>12.47</v>
      </c>
      <c r="U69" t="n">
        <v>12.44</v>
      </c>
      <c r="V69" t="n">
        <v>12.24</v>
      </c>
    </row>
    <row r="70">
      <c r="A70" s="5" t="inlineStr">
        <is>
          <t>Kurzfristige Vermögensquote in %</t>
        </is>
      </c>
      <c r="B70" s="5" t="inlineStr">
        <is>
          <t>Current Assets Ratio in %</t>
        </is>
      </c>
      <c r="C70" t="n">
        <v>64.63</v>
      </c>
      <c r="D70" t="n">
        <v>67.48999999999999</v>
      </c>
      <c r="E70" t="n">
        <v>71.23999999999999</v>
      </c>
      <c r="F70" t="n">
        <v>71.01000000000001</v>
      </c>
      <c r="G70" t="n">
        <v>70.09</v>
      </c>
      <c r="H70" t="n">
        <v>68.31</v>
      </c>
      <c r="I70" t="n">
        <v>67.13</v>
      </c>
      <c r="J70" t="n">
        <v>64.81</v>
      </c>
      <c r="K70" t="n">
        <v>64.95</v>
      </c>
      <c r="L70" t="n">
        <v>68.45999999999999</v>
      </c>
      <c r="M70" t="n">
        <v>68.41</v>
      </c>
      <c r="N70" t="n">
        <v>68.34999999999999</v>
      </c>
      <c r="O70" t="n">
        <v>67.77</v>
      </c>
      <c r="P70" t="n">
        <v>65.51000000000001</v>
      </c>
      <c r="Q70" t="n">
        <v>66.18000000000001</v>
      </c>
      <c r="R70" t="n">
        <v>68.62</v>
      </c>
      <c r="S70" t="n">
        <v>65.20999999999999</v>
      </c>
      <c r="T70" t="n">
        <v>68.92</v>
      </c>
      <c r="U70" t="n">
        <v>71.3</v>
      </c>
      <c r="V70" t="n">
        <v>73.89</v>
      </c>
    </row>
    <row r="71">
      <c r="A71" s="5" t="inlineStr">
        <is>
          <t>Nettogewinn Marge in %</t>
        </is>
      </c>
      <c r="B71" s="5" t="inlineStr">
        <is>
          <t>Net Profit Marge in %</t>
        </is>
      </c>
      <c r="C71" t="n">
        <v>3.17</v>
      </c>
      <c r="D71" t="n">
        <v>3.17</v>
      </c>
      <c r="E71" t="n">
        <v>3.21</v>
      </c>
      <c r="F71" t="n">
        <v>3.34</v>
      </c>
      <c r="G71" t="n">
        <v>3.28</v>
      </c>
      <c r="H71" t="n">
        <v>2.95</v>
      </c>
      <c r="I71" t="n">
        <v>2.79</v>
      </c>
      <c r="J71" t="n">
        <v>2.7</v>
      </c>
      <c r="K71" t="n">
        <v>3.14</v>
      </c>
      <c r="L71" t="n">
        <v>2.69</v>
      </c>
      <c r="M71" t="n">
        <v>2.49</v>
      </c>
      <c r="N71" t="n">
        <v>3.17</v>
      </c>
      <c r="O71" t="n">
        <v>2.96</v>
      </c>
      <c r="P71" t="n">
        <v>2.52</v>
      </c>
      <c r="Q71" t="n">
        <v>2.49</v>
      </c>
      <c r="R71" t="n">
        <v>2.71</v>
      </c>
      <c r="S71" t="n">
        <v>2.32</v>
      </c>
      <c r="T71" t="n">
        <v>1.6</v>
      </c>
      <c r="U71" t="n">
        <v>1.4</v>
      </c>
      <c r="V71" t="n">
        <v>1.06</v>
      </c>
    </row>
    <row r="72">
      <c r="A72" s="5" t="inlineStr">
        <is>
          <t>Operative Ergebnis Marge in %</t>
        </is>
      </c>
      <c r="B72" s="5" t="inlineStr">
        <is>
          <t>EBIT Marge in %</t>
        </is>
      </c>
      <c r="C72" t="n">
        <v>4.49</v>
      </c>
      <c r="D72" t="n">
        <v>4.51</v>
      </c>
      <c r="E72" t="n">
        <v>4.6</v>
      </c>
      <c r="F72" t="n">
        <v>4.66</v>
      </c>
      <c r="G72" t="n">
        <v>4.57</v>
      </c>
      <c r="H72" t="n">
        <v>4.21</v>
      </c>
      <c r="I72" t="n">
        <v>4</v>
      </c>
      <c r="J72" t="n">
        <v>3.84</v>
      </c>
      <c r="K72" t="n">
        <v>4.33</v>
      </c>
      <c r="L72" t="n">
        <v>3.52</v>
      </c>
      <c r="M72" t="n">
        <v>3.1</v>
      </c>
      <c r="N72" t="n">
        <v>4.2</v>
      </c>
      <c r="O72" t="n">
        <v>4.21</v>
      </c>
      <c r="P72" t="n">
        <v>3.75</v>
      </c>
      <c r="Q72" t="n">
        <v>3.5</v>
      </c>
      <c r="R72" t="n">
        <v>3.54</v>
      </c>
      <c r="S72" t="n">
        <v>3.42</v>
      </c>
      <c r="T72" t="n">
        <v>2.45</v>
      </c>
      <c r="U72" t="n">
        <v>2.04</v>
      </c>
      <c r="V72" t="n">
        <v>1.62</v>
      </c>
    </row>
    <row r="73">
      <c r="A73" s="5" t="inlineStr">
        <is>
          <t>Vermögensumsschlag in %</t>
        </is>
      </c>
      <c r="B73" s="5" t="inlineStr">
        <is>
          <t>Asset Turnover in %</t>
        </is>
      </c>
      <c r="C73" t="n">
        <v>224.43</v>
      </c>
      <c r="D73" t="n">
        <v>213.27</v>
      </c>
      <c r="E73" t="n">
        <v>247.4</v>
      </c>
      <c r="F73" t="n">
        <v>243.81</v>
      </c>
      <c r="G73" t="n">
        <v>246.17</v>
      </c>
      <c r="H73" t="n">
        <v>253.69</v>
      </c>
      <c r="I73" t="n">
        <v>249.81</v>
      </c>
      <c r="J73" t="n">
        <v>248.05</v>
      </c>
      <c r="K73" t="n">
        <v>248.32</v>
      </c>
      <c r="L73" t="n">
        <v>263.58</v>
      </c>
      <c r="M73" t="n">
        <v>264.84</v>
      </c>
      <c r="N73" t="n">
        <v>288.65</v>
      </c>
      <c r="O73" t="n">
        <v>306.6</v>
      </c>
      <c r="P73" t="n">
        <v>290.41</v>
      </c>
      <c r="Q73" t="n">
        <v>284.61</v>
      </c>
      <c r="R73" t="n">
        <v>285.49</v>
      </c>
      <c r="S73" t="n">
        <v>284.34</v>
      </c>
      <c r="T73" t="n">
        <v>304.58</v>
      </c>
      <c r="U73" t="n">
        <v>279.76</v>
      </c>
      <c r="V73" t="n">
        <v>225.37</v>
      </c>
    </row>
    <row r="74">
      <c r="A74" s="5" t="inlineStr">
        <is>
          <t>Langfristige Vermögensquote in %</t>
        </is>
      </c>
      <c r="B74" s="5" t="inlineStr">
        <is>
          <t>Non-Current Assets Ratio in %</t>
        </is>
      </c>
      <c r="C74" t="n">
        <v>35.34</v>
      </c>
      <c r="D74" t="n">
        <v>32.53</v>
      </c>
      <c r="E74" t="n">
        <v>28.77</v>
      </c>
      <c r="F74" t="n">
        <v>29.01</v>
      </c>
      <c r="G74" t="n">
        <v>29.95</v>
      </c>
      <c r="H74" t="n">
        <v>31.65</v>
      </c>
      <c r="I74" t="n">
        <v>32.87</v>
      </c>
      <c r="J74" t="n">
        <v>35.19</v>
      </c>
      <c r="K74" t="n">
        <v>35.05</v>
      </c>
      <c r="L74" t="n">
        <v>31.54</v>
      </c>
      <c r="M74" t="n">
        <v>31.59</v>
      </c>
      <c r="N74" t="n">
        <v>31.65</v>
      </c>
      <c r="O74" t="n">
        <v>32.23</v>
      </c>
      <c r="P74" t="n">
        <v>34.49</v>
      </c>
      <c r="Q74" t="n">
        <v>33.82</v>
      </c>
      <c r="R74" t="n">
        <v>31.38</v>
      </c>
      <c r="S74" t="n">
        <v>34.79</v>
      </c>
      <c r="T74" t="n">
        <v>31.08</v>
      </c>
      <c r="U74" t="n">
        <v>28.7</v>
      </c>
      <c r="V74" t="n">
        <v>26.11</v>
      </c>
    </row>
    <row r="75">
      <c r="A75" s="5" t="inlineStr">
        <is>
          <t>Gesamtkapitalrentabilität</t>
        </is>
      </c>
      <c r="B75" s="5" t="inlineStr">
        <is>
          <t>ROA Return on Assets in %</t>
        </is>
      </c>
      <c r="C75" t="n">
        <v>7.12</v>
      </c>
      <c r="D75" t="n">
        <v>6.76</v>
      </c>
      <c r="E75" t="n">
        <v>7.94</v>
      </c>
      <c r="F75" t="n">
        <v>8.15</v>
      </c>
      <c r="G75" t="n">
        <v>8.08</v>
      </c>
      <c r="H75" t="n">
        <v>7.49</v>
      </c>
      <c r="I75" t="n">
        <v>6.96</v>
      </c>
      <c r="J75" t="n">
        <v>6.7</v>
      </c>
      <c r="K75" t="n">
        <v>7.8</v>
      </c>
      <c r="L75" t="n">
        <v>7.1</v>
      </c>
      <c r="M75" t="n">
        <v>6.59</v>
      </c>
      <c r="N75" t="n">
        <v>9.15</v>
      </c>
      <c r="O75" t="n">
        <v>9.06</v>
      </c>
      <c r="P75" t="n">
        <v>7.31</v>
      </c>
      <c r="Q75" t="n">
        <v>7.08</v>
      </c>
      <c r="R75" t="n">
        <v>7.74</v>
      </c>
      <c r="S75" t="n">
        <v>6.61</v>
      </c>
      <c r="T75" t="n">
        <v>4.86</v>
      </c>
      <c r="U75" t="n">
        <v>3.92</v>
      </c>
      <c r="V75" t="n">
        <v>2.4</v>
      </c>
    </row>
    <row r="76">
      <c r="A76" s="5" t="inlineStr">
        <is>
          <t>Ertrag des eingesetzten Kapitals</t>
        </is>
      </c>
      <c r="B76" s="5" t="inlineStr">
        <is>
          <t>ROCE Return on Cap. Empl. in %</t>
        </is>
      </c>
      <c r="C76" t="n">
        <v>15.26</v>
      </c>
      <c r="D76" t="n">
        <v>14.47</v>
      </c>
      <c r="E76" t="n">
        <v>18.17</v>
      </c>
      <c r="F76" t="n">
        <v>17.75</v>
      </c>
      <c r="G76" t="n">
        <v>17.51</v>
      </c>
      <c r="H76" t="n">
        <v>16.68</v>
      </c>
      <c r="I76" t="n">
        <v>15.36</v>
      </c>
      <c r="J76" t="n">
        <v>14.44</v>
      </c>
      <c r="K76" t="n">
        <v>16.69</v>
      </c>
      <c r="L76" t="n">
        <v>14.51</v>
      </c>
      <c r="M76" t="n">
        <v>11.63</v>
      </c>
      <c r="N76" t="n">
        <v>17.58</v>
      </c>
      <c r="O76" t="n">
        <v>19.42</v>
      </c>
      <c r="P76" t="n">
        <v>16.52</v>
      </c>
      <c r="Q76" t="n">
        <v>15.7</v>
      </c>
      <c r="R76" t="n">
        <v>16.04</v>
      </c>
      <c r="S76" t="n">
        <v>14.23</v>
      </c>
      <c r="T76" t="n">
        <v>10.63</v>
      </c>
      <c r="U76" t="n">
        <v>8.07</v>
      </c>
      <c r="V76" t="n">
        <v>4.96</v>
      </c>
    </row>
    <row r="77">
      <c r="A77" s="5" t="inlineStr">
        <is>
          <t>Eigenkapital zu Anlagevermögen</t>
        </is>
      </c>
      <c r="B77" s="5" t="inlineStr">
        <is>
          <t>Equity to Fixed Assets in %</t>
        </is>
      </c>
      <c r="C77" t="n">
        <v>119.92</v>
      </c>
      <c r="D77" t="n">
        <v>133.96</v>
      </c>
      <c r="E77" t="n">
        <v>187.21</v>
      </c>
      <c r="F77" t="n">
        <v>188.51</v>
      </c>
      <c r="G77" t="n">
        <v>180.23</v>
      </c>
      <c r="H77" t="n">
        <v>172.1</v>
      </c>
      <c r="I77" t="n">
        <v>167.65</v>
      </c>
      <c r="J77" t="n">
        <v>154.08</v>
      </c>
      <c r="K77" t="n">
        <v>148.79</v>
      </c>
      <c r="L77" t="n">
        <v>180.16</v>
      </c>
      <c r="M77" t="n">
        <v>203.65</v>
      </c>
      <c r="N77" t="n">
        <v>198.34</v>
      </c>
      <c r="O77" t="n">
        <v>189.76</v>
      </c>
      <c r="P77" t="n">
        <v>173.71</v>
      </c>
      <c r="Q77" t="n">
        <v>169.43</v>
      </c>
      <c r="R77" t="n">
        <v>178.51</v>
      </c>
      <c r="S77" t="n">
        <v>185.96</v>
      </c>
      <c r="T77" t="n">
        <v>214.08</v>
      </c>
      <c r="U77" t="n">
        <v>244.07</v>
      </c>
      <c r="V77" t="n">
        <v>276.5</v>
      </c>
    </row>
    <row r="78">
      <c r="A78" s="5" t="inlineStr">
        <is>
          <t>Liquidität Dritten Grades</t>
        </is>
      </c>
      <c r="B78" s="5" t="inlineStr">
        <is>
          <t>Current Ratio in %</t>
        </is>
      </c>
      <c r="C78" t="n">
        <v>190.38</v>
      </c>
      <c r="D78" t="n">
        <v>201.44</v>
      </c>
      <c r="E78" t="n">
        <v>190.79</v>
      </c>
      <c r="F78" t="n">
        <v>197.05</v>
      </c>
      <c r="G78" t="n">
        <v>196.3</v>
      </c>
      <c r="H78" t="n">
        <v>189.45</v>
      </c>
      <c r="I78" t="n">
        <v>192.17</v>
      </c>
      <c r="J78" t="n">
        <v>190.38</v>
      </c>
      <c r="K78" t="n">
        <v>182.64</v>
      </c>
      <c r="L78" t="n">
        <v>190.02</v>
      </c>
      <c r="M78" t="n">
        <v>232.2</v>
      </c>
      <c r="N78" t="n">
        <v>220.62</v>
      </c>
      <c r="O78" t="n">
        <v>202.31</v>
      </c>
      <c r="P78" t="n">
        <v>191.91</v>
      </c>
      <c r="Q78" t="n">
        <v>180.79</v>
      </c>
      <c r="R78" t="n">
        <v>185.33</v>
      </c>
      <c r="S78" t="n">
        <v>206.36</v>
      </c>
      <c r="T78" t="n">
        <v>230.8</v>
      </c>
      <c r="U78" t="n">
        <v>244.03</v>
      </c>
      <c r="V78" t="n">
        <v>278.12</v>
      </c>
    </row>
    <row r="79">
      <c r="A79" s="5" t="inlineStr">
        <is>
          <t>Operativer Cashflow</t>
        </is>
      </c>
      <c r="B79" s="5" t="inlineStr">
        <is>
          <t>Operating Cashflow in M</t>
        </is>
      </c>
      <c r="C79" t="n">
        <v>1187.34</v>
      </c>
      <c r="D79" t="n">
        <v>851.76</v>
      </c>
      <c r="E79" t="n">
        <v>2258.34</v>
      </c>
      <c r="F79" t="n">
        <v>1632.12</v>
      </c>
      <c r="G79" t="n">
        <v>670.3200000000001</v>
      </c>
      <c r="H79" t="n">
        <v>1039.08</v>
      </c>
      <c r="I79" t="n">
        <v>596.8200000000001</v>
      </c>
      <c r="J79" t="n">
        <v>476.7</v>
      </c>
      <c r="K79" t="n">
        <v>414.12</v>
      </c>
      <c r="L79" t="n">
        <v>446.04</v>
      </c>
      <c r="M79" t="n">
        <v>354.06</v>
      </c>
      <c r="N79" t="n">
        <v>245.92</v>
      </c>
      <c r="O79" t="n">
        <v>586.816</v>
      </c>
      <c r="P79" t="n">
        <v>643.208</v>
      </c>
      <c r="Q79" t="n">
        <v>511.768</v>
      </c>
      <c r="R79" t="n">
        <v>320.544</v>
      </c>
      <c r="S79" t="n">
        <v>302.596</v>
      </c>
      <c r="T79" t="n">
        <v>391.072</v>
      </c>
      <c r="U79" t="n">
        <v>311.948</v>
      </c>
      <c r="V79" t="n">
        <v>-91.908</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0.3999999999999986</v>
      </c>
      <c r="N80" t="n">
        <v>0</v>
      </c>
      <c r="O80" t="n">
        <v>0</v>
      </c>
      <c r="P80" t="n">
        <v>0</v>
      </c>
      <c r="Q80" t="n">
        <v>0</v>
      </c>
      <c r="R80" t="n">
        <v>-2</v>
      </c>
      <c r="S80" t="n">
        <v>0</v>
      </c>
      <c r="T80" t="n">
        <v>-4</v>
      </c>
      <c r="U80" t="n">
        <v>-8.799999999999997</v>
      </c>
      <c r="V80" t="inlineStr">
        <is>
          <t>-</t>
        </is>
      </c>
    </row>
    <row r="81">
      <c r="A81" s="5" t="inlineStr">
        <is>
          <t>Umsatzwachstum 1J in %</t>
        </is>
      </c>
      <c r="B81" s="5" t="inlineStr">
        <is>
          <t>Revenue Growth 1Y in %</t>
        </is>
      </c>
      <c r="C81" t="n">
        <v>24.33</v>
      </c>
      <c r="D81" t="n">
        <v>21.09</v>
      </c>
      <c r="E81" t="n">
        <v>15.38</v>
      </c>
      <c r="F81" t="n">
        <v>9.289999999999999</v>
      </c>
      <c r="G81" t="n">
        <v>9.73</v>
      </c>
      <c r="H81" t="n">
        <v>13.46</v>
      </c>
      <c r="I81" t="n">
        <v>8.44</v>
      </c>
      <c r="J81" t="n">
        <v>5.11</v>
      </c>
      <c r="K81" t="n">
        <v>15.79</v>
      </c>
      <c r="L81" t="n">
        <v>24.95</v>
      </c>
      <c r="M81" t="n">
        <v>-3.7</v>
      </c>
      <c r="N81" t="n">
        <v>3.47</v>
      </c>
      <c r="O81" t="n">
        <v>13.44</v>
      </c>
      <c r="P81" t="n">
        <v>3.57</v>
      </c>
      <c r="Q81" t="n">
        <v>8.27</v>
      </c>
      <c r="R81" t="n">
        <v>37.39</v>
      </c>
      <c r="S81" t="n">
        <v>5.35</v>
      </c>
      <c r="T81" t="n">
        <v>17.18</v>
      </c>
      <c r="U81" t="n">
        <v>31.29</v>
      </c>
      <c r="V81" t="n">
        <v>55.51</v>
      </c>
    </row>
    <row r="82">
      <c r="A82" s="5" t="inlineStr">
        <is>
          <t>Umsatzwachstum 3J in %</t>
        </is>
      </c>
      <c r="B82" s="5" t="inlineStr">
        <is>
          <t>Revenue Growth 3Y in %</t>
        </is>
      </c>
      <c r="C82" t="n">
        <v>20.27</v>
      </c>
      <c r="D82" t="n">
        <v>15.25</v>
      </c>
      <c r="E82" t="n">
        <v>11.47</v>
      </c>
      <c r="F82" t="n">
        <v>10.83</v>
      </c>
      <c r="G82" t="n">
        <v>10.54</v>
      </c>
      <c r="H82" t="n">
        <v>9</v>
      </c>
      <c r="I82" t="n">
        <v>9.779999999999999</v>
      </c>
      <c r="J82" t="n">
        <v>15.28</v>
      </c>
      <c r="K82" t="n">
        <v>12.35</v>
      </c>
      <c r="L82" t="n">
        <v>8.24</v>
      </c>
      <c r="M82" t="n">
        <v>4.4</v>
      </c>
      <c r="N82" t="n">
        <v>6.83</v>
      </c>
      <c r="O82" t="n">
        <v>8.43</v>
      </c>
      <c r="P82" t="n">
        <v>16.41</v>
      </c>
      <c r="Q82" t="n">
        <v>17</v>
      </c>
      <c r="R82" t="n">
        <v>19.97</v>
      </c>
      <c r="S82" t="n">
        <v>17.94</v>
      </c>
      <c r="T82" t="n">
        <v>34.66</v>
      </c>
      <c r="U82" t="inlineStr">
        <is>
          <t>-</t>
        </is>
      </c>
      <c r="V82" t="inlineStr">
        <is>
          <t>-</t>
        </is>
      </c>
    </row>
    <row r="83">
      <c r="A83" s="5" t="inlineStr">
        <is>
          <t>Umsatzwachstum 5J in %</t>
        </is>
      </c>
      <c r="B83" s="5" t="inlineStr">
        <is>
          <t>Revenue Growth 5Y in %</t>
        </is>
      </c>
      <c r="C83" t="n">
        <v>15.96</v>
      </c>
      <c r="D83" t="n">
        <v>13.79</v>
      </c>
      <c r="E83" t="n">
        <v>11.26</v>
      </c>
      <c r="F83" t="n">
        <v>9.210000000000001</v>
      </c>
      <c r="G83" t="n">
        <v>10.51</v>
      </c>
      <c r="H83" t="n">
        <v>13.55</v>
      </c>
      <c r="I83" t="n">
        <v>10.12</v>
      </c>
      <c r="J83" t="n">
        <v>9.119999999999999</v>
      </c>
      <c r="K83" t="n">
        <v>10.79</v>
      </c>
      <c r="L83" t="n">
        <v>8.35</v>
      </c>
      <c r="M83" t="n">
        <v>5.01</v>
      </c>
      <c r="N83" t="n">
        <v>13.23</v>
      </c>
      <c r="O83" t="n">
        <v>13.6</v>
      </c>
      <c r="P83" t="n">
        <v>14.35</v>
      </c>
      <c r="Q83" t="n">
        <v>19.9</v>
      </c>
      <c r="R83" t="n">
        <v>29.34</v>
      </c>
      <c r="S83" t="inlineStr">
        <is>
          <t>-</t>
        </is>
      </c>
      <c r="T83" t="inlineStr">
        <is>
          <t>-</t>
        </is>
      </c>
      <c r="U83" t="inlineStr">
        <is>
          <t>-</t>
        </is>
      </c>
      <c r="V83" t="inlineStr">
        <is>
          <t>-</t>
        </is>
      </c>
    </row>
    <row r="84">
      <c r="A84" s="5" t="inlineStr">
        <is>
          <t>Umsatzwachstum 10J in %</t>
        </is>
      </c>
      <c r="B84" s="5" t="inlineStr">
        <is>
          <t>Revenue Growth 10Y in %</t>
        </is>
      </c>
      <c r="C84" t="n">
        <v>14.76</v>
      </c>
      <c r="D84" t="n">
        <v>11.95</v>
      </c>
      <c r="E84" t="n">
        <v>10.19</v>
      </c>
      <c r="F84" t="n">
        <v>10</v>
      </c>
      <c r="G84" t="n">
        <v>9.43</v>
      </c>
      <c r="H84" t="n">
        <v>9.279999999999999</v>
      </c>
      <c r="I84" t="n">
        <v>11.67</v>
      </c>
      <c r="J84" t="n">
        <v>11.36</v>
      </c>
      <c r="K84" t="n">
        <v>12.57</v>
      </c>
      <c r="L84" t="n">
        <v>14.12</v>
      </c>
      <c r="M84" t="n">
        <v>17.18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24.36</v>
      </c>
      <c r="D85" t="n">
        <v>19.63</v>
      </c>
      <c r="E85" t="n">
        <v>10.83</v>
      </c>
      <c r="F85" t="n">
        <v>11.3</v>
      </c>
      <c r="G85" t="n">
        <v>21.92</v>
      </c>
      <c r="H85" t="n">
        <v>20.19</v>
      </c>
      <c r="I85" t="n">
        <v>12.01</v>
      </c>
      <c r="J85" t="n">
        <v>-9.73</v>
      </c>
      <c r="K85" t="n">
        <v>35.13</v>
      </c>
      <c r="L85" t="n">
        <v>35.28</v>
      </c>
      <c r="M85" t="n">
        <v>-24.45</v>
      </c>
      <c r="N85" t="n">
        <v>11</v>
      </c>
      <c r="O85" t="n">
        <v>33.22</v>
      </c>
      <c r="P85" t="n">
        <v>4.78</v>
      </c>
      <c r="Q85" t="n">
        <v>-0.68</v>
      </c>
      <c r="R85" t="n">
        <v>60.33</v>
      </c>
      <c r="S85" t="n">
        <v>53.33</v>
      </c>
      <c r="T85" t="n">
        <v>33.33</v>
      </c>
      <c r="U85" t="n">
        <v>73.08</v>
      </c>
      <c r="V85" t="inlineStr">
        <is>
          <t>-</t>
        </is>
      </c>
    </row>
    <row r="86">
      <c r="A86" s="5" t="inlineStr">
        <is>
          <t>Gewinnwachstum 3J in %</t>
        </is>
      </c>
      <c r="B86" s="5" t="inlineStr">
        <is>
          <t>Earnings Growth 3Y in %</t>
        </is>
      </c>
      <c r="C86" t="n">
        <v>18.27</v>
      </c>
      <c r="D86" t="n">
        <v>13.92</v>
      </c>
      <c r="E86" t="n">
        <v>14.68</v>
      </c>
      <c r="F86" t="n">
        <v>17.8</v>
      </c>
      <c r="G86" t="n">
        <v>18.04</v>
      </c>
      <c r="H86" t="n">
        <v>7.49</v>
      </c>
      <c r="I86" t="n">
        <v>12.47</v>
      </c>
      <c r="J86" t="n">
        <v>20.23</v>
      </c>
      <c r="K86" t="n">
        <v>15.32</v>
      </c>
      <c r="L86" t="n">
        <v>7.28</v>
      </c>
      <c r="M86" t="n">
        <v>6.59</v>
      </c>
      <c r="N86" t="n">
        <v>16.33</v>
      </c>
      <c r="O86" t="n">
        <v>12.44</v>
      </c>
      <c r="P86" t="n">
        <v>21.48</v>
      </c>
      <c r="Q86" t="n">
        <v>37.66</v>
      </c>
      <c r="R86" t="n">
        <v>49</v>
      </c>
      <c r="S86" t="n">
        <v>53.25</v>
      </c>
      <c r="T86" t="n">
        <v>35.47</v>
      </c>
      <c r="U86" t="inlineStr">
        <is>
          <t>-</t>
        </is>
      </c>
      <c r="V86" t="inlineStr">
        <is>
          <t>-</t>
        </is>
      </c>
    </row>
    <row r="87">
      <c r="A87" s="5" t="inlineStr">
        <is>
          <t>Gewinnwachstum 5J in %</t>
        </is>
      </c>
      <c r="B87" s="5" t="inlineStr">
        <is>
          <t>Earnings Growth 5Y in %</t>
        </is>
      </c>
      <c r="C87" t="n">
        <v>17.61</v>
      </c>
      <c r="D87" t="n">
        <v>16.77</v>
      </c>
      <c r="E87" t="n">
        <v>15.25</v>
      </c>
      <c r="F87" t="n">
        <v>11.14</v>
      </c>
      <c r="G87" t="n">
        <v>15.9</v>
      </c>
      <c r="H87" t="n">
        <v>18.58</v>
      </c>
      <c r="I87" t="n">
        <v>9.65</v>
      </c>
      <c r="J87" t="n">
        <v>9.449999999999999</v>
      </c>
      <c r="K87" t="n">
        <v>18.04</v>
      </c>
      <c r="L87" t="n">
        <v>11.97</v>
      </c>
      <c r="M87" t="n">
        <v>4.77</v>
      </c>
      <c r="N87" t="n">
        <v>21.73</v>
      </c>
      <c r="O87" t="n">
        <v>30.2</v>
      </c>
      <c r="P87" t="n">
        <v>30.22</v>
      </c>
      <c r="Q87" t="n">
        <v>43.88</v>
      </c>
      <c r="R87" t="n">
        <v>44.01</v>
      </c>
      <c r="S87" t="inlineStr">
        <is>
          <t>-</t>
        </is>
      </c>
      <c r="T87" t="inlineStr">
        <is>
          <t>-</t>
        </is>
      </c>
      <c r="U87" t="inlineStr">
        <is>
          <t>-</t>
        </is>
      </c>
      <c r="V87" t="inlineStr">
        <is>
          <t>-</t>
        </is>
      </c>
    </row>
    <row r="88">
      <c r="A88" s="5" t="inlineStr">
        <is>
          <t>Gewinnwachstum 10J in %</t>
        </is>
      </c>
      <c r="B88" s="5" t="inlineStr">
        <is>
          <t>Earnings Growth 10Y in %</t>
        </is>
      </c>
      <c r="C88" t="n">
        <v>18.09</v>
      </c>
      <c r="D88" t="n">
        <v>13.21</v>
      </c>
      <c r="E88" t="n">
        <v>12.35</v>
      </c>
      <c r="F88" t="n">
        <v>14.59</v>
      </c>
      <c r="G88" t="n">
        <v>13.93</v>
      </c>
      <c r="H88" t="n">
        <v>11.68</v>
      </c>
      <c r="I88" t="n">
        <v>15.69</v>
      </c>
      <c r="J88" t="n">
        <v>19.82</v>
      </c>
      <c r="K88" t="n">
        <v>24.13</v>
      </c>
      <c r="L88" t="n">
        <v>27.92</v>
      </c>
      <c r="M88" t="n">
        <v>24.39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1.75</v>
      </c>
      <c r="D89" t="n">
        <v>1.23</v>
      </c>
      <c r="E89" t="n">
        <v>1.67</v>
      </c>
      <c r="F89" t="n">
        <v>1.8</v>
      </c>
      <c r="G89" t="n">
        <v>1.25</v>
      </c>
      <c r="H89" t="n">
        <v>0.98</v>
      </c>
      <c r="I89" t="n">
        <v>1.7</v>
      </c>
      <c r="J89" t="n">
        <v>1.21</v>
      </c>
      <c r="K89" t="n">
        <v>0.49</v>
      </c>
      <c r="L89" t="n">
        <v>1.13</v>
      </c>
      <c r="M89" t="n">
        <v>2.39</v>
      </c>
      <c r="N89" t="n">
        <v>0.29</v>
      </c>
      <c r="O89" t="n">
        <v>0.47</v>
      </c>
      <c r="P89" t="n">
        <v>0.44</v>
      </c>
      <c r="Q89" t="n">
        <v>0.27</v>
      </c>
      <c r="R89" t="n">
        <v>0.27</v>
      </c>
      <c r="S89" t="inlineStr">
        <is>
          <t>-</t>
        </is>
      </c>
      <c r="T89" t="inlineStr">
        <is>
          <t>-</t>
        </is>
      </c>
      <c r="U89" t="inlineStr">
        <is>
          <t>-</t>
        </is>
      </c>
      <c r="V89" t="inlineStr">
        <is>
          <t>-</t>
        </is>
      </c>
    </row>
    <row r="90">
      <c r="A90" s="5" t="inlineStr">
        <is>
          <t>EBIT-Wachstum 1J in %</t>
        </is>
      </c>
      <c r="B90" s="5" t="inlineStr">
        <is>
          <t>EBIT Growth 1Y in %</t>
        </is>
      </c>
      <c r="C90" t="n">
        <v>23.73</v>
      </c>
      <c r="D90" t="n">
        <v>18.75</v>
      </c>
      <c r="E90" t="n">
        <v>14.02</v>
      </c>
      <c r="F90" t="n">
        <v>11.27</v>
      </c>
      <c r="G90" t="n">
        <v>19.35</v>
      </c>
      <c r="H90" t="n">
        <v>19.23</v>
      </c>
      <c r="I90" t="n">
        <v>13.04</v>
      </c>
      <c r="J90" t="n">
        <v>-6.83</v>
      </c>
      <c r="K90" t="n">
        <v>42.34</v>
      </c>
      <c r="L90" t="n">
        <v>42.15</v>
      </c>
      <c r="M90" t="n">
        <v>-29.07</v>
      </c>
      <c r="N90" t="n">
        <v>3.26</v>
      </c>
      <c r="O90" t="n">
        <v>27.57</v>
      </c>
      <c r="P90" t="n">
        <v>10.92</v>
      </c>
      <c r="Q90" t="n">
        <v>7.01</v>
      </c>
      <c r="R90" t="n">
        <v>42.07</v>
      </c>
      <c r="S90" t="n">
        <v>47.28</v>
      </c>
      <c r="T90" t="n">
        <v>40.46</v>
      </c>
      <c r="U90" t="n">
        <v>65.81999999999999</v>
      </c>
      <c r="V90" t="n">
        <v>-41.91</v>
      </c>
    </row>
    <row r="91">
      <c r="A91" s="5" t="inlineStr">
        <is>
          <t>EBIT-Wachstum 3J in %</t>
        </is>
      </c>
      <c r="B91" s="5" t="inlineStr">
        <is>
          <t>EBIT Growth 3Y in %</t>
        </is>
      </c>
      <c r="C91" t="n">
        <v>18.83</v>
      </c>
      <c r="D91" t="n">
        <v>14.68</v>
      </c>
      <c r="E91" t="n">
        <v>14.88</v>
      </c>
      <c r="F91" t="n">
        <v>16.62</v>
      </c>
      <c r="G91" t="n">
        <v>17.21</v>
      </c>
      <c r="H91" t="n">
        <v>8.48</v>
      </c>
      <c r="I91" t="n">
        <v>16.18</v>
      </c>
      <c r="J91" t="n">
        <v>25.89</v>
      </c>
      <c r="K91" t="n">
        <v>18.47</v>
      </c>
      <c r="L91" t="n">
        <v>5.45</v>
      </c>
      <c r="M91" t="n">
        <v>0.59</v>
      </c>
      <c r="N91" t="n">
        <v>13.92</v>
      </c>
      <c r="O91" t="n">
        <v>15.17</v>
      </c>
      <c r="P91" t="n">
        <v>20</v>
      </c>
      <c r="Q91" t="n">
        <v>32.12</v>
      </c>
      <c r="R91" t="n">
        <v>43.27</v>
      </c>
      <c r="S91" t="n">
        <v>51.19</v>
      </c>
      <c r="T91" t="n">
        <v>21.46</v>
      </c>
      <c r="U91" t="inlineStr">
        <is>
          <t>-</t>
        </is>
      </c>
      <c r="V91" t="inlineStr">
        <is>
          <t>-</t>
        </is>
      </c>
    </row>
    <row r="92">
      <c r="A92" s="5" t="inlineStr">
        <is>
          <t>EBIT-Wachstum 5J in %</t>
        </is>
      </c>
      <c r="B92" s="5" t="inlineStr">
        <is>
          <t>EBIT Growth 5Y in %</t>
        </is>
      </c>
      <c r="C92" t="n">
        <v>17.42</v>
      </c>
      <c r="D92" t="n">
        <v>16.52</v>
      </c>
      <c r="E92" t="n">
        <v>15.38</v>
      </c>
      <c r="F92" t="n">
        <v>11.21</v>
      </c>
      <c r="G92" t="n">
        <v>17.43</v>
      </c>
      <c r="H92" t="n">
        <v>21.99</v>
      </c>
      <c r="I92" t="n">
        <v>12.33</v>
      </c>
      <c r="J92" t="n">
        <v>10.37</v>
      </c>
      <c r="K92" t="n">
        <v>17.25</v>
      </c>
      <c r="L92" t="n">
        <v>10.97</v>
      </c>
      <c r="M92" t="n">
        <v>3.94</v>
      </c>
      <c r="N92" t="n">
        <v>18.17</v>
      </c>
      <c r="O92" t="n">
        <v>26.97</v>
      </c>
      <c r="P92" t="n">
        <v>29.55</v>
      </c>
      <c r="Q92" t="n">
        <v>40.53</v>
      </c>
      <c r="R92" t="n">
        <v>30.74</v>
      </c>
      <c r="S92" t="inlineStr">
        <is>
          <t>-</t>
        </is>
      </c>
      <c r="T92" t="inlineStr">
        <is>
          <t>-</t>
        </is>
      </c>
      <c r="U92" t="inlineStr">
        <is>
          <t>-</t>
        </is>
      </c>
      <c r="V92" t="inlineStr">
        <is>
          <t>-</t>
        </is>
      </c>
    </row>
    <row r="93">
      <c r="A93" s="5" t="inlineStr">
        <is>
          <t>EBIT-Wachstum 10J in %</t>
        </is>
      </c>
      <c r="B93" s="5" t="inlineStr">
        <is>
          <t>EBIT Growth 10Y in %</t>
        </is>
      </c>
      <c r="C93" t="n">
        <v>19.71</v>
      </c>
      <c r="D93" t="n">
        <v>14.43</v>
      </c>
      <c r="E93" t="n">
        <v>12.88</v>
      </c>
      <c r="F93" t="n">
        <v>14.23</v>
      </c>
      <c r="G93" t="n">
        <v>14.2</v>
      </c>
      <c r="H93" t="n">
        <v>12.96</v>
      </c>
      <c r="I93" t="n">
        <v>15.25</v>
      </c>
      <c r="J93" t="n">
        <v>18.67</v>
      </c>
      <c r="K93" t="n">
        <v>23.4</v>
      </c>
      <c r="L93" t="n">
        <v>25.75</v>
      </c>
      <c r="M93" t="n">
        <v>17.34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39.4</v>
      </c>
      <c r="D94" t="n">
        <v>-62.28</v>
      </c>
      <c r="E94" t="n">
        <v>38.37</v>
      </c>
      <c r="F94" t="n">
        <v>143.48</v>
      </c>
      <c r="G94" t="n">
        <v>-35.49</v>
      </c>
      <c r="H94" t="n">
        <v>74.09999999999999</v>
      </c>
      <c r="I94" t="n">
        <v>25.2</v>
      </c>
      <c r="J94" t="n">
        <v>15.11</v>
      </c>
      <c r="K94" t="n">
        <v>-7.16</v>
      </c>
      <c r="L94" t="n">
        <v>25.98</v>
      </c>
      <c r="M94" t="n">
        <v>45.34</v>
      </c>
      <c r="N94" t="n">
        <v>-58.09</v>
      </c>
      <c r="O94" t="n">
        <v>-8.77</v>
      </c>
      <c r="P94" t="n">
        <v>25.68</v>
      </c>
      <c r="Q94" t="n">
        <v>59.66</v>
      </c>
      <c r="R94" t="n">
        <v>0.93</v>
      </c>
      <c r="S94" t="n">
        <v>-22.62</v>
      </c>
      <c r="T94" t="n">
        <v>12.95</v>
      </c>
      <c r="U94" t="n">
        <v>-357.36</v>
      </c>
      <c r="V94" t="inlineStr">
        <is>
          <t>-</t>
        </is>
      </c>
    </row>
    <row r="95">
      <c r="A95" s="5" t="inlineStr">
        <is>
          <t>Op.Cashflow Wachstum 3J in %</t>
        </is>
      </c>
      <c r="B95" s="5" t="inlineStr">
        <is>
          <t>Op.Cashflow Wachstum 3Y in %</t>
        </is>
      </c>
      <c r="C95" t="n">
        <v>5.16</v>
      </c>
      <c r="D95" t="n">
        <v>39.86</v>
      </c>
      <c r="E95" t="n">
        <v>48.79</v>
      </c>
      <c r="F95" t="n">
        <v>60.7</v>
      </c>
      <c r="G95" t="n">
        <v>21.27</v>
      </c>
      <c r="H95" t="n">
        <v>38.14</v>
      </c>
      <c r="I95" t="n">
        <v>11.05</v>
      </c>
      <c r="J95" t="n">
        <v>11.31</v>
      </c>
      <c r="K95" t="n">
        <v>21.39</v>
      </c>
      <c r="L95" t="n">
        <v>4.41</v>
      </c>
      <c r="M95" t="n">
        <v>-7.17</v>
      </c>
      <c r="N95" t="n">
        <v>-13.73</v>
      </c>
      <c r="O95" t="n">
        <v>25.52</v>
      </c>
      <c r="P95" t="n">
        <v>28.76</v>
      </c>
      <c r="Q95" t="n">
        <v>12.66</v>
      </c>
      <c r="R95" t="n">
        <v>-2.91</v>
      </c>
      <c r="S95" t="n">
        <v>-122.34</v>
      </c>
      <c r="T95" t="inlineStr">
        <is>
          <t>-</t>
        </is>
      </c>
      <c r="U95" t="inlineStr">
        <is>
          <t>-</t>
        </is>
      </c>
      <c r="V95" t="inlineStr">
        <is>
          <t>-</t>
        </is>
      </c>
    </row>
    <row r="96">
      <c r="A96" s="5" t="inlineStr">
        <is>
          <t>Op.Cashflow Wachstum 5J in %</t>
        </is>
      </c>
      <c r="B96" s="5" t="inlineStr">
        <is>
          <t>Op.Cashflow Wachstum 5Y in %</t>
        </is>
      </c>
      <c r="C96" t="n">
        <v>24.7</v>
      </c>
      <c r="D96" t="n">
        <v>31.64</v>
      </c>
      <c r="E96" t="n">
        <v>49.13</v>
      </c>
      <c r="F96" t="n">
        <v>44.48</v>
      </c>
      <c r="G96" t="n">
        <v>14.35</v>
      </c>
      <c r="H96" t="n">
        <v>26.65</v>
      </c>
      <c r="I96" t="n">
        <v>20.89</v>
      </c>
      <c r="J96" t="n">
        <v>4.24</v>
      </c>
      <c r="K96" t="n">
        <v>-0.54</v>
      </c>
      <c r="L96" t="n">
        <v>6.03</v>
      </c>
      <c r="M96" t="n">
        <v>12.76</v>
      </c>
      <c r="N96" t="n">
        <v>3.88</v>
      </c>
      <c r="O96" t="n">
        <v>10.98</v>
      </c>
      <c r="P96" t="n">
        <v>15.32</v>
      </c>
      <c r="Q96" t="n">
        <v>-61.29</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25.67</v>
      </c>
      <c r="D97" t="n">
        <v>26.26</v>
      </c>
      <c r="E97" t="n">
        <v>26.68</v>
      </c>
      <c r="F97" t="n">
        <v>21.97</v>
      </c>
      <c r="G97" t="n">
        <v>10.19</v>
      </c>
      <c r="H97" t="n">
        <v>19.7</v>
      </c>
      <c r="I97" t="n">
        <v>12.39</v>
      </c>
      <c r="J97" t="n">
        <v>7.61</v>
      </c>
      <c r="K97" t="n">
        <v>7.39</v>
      </c>
      <c r="L97" t="n">
        <v>-27.63</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735.2</v>
      </c>
      <c r="D98" t="n">
        <v>688.8</v>
      </c>
      <c r="E98" t="n">
        <v>489.4</v>
      </c>
      <c r="F98" t="n">
        <v>443.8</v>
      </c>
      <c r="G98" t="n">
        <v>395.4</v>
      </c>
      <c r="H98" t="n">
        <v>328</v>
      </c>
      <c r="I98" t="n">
        <v>293.1</v>
      </c>
      <c r="J98" t="n">
        <v>260.1</v>
      </c>
      <c r="K98" t="n">
        <v>236.1</v>
      </c>
      <c r="L98" t="n">
        <v>212</v>
      </c>
      <c r="M98" t="n">
        <v>202.8</v>
      </c>
      <c r="N98" t="n">
        <v>185.4</v>
      </c>
      <c r="O98" t="n">
        <v>154.7</v>
      </c>
      <c r="P98" t="n">
        <v>131.8</v>
      </c>
      <c r="Q98" t="n">
        <v>122.4</v>
      </c>
      <c r="R98" t="n">
        <v>120.4</v>
      </c>
      <c r="S98" t="n">
        <v>93.59999999999999</v>
      </c>
      <c r="T98" t="n">
        <v>96.40000000000001</v>
      </c>
      <c r="U98" t="n">
        <v>96.5</v>
      </c>
      <c r="V98" t="n">
        <v>102.6</v>
      </c>
      <c r="W98" t="n">
        <v>-11.7</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20"/>
    <col customWidth="1" max="15" min="15" width="20"/>
    <col customWidth="1" max="16" min="16" width="21"/>
    <col customWidth="1" max="17" min="17" width="20"/>
    <col customWidth="1" max="18" min="18" width="21"/>
    <col customWidth="1" max="19" min="19" width="21"/>
    <col customWidth="1" max="20" min="20" width="20"/>
    <col customWidth="1" max="21" min="21" width="21"/>
    <col customWidth="1" max="22" min="22" width="21"/>
    <col customWidth="1" max="23" min="23" width="8"/>
  </cols>
  <sheetData>
    <row r="1">
      <c r="A1" s="1" t="inlineStr">
        <is>
          <t xml:space="preserve">CANCOM </t>
        </is>
      </c>
      <c r="B1" s="2" t="inlineStr">
        <is>
          <t>WKN: 541910  ISIN: DE0005419105  Symbol:COK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1992</t>
        </is>
      </c>
      <c r="C4" s="5" t="inlineStr">
        <is>
          <t>Telefon / Phone</t>
        </is>
      </c>
      <c r="D4" s="5" t="inlineStr"/>
      <c r="E4" t="inlineStr">
        <is>
          <t>+49-89-54054-0</t>
        </is>
      </c>
      <c r="G4" t="inlineStr">
        <is>
          <t>06.02.2020</t>
        </is>
      </c>
      <c r="H4" t="inlineStr">
        <is>
          <t>Preliminary Results</t>
        </is>
      </c>
      <c r="J4" t="inlineStr">
        <is>
          <t>PRIMEPULSE SE</t>
        </is>
      </c>
      <c r="L4" t="inlineStr">
        <is>
          <t>2,94%</t>
        </is>
      </c>
    </row>
    <row r="5">
      <c r="A5" s="5" t="inlineStr">
        <is>
          <t>Ticker</t>
        </is>
      </c>
      <c r="B5" t="inlineStr">
        <is>
          <t>COK</t>
        </is>
      </c>
      <c r="C5" s="5" t="inlineStr">
        <is>
          <t>Fax</t>
        </is>
      </c>
      <c r="D5" s="5" t="inlineStr"/>
      <c r="E5" t="inlineStr">
        <is>
          <t>+49-89-54054-5119</t>
        </is>
      </c>
      <c r="G5" t="inlineStr">
        <is>
          <t>30.04.2020</t>
        </is>
      </c>
      <c r="H5" t="inlineStr">
        <is>
          <t>Publication Of Annual Report</t>
        </is>
      </c>
      <c r="J5" t="inlineStr">
        <is>
          <t>Allianz Global Investors GmbH</t>
        </is>
      </c>
      <c r="L5" t="inlineStr">
        <is>
          <t>10,48%</t>
        </is>
      </c>
    </row>
    <row r="6">
      <c r="A6" s="5" t="inlineStr">
        <is>
          <t>Gelistet Seit / Listed Since</t>
        </is>
      </c>
      <c r="B6" t="inlineStr">
        <is>
          <t>16.09.1999</t>
        </is>
      </c>
      <c r="C6" s="5" t="inlineStr">
        <is>
          <t>Internet</t>
        </is>
      </c>
      <c r="D6" s="5" t="inlineStr"/>
      <c r="E6" t="inlineStr">
        <is>
          <t>http://www.cancom.de</t>
        </is>
      </c>
      <c r="G6" t="inlineStr">
        <is>
          <t>18.06.2020</t>
        </is>
      </c>
      <c r="H6" t="inlineStr">
        <is>
          <t>Result Q1</t>
        </is>
      </c>
      <c r="J6" t="inlineStr">
        <is>
          <t>Norges Bank</t>
        </is>
      </c>
      <c r="L6" t="inlineStr">
        <is>
          <t>4,58%</t>
        </is>
      </c>
    </row>
    <row r="7">
      <c r="A7" s="5" t="inlineStr">
        <is>
          <t>Nominalwert / Nominal Value</t>
        </is>
      </c>
      <c r="B7" t="inlineStr">
        <is>
          <t>1,00</t>
        </is>
      </c>
      <c r="C7" s="5" t="inlineStr">
        <is>
          <t>E-Mail</t>
        </is>
      </c>
      <c r="D7" s="5" t="inlineStr"/>
      <c r="E7" t="inlineStr">
        <is>
          <t>info@cancom.de</t>
        </is>
      </c>
      <c r="G7" t="inlineStr">
        <is>
          <t>30.06.2020</t>
        </is>
      </c>
      <c r="H7" t="inlineStr">
        <is>
          <t>Annual General Meeting</t>
        </is>
      </c>
      <c r="J7" t="inlineStr">
        <is>
          <t>SMALLCAP World Fund, Inc.</t>
        </is>
      </c>
      <c r="L7" t="inlineStr">
        <is>
          <t>9,69%</t>
        </is>
      </c>
    </row>
    <row r="8">
      <c r="A8" s="5" t="inlineStr">
        <is>
          <t>Land / Country</t>
        </is>
      </c>
      <c r="B8" t="inlineStr">
        <is>
          <t>Deutschland</t>
        </is>
      </c>
      <c r="C8" s="5" t="inlineStr">
        <is>
          <t>Inv. Relations Telefon / Phone</t>
        </is>
      </c>
      <c r="D8" s="5" t="inlineStr"/>
      <c r="E8" t="inlineStr">
        <is>
          <t>+49-89-54054-5193</t>
        </is>
      </c>
      <c r="G8" t="inlineStr">
        <is>
          <t>13.08.2020</t>
        </is>
      </c>
      <c r="H8" t="inlineStr">
        <is>
          <t>Score Half Year</t>
        </is>
      </c>
      <c r="J8" t="inlineStr">
        <is>
          <t>BlackRock, Inc.</t>
        </is>
      </c>
      <c r="L8" t="inlineStr">
        <is>
          <t>3,31%</t>
        </is>
      </c>
    </row>
    <row r="9">
      <c r="A9" s="5" t="inlineStr">
        <is>
          <t>Währung / Currency</t>
        </is>
      </c>
      <c r="B9" t="inlineStr">
        <is>
          <t>EUR</t>
        </is>
      </c>
      <c r="C9" s="5" t="inlineStr">
        <is>
          <t>Inv. Relations E-Mail</t>
        </is>
      </c>
      <c r="D9" s="5" t="inlineStr"/>
      <c r="E9" t="inlineStr">
        <is>
          <t>ir@cancom.de</t>
        </is>
      </c>
      <c r="G9" t="inlineStr">
        <is>
          <t>12.11.2020</t>
        </is>
      </c>
      <c r="H9" t="inlineStr">
        <is>
          <t>Q3 Earnings</t>
        </is>
      </c>
      <c r="J9" t="inlineStr">
        <is>
          <t>JPMorgan Chase Bank</t>
        </is>
      </c>
      <c r="L9" t="inlineStr">
        <is>
          <t>2,81%</t>
        </is>
      </c>
    </row>
    <row r="10">
      <c r="A10" s="5" t="inlineStr">
        <is>
          <t>Branche / Industry</t>
        </is>
      </c>
      <c r="B10" t="inlineStr">
        <is>
          <t>It Services</t>
        </is>
      </c>
      <c r="C10" s="5" t="inlineStr">
        <is>
          <t>Kontaktperson / Contact Person</t>
        </is>
      </c>
      <c r="D10" s="5" t="inlineStr"/>
      <c r="E10" t="inlineStr">
        <is>
          <t>Sebastian Bucher</t>
        </is>
      </c>
      <c r="J10" t="inlineStr">
        <is>
          <t>The Goldman Sachs Group, Inc.</t>
        </is>
      </c>
      <c r="L10" t="inlineStr">
        <is>
          <t>1,80%</t>
        </is>
      </c>
    </row>
    <row r="11">
      <c r="A11" s="5" t="inlineStr">
        <is>
          <t>Sektor / Sector</t>
        </is>
      </c>
      <c r="B11" t="inlineStr">
        <is>
          <t>Information Technology</t>
        </is>
      </c>
      <c r="J11" t="inlineStr">
        <is>
          <t>Freefloat</t>
        </is>
      </c>
      <c r="L11" t="inlineStr">
        <is>
          <t>64,39%</t>
        </is>
      </c>
    </row>
    <row r="12">
      <c r="A12" s="5" t="inlineStr">
        <is>
          <t>Typ / Genre</t>
        </is>
      </c>
      <c r="B12" t="inlineStr">
        <is>
          <t>Inhaberaktie</t>
        </is>
      </c>
    </row>
    <row r="13">
      <c r="A13" s="5" t="inlineStr">
        <is>
          <t>Adresse / Address</t>
        </is>
      </c>
      <c r="B13" t="inlineStr">
        <is>
          <t>CANCOM SEErika-Mann-Straße 69  D-80636 München</t>
        </is>
      </c>
    </row>
    <row r="14">
      <c r="A14" s="5" t="inlineStr">
        <is>
          <t>Management</t>
        </is>
      </c>
      <c r="B14" t="inlineStr">
        <is>
          <t>Rudolf Hotter, Thomas Stark</t>
        </is>
      </c>
    </row>
    <row r="15">
      <c r="A15" s="5" t="inlineStr">
        <is>
          <t>Aufsichtsrat / Board</t>
        </is>
      </c>
      <c r="B15" t="inlineStr">
        <is>
          <t>Dr. Lothar Koniarski, Stefan Kober, Martin Wild, Prof. Dr. Isabell Welpe</t>
        </is>
      </c>
    </row>
    <row r="16">
      <c r="A16" s="5" t="inlineStr">
        <is>
          <t>Beschreibung</t>
        </is>
      </c>
      <c r="B16" t="inlineStr">
        <is>
          <t>Die CANCOM SE ist Anbieter von IT-Infrastruktur. Die CANCOM übernimmt dabei vorrangig die Finanzierung und das Management der Beteiligungsgesellschaften der Gruppe, die vor allem unter Nutzung digitaler Medien insbesondere im Handel mit Hard- und Software sowie ähnlicher Produkte Service-Dienstleistungen erbringen. In den letzten Jahren hat sich das Unternehmen durch strategische Akquisitionen konsequent vom nischenorientierten Handelshaus zum drittgrößten herstellerunabhängigen Systemhaus Deutschlands und zum IT-Komplettanbieter entwickelt. Das Produkt- und Dienstleistungsangebot deckt aus einer Hand das gesamte Spektrum von der Beratung und Erstellung von IT-Konzepten über die Beschaffung, den Vertrieb von Hard- und Software bis hin zu Integration und Betrieb der Systeme ab. Als einer der bedeutendsten Partner von HP, Microsoft, IBM, SAP, Symantec, Citrix sowie Apple und Adobe verfügt CANCOM über entscheidende Kernkompetenzen in der IT. Copyright 2014 FINANCE BASE AG</t>
        </is>
      </c>
    </row>
    <row r="17">
      <c r="A17" s="5" t="inlineStr">
        <is>
          <t>Profile</t>
        </is>
      </c>
      <c r="B17" t="inlineStr">
        <is>
          <t>CANCOM SE is a provider of IT infrastructure. CANCOM assumes primarily provide the financing and management of the holding companies of the group of digital media in particular by building particularly in trade with hardware, software and similar products servicing industry. In recent years, the company has consistently through strategic acquisitions of niche-oriented trading company the third largest manufacturer-independent system house in Germany and the IT full-service provider developed. The product and service range covers from a single source the entire spectrum from consulting and development of IT business solutions, procurement, distribution of hardware and software from up to integration and operation of the systems. As one of the important partners of HP, Microsoft, IBM, SAP, Symantec, Citrix and Apple and Adobe, CANCOM has crucial know-how in IT.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1549</v>
      </c>
      <c r="D20" t="n">
        <v>1379</v>
      </c>
      <c r="E20" t="n">
        <v>1161</v>
      </c>
      <c r="F20" t="n">
        <v>1023</v>
      </c>
      <c r="G20" t="n">
        <v>932.8</v>
      </c>
      <c r="H20" t="n">
        <v>828.9</v>
      </c>
      <c r="I20" t="n">
        <v>613.4</v>
      </c>
      <c r="J20" t="n">
        <v>558.1</v>
      </c>
      <c r="K20" t="n">
        <v>544.4</v>
      </c>
      <c r="L20" t="n">
        <v>549.3</v>
      </c>
      <c r="M20" t="n">
        <v>422.5</v>
      </c>
      <c r="N20" t="n">
        <v>345.6</v>
      </c>
      <c r="O20" t="n">
        <v>300.1</v>
      </c>
      <c r="P20" t="n">
        <v>265</v>
      </c>
      <c r="Q20" t="n">
        <v>226.1</v>
      </c>
      <c r="R20" t="n">
        <v>206.9</v>
      </c>
      <c r="S20" t="n">
        <v>192.1</v>
      </c>
      <c r="T20" t="n">
        <v>265.5</v>
      </c>
      <c r="U20" t="n">
        <v>243.4</v>
      </c>
      <c r="V20" t="n">
        <v>157.5</v>
      </c>
      <c r="W20" t="inlineStr">
        <is>
          <t>-</t>
        </is>
      </c>
    </row>
    <row r="21">
      <c r="A21" s="5" t="inlineStr">
        <is>
          <t>Operatives Ergebnis (EBIT)</t>
        </is>
      </c>
      <c r="B21" s="5" t="inlineStr">
        <is>
          <t>EBIT Earning Before Interest &amp; Tax</t>
        </is>
      </c>
      <c r="C21" t="n">
        <v>54.4</v>
      </c>
      <c r="D21" t="n">
        <v>65</v>
      </c>
      <c r="E21" t="n">
        <v>60.5</v>
      </c>
      <c r="F21" t="n">
        <v>51.3</v>
      </c>
      <c r="G21" t="n">
        <v>41.1</v>
      </c>
      <c r="H21" t="n">
        <v>28.8</v>
      </c>
      <c r="I21" t="n">
        <v>22.6</v>
      </c>
      <c r="J21" t="n">
        <v>20.7</v>
      </c>
      <c r="K21" t="n">
        <v>18.5</v>
      </c>
      <c r="L21" t="n">
        <v>13.7</v>
      </c>
      <c r="M21" t="n">
        <v>7</v>
      </c>
      <c r="N21" t="n">
        <v>7</v>
      </c>
      <c r="O21" t="n">
        <v>6.2</v>
      </c>
      <c r="P21" t="n">
        <v>4.3</v>
      </c>
      <c r="Q21" t="n">
        <v>2.4</v>
      </c>
      <c r="R21" t="n">
        <v>1.3</v>
      </c>
      <c r="S21" t="n">
        <v>-18.1</v>
      </c>
      <c r="T21" t="n">
        <v>0.7</v>
      </c>
      <c r="U21" t="n">
        <v>3.7</v>
      </c>
      <c r="V21" t="n">
        <v>4.6</v>
      </c>
      <c r="W21" t="inlineStr">
        <is>
          <t>-</t>
        </is>
      </c>
    </row>
    <row r="22">
      <c r="A22" s="5" t="inlineStr">
        <is>
          <t>Finanzergebnis</t>
        </is>
      </c>
      <c r="B22" s="5" t="inlineStr">
        <is>
          <t>Financial Result</t>
        </is>
      </c>
      <c r="C22" t="n">
        <v>-3.9</v>
      </c>
      <c r="D22" t="n">
        <v>-0.8</v>
      </c>
      <c r="E22" t="n">
        <v>-1.8</v>
      </c>
      <c r="F22" t="n">
        <v>-1.8</v>
      </c>
      <c r="G22" t="n">
        <v>-1</v>
      </c>
      <c r="H22" t="n">
        <v>-2.4</v>
      </c>
      <c r="I22" t="n">
        <v>-1.2</v>
      </c>
      <c r="J22" t="n">
        <v>-1.8</v>
      </c>
      <c r="K22" t="n">
        <v>-1.6</v>
      </c>
      <c r="L22" t="n">
        <v>-2.1</v>
      </c>
      <c r="M22" t="n">
        <v>-1.3</v>
      </c>
      <c r="N22" t="n">
        <v>-1.2</v>
      </c>
      <c r="O22" t="n">
        <v>-0.9</v>
      </c>
      <c r="P22" t="n">
        <v>-0.9</v>
      </c>
      <c r="Q22" t="n">
        <v>-1</v>
      </c>
      <c r="R22" t="n">
        <v>-0.9</v>
      </c>
      <c r="S22" t="n">
        <v>-0.6</v>
      </c>
      <c r="T22" t="n">
        <v>-1.4</v>
      </c>
      <c r="U22" t="n">
        <v>-0.6</v>
      </c>
      <c r="V22" t="n">
        <v>-0.1</v>
      </c>
      <c r="W22" t="inlineStr">
        <is>
          <t>-</t>
        </is>
      </c>
    </row>
    <row r="23">
      <c r="A23" s="5" t="inlineStr">
        <is>
          <t>Ergebnis vor Steuer (EBT)</t>
        </is>
      </c>
      <c r="B23" s="5" t="inlineStr">
        <is>
          <t>EBT Earning Before Tax</t>
        </is>
      </c>
      <c r="C23" t="n">
        <v>50.5</v>
      </c>
      <c r="D23" t="n">
        <v>64.2</v>
      </c>
      <c r="E23" t="n">
        <v>58.7</v>
      </c>
      <c r="F23" t="n">
        <v>49.5</v>
      </c>
      <c r="G23" t="n">
        <v>40.1</v>
      </c>
      <c r="H23" t="n">
        <v>26.4</v>
      </c>
      <c r="I23" t="n">
        <v>21.4</v>
      </c>
      <c r="J23" t="n">
        <v>18.9</v>
      </c>
      <c r="K23" t="n">
        <v>16.9</v>
      </c>
      <c r="L23" t="n">
        <v>11.6</v>
      </c>
      <c r="M23" t="n">
        <v>5.7</v>
      </c>
      <c r="N23" t="n">
        <v>5.8</v>
      </c>
      <c r="O23" t="n">
        <v>5.3</v>
      </c>
      <c r="P23" t="n">
        <v>3.4</v>
      </c>
      <c r="Q23" t="n">
        <v>1.4</v>
      </c>
      <c r="R23" t="n">
        <v>0.4</v>
      </c>
      <c r="S23" t="n">
        <v>-18.7</v>
      </c>
      <c r="T23" t="n">
        <v>-0.7</v>
      </c>
      <c r="U23" t="n">
        <v>3.1</v>
      </c>
      <c r="V23" t="n">
        <v>4.5</v>
      </c>
      <c r="W23" t="inlineStr">
        <is>
          <t>-</t>
        </is>
      </c>
    </row>
    <row r="24">
      <c r="A24" s="5" t="inlineStr">
        <is>
          <t>Steuern auf Einkommen und Ertrag</t>
        </is>
      </c>
      <c r="B24" s="5" t="inlineStr">
        <is>
          <t>Taxes on income and earnings</t>
        </is>
      </c>
      <c r="C24" t="n">
        <v>15.6</v>
      </c>
      <c r="D24" t="n">
        <v>21.4</v>
      </c>
      <c r="E24" t="n">
        <v>18.5</v>
      </c>
      <c r="F24" t="n">
        <v>15.3</v>
      </c>
      <c r="G24" t="n">
        <v>10.8</v>
      </c>
      <c r="H24" t="n">
        <v>9.1</v>
      </c>
      <c r="I24" t="n">
        <v>6.9</v>
      </c>
      <c r="J24" t="n">
        <v>6.6</v>
      </c>
      <c r="K24" t="n">
        <v>4.9</v>
      </c>
      <c r="L24" t="n">
        <v>3.7</v>
      </c>
      <c r="M24" t="n">
        <v>0.6</v>
      </c>
      <c r="N24" t="n">
        <v>1.3</v>
      </c>
      <c r="O24" t="n">
        <v>-0.1</v>
      </c>
      <c r="P24" t="n">
        <v>0.6</v>
      </c>
      <c r="Q24" t="n">
        <v>0.3</v>
      </c>
      <c r="R24" t="n">
        <v>0.1</v>
      </c>
      <c r="S24" t="n">
        <v>0.3</v>
      </c>
      <c r="T24" t="n">
        <v>-0.2</v>
      </c>
      <c r="U24" t="inlineStr">
        <is>
          <t>-</t>
        </is>
      </c>
      <c r="V24" t="n">
        <v>1.1</v>
      </c>
      <c r="W24" t="inlineStr">
        <is>
          <t>-</t>
        </is>
      </c>
    </row>
    <row r="25">
      <c r="A25" s="5" t="inlineStr">
        <is>
          <t>Ergebnis nach Steuer</t>
        </is>
      </c>
      <c r="B25" s="5" t="inlineStr">
        <is>
          <t>Earnings after tax</t>
        </is>
      </c>
      <c r="C25" t="n">
        <v>34.9</v>
      </c>
      <c r="D25" t="n">
        <v>42.8</v>
      </c>
      <c r="E25" t="n">
        <v>40.3</v>
      </c>
      <c r="F25" t="n">
        <v>34.2</v>
      </c>
      <c r="G25" t="n">
        <v>29.3</v>
      </c>
      <c r="H25" t="n">
        <v>17.3</v>
      </c>
      <c r="I25" t="n">
        <v>14.5</v>
      </c>
      <c r="J25" t="n">
        <v>12.3</v>
      </c>
      <c r="K25" t="n">
        <v>12</v>
      </c>
      <c r="L25" t="n">
        <v>7.9</v>
      </c>
      <c r="M25" t="n">
        <v>5.1</v>
      </c>
      <c r="N25" t="n">
        <v>4.6</v>
      </c>
      <c r="O25" t="n">
        <v>5.4</v>
      </c>
      <c r="P25" t="n">
        <v>2.8</v>
      </c>
      <c r="Q25" t="n">
        <v>1.1</v>
      </c>
      <c r="R25" t="n">
        <v>0.3</v>
      </c>
      <c r="S25" t="n">
        <v>-19</v>
      </c>
      <c r="T25" t="n">
        <v>-0.5</v>
      </c>
      <c r="U25" t="n">
        <v>3.1</v>
      </c>
      <c r="V25" t="n">
        <v>3.5</v>
      </c>
      <c r="W25" t="inlineStr">
        <is>
          <t>-</t>
        </is>
      </c>
    </row>
    <row r="26">
      <c r="A26" s="5" t="inlineStr">
        <is>
          <t>Minderheitenanteil</t>
        </is>
      </c>
      <c r="B26" s="5" t="inlineStr">
        <is>
          <t>Minority Share</t>
        </is>
      </c>
      <c r="C26" t="n">
        <v>-0.05</v>
      </c>
      <c r="D26" t="n">
        <v>-0.1</v>
      </c>
      <c r="E26" t="n">
        <v>-0.2</v>
      </c>
      <c r="F26" t="n">
        <v>-0.3</v>
      </c>
      <c r="G26" t="n">
        <v>0.3</v>
      </c>
      <c r="H26" t="n">
        <v>1.4</v>
      </c>
      <c r="I26" t="n">
        <v>0.05</v>
      </c>
      <c r="J26" t="n">
        <v>-0.1</v>
      </c>
      <c r="K26" t="n">
        <v>-0.2</v>
      </c>
      <c r="L26" t="n">
        <v>-0.1</v>
      </c>
      <c r="M26" t="inlineStr">
        <is>
          <t>-</t>
        </is>
      </c>
      <c r="N26" t="inlineStr">
        <is>
          <t>-</t>
        </is>
      </c>
      <c r="O26" t="n">
        <v>-0.5</v>
      </c>
      <c r="P26" t="n">
        <v>-0.2</v>
      </c>
      <c r="Q26" t="inlineStr">
        <is>
          <t>-</t>
        </is>
      </c>
      <c r="R26" t="inlineStr">
        <is>
          <t>-</t>
        </is>
      </c>
      <c r="S26" t="n">
        <v>0.1</v>
      </c>
      <c r="T26" t="inlineStr">
        <is>
          <t>-</t>
        </is>
      </c>
      <c r="U26" t="inlineStr">
        <is>
          <t>-</t>
        </is>
      </c>
      <c r="V26" t="n">
        <v>-0.2</v>
      </c>
      <c r="W26" t="inlineStr">
        <is>
          <t>-</t>
        </is>
      </c>
    </row>
    <row r="27">
      <c r="A27" s="5" t="inlineStr">
        <is>
          <t>Jahresüberschuss/-fehlbetrag</t>
        </is>
      </c>
      <c r="B27" s="5" t="inlineStr">
        <is>
          <t>Net Profit</t>
        </is>
      </c>
      <c r="C27" t="n">
        <v>36.6</v>
      </c>
      <c r="D27" t="n">
        <v>42.5</v>
      </c>
      <c r="E27" t="n">
        <v>39.8</v>
      </c>
      <c r="F27" t="n">
        <v>33.4</v>
      </c>
      <c r="G27" t="n">
        <v>22.4</v>
      </c>
      <c r="H27" t="n">
        <v>12.7</v>
      </c>
      <c r="I27" t="n">
        <v>14.5</v>
      </c>
      <c r="J27" t="n">
        <v>11.5</v>
      </c>
      <c r="K27" t="n">
        <v>11.5</v>
      </c>
      <c r="L27" t="n">
        <v>7.8</v>
      </c>
      <c r="M27" t="n">
        <v>5.1</v>
      </c>
      <c r="N27" t="n">
        <v>2.7</v>
      </c>
      <c r="O27" t="n">
        <v>4.7</v>
      </c>
      <c r="P27" t="n">
        <v>2.4</v>
      </c>
      <c r="Q27" t="n">
        <v>1</v>
      </c>
      <c r="R27" t="n">
        <v>0.2</v>
      </c>
      <c r="S27" t="n">
        <v>-22.1</v>
      </c>
      <c r="T27" t="n">
        <v>-0.6</v>
      </c>
      <c r="U27" t="inlineStr">
        <is>
          <t>-</t>
        </is>
      </c>
      <c r="V27" t="n">
        <v>1.2</v>
      </c>
      <c r="W27" t="inlineStr">
        <is>
          <t>-</t>
        </is>
      </c>
    </row>
    <row r="28">
      <c r="A28" s="5" t="inlineStr">
        <is>
          <t>Summe Umlaufvermögen</t>
        </is>
      </c>
      <c r="B28" s="5" t="inlineStr">
        <is>
          <t>Current Assets</t>
        </is>
      </c>
      <c r="C28" t="n">
        <v>733.9</v>
      </c>
      <c r="D28" t="n">
        <v>470.6</v>
      </c>
      <c r="E28" t="n">
        <v>438</v>
      </c>
      <c r="F28" t="n">
        <v>370.8</v>
      </c>
      <c r="G28" t="n">
        <v>277.4</v>
      </c>
      <c r="H28" t="n">
        <v>285.7</v>
      </c>
      <c r="I28" t="n">
        <v>212.1</v>
      </c>
      <c r="J28" t="n">
        <v>146.8</v>
      </c>
      <c r="K28" t="n">
        <v>140.4</v>
      </c>
      <c r="L28" t="n">
        <v>120.3</v>
      </c>
      <c r="M28" t="n">
        <v>93.2</v>
      </c>
      <c r="N28" t="n">
        <v>83.3</v>
      </c>
      <c r="O28" t="n">
        <v>67.90000000000001</v>
      </c>
      <c r="P28" t="n">
        <v>54.7</v>
      </c>
      <c r="Q28" t="n">
        <v>43.2</v>
      </c>
      <c r="R28" t="n">
        <v>32.1</v>
      </c>
      <c r="S28" t="n">
        <v>33.5</v>
      </c>
      <c r="T28" t="n">
        <v>45.2</v>
      </c>
      <c r="U28" t="n">
        <v>56.8</v>
      </c>
      <c r="V28" t="n">
        <v>47.6</v>
      </c>
      <c r="W28" t="inlineStr">
        <is>
          <t>-</t>
        </is>
      </c>
    </row>
    <row r="29">
      <c r="A29" s="5" t="inlineStr">
        <is>
          <t>Summe Anlagevermögen</t>
        </is>
      </c>
      <c r="B29" s="5" t="inlineStr">
        <is>
          <t>Fixed Assets</t>
        </is>
      </c>
      <c r="C29" t="n">
        <v>471.5</v>
      </c>
      <c r="D29" t="n">
        <v>367.5</v>
      </c>
      <c r="E29" t="n">
        <v>254.1</v>
      </c>
      <c r="F29" t="n">
        <v>167</v>
      </c>
      <c r="G29" t="n">
        <v>158.9</v>
      </c>
      <c r="H29" t="n">
        <v>153.6</v>
      </c>
      <c r="I29" t="n">
        <v>109.4</v>
      </c>
      <c r="J29" t="n">
        <v>61.8</v>
      </c>
      <c r="K29" t="n">
        <v>54.5</v>
      </c>
      <c r="L29" t="n">
        <v>57.1</v>
      </c>
      <c r="M29" t="n">
        <v>41.7</v>
      </c>
      <c r="N29" t="n">
        <v>37.4</v>
      </c>
      <c r="O29" t="n">
        <v>32.5</v>
      </c>
      <c r="P29" t="n">
        <v>31.2</v>
      </c>
      <c r="Q29" t="n">
        <v>26.9</v>
      </c>
      <c r="R29" t="n">
        <v>25.5</v>
      </c>
      <c r="S29" t="n">
        <v>25.4</v>
      </c>
      <c r="T29" t="n">
        <v>46.3</v>
      </c>
      <c r="U29" t="n">
        <v>44.6</v>
      </c>
      <c r="V29" t="n">
        <v>19.1</v>
      </c>
      <c r="W29" t="inlineStr">
        <is>
          <t>-</t>
        </is>
      </c>
    </row>
    <row r="30">
      <c r="A30" s="5" t="inlineStr">
        <is>
          <t>Summe Aktiva</t>
        </is>
      </c>
      <c r="B30" s="5" t="inlineStr">
        <is>
          <t>Total Assets</t>
        </is>
      </c>
      <c r="C30" t="n">
        <v>1205</v>
      </c>
      <c r="D30" t="n">
        <v>838.1</v>
      </c>
      <c r="E30" t="n">
        <v>692.1</v>
      </c>
      <c r="F30" t="n">
        <v>537.8</v>
      </c>
      <c r="G30" t="n">
        <v>436.3</v>
      </c>
      <c r="H30" t="n">
        <v>439.3</v>
      </c>
      <c r="I30" t="n">
        <v>321.5</v>
      </c>
      <c r="J30" t="n">
        <v>208.6</v>
      </c>
      <c r="K30" t="n">
        <v>194.9</v>
      </c>
      <c r="L30" t="n">
        <v>177.4</v>
      </c>
      <c r="M30" t="n">
        <v>134.9</v>
      </c>
      <c r="N30" t="n">
        <v>120.7</v>
      </c>
      <c r="O30" t="n">
        <v>100.4</v>
      </c>
      <c r="P30" t="n">
        <v>85.90000000000001</v>
      </c>
      <c r="Q30" t="n">
        <v>70.09999999999999</v>
      </c>
      <c r="R30" t="n">
        <v>57.6</v>
      </c>
      <c r="S30" t="n">
        <v>58.9</v>
      </c>
      <c r="T30" t="n">
        <v>91.5</v>
      </c>
      <c r="U30" t="n">
        <v>101.4</v>
      </c>
      <c r="V30" t="n">
        <v>66.7</v>
      </c>
      <c r="W30" t="inlineStr">
        <is>
          <t>-</t>
        </is>
      </c>
    </row>
    <row r="31">
      <c r="A31" s="5" t="inlineStr">
        <is>
          <t>Summe kurzfristiges Fremdkapital</t>
        </is>
      </c>
      <c r="B31" s="5" t="inlineStr">
        <is>
          <t>Short-Term Debt</t>
        </is>
      </c>
      <c r="C31" t="n">
        <v>472</v>
      </c>
      <c r="D31" t="n">
        <v>368.9</v>
      </c>
      <c r="E31" t="n">
        <v>294.6</v>
      </c>
      <c r="F31" t="n">
        <v>188.5</v>
      </c>
      <c r="G31" t="n">
        <v>159.6</v>
      </c>
      <c r="H31" t="n">
        <v>169.5</v>
      </c>
      <c r="I31" t="n">
        <v>134.7</v>
      </c>
      <c r="J31" t="n">
        <v>106.6</v>
      </c>
      <c r="K31" t="n">
        <v>109.8</v>
      </c>
      <c r="L31" t="n">
        <v>89.8</v>
      </c>
      <c r="M31" t="n">
        <v>67.5</v>
      </c>
      <c r="N31" t="n">
        <v>60.8</v>
      </c>
      <c r="O31" t="n">
        <v>45.8</v>
      </c>
      <c r="P31" t="n">
        <v>39.1</v>
      </c>
      <c r="Q31" t="n">
        <v>32.7</v>
      </c>
      <c r="R31" t="n">
        <v>24.8</v>
      </c>
      <c r="S31" t="n">
        <v>27.3</v>
      </c>
      <c r="T31" t="n">
        <v>38.2</v>
      </c>
      <c r="U31" t="n">
        <v>48</v>
      </c>
      <c r="V31" t="n">
        <v>32</v>
      </c>
      <c r="W31" t="inlineStr">
        <is>
          <t>-</t>
        </is>
      </c>
    </row>
    <row r="32">
      <c r="A32" s="5" t="inlineStr">
        <is>
          <t>Summe langfristiges Fremdkapital</t>
        </is>
      </c>
      <c r="B32" s="5" t="inlineStr">
        <is>
          <t>Long-Term Debt</t>
        </is>
      </c>
      <c r="C32" t="n">
        <v>156.1</v>
      </c>
      <c r="D32" t="n">
        <v>79</v>
      </c>
      <c r="E32" t="n">
        <v>33.3</v>
      </c>
      <c r="F32" t="n">
        <v>64.2</v>
      </c>
      <c r="G32" t="n">
        <v>72.40000000000001</v>
      </c>
      <c r="H32" t="n">
        <v>76</v>
      </c>
      <c r="I32" t="n">
        <v>23.9</v>
      </c>
      <c r="J32" t="n">
        <v>21.2</v>
      </c>
      <c r="K32" t="n">
        <v>24.2</v>
      </c>
      <c r="L32" t="n">
        <v>36.6</v>
      </c>
      <c r="M32" t="n">
        <v>23.5</v>
      </c>
      <c r="N32" t="n">
        <v>20.9</v>
      </c>
      <c r="O32" t="n">
        <v>18.3</v>
      </c>
      <c r="P32" t="n">
        <v>13.4</v>
      </c>
      <c r="Q32" t="n">
        <v>10.5</v>
      </c>
      <c r="R32" t="n">
        <v>8.9</v>
      </c>
      <c r="S32" t="n">
        <v>9.5</v>
      </c>
      <c r="T32" t="n">
        <v>7.9</v>
      </c>
      <c r="U32" t="n">
        <v>8.4</v>
      </c>
      <c r="V32" t="n">
        <v>0.4</v>
      </c>
      <c r="W32" t="inlineStr">
        <is>
          <t>-</t>
        </is>
      </c>
    </row>
    <row r="33">
      <c r="A33" s="5" t="inlineStr">
        <is>
          <t>Summe Fremdkapital</t>
        </is>
      </c>
      <c r="B33" s="5" t="inlineStr">
        <is>
          <t>Total Liabilities</t>
        </is>
      </c>
      <c r="C33" t="n">
        <v>628.1</v>
      </c>
      <c r="D33" t="n">
        <v>447.9</v>
      </c>
      <c r="E33" t="n">
        <v>327.9</v>
      </c>
      <c r="F33" t="n">
        <v>252.7</v>
      </c>
      <c r="G33" t="n">
        <v>276.7</v>
      </c>
      <c r="H33" t="n">
        <v>245.5</v>
      </c>
      <c r="I33" t="n">
        <v>158.6</v>
      </c>
      <c r="J33" t="n">
        <v>127.8</v>
      </c>
      <c r="K33" t="n">
        <v>134</v>
      </c>
      <c r="L33" t="n">
        <v>126.4</v>
      </c>
      <c r="M33" t="n">
        <v>91</v>
      </c>
      <c r="N33" t="n">
        <v>81.8</v>
      </c>
      <c r="O33" t="n">
        <v>64.09999999999999</v>
      </c>
      <c r="P33" t="n">
        <v>52.5</v>
      </c>
      <c r="Q33" t="n">
        <v>43.2</v>
      </c>
      <c r="R33" t="n">
        <v>33.7</v>
      </c>
      <c r="S33" t="n">
        <v>36.8</v>
      </c>
      <c r="T33" t="n">
        <v>46.1</v>
      </c>
      <c r="U33" t="n">
        <v>56.5</v>
      </c>
      <c r="V33" t="n">
        <v>32.4</v>
      </c>
      <c r="W33" t="inlineStr">
        <is>
          <t>-</t>
        </is>
      </c>
    </row>
    <row r="34">
      <c r="A34" s="5" t="inlineStr">
        <is>
          <t>Minderheitenanteil</t>
        </is>
      </c>
      <c r="B34" s="5" t="inlineStr">
        <is>
          <t>Minority Share</t>
        </is>
      </c>
      <c r="C34" t="inlineStr">
        <is>
          <t>-</t>
        </is>
      </c>
      <c r="D34" t="n">
        <v>2.1</v>
      </c>
      <c r="E34" t="n">
        <v>2.1</v>
      </c>
      <c r="F34" t="n">
        <v>1.9</v>
      </c>
      <c r="G34" t="n">
        <v>5.6</v>
      </c>
      <c r="H34" t="n">
        <v>8.199999999999999</v>
      </c>
      <c r="I34" t="n">
        <v>0.1</v>
      </c>
      <c r="J34" t="n">
        <v>0.2</v>
      </c>
      <c r="K34" t="n">
        <v>0.2</v>
      </c>
      <c r="L34" t="n">
        <v>0.1</v>
      </c>
      <c r="M34" t="inlineStr">
        <is>
          <t>-</t>
        </is>
      </c>
      <c r="N34" t="inlineStr">
        <is>
          <t>-</t>
        </is>
      </c>
      <c r="O34" t="inlineStr">
        <is>
          <t>-</t>
        </is>
      </c>
      <c r="P34" t="n">
        <v>1.7</v>
      </c>
      <c r="Q34" t="inlineStr">
        <is>
          <t>-</t>
        </is>
      </c>
      <c r="R34" t="inlineStr">
        <is>
          <t>-</t>
        </is>
      </c>
      <c r="S34" t="n">
        <v>0.6</v>
      </c>
      <c r="T34" t="n">
        <v>2.1</v>
      </c>
      <c r="U34" t="n">
        <v>2.3</v>
      </c>
      <c r="V34" t="n">
        <v>1.3</v>
      </c>
      <c r="W34" t="inlineStr">
        <is>
          <t>-</t>
        </is>
      </c>
    </row>
    <row r="35">
      <c r="A35" s="5" t="inlineStr">
        <is>
          <t>Summe Eigenkapital</t>
        </is>
      </c>
      <c r="B35" s="5" t="inlineStr">
        <is>
          <t>Equity</t>
        </is>
      </c>
      <c r="C35" t="n">
        <v>577.3</v>
      </c>
      <c r="D35" t="n">
        <v>388.1</v>
      </c>
      <c r="E35" t="n">
        <v>362.2</v>
      </c>
      <c r="F35" t="n">
        <v>283.2</v>
      </c>
      <c r="G35" t="n">
        <v>198.7</v>
      </c>
      <c r="H35" t="n">
        <v>185.6</v>
      </c>
      <c r="I35" t="n">
        <v>162.9</v>
      </c>
      <c r="J35" t="n">
        <v>80.59999999999999</v>
      </c>
      <c r="K35" t="n">
        <v>60.7</v>
      </c>
      <c r="L35" t="n">
        <v>50.9</v>
      </c>
      <c r="M35" t="n">
        <v>43.9</v>
      </c>
      <c r="N35" t="n">
        <v>38.9</v>
      </c>
      <c r="O35" t="n">
        <v>36.3</v>
      </c>
      <c r="P35" t="n">
        <v>31.7</v>
      </c>
      <c r="Q35" t="n">
        <v>26.9</v>
      </c>
      <c r="R35" t="n">
        <v>23.9</v>
      </c>
      <c r="S35" t="n">
        <v>21.5</v>
      </c>
      <c r="T35" t="n">
        <v>43.3</v>
      </c>
      <c r="U35" t="n">
        <v>42.6</v>
      </c>
      <c r="V35" t="n">
        <v>33</v>
      </c>
      <c r="W35" t="inlineStr">
        <is>
          <t>-</t>
        </is>
      </c>
    </row>
    <row r="36">
      <c r="A36" s="5" t="inlineStr">
        <is>
          <t>Summe Passiva</t>
        </is>
      </c>
      <c r="B36" s="5" t="inlineStr">
        <is>
          <t>Liabilities &amp; Shareholder Equity</t>
        </is>
      </c>
      <c r="C36" t="n">
        <v>1205</v>
      </c>
      <c r="D36" t="n">
        <v>838.1</v>
      </c>
      <c r="E36" t="n">
        <v>692.1</v>
      </c>
      <c r="F36" t="n">
        <v>537.8</v>
      </c>
      <c r="G36" t="n">
        <v>436.3</v>
      </c>
      <c r="H36" t="n">
        <v>439.3</v>
      </c>
      <c r="I36" t="n">
        <v>321.5</v>
      </c>
      <c r="J36" t="n">
        <v>208.6</v>
      </c>
      <c r="K36" t="n">
        <v>194.9</v>
      </c>
      <c r="L36" t="n">
        <v>177.4</v>
      </c>
      <c r="M36" t="n">
        <v>134.9</v>
      </c>
      <c r="N36" t="n">
        <v>120.7</v>
      </c>
      <c r="O36" t="n">
        <v>100.4</v>
      </c>
      <c r="P36" t="n">
        <v>85.90000000000001</v>
      </c>
      <c r="Q36" t="n">
        <v>70.09999999999999</v>
      </c>
      <c r="R36" t="n">
        <v>57.6</v>
      </c>
      <c r="S36" t="n">
        <v>58.9</v>
      </c>
      <c r="T36" t="n">
        <v>91.5</v>
      </c>
      <c r="U36" t="n">
        <v>101.4</v>
      </c>
      <c r="V36" t="n">
        <v>66.7</v>
      </c>
      <c r="W36" t="inlineStr">
        <is>
          <t>-</t>
        </is>
      </c>
    </row>
    <row r="37">
      <c r="A37" s="5" t="inlineStr">
        <is>
          <t>Mio.Aktien im Umlauf</t>
        </is>
      </c>
      <c r="B37" s="5" t="inlineStr">
        <is>
          <t>Million shares outstanding</t>
        </is>
      </c>
      <c r="C37" t="n">
        <v>38.55</v>
      </c>
      <c r="D37" t="n">
        <v>35.04</v>
      </c>
      <c r="E37" t="n">
        <v>35.04</v>
      </c>
      <c r="F37" t="n">
        <v>32.74</v>
      </c>
      <c r="G37" t="n">
        <v>29.76</v>
      </c>
      <c r="H37" t="n">
        <v>29.76</v>
      </c>
      <c r="I37" t="n">
        <v>29.23</v>
      </c>
      <c r="J37" t="n">
        <v>22.86</v>
      </c>
      <c r="K37" t="n">
        <v>20.78</v>
      </c>
      <c r="L37" t="n">
        <v>20.8</v>
      </c>
      <c r="M37" t="n">
        <v>20.8</v>
      </c>
      <c r="N37" t="n">
        <v>20.8</v>
      </c>
      <c r="O37" t="n">
        <v>20.8</v>
      </c>
      <c r="P37" t="n">
        <v>20.8</v>
      </c>
      <c r="Q37" t="n">
        <v>19.2</v>
      </c>
      <c r="R37" t="n">
        <v>17.2</v>
      </c>
      <c r="S37" t="n">
        <v>16</v>
      </c>
      <c r="T37" t="n">
        <v>15.4</v>
      </c>
      <c r="U37" t="n">
        <v>14.2</v>
      </c>
      <c r="V37" t="n">
        <v>11.8</v>
      </c>
      <c r="W37" t="n">
        <v>8.199999999999999</v>
      </c>
    </row>
    <row r="38">
      <c r="A38" s="5" t="inlineStr">
        <is>
          <t>Gezeichnetes Kapital (in Mio.)</t>
        </is>
      </c>
      <c r="B38" s="5" t="inlineStr">
        <is>
          <t>Subscribed Capital in M</t>
        </is>
      </c>
      <c r="C38" t="n">
        <v>38.55</v>
      </c>
      <c r="D38" t="n">
        <v>35.04</v>
      </c>
      <c r="E38" t="n">
        <v>35.04</v>
      </c>
      <c r="F38" t="n">
        <v>32.74</v>
      </c>
      <c r="G38" t="n">
        <v>29.76</v>
      </c>
      <c r="H38" t="n">
        <v>29.76</v>
      </c>
      <c r="I38" t="n">
        <v>29.23</v>
      </c>
      <c r="J38" t="n">
        <v>22.86</v>
      </c>
      <c r="K38" t="n">
        <v>20.78</v>
      </c>
      <c r="L38" t="n">
        <v>20.8</v>
      </c>
      <c r="M38" t="n">
        <v>20.8</v>
      </c>
      <c r="N38" t="n">
        <v>20.8</v>
      </c>
      <c r="O38" t="n">
        <v>20.8</v>
      </c>
      <c r="P38" t="n">
        <v>20.8</v>
      </c>
      <c r="Q38" t="n">
        <v>19.2</v>
      </c>
      <c r="R38" t="n">
        <v>17.2</v>
      </c>
      <c r="S38" t="n">
        <v>16</v>
      </c>
      <c r="T38" t="n">
        <v>15.4</v>
      </c>
      <c r="U38" t="n">
        <v>14.2</v>
      </c>
      <c r="V38" t="n">
        <v>11.8</v>
      </c>
      <c r="W38" t="n">
        <v>8.199999999999999</v>
      </c>
    </row>
    <row r="39">
      <c r="A39" s="5" t="inlineStr">
        <is>
          <t>Ergebnis je Aktie (brutto)</t>
        </is>
      </c>
      <c r="B39" s="5" t="inlineStr">
        <is>
          <t>Earnings per share</t>
        </is>
      </c>
      <c r="C39" t="n">
        <v>1.31</v>
      </c>
      <c r="D39" t="n">
        <v>1.83</v>
      </c>
      <c r="E39" t="n">
        <v>1.68</v>
      </c>
      <c r="F39" t="n">
        <v>1.51</v>
      </c>
      <c r="G39" t="n">
        <v>1.35</v>
      </c>
      <c r="H39" t="n">
        <v>0.89</v>
      </c>
      <c r="I39" t="n">
        <v>0.73</v>
      </c>
      <c r="J39" t="n">
        <v>0.83</v>
      </c>
      <c r="K39" t="n">
        <v>0.8100000000000001</v>
      </c>
      <c r="L39" t="n">
        <v>0.5600000000000001</v>
      </c>
      <c r="M39" t="n">
        <v>0.27</v>
      </c>
      <c r="N39" t="n">
        <v>0.28</v>
      </c>
      <c r="O39" t="n">
        <v>0.25</v>
      </c>
      <c r="P39" t="n">
        <v>0.16</v>
      </c>
      <c r="Q39" t="n">
        <v>0.07000000000000001</v>
      </c>
      <c r="R39" t="n">
        <v>0.02</v>
      </c>
      <c r="S39" t="n">
        <v>-1.17</v>
      </c>
      <c r="T39" t="n">
        <v>-0.05</v>
      </c>
      <c r="U39" t="n">
        <v>0.22</v>
      </c>
      <c r="V39" t="n">
        <v>0.38</v>
      </c>
      <c r="W39" t="inlineStr">
        <is>
          <t>-</t>
        </is>
      </c>
    </row>
    <row r="40">
      <c r="A40" s="5" t="inlineStr">
        <is>
          <t>Ergebnis je Aktie (unverwässert)</t>
        </is>
      </c>
      <c r="B40" s="5" t="inlineStr">
        <is>
          <t>Basic Earnings per share</t>
        </is>
      </c>
      <c r="C40" t="n">
        <v>0.99</v>
      </c>
      <c r="D40" t="n">
        <v>1.2</v>
      </c>
      <c r="E40" t="n">
        <v>1.2</v>
      </c>
      <c r="F40" t="n">
        <v>1.06</v>
      </c>
      <c r="G40" t="n">
        <v>1</v>
      </c>
      <c r="H40" t="n">
        <v>0.64</v>
      </c>
      <c r="I40" t="n">
        <v>0.62</v>
      </c>
      <c r="J40" t="n">
        <v>0.55</v>
      </c>
      <c r="K40" t="n">
        <v>0.5600000000000001</v>
      </c>
      <c r="L40" t="n">
        <v>0.4</v>
      </c>
      <c r="M40" t="n">
        <v>0.25</v>
      </c>
      <c r="N40" t="n">
        <v>0.22</v>
      </c>
      <c r="O40" t="n">
        <v>0.23</v>
      </c>
      <c r="P40" t="n">
        <v>0.12</v>
      </c>
      <c r="Q40" t="n">
        <v>0.055</v>
      </c>
      <c r="R40" t="n">
        <v>0.01</v>
      </c>
      <c r="S40" t="n">
        <v>-1.39</v>
      </c>
      <c r="T40" t="n">
        <v>-0.04</v>
      </c>
      <c r="U40" t="inlineStr">
        <is>
          <t>-</t>
        </is>
      </c>
      <c r="V40" t="n">
        <v>0.1</v>
      </c>
      <c r="W40" t="n">
        <v>0.08</v>
      </c>
    </row>
    <row r="41">
      <c r="A41" s="5" t="inlineStr">
        <is>
          <t>Ergebnis je Aktie (verwässert)</t>
        </is>
      </c>
      <c r="B41" s="5" t="inlineStr">
        <is>
          <t>Diluted Earnings per share</t>
        </is>
      </c>
      <c r="C41" t="n">
        <v>0.99</v>
      </c>
      <c r="D41" t="n">
        <v>1.2</v>
      </c>
      <c r="E41" t="n">
        <v>1.17</v>
      </c>
      <c r="F41" t="n">
        <v>1.02</v>
      </c>
      <c r="G41" t="n">
        <v>0.97</v>
      </c>
      <c r="H41" t="n">
        <v>0.6</v>
      </c>
      <c r="I41" t="n">
        <v>0.62</v>
      </c>
      <c r="J41" t="n">
        <v>0.55</v>
      </c>
      <c r="K41" t="n">
        <v>0.5600000000000001</v>
      </c>
      <c r="L41" t="n">
        <v>0.4</v>
      </c>
      <c r="M41" t="n">
        <v>0.25</v>
      </c>
      <c r="N41" t="n">
        <v>0.22</v>
      </c>
      <c r="O41" t="n">
        <v>0.23</v>
      </c>
      <c r="P41" t="n">
        <v>0.12</v>
      </c>
      <c r="Q41" t="n">
        <v>0.055</v>
      </c>
      <c r="R41" t="n">
        <v>0.01</v>
      </c>
      <c r="S41" t="n">
        <v>-1.39</v>
      </c>
      <c r="T41" t="n">
        <v>-0.04</v>
      </c>
      <c r="U41" t="inlineStr">
        <is>
          <t>-</t>
        </is>
      </c>
      <c r="V41" t="n">
        <v>0.1</v>
      </c>
      <c r="W41" t="n">
        <v>0.08</v>
      </c>
    </row>
    <row r="42">
      <c r="A42" s="5" t="inlineStr">
        <is>
          <t>Dividende je Aktie</t>
        </is>
      </c>
      <c r="B42" s="5" t="inlineStr">
        <is>
          <t>Dividend per share</t>
        </is>
      </c>
      <c r="C42" t="n">
        <v>0.5</v>
      </c>
      <c r="D42" t="n">
        <v>0.5</v>
      </c>
      <c r="E42" t="n">
        <v>0.5</v>
      </c>
      <c r="F42" t="n">
        <v>0.25</v>
      </c>
      <c r="G42" t="n">
        <v>0.25</v>
      </c>
      <c r="H42" t="n">
        <v>0.25</v>
      </c>
      <c r="I42" t="n">
        <v>0.2</v>
      </c>
      <c r="J42" t="n">
        <v>0.18</v>
      </c>
      <c r="K42" t="n">
        <v>0.15</v>
      </c>
      <c r="L42" t="n">
        <v>0.075</v>
      </c>
      <c r="M42" t="n">
        <v>0.075</v>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17.52</v>
      </c>
      <c r="D43" t="n">
        <v>17.52</v>
      </c>
      <c r="E43" t="n">
        <v>17.52</v>
      </c>
      <c r="F43" t="n">
        <v>8.199999999999999</v>
      </c>
      <c r="G43" t="n">
        <v>8.199999999999999</v>
      </c>
      <c r="H43" t="n">
        <v>7.4</v>
      </c>
      <c r="I43" t="n">
        <v>5.8</v>
      </c>
      <c r="J43" t="n">
        <v>4</v>
      </c>
      <c r="K43" t="n">
        <v>3.1</v>
      </c>
      <c r="L43" t="n">
        <v>1.6</v>
      </c>
      <c r="M43" t="n">
        <v>1.5</v>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40.19</v>
      </c>
      <c r="D44" t="n">
        <v>39.35</v>
      </c>
      <c r="E44" t="n">
        <v>33.14</v>
      </c>
      <c r="F44" t="n">
        <v>31.25</v>
      </c>
      <c r="G44" t="n">
        <v>31.34</v>
      </c>
      <c r="H44" t="n">
        <v>27.85</v>
      </c>
      <c r="I44" t="n">
        <v>20.98</v>
      </c>
      <c r="J44" t="n">
        <v>24.41</v>
      </c>
      <c r="K44" t="n">
        <v>26.2</v>
      </c>
      <c r="L44" t="n">
        <v>26.41</v>
      </c>
      <c r="M44" t="n">
        <v>20.31</v>
      </c>
      <c r="N44" t="n">
        <v>16.62</v>
      </c>
      <c r="O44" t="n">
        <v>14.43</v>
      </c>
      <c r="P44" t="n">
        <v>12.74</v>
      </c>
      <c r="Q44" t="n">
        <v>11.78</v>
      </c>
      <c r="R44" t="n">
        <v>12.03</v>
      </c>
      <c r="S44" t="n">
        <v>12.01</v>
      </c>
      <c r="T44" t="n">
        <v>17.24</v>
      </c>
      <c r="U44" t="n">
        <v>17.14</v>
      </c>
      <c r="V44" t="n">
        <v>13.35</v>
      </c>
      <c r="W44" t="inlineStr">
        <is>
          <t>-</t>
        </is>
      </c>
    </row>
    <row r="45">
      <c r="A45" s="5" t="inlineStr">
        <is>
          <t>Buchwert je Aktie</t>
        </is>
      </c>
      <c r="B45" s="5" t="inlineStr">
        <is>
          <t>Book value per share</t>
        </is>
      </c>
      <c r="C45" t="n">
        <v>14.98</v>
      </c>
      <c r="D45" t="n">
        <v>11.07</v>
      </c>
      <c r="E45" t="n">
        <v>10.34</v>
      </c>
      <c r="F45" t="n">
        <v>8.65</v>
      </c>
      <c r="G45" t="n">
        <v>6.68</v>
      </c>
      <c r="H45" t="n">
        <v>6.24</v>
      </c>
      <c r="I45" t="n">
        <v>5.57</v>
      </c>
      <c r="J45" t="n">
        <v>3.53</v>
      </c>
      <c r="K45" t="n">
        <v>2.92</v>
      </c>
      <c r="L45" t="n">
        <v>2.45</v>
      </c>
      <c r="M45" t="n">
        <v>2.11</v>
      </c>
      <c r="N45" t="n">
        <v>1.87</v>
      </c>
      <c r="O45" t="n">
        <v>1.75</v>
      </c>
      <c r="P45" t="n">
        <v>1.52</v>
      </c>
      <c r="Q45" t="n">
        <v>1.4</v>
      </c>
      <c r="R45" t="n">
        <v>1.39</v>
      </c>
      <c r="S45" t="n">
        <v>1.34</v>
      </c>
      <c r="T45" t="n">
        <v>2.81</v>
      </c>
      <c r="U45" t="n">
        <v>3</v>
      </c>
      <c r="V45" t="n">
        <v>2.8</v>
      </c>
      <c r="W45" t="inlineStr">
        <is>
          <t>-</t>
        </is>
      </c>
    </row>
    <row r="46">
      <c r="A46" s="5" t="inlineStr">
        <is>
          <t>Cashflow je Aktie</t>
        </is>
      </c>
      <c r="B46" s="5" t="inlineStr">
        <is>
          <t>Cashflow per share</t>
        </is>
      </c>
      <c r="C46" t="n">
        <v>3.37</v>
      </c>
      <c r="D46" t="n">
        <v>2.34</v>
      </c>
      <c r="E46" t="n">
        <v>3.56</v>
      </c>
      <c r="F46" t="n">
        <v>1.47</v>
      </c>
      <c r="G46" t="n">
        <v>0.46</v>
      </c>
      <c r="H46" t="n">
        <v>1.18</v>
      </c>
      <c r="I46" t="n">
        <v>0.66</v>
      </c>
      <c r="J46" t="n">
        <v>0.7</v>
      </c>
      <c r="K46" t="n">
        <v>1.28</v>
      </c>
      <c r="L46" t="n">
        <v>0.8100000000000001</v>
      </c>
      <c r="M46" t="n">
        <v>0.51</v>
      </c>
      <c r="N46" t="n">
        <v>0.62</v>
      </c>
      <c r="O46" t="n">
        <v>0.29</v>
      </c>
      <c r="P46" t="n">
        <v>-0.06</v>
      </c>
      <c r="Q46" t="n">
        <v>0.13</v>
      </c>
      <c r="R46" t="n">
        <v>0.28</v>
      </c>
      <c r="S46" t="n">
        <v>0.04</v>
      </c>
      <c r="T46" t="n">
        <v>0.23</v>
      </c>
      <c r="U46" t="n">
        <v>-0.06</v>
      </c>
      <c r="V46" t="n">
        <v>-0.28</v>
      </c>
      <c r="W46" t="inlineStr">
        <is>
          <t>-</t>
        </is>
      </c>
    </row>
    <row r="47">
      <c r="A47" s="5" t="inlineStr">
        <is>
          <t>Bilanzsumme je Aktie</t>
        </is>
      </c>
      <c r="B47" s="5" t="inlineStr">
        <is>
          <t>Total assets per share</t>
        </is>
      </c>
      <c r="C47" t="n">
        <v>31.27</v>
      </c>
      <c r="D47" t="n">
        <v>23.92</v>
      </c>
      <c r="E47" t="n">
        <v>19.75</v>
      </c>
      <c r="F47" t="n">
        <v>16.43</v>
      </c>
      <c r="G47" t="n">
        <v>14.66</v>
      </c>
      <c r="H47" t="n">
        <v>14.76</v>
      </c>
      <c r="I47" t="n">
        <v>11</v>
      </c>
      <c r="J47" t="n">
        <v>9.130000000000001</v>
      </c>
      <c r="K47" t="n">
        <v>9.380000000000001</v>
      </c>
      <c r="L47" t="n">
        <v>8.529999999999999</v>
      </c>
      <c r="M47" t="n">
        <v>6.49</v>
      </c>
      <c r="N47" t="n">
        <v>5.8</v>
      </c>
      <c r="O47" t="n">
        <v>4.83</v>
      </c>
      <c r="P47" t="n">
        <v>4.13</v>
      </c>
      <c r="Q47" t="n">
        <v>3.65</v>
      </c>
      <c r="R47" t="n">
        <v>3.35</v>
      </c>
      <c r="S47" t="n">
        <v>3.68</v>
      </c>
      <c r="T47" t="n">
        <v>5.94</v>
      </c>
      <c r="U47" t="n">
        <v>7.14</v>
      </c>
      <c r="V47" t="n">
        <v>5.65</v>
      </c>
      <c r="W47" t="inlineStr">
        <is>
          <t>-</t>
        </is>
      </c>
    </row>
    <row r="48">
      <c r="A48" s="5" t="inlineStr">
        <is>
          <t>Personal am Ende des Jahres</t>
        </is>
      </c>
      <c r="B48" s="5" t="inlineStr">
        <is>
          <t>Staff at the end of year</t>
        </is>
      </c>
      <c r="C48" t="n">
        <v>3820</v>
      </c>
      <c r="D48" t="n">
        <v>3403</v>
      </c>
      <c r="E48" t="n">
        <v>2913</v>
      </c>
      <c r="F48" t="n">
        <v>2657</v>
      </c>
      <c r="G48" t="n">
        <v>2724</v>
      </c>
      <c r="H48" t="n">
        <v>2909</v>
      </c>
      <c r="I48" t="n">
        <v>2360</v>
      </c>
      <c r="J48" t="n">
        <v>2076</v>
      </c>
      <c r="K48" t="n">
        <v>2097</v>
      </c>
      <c r="L48" t="n">
        <v>2039</v>
      </c>
      <c r="M48" t="n">
        <v>2000</v>
      </c>
      <c r="N48" t="n">
        <v>1720</v>
      </c>
      <c r="O48" t="n">
        <v>1319</v>
      </c>
      <c r="P48" t="n">
        <v>1254</v>
      </c>
      <c r="Q48" t="n">
        <v>567</v>
      </c>
      <c r="R48" t="n">
        <v>420</v>
      </c>
      <c r="S48" t="n">
        <v>422</v>
      </c>
      <c r="T48" t="n">
        <v>443</v>
      </c>
      <c r="U48" t="n">
        <v>620</v>
      </c>
      <c r="V48" t="n">
        <v>428</v>
      </c>
      <c r="W48" t="inlineStr">
        <is>
          <t>-</t>
        </is>
      </c>
    </row>
    <row r="49">
      <c r="A49" s="5" t="inlineStr">
        <is>
          <t>Personalaufwand in Mio. EUR</t>
        </is>
      </c>
      <c r="B49" s="5" t="inlineStr">
        <is>
          <t>Personnel expenses in M</t>
        </is>
      </c>
      <c r="C49" t="n">
        <v>263.7</v>
      </c>
      <c r="D49" t="n">
        <v>228.2</v>
      </c>
      <c r="E49" t="n">
        <v>191</v>
      </c>
      <c r="F49" t="n">
        <v>178.6</v>
      </c>
      <c r="G49" t="n">
        <v>169.9</v>
      </c>
      <c r="H49" t="n">
        <v>166.4</v>
      </c>
      <c r="I49" t="n">
        <v>123.2</v>
      </c>
      <c r="J49" t="n">
        <v>112.4</v>
      </c>
      <c r="K49" t="n">
        <v>108</v>
      </c>
      <c r="L49" t="n">
        <v>97</v>
      </c>
      <c r="M49" t="n">
        <v>82.8</v>
      </c>
      <c r="N49" t="n">
        <v>71.09999999999999</v>
      </c>
      <c r="O49" t="n">
        <v>59</v>
      </c>
      <c r="P49" t="n">
        <v>42</v>
      </c>
      <c r="Q49" t="n">
        <v>25</v>
      </c>
      <c r="R49" t="n">
        <v>18.7</v>
      </c>
      <c r="S49" t="n">
        <v>17.8</v>
      </c>
      <c r="T49" t="n">
        <v>20.4</v>
      </c>
      <c r="U49" t="n">
        <v>22.5</v>
      </c>
      <c r="V49" t="n">
        <v>10.8</v>
      </c>
      <c r="W49" t="inlineStr">
        <is>
          <t>-</t>
        </is>
      </c>
    </row>
    <row r="50">
      <c r="A50" s="5" t="inlineStr">
        <is>
          <t>Aufwand je Mitarbeiter in EUR</t>
        </is>
      </c>
      <c r="B50" s="5" t="inlineStr">
        <is>
          <t>Effort per employee</t>
        </is>
      </c>
      <c r="C50" t="n">
        <v>69031</v>
      </c>
      <c r="D50" t="n">
        <v>67058</v>
      </c>
      <c r="E50" t="n">
        <v>65568</v>
      </c>
      <c r="F50" t="n">
        <v>67219</v>
      </c>
      <c r="G50" t="n">
        <v>62372</v>
      </c>
      <c r="H50" t="n">
        <v>57202</v>
      </c>
      <c r="I50" t="n">
        <v>52203</v>
      </c>
      <c r="J50" t="n">
        <v>54143</v>
      </c>
      <c r="K50" t="n">
        <v>51502</v>
      </c>
      <c r="L50" t="n">
        <v>47572</v>
      </c>
      <c r="M50" t="n">
        <v>41400</v>
      </c>
      <c r="N50" t="n">
        <v>41337</v>
      </c>
      <c r="O50" t="n">
        <v>44731</v>
      </c>
      <c r="P50" t="n">
        <v>33493</v>
      </c>
      <c r="Q50" t="n">
        <v>44092</v>
      </c>
      <c r="R50" t="n">
        <v>44524</v>
      </c>
      <c r="S50" t="n">
        <v>42180</v>
      </c>
      <c r="T50" t="n">
        <v>46050</v>
      </c>
      <c r="U50" t="n">
        <v>36290</v>
      </c>
      <c r="V50" t="n">
        <v>25234</v>
      </c>
      <c r="W50" t="inlineStr">
        <is>
          <t>-</t>
        </is>
      </c>
    </row>
    <row r="51">
      <c r="A51" s="5" t="inlineStr">
        <is>
          <t>Umsatz je Aktie</t>
        </is>
      </c>
      <c r="B51" s="5" t="inlineStr">
        <is>
          <t>Revenue per share</t>
        </is>
      </c>
      <c r="C51" t="n">
        <v>405574</v>
      </c>
      <c r="D51" t="n">
        <v>405202</v>
      </c>
      <c r="E51" t="n">
        <v>398641</v>
      </c>
      <c r="F51" t="n">
        <v>385021</v>
      </c>
      <c r="G51" t="n">
        <v>342438</v>
      </c>
      <c r="H51" t="n">
        <v>284930</v>
      </c>
      <c r="I51" t="n">
        <v>260082</v>
      </c>
      <c r="J51" t="n">
        <v>268825</v>
      </c>
      <c r="K51" t="n">
        <v>259599</v>
      </c>
      <c r="L51" t="n">
        <v>269394</v>
      </c>
      <c r="M51" t="n">
        <v>213055</v>
      </c>
      <c r="N51" t="n">
        <v>200930</v>
      </c>
      <c r="O51" t="n">
        <v>227520</v>
      </c>
      <c r="P51" t="n">
        <v>211881</v>
      </c>
      <c r="Q51" t="n">
        <v>398765</v>
      </c>
      <c r="R51" t="n">
        <v>492619</v>
      </c>
      <c r="S51" t="n">
        <v>455213</v>
      </c>
      <c r="T51" t="n">
        <v>599322</v>
      </c>
      <c r="U51" t="n">
        <v>392580</v>
      </c>
      <c r="V51" t="n">
        <v>367990</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9581</v>
      </c>
      <c r="D53" t="n">
        <v>12489</v>
      </c>
      <c r="E53" t="n">
        <v>13663</v>
      </c>
      <c r="F53" t="n">
        <v>12571</v>
      </c>
      <c r="G53" t="n">
        <v>8223</v>
      </c>
      <c r="H53" t="n">
        <v>4366</v>
      </c>
      <c r="I53" t="n">
        <v>6144</v>
      </c>
      <c r="J53" t="n">
        <v>5540</v>
      </c>
      <c r="K53" t="n">
        <v>5484</v>
      </c>
      <c r="L53" t="n">
        <v>3825</v>
      </c>
      <c r="M53" t="n">
        <v>2550</v>
      </c>
      <c r="N53" t="n">
        <v>1570</v>
      </c>
      <c r="O53" t="n">
        <v>3563</v>
      </c>
      <c r="P53" t="n">
        <v>1914</v>
      </c>
      <c r="Q53" t="n">
        <v>1764</v>
      </c>
      <c r="R53" t="n">
        <v>476.19</v>
      </c>
      <c r="S53" t="n">
        <v>-52370</v>
      </c>
      <c r="T53" t="n">
        <v>-1354</v>
      </c>
      <c r="U53" t="inlineStr">
        <is>
          <t>-</t>
        </is>
      </c>
      <c r="V53" t="n">
        <v>2804</v>
      </c>
      <c r="W53" t="inlineStr">
        <is>
          <t>-</t>
        </is>
      </c>
    </row>
    <row r="54">
      <c r="A54" s="5" t="inlineStr">
        <is>
          <t>KGV (Kurs/Gewinn)</t>
        </is>
      </c>
      <c r="B54" s="5" t="inlineStr">
        <is>
          <t>PE (price/earnings)</t>
        </is>
      </c>
      <c r="C54" t="n">
        <v>53.1</v>
      </c>
      <c r="D54" t="n">
        <v>23.9</v>
      </c>
      <c r="E54" t="n">
        <v>28.9</v>
      </c>
      <c r="F54" t="n">
        <v>21.3</v>
      </c>
      <c r="G54" t="n">
        <v>22</v>
      </c>
      <c r="H54" t="n">
        <v>27.9</v>
      </c>
      <c r="I54" t="n">
        <v>25</v>
      </c>
      <c r="J54" t="n">
        <v>12.4</v>
      </c>
      <c r="K54" t="n">
        <v>7.9</v>
      </c>
      <c r="L54" t="n">
        <v>11.7</v>
      </c>
      <c r="M54" t="n">
        <v>8</v>
      </c>
      <c r="N54" t="n">
        <v>5.2</v>
      </c>
      <c r="O54" t="n">
        <v>8.6</v>
      </c>
      <c r="P54" t="n">
        <v>13.3</v>
      </c>
      <c r="Q54" t="n">
        <v>26.9</v>
      </c>
      <c r="R54" t="n">
        <v>128.5</v>
      </c>
      <c r="S54" t="inlineStr">
        <is>
          <t>-</t>
        </is>
      </c>
      <c r="T54" t="inlineStr">
        <is>
          <t>-</t>
        </is>
      </c>
      <c r="U54" t="inlineStr">
        <is>
          <t>-</t>
        </is>
      </c>
      <c r="V54" t="n">
        <v>46</v>
      </c>
      <c r="W54" t="n">
        <v>37.3</v>
      </c>
    </row>
    <row r="55">
      <c r="A55" s="5" t="inlineStr">
        <is>
          <t>KUV (Kurs/Umsatz)</t>
        </is>
      </c>
      <c r="B55" s="5" t="inlineStr">
        <is>
          <t>PS (price/sales)</t>
        </is>
      </c>
      <c r="C55" t="n">
        <v>1.31</v>
      </c>
      <c r="D55" t="n">
        <v>0.73</v>
      </c>
      <c r="E55" t="n">
        <v>1.05</v>
      </c>
      <c r="F55" t="n">
        <v>0.72</v>
      </c>
      <c r="G55" t="n">
        <v>0.7</v>
      </c>
      <c r="H55" t="n">
        <v>0.64</v>
      </c>
      <c r="I55" t="n">
        <v>0.73</v>
      </c>
      <c r="J55" t="n">
        <v>0.28</v>
      </c>
      <c r="K55" t="n">
        <v>0.17</v>
      </c>
      <c r="L55" t="n">
        <v>0.18</v>
      </c>
      <c r="M55" t="n">
        <v>0.1</v>
      </c>
      <c r="N55" t="n">
        <v>0.07000000000000001</v>
      </c>
      <c r="O55" t="n">
        <v>0.13</v>
      </c>
      <c r="P55" t="n">
        <v>0.13</v>
      </c>
      <c r="Q55" t="n">
        <v>0.13</v>
      </c>
      <c r="R55" t="n">
        <v>0.11</v>
      </c>
      <c r="S55" t="n">
        <v>0.08</v>
      </c>
      <c r="T55" t="n">
        <v>0.08</v>
      </c>
      <c r="U55" t="n">
        <v>0.16</v>
      </c>
      <c r="V55" t="n">
        <v>0.34</v>
      </c>
      <c r="W55" t="inlineStr">
        <is>
          <t>-</t>
        </is>
      </c>
    </row>
    <row r="56">
      <c r="A56" s="5" t="inlineStr">
        <is>
          <t>KBV (Kurs/Buchwert)</t>
        </is>
      </c>
      <c r="B56" s="5" t="inlineStr">
        <is>
          <t>PB (price/book value)</t>
        </is>
      </c>
      <c r="C56" t="n">
        <v>3.51</v>
      </c>
      <c r="D56" t="n">
        <v>2.59</v>
      </c>
      <c r="E56" t="n">
        <v>3.36</v>
      </c>
      <c r="F56" t="n">
        <v>2.6</v>
      </c>
      <c r="G56" t="n">
        <v>3.27</v>
      </c>
      <c r="H56" t="n">
        <v>2.84</v>
      </c>
      <c r="I56" t="n">
        <v>2.76</v>
      </c>
      <c r="J56" t="n">
        <v>1.91</v>
      </c>
      <c r="K56" t="n">
        <v>1.51</v>
      </c>
      <c r="L56" t="n">
        <v>1.91</v>
      </c>
      <c r="M56" t="n">
        <v>0.93</v>
      </c>
      <c r="N56" t="n">
        <v>0.61</v>
      </c>
      <c r="O56" t="n">
        <v>1.11</v>
      </c>
      <c r="P56" t="n">
        <v>1.05</v>
      </c>
      <c r="Q56" t="n">
        <v>1.06</v>
      </c>
      <c r="R56" t="n">
        <v>0.92</v>
      </c>
      <c r="S56" t="n">
        <v>0.73</v>
      </c>
      <c r="T56" t="n">
        <v>0.51</v>
      </c>
      <c r="U56" t="n">
        <v>0.89</v>
      </c>
      <c r="V56" t="n">
        <v>1.64</v>
      </c>
      <c r="W56" t="inlineStr">
        <is>
          <t>-</t>
        </is>
      </c>
    </row>
    <row r="57">
      <c r="A57" s="5" t="inlineStr">
        <is>
          <t>KCV (Kurs/Cashflow)</t>
        </is>
      </c>
      <c r="B57" s="5" t="inlineStr">
        <is>
          <t>PC (price/cashflow)</t>
        </is>
      </c>
      <c r="C57" t="n">
        <v>15.62</v>
      </c>
      <c r="D57" t="n">
        <v>12.26</v>
      </c>
      <c r="E57" t="n">
        <v>9.74</v>
      </c>
      <c r="F57" t="n">
        <v>15.28</v>
      </c>
      <c r="G57" t="n">
        <v>47.85</v>
      </c>
      <c r="H57" t="n">
        <v>15.08</v>
      </c>
      <c r="I57" t="n">
        <v>23.45</v>
      </c>
      <c r="J57" t="n">
        <v>9.58</v>
      </c>
      <c r="K57" t="n">
        <v>3.43</v>
      </c>
      <c r="L57" t="n">
        <v>5.75</v>
      </c>
      <c r="M57" t="n">
        <v>3.8</v>
      </c>
      <c r="N57" t="n">
        <v>1.84</v>
      </c>
      <c r="O57" t="n">
        <v>6.69</v>
      </c>
      <c r="P57" t="n">
        <v>-27.65</v>
      </c>
      <c r="Q57" t="n">
        <v>11.37</v>
      </c>
      <c r="R57" t="n">
        <v>4.6</v>
      </c>
      <c r="S57" t="n">
        <v>22.4</v>
      </c>
      <c r="T57" t="n">
        <v>6.27</v>
      </c>
      <c r="U57" t="n">
        <v>-42.21</v>
      </c>
      <c r="V57" t="n">
        <v>-16.45</v>
      </c>
      <c r="W57" t="inlineStr">
        <is>
          <t>-</t>
        </is>
      </c>
    </row>
    <row r="58">
      <c r="A58" s="5" t="inlineStr">
        <is>
          <t>Dividendenrendite in %</t>
        </is>
      </c>
      <c r="B58" s="5" t="inlineStr">
        <is>
          <t>Dividend Yield in %</t>
        </is>
      </c>
      <c r="C58" t="n">
        <v>0.95</v>
      </c>
      <c r="D58" t="n">
        <v>1.74</v>
      </c>
      <c r="E58" t="n">
        <v>1.44</v>
      </c>
      <c r="F58" t="n">
        <v>1.11</v>
      </c>
      <c r="G58" t="n">
        <v>1.14</v>
      </c>
      <c r="H58" t="n">
        <v>1.41</v>
      </c>
      <c r="I58" t="n">
        <v>1.3</v>
      </c>
      <c r="J58" t="n">
        <v>2.59</v>
      </c>
      <c r="K58" t="n">
        <v>3.41</v>
      </c>
      <c r="L58" t="n">
        <v>1.6</v>
      </c>
      <c r="M58" t="n">
        <v>3.84</v>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1.9</v>
      </c>
      <c r="D59" t="n">
        <v>4.2</v>
      </c>
      <c r="E59" t="n">
        <v>3.5</v>
      </c>
      <c r="F59" t="n">
        <v>4.7</v>
      </c>
      <c r="G59" t="n">
        <v>4.6</v>
      </c>
      <c r="H59" t="n">
        <v>3.6</v>
      </c>
      <c r="I59" t="n">
        <v>4</v>
      </c>
      <c r="J59" t="n">
        <v>8.1</v>
      </c>
      <c r="K59" t="n">
        <v>12.6</v>
      </c>
      <c r="L59" t="n">
        <v>8.6</v>
      </c>
      <c r="M59" t="n">
        <v>12.5</v>
      </c>
      <c r="N59" t="n">
        <v>19.4</v>
      </c>
      <c r="O59" t="n">
        <v>11.7</v>
      </c>
      <c r="P59" t="n">
        <v>7.5</v>
      </c>
      <c r="Q59" t="n">
        <v>3.7</v>
      </c>
      <c r="R59" t="n">
        <v>0.8</v>
      </c>
      <c r="S59" t="n">
        <v>-141.8</v>
      </c>
      <c r="T59" t="n">
        <v>-2.8</v>
      </c>
      <c r="U59" t="inlineStr">
        <is>
          <t>-</t>
        </is>
      </c>
      <c r="V59" t="n">
        <v>2.2</v>
      </c>
      <c r="W59" t="n">
        <v>2.7</v>
      </c>
    </row>
    <row r="60">
      <c r="A60" s="5" t="inlineStr">
        <is>
          <t>Eigenkapitalrendite in %</t>
        </is>
      </c>
      <c r="B60" s="5" t="inlineStr">
        <is>
          <t>Return on Equity in %</t>
        </is>
      </c>
      <c r="C60" t="n">
        <v>6.34</v>
      </c>
      <c r="D60" t="n">
        <v>10.95</v>
      </c>
      <c r="E60" t="n">
        <v>10.99</v>
      </c>
      <c r="F60" t="n">
        <v>11.79</v>
      </c>
      <c r="G60" t="n">
        <v>11.27</v>
      </c>
      <c r="H60" t="n">
        <v>6.84</v>
      </c>
      <c r="I60" t="n">
        <v>8.9</v>
      </c>
      <c r="J60" t="n">
        <v>14.27</v>
      </c>
      <c r="K60" t="n">
        <v>18.95</v>
      </c>
      <c r="L60" t="n">
        <v>15.32</v>
      </c>
      <c r="M60" t="n">
        <v>11.62</v>
      </c>
      <c r="N60" t="n">
        <v>6.94</v>
      </c>
      <c r="O60" t="n">
        <v>12.95</v>
      </c>
      <c r="P60" t="n">
        <v>7.57</v>
      </c>
      <c r="Q60" t="n">
        <v>3.72</v>
      </c>
      <c r="R60" t="n">
        <v>0.84</v>
      </c>
      <c r="S60" t="n">
        <v>-102.79</v>
      </c>
      <c r="T60" t="n">
        <v>-1.39</v>
      </c>
      <c r="U60" t="inlineStr">
        <is>
          <t>-</t>
        </is>
      </c>
      <c r="V60" t="n">
        <v>3.64</v>
      </c>
      <c r="W60" t="inlineStr">
        <is>
          <t>-</t>
        </is>
      </c>
    </row>
    <row r="61">
      <c r="A61" s="5" t="inlineStr">
        <is>
          <t>Umsatzrendite in %</t>
        </is>
      </c>
      <c r="B61" s="5" t="inlineStr">
        <is>
          <t>Return on sales in %</t>
        </is>
      </c>
      <c r="C61" t="n">
        <v>2.36</v>
      </c>
      <c r="D61" t="n">
        <v>3.08</v>
      </c>
      <c r="E61" t="n">
        <v>3.43</v>
      </c>
      <c r="F61" t="n">
        <v>3.26</v>
      </c>
      <c r="G61" t="n">
        <v>2.4</v>
      </c>
      <c r="H61" t="n">
        <v>1.53</v>
      </c>
      <c r="I61" t="n">
        <v>2.36</v>
      </c>
      <c r="J61" t="n">
        <v>2.06</v>
      </c>
      <c r="K61" t="n">
        <v>2.11</v>
      </c>
      <c r="L61" t="n">
        <v>1.42</v>
      </c>
      <c r="M61" t="n">
        <v>1.21</v>
      </c>
      <c r="N61" t="n">
        <v>0.78</v>
      </c>
      <c r="O61" t="n">
        <v>1.57</v>
      </c>
      <c r="P61" t="n">
        <v>0.91</v>
      </c>
      <c r="Q61" t="n">
        <v>0.44</v>
      </c>
      <c r="R61" t="n">
        <v>0.1</v>
      </c>
      <c r="S61" t="n">
        <v>-11.5</v>
      </c>
      <c r="T61" t="n">
        <v>-0.23</v>
      </c>
      <c r="U61" t="inlineStr">
        <is>
          <t>-</t>
        </is>
      </c>
      <c r="V61" t="n">
        <v>0.76</v>
      </c>
      <c r="W61" t="inlineStr">
        <is>
          <t>-</t>
        </is>
      </c>
    </row>
    <row r="62">
      <c r="A62" s="5" t="inlineStr">
        <is>
          <t>Gesamtkapitalrendite in %</t>
        </is>
      </c>
      <c r="B62" s="5" t="inlineStr">
        <is>
          <t>Total Return on Investment in %</t>
        </is>
      </c>
      <c r="C62" t="n">
        <v>3.29</v>
      </c>
      <c r="D62" t="n">
        <v>5.33</v>
      </c>
      <c r="E62" t="n">
        <v>6.11</v>
      </c>
      <c r="F62" t="n">
        <v>6.82</v>
      </c>
      <c r="G62" t="n">
        <v>5.91</v>
      </c>
      <c r="H62" t="n">
        <v>3.57</v>
      </c>
      <c r="I62" t="n">
        <v>4.95</v>
      </c>
      <c r="J62" t="n">
        <v>6.52</v>
      </c>
      <c r="K62" t="n">
        <v>6.88</v>
      </c>
      <c r="L62" t="n">
        <v>5.52</v>
      </c>
      <c r="M62" t="n">
        <v>4.74</v>
      </c>
      <c r="N62" t="n">
        <v>3.15</v>
      </c>
      <c r="O62" t="n">
        <v>5.58</v>
      </c>
      <c r="P62" t="n">
        <v>3.84</v>
      </c>
      <c r="Q62" t="n">
        <v>2.85</v>
      </c>
      <c r="R62" t="n">
        <v>1.74</v>
      </c>
      <c r="S62" t="n">
        <v>-35.99</v>
      </c>
      <c r="T62" t="n">
        <v>0.66</v>
      </c>
      <c r="U62" t="n">
        <v>0.49</v>
      </c>
      <c r="V62" t="n">
        <v>1.95</v>
      </c>
      <c r="W62" t="inlineStr">
        <is>
          <t>-</t>
        </is>
      </c>
    </row>
    <row r="63">
      <c r="A63" s="5" t="inlineStr">
        <is>
          <t>Return on Investment in %</t>
        </is>
      </c>
      <c r="B63" s="5" t="inlineStr">
        <is>
          <t>Return on Investment in %</t>
        </is>
      </c>
      <c r="C63" t="n">
        <v>3.04</v>
      </c>
      <c r="D63" t="n">
        <v>5.07</v>
      </c>
      <c r="E63" t="n">
        <v>5.75</v>
      </c>
      <c r="F63" t="n">
        <v>6.21</v>
      </c>
      <c r="G63" t="n">
        <v>5.13</v>
      </c>
      <c r="H63" t="n">
        <v>2.89</v>
      </c>
      <c r="I63" t="n">
        <v>4.51</v>
      </c>
      <c r="J63" t="n">
        <v>5.51</v>
      </c>
      <c r="K63" t="n">
        <v>5.9</v>
      </c>
      <c r="L63" t="n">
        <v>4.4</v>
      </c>
      <c r="M63" t="n">
        <v>3.78</v>
      </c>
      <c r="N63" t="n">
        <v>2.24</v>
      </c>
      <c r="O63" t="n">
        <v>4.68</v>
      </c>
      <c r="P63" t="n">
        <v>2.79</v>
      </c>
      <c r="Q63" t="n">
        <v>1.43</v>
      </c>
      <c r="R63" t="n">
        <v>0.35</v>
      </c>
      <c r="S63" t="n">
        <v>-37.52</v>
      </c>
      <c r="T63" t="n">
        <v>-0.66</v>
      </c>
      <c r="U63" t="inlineStr">
        <is>
          <t>-</t>
        </is>
      </c>
      <c r="V63" t="n">
        <v>1.8</v>
      </c>
      <c r="W63" t="inlineStr">
        <is>
          <t>-</t>
        </is>
      </c>
    </row>
    <row r="64">
      <c r="A64" s="5" t="inlineStr">
        <is>
          <t>Arbeitsintensität in %</t>
        </is>
      </c>
      <c r="B64" s="5" t="inlineStr">
        <is>
          <t>Work Intensity in %</t>
        </is>
      </c>
      <c r="C64" t="n">
        <v>60.88</v>
      </c>
      <c r="D64" t="n">
        <v>56.15</v>
      </c>
      <c r="E64" t="n">
        <v>63.29</v>
      </c>
      <c r="F64" t="n">
        <v>68.95</v>
      </c>
      <c r="G64" t="n">
        <v>63.58</v>
      </c>
      <c r="H64" t="n">
        <v>65.04000000000001</v>
      </c>
      <c r="I64" t="n">
        <v>65.97</v>
      </c>
      <c r="J64" t="n">
        <v>70.37</v>
      </c>
      <c r="K64" t="n">
        <v>72.04000000000001</v>
      </c>
      <c r="L64" t="n">
        <v>67.81</v>
      </c>
      <c r="M64" t="n">
        <v>69.09</v>
      </c>
      <c r="N64" t="n">
        <v>69.01000000000001</v>
      </c>
      <c r="O64" t="n">
        <v>67.63</v>
      </c>
      <c r="P64" t="n">
        <v>63.68</v>
      </c>
      <c r="Q64" t="n">
        <v>61.63</v>
      </c>
      <c r="R64" t="n">
        <v>55.73</v>
      </c>
      <c r="S64" t="n">
        <v>56.88</v>
      </c>
      <c r="T64" t="n">
        <v>49.4</v>
      </c>
      <c r="U64" t="n">
        <v>56.02</v>
      </c>
      <c r="V64" t="n">
        <v>71.36</v>
      </c>
      <c r="W64" t="inlineStr">
        <is>
          <t>-</t>
        </is>
      </c>
    </row>
    <row r="65">
      <c r="A65" s="5" t="inlineStr">
        <is>
          <t>Eigenkapitalquote in %</t>
        </is>
      </c>
      <c r="B65" s="5" t="inlineStr">
        <is>
          <t>Equity Ratio in %</t>
        </is>
      </c>
      <c r="C65" t="n">
        <v>47.89</v>
      </c>
      <c r="D65" t="n">
        <v>46.31</v>
      </c>
      <c r="E65" t="n">
        <v>52.33</v>
      </c>
      <c r="F65" t="n">
        <v>52.66</v>
      </c>
      <c r="G65" t="n">
        <v>45.54</v>
      </c>
      <c r="H65" t="n">
        <v>42.25</v>
      </c>
      <c r="I65" t="n">
        <v>50.67</v>
      </c>
      <c r="J65" t="n">
        <v>38.64</v>
      </c>
      <c r="K65" t="n">
        <v>31.14</v>
      </c>
      <c r="L65" t="n">
        <v>28.69</v>
      </c>
      <c r="M65" t="n">
        <v>32.54</v>
      </c>
      <c r="N65" t="n">
        <v>32.23</v>
      </c>
      <c r="O65" t="n">
        <v>36.16</v>
      </c>
      <c r="P65" t="n">
        <v>36.9</v>
      </c>
      <c r="Q65" t="n">
        <v>38.37</v>
      </c>
      <c r="R65" t="n">
        <v>41.49</v>
      </c>
      <c r="S65" t="n">
        <v>36.5</v>
      </c>
      <c r="T65" t="n">
        <v>47.32</v>
      </c>
      <c r="U65" t="n">
        <v>42.01</v>
      </c>
      <c r="V65" t="n">
        <v>49.48</v>
      </c>
      <c r="W65" t="inlineStr">
        <is>
          <t>-</t>
        </is>
      </c>
    </row>
    <row r="66">
      <c r="A66" s="5" t="inlineStr">
        <is>
          <t>Fremdkapitalquote in %</t>
        </is>
      </c>
      <c r="B66" s="5" t="inlineStr">
        <is>
          <t>Debt Ratio in %</t>
        </is>
      </c>
      <c r="C66" t="n">
        <v>52.11</v>
      </c>
      <c r="D66" t="n">
        <v>53.69</v>
      </c>
      <c r="E66" t="n">
        <v>47.67</v>
      </c>
      <c r="F66" t="n">
        <v>47.34</v>
      </c>
      <c r="G66" t="n">
        <v>54.46</v>
      </c>
      <c r="H66" t="n">
        <v>57.75</v>
      </c>
      <c r="I66" t="n">
        <v>49.33</v>
      </c>
      <c r="J66" t="n">
        <v>61.36</v>
      </c>
      <c r="K66" t="n">
        <v>68.86</v>
      </c>
      <c r="L66" t="n">
        <v>71.31</v>
      </c>
      <c r="M66" t="n">
        <v>67.45999999999999</v>
      </c>
      <c r="N66" t="n">
        <v>67.77</v>
      </c>
      <c r="O66" t="n">
        <v>63.84</v>
      </c>
      <c r="P66" t="n">
        <v>63.1</v>
      </c>
      <c r="Q66" t="n">
        <v>61.63</v>
      </c>
      <c r="R66" t="n">
        <v>58.51</v>
      </c>
      <c r="S66" t="n">
        <v>63.5</v>
      </c>
      <c r="T66" t="n">
        <v>52.68</v>
      </c>
      <c r="U66" t="n">
        <v>57.99</v>
      </c>
      <c r="V66" t="n">
        <v>50.52</v>
      </c>
      <c r="W66" t="inlineStr">
        <is>
          <t>-</t>
        </is>
      </c>
    </row>
    <row r="67">
      <c r="A67" s="5" t="inlineStr">
        <is>
          <t>Verschuldungsgrad in %</t>
        </is>
      </c>
      <c r="B67" s="5" t="inlineStr">
        <is>
          <t>Finance Gearing in %</t>
        </is>
      </c>
      <c r="C67" t="n">
        <v>108.8</v>
      </c>
      <c r="D67" t="n">
        <v>115.95</v>
      </c>
      <c r="E67" t="n">
        <v>91.08</v>
      </c>
      <c r="F67" t="n">
        <v>89.90000000000001</v>
      </c>
      <c r="G67" t="n">
        <v>119.58</v>
      </c>
      <c r="H67" t="n">
        <v>136.69</v>
      </c>
      <c r="I67" t="n">
        <v>97.36</v>
      </c>
      <c r="J67" t="n">
        <v>158.81</v>
      </c>
      <c r="K67" t="n">
        <v>221.09</v>
      </c>
      <c r="L67" t="n">
        <v>248.53</v>
      </c>
      <c r="M67" t="n">
        <v>207.29</v>
      </c>
      <c r="N67" t="n">
        <v>210.28</v>
      </c>
      <c r="O67" t="n">
        <v>176.58</v>
      </c>
      <c r="P67" t="n">
        <v>170.98</v>
      </c>
      <c r="Q67" t="n">
        <v>160.59</v>
      </c>
      <c r="R67" t="n">
        <v>141</v>
      </c>
      <c r="S67" t="n">
        <v>173.95</v>
      </c>
      <c r="T67" t="n">
        <v>111.32</v>
      </c>
      <c r="U67" t="n">
        <v>138.03</v>
      </c>
      <c r="V67" t="n">
        <v>102.12</v>
      </c>
      <c r="W67" t="inlineStr">
        <is>
          <t>-</t>
        </is>
      </c>
    </row>
    <row r="68">
      <c r="A68" s="5" t="inlineStr"/>
      <c r="B68" s="5" t="inlineStr"/>
    </row>
    <row r="69">
      <c r="A69" s="5" t="inlineStr">
        <is>
          <t>Kurzfristige Vermögensquote in %</t>
        </is>
      </c>
      <c r="B69" s="5" t="inlineStr">
        <is>
          <t>Current Assets Ratio in %</t>
        </is>
      </c>
      <c r="C69" t="n">
        <v>60.9</v>
      </c>
      <c r="D69" t="n">
        <v>56.15</v>
      </c>
      <c r="E69" t="n">
        <v>63.29</v>
      </c>
      <c r="F69" t="n">
        <v>68.95</v>
      </c>
      <c r="G69" t="n">
        <v>63.58</v>
      </c>
      <c r="H69" t="n">
        <v>65.04000000000001</v>
      </c>
      <c r="I69" t="n">
        <v>65.97</v>
      </c>
      <c r="J69" t="n">
        <v>70.37</v>
      </c>
      <c r="K69" t="n">
        <v>72.04000000000001</v>
      </c>
      <c r="L69" t="n">
        <v>67.81</v>
      </c>
      <c r="M69" t="n">
        <v>69.09</v>
      </c>
      <c r="N69" t="n">
        <v>69.01000000000001</v>
      </c>
      <c r="O69" t="n">
        <v>67.63</v>
      </c>
      <c r="P69" t="n">
        <v>63.68</v>
      </c>
      <c r="Q69" t="n">
        <v>61.63</v>
      </c>
      <c r="R69" t="n">
        <v>55.73</v>
      </c>
      <c r="S69" t="n">
        <v>56.88</v>
      </c>
      <c r="T69" t="n">
        <v>49.4</v>
      </c>
      <c r="U69" t="n">
        <v>56.02</v>
      </c>
      <c r="V69" t="n">
        <v>71.36</v>
      </c>
    </row>
    <row r="70">
      <c r="A70" s="5" t="inlineStr">
        <is>
          <t>Nettogewinn Marge in %</t>
        </is>
      </c>
      <c r="B70" s="5" t="inlineStr">
        <is>
          <t>Net Profit Marge in %</t>
        </is>
      </c>
      <c r="C70" t="n">
        <v>91.06999999999999</v>
      </c>
      <c r="D70" t="n">
        <v>108.01</v>
      </c>
      <c r="E70" t="n">
        <v>120.1</v>
      </c>
      <c r="F70" t="n">
        <v>106.88</v>
      </c>
      <c r="G70" t="n">
        <v>71.47</v>
      </c>
      <c r="H70" t="n">
        <v>45.6</v>
      </c>
      <c r="I70" t="n">
        <v>69.11</v>
      </c>
      <c r="J70" t="n">
        <v>47.11</v>
      </c>
      <c r="K70" t="n">
        <v>43.89</v>
      </c>
      <c r="L70" t="n">
        <v>29.53</v>
      </c>
      <c r="M70" t="n">
        <v>25.11</v>
      </c>
      <c r="N70" t="n">
        <v>16.25</v>
      </c>
      <c r="O70" t="n">
        <v>32.57</v>
      </c>
      <c r="P70" t="n">
        <v>18.84</v>
      </c>
      <c r="Q70" t="n">
        <v>8.49</v>
      </c>
      <c r="R70" t="n">
        <v>1.66</v>
      </c>
      <c r="S70" t="n">
        <v>-184.01</v>
      </c>
      <c r="T70" t="n">
        <v>-3.48</v>
      </c>
      <c r="U70" t="inlineStr">
        <is>
          <t>-</t>
        </is>
      </c>
      <c r="V70" t="n">
        <v>8.99</v>
      </c>
    </row>
    <row r="71">
      <c r="A71" s="5" t="inlineStr">
        <is>
          <t>Operative Ergebnis Marge in %</t>
        </is>
      </c>
      <c r="B71" s="5" t="inlineStr">
        <is>
          <t>EBIT Marge in %</t>
        </is>
      </c>
      <c r="C71" t="n">
        <v>135.36</v>
      </c>
      <c r="D71" t="n">
        <v>165.18</v>
      </c>
      <c r="E71" t="n">
        <v>182.56</v>
      </c>
      <c r="F71" t="n">
        <v>164.16</v>
      </c>
      <c r="G71" t="n">
        <v>131.14</v>
      </c>
      <c r="H71" t="n">
        <v>103.41</v>
      </c>
      <c r="I71" t="n">
        <v>107.72</v>
      </c>
      <c r="J71" t="n">
        <v>84.8</v>
      </c>
      <c r="K71" t="n">
        <v>70.61</v>
      </c>
      <c r="L71" t="n">
        <v>51.87</v>
      </c>
      <c r="M71" t="n">
        <v>34.47</v>
      </c>
      <c r="N71" t="n">
        <v>42.12</v>
      </c>
      <c r="O71" t="n">
        <v>42.97</v>
      </c>
      <c r="P71" t="n">
        <v>33.75</v>
      </c>
      <c r="Q71" t="n">
        <v>20.37</v>
      </c>
      <c r="R71" t="n">
        <v>10.81</v>
      </c>
      <c r="S71" t="n">
        <v>-150.71</v>
      </c>
      <c r="T71" t="n">
        <v>4.06</v>
      </c>
      <c r="U71" t="n">
        <v>21.59</v>
      </c>
      <c r="V71" t="n">
        <v>34.46</v>
      </c>
    </row>
    <row r="72">
      <c r="A72" s="5" t="inlineStr">
        <is>
          <t>Vermögensumsschlag in %</t>
        </is>
      </c>
      <c r="B72" s="5" t="inlineStr">
        <is>
          <t>Asset Turnover in %</t>
        </is>
      </c>
      <c r="C72" t="n">
        <v>3.34</v>
      </c>
      <c r="D72" t="n">
        <v>4.7</v>
      </c>
      <c r="E72" t="n">
        <v>4.79</v>
      </c>
      <c r="F72" t="n">
        <v>5.81</v>
      </c>
      <c r="G72" t="n">
        <v>7.18</v>
      </c>
      <c r="H72" t="n">
        <v>6.34</v>
      </c>
      <c r="I72" t="n">
        <v>6.53</v>
      </c>
      <c r="J72" t="n">
        <v>11.7</v>
      </c>
      <c r="K72" t="n">
        <v>13.44</v>
      </c>
      <c r="L72" t="n">
        <v>14.89</v>
      </c>
      <c r="M72" t="n">
        <v>15.06</v>
      </c>
      <c r="N72" t="n">
        <v>13.77</v>
      </c>
      <c r="O72" t="n">
        <v>14.37</v>
      </c>
      <c r="P72" t="n">
        <v>14.83</v>
      </c>
      <c r="Q72" t="n">
        <v>16.8</v>
      </c>
      <c r="R72" t="n">
        <v>20.89</v>
      </c>
      <c r="S72" t="n">
        <v>20.39</v>
      </c>
      <c r="T72" t="n">
        <v>18.84</v>
      </c>
      <c r="U72" t="n">
        <v>16.9</v>
      </c>
      <c r="V72" t="n">
        <v>20.01</v>
      </c>
    </row>
    <row r="73">
      <c r="A73" s="5" t="inlineStr">
        <is>
          <t>Langfristige Vermögensquote in %</t>
        </is>
      </c>
      <c r="B73" s="5" t="inlineStr">
        <is>
          <t>Non-Current Assets Ratio in %</t>
        </is>
      </c>
      <c r="C73" t="n">
        <v>39.13</v>
      </c>
      <c r="D73" t="n">
        <v>43.85</v>
      </c>
      <c r="E73" t="n">
        <v>36.71</v>
      </c>
      <c r="F73" t="n">
        <v>31.05</v>
      </c>
      <c r="G73" t="n">
        <v>36.42</v>
      </c>
      <c r="H73" t="n">
        <v>34.96</v>
      </c>
      <c r="I73" t="n">
        <v>34.03</v>
      </c>
      <c r="J73" t="n">
        <v>29.63</v>
      </c>
      <c r="K73" t="n">
        <v>27.96</v>
      </c>
      <c r="L73" t="n">
        <v>32.19</v>
      </c>
      <c r="M73" t="n">
        <v>30.91</v>
      </c>
      <c r="N73" t="n">
        <v>30.99</v>
      </c>
      <c r="O73" t="n">
        <v>32.37</v>
      </c>
      <c r="P73" t="n">
        <v>36.32</v>
      </c>
      <c r="Q73" t="n">
        <v>38.37</v>
      </c>
      <c r="R73" t="n">
        <v>44.27</v>
      </c>
      <c r="S73" t="n">
        <v>43.12</v>
      </c>
      <c r="T73" t="n">
        <v>50.6</v>
      </c>
      <c r="U73" t="n">
        <v>43.98</v>
      </c>
      <c r="V73" t="n">
        <v>28.64</v>
      </c>
    </row>
    <row r="74">
      <c r="A74" s="5" t="inlineStr">
        <is>
          <t>Gesamtkapitalrentabilität</t>
        </is>
      </c>
      <c r="B74" s="5" t="inlineStr">
        <is>
          <t>ROA Return on Assets in %</t>
        </is>
      </c>
      <c r="C74" t="n">
        <v>3.04</v>
      </c>
      <c r="D74" t="n">
        <v>5.07</v>
      </c>
      <c r="E74" t="n">
        <v>5.75</v>
      </c>
      <c r="F74" t="n">
        <v>6.21</v>
      </c>
      <c r="G74" t="n">
        <v>5.13</v>
      </c>
      <c r="H74" t="n">
        <v>2.89</v>
      </c>
      <c r="I74" t="n">
        <v>4.51</v>
      </c>
      <c r="J74" t="n">
        <v>5.51</v>
      </c>
      <c r="K74" t="n">
        <v>5.9</v>
      </c>
      <c r="L74" t="n">
        <v>4.4</v>
      </c>
      <c r="M74" t="n">
        <v>3.78</v>
      </c>
      <c r="N74" t="n">
        <v>2.24</v>
      </c>
      <c r="O74" t="n">
        <v>4.68</v>
      </c>
      <c r="P74" t="n">
        <v>2.79</v>
      </c>
      <c r="Q74" t="n">
        <v>1.43</v>
      </c>
      <c r="R74" t="n">
        <v>0.35</v>
      </c>
      <c r="S74" t="n">
        <v>-37.52</v>
      </c>
      <c r="T74" t="n">
        <v>-0.66</v>
      </c>
      <c r="U74" t="inlineStr">
        <is>
          <t>-</t>
        </is>
      </c>
      <c r="V74" t="n">
        <v>1.8</v>
      </c>
    </row>
    <row r="75">
      <c r="A75" s="5" t="inlineStr">
        <is>
          <t>Ertrag des eingesetzten Kapitals</t>
        </is>
      </c>
      <c r="B75" s="5" t="inlineStr">
        <is>
          <t>ROCE Return on Cap. Empl. in %</t>
        </is>
      </c>
      <c r="C75" t="n">
        <v>7.42</v>
      </c>
      <c r="D75" t="n">
        <v>13.85</v>
      </c>
      <c r="E75" t="n">
        <v>15.22</v>
      </c>
      <c r="F75" t="n">
        <v>14.69</v>
      </c>
      <c r="G75" t="n">
        <v>14.85</v>
      </c>
      <c r="H75" t="n">
        <v>10.67</v>
      </c>
      <c r="I75" t="n">
        <v>12.1</v>
      </c>
      <c r="J75" t="n">
        <v>20.29</v>
      </c>
      <c r="K75" t="n">
        <v>21.74</v>
      </c>
      <c r="L75" t="n">
        <v>15.64</v>
      </c>
      <c r="M75" t="n">
        <v>10.39</v>
      </c>
      <c r="N75" t="n">
        <v>11.69</v>
      </c>
      <c r="O75" t="n">
        <v>11.36</v>
      </c>
      <c r="P75" t="n">
        <v>9.19</v>
      </c>
      <c r="Q75" t="n">
        <v>6.42</v>
      </c>
      <c r="R75" t="n">
        <v>3.96</v>
      </c>
      <c r="S75" t="n">
        <v>-57.28</v>
      </c>
      <c r="T75" t="n">
        <v>1.31</v>
      </c>
      <c r="U75" t="n">
        <v>6.93</v>
      </c>
      <c r="V75" t="n">
        <v>13.26</v>
      </c>
    </row>
    <row r="76">
      <c r="A76" s="5" t="inlineStr">
        <is>
          <t>Eigenkapital zu Anlagevermögen</t>
        </is>
      </c>
      <c r="B76" s="5" t="inlineStr">
        <is>
          <t>Equity to Fixed Assets in %</t>
        </is>
      </c>
      <c r="C76" t="n">
        <v>122.44</v>
      </c>
      <c r="D76" t="n">
        <v>105.61</v>
      </c>
      <c r="E76" t="n">
        <v>142.54</v>
      </c>
      <c r="F76" t="n">
        <v>169.58</v>
      </c>
      <c r="G76" t="n">
        <v>125.05</v>
      </c>
      <c r="H76" t="n">
        <v>120.83</v>
      </c>
      <c r="I76" t="n">
        <v>148.9</v>
      </c>
      <c r="J76" t="n">
        <v>130.42</v>
      </c>
      <c r="K76" t="n">
        <v>111.38</v>
      </c>
      <c r="L76" t="n">
        <v>89.14</v>
      </c>
      <c r="M76" t="n">
        <v>105.28</v>
      </c>
      <c r="N76" t="n">
        <v>104.01</v>
      </c>
      <c r="O76" t="n">
        <v>111.69</v>
      </c>
      <c r="P76" t="n">
        <v>101.6</v>
      </c>
      <c r="Q76" t="n">
        <v>100</v>
      </c>
      <c r="R76" t="n">
        <v>93.73</v>
      </c>
      <c r="S76" t="n">
        <v>84.65000000000001</v>
      </c>
      <c r="T76" t="n">
        <v>93.52</v>
      </c>
      <c r="U76" t="n">
        <v>95.52</v>
      </c>
      <c r="V76" t="n">
        <v>172.77</v>
      </c>
    </row>
    <row r="77">
      <c r="A77" s="5" t="inlineStr">
        <is>
          <t>Liquidität Dritten Grades</t>
        </is>
      </c>
      <c r="B77" s="5" t="inlineStr">
        <is>
          <t>Current Ratio in %</t>
        </is>
      </c>
      <c r="C77" t="n">
        <v>155.49</v>
      </c>
      <c r="D77" t="n">
        <v>127.57</v>
      </c>
      <c r="E77" t="n">
        <v>148.68</v>
      </c>
      <c r="F77" t="n">
        <v>196.71</v>
      </c>
      <c r="G77" t="n">
        <v>173.81</v>
      </c>
      <c r="H77" t="n">
        <v>168.55</v>
      </c>
      <c r="I77" t="n">
        <v>157.46</v>
      </c>
      <c r="J77" t="n">
        <v>137.71</v>
      </c>
      <c r="K77" t="n">
        <v>127.87</v>
      </c>
      <c r="L77" t="n">
        <v>133.96</v>
      </c>
      <c r="M77" t="n">
        <v>138.07</v>
      </c>
      <c r="N77" t="n">
        <v>137.01</v>
      </c>
      <c r="O77" t="n">
        <v>148.25</v>
      </c>
      <c r="P77" t="n">
        <v>139.9</v>
      </c>
      <c r="Q77" t="n">
        <v>132.11</v>
      </c>
      <c r="R77" t="n">
        <v>129.44</v>
      </c>
      <c r="S77" t="n">
        <v>122.71</v>
      </c>
      <c r="T77" t="n">
        <v>118.32</v>
      </c>
      <c r="U77" t="n">
        <v>118.33</v>
      </c>
      <c r="V77" t="n">
        <v>148.75</v>
      </c>
    </row>
    <row r="78">
      <c r="A78" s="5" t="inlineStr">
        <is>
          <t>Operativer Cashflow</t>
        </is>
      </c>
      <c r="B78" s="5" t="inlineStr">
        <is>
          <t>Operating Cashflow in M</t>
        </is>
      </c>
      <c r="C78" t="n">
        <v>602.151</v>
      </c>
      <c r="D78" t="n">
        <v>429.5904</v>
      </c>
      <c r="E78" t="n">
        <v>341.2896</v>
      </c>
      <c r="F78" t="n">
        <v>500.2672</v>
      </c>
      <c r="G78" t="n">
        <v>1424.016</v>
      </c>
      <c r="H78" t="n">
        <v>448.7808</v>
      </c>
      <c r="I78" t="n">
        <v>685.4435</v>
      </c>
      <c r="J78" t="n">
        <v>218.9988</v>
      </c>
      <c r="K78" t="n">
        <v>71.2754</v>
      </c>
      <c r="L78" t="n">
        <v>119.6</v>
      </c>
      <c r="M78" t="n">
        <v>79.03999999999999</v>
      </c>
      <c r="N78" t="n">
        <v>38.27200000000001</v>
      </c>
      <c r="O78" t="n">
        <v>139.152</v>
      </c>
      <c r="P78" t="n">
        <v>-575.12</v>
      </c>
      <c r="Q78" t="n">
        <v>218.304</v>
      </c>
      <c r="R78" t="n">
        <v>79.11999999999999</v>
      </c>
      <c r="S78" t="n">
        <v>358.4</v>
      </c>
      <c r="T78" t="n">
        <v>96.55799999999999</v>
      </c>
      <c r="U78" t="n">
        <v>-599.3819999999999</v>
      </c>
      <c r="V78" t="n">
        <v>-194.11</v>
      </c>
    </row>
    <row r="79">
      <c r="A79" s="5" t="inlineStr">
        <is>
          <t>Aktienrückkauf</t>
        </is>
      </c>
      <c r="B79" s="5" t="inlineStr">
        <is>
          <t>Share Buyback in M</t>
        </is>
      </c>
      <c r="C79" t="n">
        <v>-3.509999999999998</v>
      </c>
      <c r="D79" t="n">
        <v>0</v>
      </c>
      <c r="E79" t="n">
        <v>-2.299999999999997</v>
      </c>
      <c r="F79" t="n">
        <v>-2.98</v>
      </c>
      <c r="G79" t="n">
        <v>0</v>
      </c>
      <c r="H79" t="n">
        <v>-0.5300000000000011</v>
      </c>
      <c r="I79" t="n">
        <v>-6.370000000000001</v>
      </c>
      <c r="J79" t="n">
        <v>-2.079999999999998</v>
      </c>
      <c r="K79" t="n">
        <v>0.01999999999999957</v>
      </c>
      <c r="L79" t="n">
        <v>0</v>
      </c>
      <c r="M79" t="n">
        <v>0</v>
      </c>
      <c r="N79" t="n">
        <v>0</v>
      </c>
      <c r="O79" t="n">
        <v>0</v>
      </c>
      <c r="P79" t="n">
        <v>-1.600000000000001</v>
      </c>
      <c r="Q79" t="n">
        <v>-2</v>
      </c>
      <c r="R79" t="n">
        <v>-1.199999999999999</v>
      </c>
      <c r="S79" t="n">
        <v>-0.5999999999999996</v>
      </c>
      <c r="T79" t="n">
        <v>-1.200000000000001</v>
      </c>
      <c r="U79" t="n">
        <v>-2.399999999999999</v>
      </c>
      <c r="V79" t="n">
        <v>-3.600000000000001</v>
      </c>
    </row>
    <row r="80">
      <c r="A80" s="5" t="inlineStr">
        <is>
          <t>Umsatzwachstum 1J in %</t>
        </is>
      </c>
      <c r="B80" s="5" t="inlineStr">
        <is>
          <t>Revenue Growth 1Y in %</t>
        </is>
      </c>
      <c r="C80" t="n">
        <v>2.13</v>
      </c>
      <c r="D80" t="n">
        <v>18.74</v>
      </c>
      <c r="E80" t="n">
        <v>6.05</v>
      </c>
      <c r="F80" t="n">
        <v>-0.29</v>
      </c>
      <c r="G80" t="n">
        <v>12.53</v>
      </c>
      <c r="H80" t="n">
        <v>32.75</v>
      </c>
      <c r="I80" t="n">
        <v>-14.05</v>
      </c>
      <c r="J80" t="n">
        <v>-6.83</v>
      </c>
      <c r="K80" t="n">
        <v>-0.8</v>
      </c>
      <c r="L80" t="n">
        <v>30.03</v>
      </c>
      <c r="M80" t="n">
        <v>22.2</v>
      </c>
      <c r="N80" t="n">
        <v>15.18</v>
      </c>
      <c r="O80" t="n">
        <v>13.27</v>
      </c>
      <c r="P80" t="n">
        <v>8.15</v>
      </c>
      <c r="Q80" t="n">
        <v>-2.08</v>
      </c>
      <c r="R80" t="n">
        <v>0.17</v>
      </c>
      <c r="S80" t="n">
        <v>-30.34</v>
      </c>
      <c r="T80" t="n">
        <v>0.58</v>
      </c>
      <c r="U80" t="n">
        <v>28.39</v>
      </c>
      <c r="V80" t="inlineStr">
        <is>
          <t>-</t>
        </is>
      </c>
    </row>
    <row r="81">
      <c r="A81" s="5" t="inlineStr">
        <is>
          <t>Umsatzwachstum 3J in %</t>
        </is>
      </c>
      <c r="B81" s="5" t="inlineStr">
        <is>
          <t>Revenue Growth 3Y in %</t>
        </is>
      </c>
      <c r="C81" t="n">
        <v>8.970000000000001</v>
      </c>
      <c r="D81" t="n">
        <v>8.17</v>
      </c>
      <c r="E81" t="n">
        <v>6.1</v>
      </c>
      <c r="F81" t="n">
        <v>15</v>
      </c>
      <c r="G81" t="n">
        <v>10.41</v>
      </c>
      <c r="H81" t="n">
        <v>3.96</v>
      </c>
      <c r="I81" t="n">
        <v>-7.23</v>
      </c>
      <c r="J81" t="n">
        <v>7.47</v>
      </c>
      <c r="K81" t="n">
        <v>17.14</v>
      </c>
      <c r="L81" t="n">
        <v>22.47</v>
      </c>
      <c r="M81" t="n">
        <v>16.88</v>
      </c>
      <c r="N81" t="n">
        <v>12.2</v>
      </c>
      <c r="O81" t="n">
        <v>6.45</v>
      </c>
      <c r="P81" t="n">
        <v>2.08</v>
      </c>
      <c r="Q81" t="n">
        <v>-10.75</v>
      </c>
      <c r="R81" t="n">
        <v>-9.859999999999999</v>
      </c>
      <c r="S81" t="n">
        <v>-0.46</v>
      </c>
      <c r="T81" t="inlineStr">
        <is>
          <t>-</t>
        </is>
      </c>
      <c r="U81" t="inlineStr">
        <is>
          <t>-</t>
        </is>
      </c>
      <c r="V81" t="inlineStr">
        <is>
          <t>-</t>
        </is>
      </c>
    </row>
    <row r="82">
      <c r="A82" s="5" t="inlineStr">
        <is>
          <t>Umsatzwachstum 5J in %</t>
        </is>
      </c>
      <c r="B82" s="5" t="inlineStr">
        <is>
          <t>Revenue Growth 5Y in %</t>
        </is>
      </c>
      <c r="C82" t="n">
        <v>7.83</v>
      </c>
      <c r="D82" t="n">
        <v>13.96</v>
      </c>
      <c r="E82" t="n">
        <v>7.4</v>
      </c>
      <c r="F82" t="n">
        <v>4.82</v>
      </c>
      <c r="G82" t="n">
        <v>4.72</v>
      </c>
      <c r="H82" t="n">
        <v>8.220000000000001</v>
      </c>
      <c r="I82" t="n">
        <v>6.11</v>
      </c>
      <c r="J82" t="n">
        <v>11.96</v>
      </c>
      <c r="K82" t="n">
        <v>15.98</v>
      </c>
      <c r="L82" t="n">
        <v>17.77</v>
      </c>
      <c r="M82" t="n">
        <v>11.34</v>
      </c>
      <c r="N82" t="n">
        <v>6.94</v>
      </c>
      <c r="O82" t="n">
        <v>-2.17</v>
      </c>
      <c r="P82" t="n">
        <v>-4.7</v>
      </c>
      <c r="Q82" t="n">
        <v>-0.66</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8.029999999999999</v>
      </c>
      <c r="D83" t="n">
        <v>10.03</v>
      </c>
      <c r="E83" t="n">
        <v>9.68</v>
      </c>
      <c r="F83" t="n">
        <v>10.4</v>
      </c>
      <c r="G83" t="n">
        <v>11.24</v>
      </c>
      <c r="H83" t="n">
        <v>9.779999999999999</v>
      </c>
      <c r="I83" t="n">
        <v>6.52</v>
      </c>
      <c r="J83" t="n">
        <v>4.9</v>
      </c>
      <c r="K83" t="n">
        <v>5.64</v>
      </c>
      <c r="L83" t="n">
        <v>8.550000000000001</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-13.88</v>
      </c>
      <c r="D84" t="n">
        <v>6.78</v>
      </c>
      <c r="E84" t="n">
        <v>19.16</v>
      </c>
      <c r="F84" t="n">
        <v>49.11</v>
      </c>
      <c r="G84" t="n">
        <v>76.38</v>
      </c>
      <c r="H84" t="n">
        <v>-12.41</v>
      </c>
      <c r="I84" t="n">
        <v>26.09</v>
      </c>
      <c r="J84" t="inlineStr">
        <is>
          <t>-</t>
        </is>
      </c>
      <c r="K84" t="n">
        <v>47.44</v>
      </c>
      <c r="L84" t="n">
        <v>52.94</v>
      </c>
      <c r="M84" t="n">
        <v>88.89</v>
      </c>
      <c r="N84" t="n">
        <v>-42.55</v>
      </c>
      <c r="O84" t="n">
        <v>95.83</v>
      </c>
      <c r="P84" t="n">
        <v>140</v>
      </c>
      <c r="Q84" t="n">
        <v>400</v>
      </c>
      <c r="R84" t="n">
        <v>-100.9</v>
      </c>
      <c r="S84" t="n">
        <v>3583.33</v>
      </c>
      <c r="T84" t="inlineStr">
        <is>
          <t>-</t>
        </is>
      </c>
      <c r="U84" t="inlineStr">
        <is>
          <t>-</t>
        </is>
      </c>
      <c r="V84" t="inlineStr">
        <is>
          <t>-</t>
        </is>
      </c>
    </row>
    <row r="85">
      <c r="A85" s="5" t="inlineStr">
        <is>
          <t>Gewinnwachstum 3J in %</t>
        </is>
      </c>
      <c r="B85" s="5" t="inlineStr">
        <is>
          <t>Earnings Growth 3Y in %</t>
        </is>
      </c>
      <c r="C85" t="n">
        <v>4.02</v>
      </c>
      <c r="D85" t="n">
        <v>25.02</v>
      </c>
      <c r="E85" t="n">
        <v>48.22</v>
      </c>
      <c r="F85" t="n">
        <v>37.69</v>
      </c>
      <c r="G85" t="n">
        <v>30.02</v>
      </c>
      <c r="H85" t="n">
        <v>4.56</v>
      </c>
      <c r="I85" t="n">
        <v>24.51</v>
      </c>
      <c r="J85" t="n">
        <v>33.46</v>
      </c>
      <c r="K85" t="n">
        <v>63.09</v>
      </c>
      <c r="L85" t="n">
        <v>33.09</v>
      </c>
      <c r="M85" t="n">
        <v>47.39</v>
      </c>
      <c r="N85" t="n">
        <v>64.43000000000001</v>
      </c>
      <c r="O85" t="n">
        <v>211.94</v>
      </c>
      <c r="P85" t="n">
        <v>146.37</v>
      </c>
      <c r="Q85" t="n">
        <v>1294.14</v>
      </c>
      <c r="R85" t="inlineStr">
        <is>
          <t>-</t>
        </is>
      </c>
      <c r="S85" t="inlineStr">
        <is>
          <t>-</t>
        </is>
      </c>
      <c r="T85" t="inlineStr">
        <is>
          <t>-</t>
        </is>
      </c>
      <c r="U85" t="inlineStr">
        <is>
          <t>-</t>
        </is>
      </c>
      <c r="V85" t="inlineStr">
        <is>
          <t>-</t>
        </is>
      </c>
    </row>
    <row r="86">
      <c r="A86" s="5" t="inlineStr">
        <is>
          <t>Gewinnwachstum 5J in %</t>
        </is>
      </c>
      <c r="B86" s="5" t="inlineStr">
        <is>
          <t>Earnings Growth 5Y in %</t>
        </is>
      </c>
      <c r="C86" t="n">
        <v>27.51</v>
      </c>
      <c r="D86" t="n">
        <v>27.8</v>
      </c>
      <c r="E86" t="n">
        <v>31.67</v>
      </c>
      <c r="F86" t="n">
        <v>27.83</v>
      </c>
      <c r="G86" t="n">
        <v>27.5</v>
      </c>
      <c r="H86" t="n">
        <v>22.81</v>
      </c>
      <c r="I86" t="n">
        <v>43.07</v>
      </c>
      <c r="J86" t="n">
        <v>29.34</v>
      </c>
      <c r="K86" t="n">
        <v>48.51</v>
      </c>
      <c r="L86" t="n">
        <v>67.02</v>
      </c>
      <c r="M86" t="n">
        <v>136.43</v>
      </c>
      <c r="N86" t="n">
        <v>98.48</v>
      </c>
      <c r="O86" t="n">
        <v>823.65</v>
      </c>
      <c r="P86" t="inlineStr">
        <is>
          <t>-</t>
        </is>
      </c>
      <c r="Q86" t="inlineStr">
        <is>
          <t>-</t>
        </is>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25.16</v>
      </c>
      <c r="D87" t="n">
        <v>35.44</v>
      </c>
      <c r="E87" t="n">
        <v>30.5</v>
      </c>
      <c r="F87" t="n">
        <v>38.17</v>
      </c>
      <c r="G87" t="n">
        <v>47.26</v>
      </c>
      <c r="H87" t="n">
        <v>79.62</v>
      </c>
      <c r="I87" t="n">
        <v>70.77</v>
      </c>
      <c r="J87" t="n">
        <v>426.5</v>
      </c>
      <c r="K87" t="inlineStr">
        <is>
          <t>-</t>
        </is>
      </c>
      <c r="L87" t="inlineStr">
        <is>
          <t>-</t>
        </is>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1.93</v>
      </c>
      <c r="D88" t="n">
        <v>0.86</v>
      </c>
      <c r="E88" t="n">
        <v>0.91</v>
      </c>
      <c r="F88" t="n">
        <v>0.77</v>
      </c>
      <c r="G88" t="n">
        <v>0.8</v>
      </c>
      <c r="H88" t="n">
        <v>1.22</v>
      </c>
      <c r="I88" t="n">
        <v>0.58</v>
      </c>
      <c r="J88" t="n">
        <v>0.42</v>
      </c>
      <c r="K88" t="n">
        <v>0.16</v>
      </c>
      <c r="L88" t="n">
        <v>0.17</v>
      </c>
      <c r="M88" t="n">
        <v>0.06</v>
      </c>
      <c r="N88" t="n">
        <v>0.05</v>
      </c>
      <c r="O88" t="n">
        <v>0.01</v>
      </c>
      <c r="P88" t="inlineStr">
        <is>
          <t>-</t>
        </is>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-16.31</v>
      </c>
      <c r="D89" t="n">
        <v>7.44</v>
      </c>
      <c r="E89" t="n">
        <v>17.93</v>
      </c>
      <c r="F89" t="n">
        <v>24.82</v>
      </c>
      <c r="G89" t="n">
        <v>42.71</v>
      </c>
      <c r="H89" t="n">
        <v>27.43</v>
      </c>
      <c r="I89" t="n">
        <v>9.18</v>
      </c>
      <c r="J89" t="n">
        <v>11.89</v>
      </c>
      <c r="K89" t="n">
        <v>35.04</v>
      </c>
      <c r="L89" t="n">
        <v>95.70999999999999</v>
      </c>
      <c r="M89" t="inlineStr">
        <is>
          <t>-</t>
        </is>
      </c>
      <c r="N89" t="n">
        <v>12.9</v>
      </c>
      <c r="O89" t="n">
        <v>44.19</v>
      </c>
      <c r="P89" t="n">
        <v>79.17</v>
      </c>
      <c r="Q89" t="n">
        <v>84.62</v>
      </c>
      <c r="R89" t="n">
        <v>-107.18</v>
      </c>
      <c r="S89" t="n">
        <v>-2685.71</v>
      </c>
      <c r="T89" t="n">
        <v>-81.08</v>
      </c>
      <c r="U89" t="n">
        <v>-19.57</v>
      </c>
      <c r="V89" t="inlineStr">
        <is>
          <t>-</t>
        </is>
      </c>
    </row>
    <row r="90">
      <c r="A90" s="5" t="inlineStr">
        <is>
          <t>EBIT-Wachstum 3J in %</t>
        </is>
      </c>
      <c r="B90" s="5" t="inlineStr">
        <is>
          <t>EBIT Growth 3Y in %</t>
        </is>
      </c>
      <c r="C90" t="n">
        <v>3.02</v>
      </c>
      <c r="D90" t="n">
        <v>16.73</v>
      </c>
      <c r="E90" t="n">
        <v>28.49</v>
      </c>
      <c r="F90" t="n">
        <v>31.65</v>
      </c>
      <c r="G90" t="n">
        <v>26.44</v>
      </c>
      <c r="H90" t="n">
        <v>16.17</v>
      </c>
      <c r="I90" t="n">
        <v>18.7</v>
      </c>
      <c r="J90" t="n">
        <v>47.55</v>
      </c>
      <c r="K90" t="n">
        <v>43.58</v>
      </c>
      <c r="L90" t="n">
        <v>36.2</v>
      </c>
      <c r="M90" t="n">
        <v>19.03</v>
      </c>
      <c r="N90" t="n">
        <v>45.42</v>
      </c>
      <c r="O90" t="n">
        <v>69.33</v>
      </c>
      <c r="P90" t="n">
        <v>18.87</v>
      </c>
      <c r="Q90" t="n">
        <v>-902.76</v>
      </c>
      <c r="R90" t="n">
        <v>-957.99</v>
      </c>
      <c r="S90" t="n">
        <v>-928.79</v>
      </c>
      <c r="T90" t="inlineStr">
        <is>
          <t>-</t>
        </is>
      </c>
      <c r="U90" t="inlineStr">
        <is>
          <t>-</t>
        </is>
      </c>
      <c r="V90" t="inlineStr">
        <is>
          <t>-</t>
        </is>
      </c>
    </row>
    <row r="91">
      <c r="A91" s="5" t="inlineStr">
        <is>
          <t>EBIT-Wachstum 5J in %</t>
        </is>
      </c>
      <c r="B91" s="5" t="inlineStr">
        <is>
          <t>EBIT Growth 5Y in %</t>
        </is>
      </c>
      <c r="C91" t="n">
        <v>15.32</v>
      </c>
      <c r="D91" t="n">
        <v>24.07</v>
      </c>
      <c r="E91" t="n">
        <v>24.41</v>
      </c>
      <c r="F91" t="n">
        <v>23.21</v>
      </c>
      <c r="G91" t="n">
        <v>25.25</v>
      </c>
      <c r="H91" t="n">
        <v>35.85</v>
      </c>
      <c r="I91" t="n">
        <v>30.36</v>
      </c>
      <c r="J91" t="n">
        <v>31.11</v>
      </c>
      <c r="K91" t="n">
        <v>37.57</v>
      </c>
      <c r="L91" t="n">
        <v>46.39</v>
      </c>
      <c r="M91" t="n">
        <v>44.18</v>
      </c>
      <c r="N91" t="n">
        <v>22.74</v>
      </c>
      <c r="O91" t="n">
        <v>-516.98</v>
      </c>
      <c r="P91" t="n">
        <v>-542.04</v>
      </c>
      <c r="Q91" t="n">
        <v>-561.78</v>
      </c>
      <c r="R91" t="inlineStr">
        <is>
          <t>-</t>
        </is>
      </c>
      <c r="S91" t="inlineStr">
        <is>
          <t>-</t>
        </is>
      </c>
      <c r="T91" t="inlineStr">
        <is>
          <t>-</t>
        </is>
      </c>
      <c r="U91" t="inlineStr">
        <is>
          <t>-</t>
        </is>
      </c>
      <c r="V91" t="inlineStr">
        <is>
          <t>-</t>
        </is>
      </c>
    </row>
    <row r="92">
      <c r="A92" s="5" t="inlineStr">
        <is>
          <t>EBIT-Wachstum 10J in %</t>
        </is>
      </c>
      <c r="B92" s="5" t="inlineStr">
        <is>
          <t>EBIT Growth 10Y in %</t>
        </is>
      </c>
      <c r="C92" t="n">
        <v>25.58</v>
      </c>
      <c r="D92" t="n">
        <v>27.22</v>
      </c>
      <c r="E92" t="n">
        <v>27.76</v>
      </c>
      <c r="F92" t="n">
        <v>30.39</v>
      </c>
      <c r="G92" t="n">
        <v>35.82</v>
      </c>
      <c r="H92" t="n">
        <v>40.01</v>
      </c>
      <c r="I92" t="n">
        <v>26.55</v>
      </c>
      <c r="J92" t="n">
        <v>-242.94</v>
      </c>
      <c r="K92" t="n">
        <v>-252.23</v>
      </c>
      <c r="L92" t="n">
        <v>-257.7</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27.41</v>
      </c>
      <c r="D93" t="n">
        <v>25.87</v>
      </c>
      <c r="E93" t="n">
        <v>-36.26</v>
      </c>
      <c r="F93" t="n">
        <v>-68.06999999999999</v>
      </c>
      <c r="G93" t="n">
        <v>217.31</v>
      </c>
      <c r="H93" t="n">
        <v>-35.69</v>
      </c>
      <c r="I93" t="n">
        <v>144.78</v>
      </c>
      <c r="J93" t="n">
        <v>179.3</v>
      </c>
      <c r="K93" t="n">
        <v>-40.35</v>
      </c>
      <c r="L93" t="n">
        <v>51.32</v>
      </c>
      <c r="M93" t="n">
        <v>106.52</v>
      </c>
      <c r="N93" t="n">
        <v>-72.5</v>
      </c>
      <c r="O93" t="n">
        <v>-124.2</v>
      </c>
      <c r="P93" t="n">
        <v>-343.18</v>
      </c>
      <c r="Q93" t="n">
        <v>147.17</v>
      </c>
      <c r="R93" t="n">
        <v>-79.45999999999999</v>
      </c>
      <c r="S93" t="n">
        <v>257.26</v>
      </c>
      <c r="T93" t="n">
        <v>-114.85</v>
      </c>
      <c r="U93" t="n">
        <v>156.6</v>
      </c>
      <c r="V93" t="inlineStr">
        <is>
          <t>-</t>
        </is>
      </c>
    </row>
    <row r="94">
      <c r="A94" s="5" t="inlineStr">
        <is>
          <t>Op.Cashflow Wachstum 3J in %</t>
        </is>
      </c>
      <c r="B94" s="5" t="inlineStr">
        <is>
          <t>Op.Cashflow Wachstum 3Y in %</t>
        </is>
      </c>
      <c r="C94" t="n">
        <v>5.67</v>
      </c>
      <c r="D94" t="n">
        <v>-26.15</v>
      </c>
      <c r="E94" t="n">
        <v>37.66</v>
      </c>
      <c r="F94" t="n">
        <v>37.85</v>
      </c>
      <c r="G94" t="n">
        <v>108.8</v>
      </c>
      <c r="H94" t="n">
        <v>96.13</v>
      </c>
      <c r="I94" t="n">
        <v>94.58</v>
      </c>
      <c r="J94" t="n">
        <v>63.42</v>
      </c>
      <c r="K94" t="n">
        <v>39.16</v>
      </c>
      <c r="L94" t="n">
        <v>28.45</v>
      </c>
      <c r="M94" t="n">
        <v>-30.06</v>
      </c>
      <c r="N94" t="n">
        <v>-179.96</v>
      </c>
      <c r="O94" t="n">
        <v>-106.74</v>
      </c>
      <c r="P94" t="n">
        <v>-91.81999999999999</v>
      </c>
      <c r="Q94" t="n">
        <v>108.32</v>
      </c>
      <c r="R94" t="n">
        <v>20.98</v>
      </c>
      <c r="S94" t="n">
        <v>99.67</v>
      </c>
      <c r="T94" t="inlineStr">
        <is>
          <t>-</t>
        </is>
      </c>
      <c r="U94" t="inlineStr">
        <is>
          <t>-</t>
        </is>
      </c>
      <c r="V94" t="inlineStr">
        <is>
          <t>-</t>
        </is>
      </c>
    </row>
    <row r="95">
      <c r="A95" s="5" t="inlineStr">
        <is>
          <t>Op.Cashflow Wachstum 5J in %</t>
        </is>
      </c>
      <c r="B95" s="5" t="inlineStr">
        <is>
          <t>Op.Cashflow Wachstum 5Y in %</t>
        </is>
      </c>
      <c r="C95" t="n">
        <v>33.25</v>
      </c>
      <c r="D95" t="n">
        <v>20.63</v>
      </c>
      <c r="E95" t="n">
        <v>44.41</v>
      </c>
      <c r="F95" t="n">
        <v>87.53</v>
      </c>
      <c r="G95" t="n">
        <v>93.06999999999999</v>
      </c>
      <c r="H95" t="n">
        <v>59.87</v>
      </c>
      <c r="I95" t="n">
        <v>88.31</v>
      </c>
      <c r="J95" t="n">
        <v>44.86</v>
      </c>
      <c r="K95" t="n">
        <v>-15.84</v>
      </c>
      <c r="L95" t="n">
        <v>-76.41</v>
      </c>
      <c r="M95" t="n">
        <v>-57.24</v>
      </c>
      <c r="N95" t="n">
        <v>-94.43000000000001</v>
      </c>
      <c r="O95" t="n">
        <v>-28.48</v>
      </c>
      <c r="P95" t="n">
        <v>-26.61</v>
      </c>
      <c r="Q95" t="n">
        <v>73.34</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46.56</v>
      </c>
      <c r="D96" t="n">
        <v>54.47</v>
      </c>
      <c r="E96" t="n">
        <v>44.64</v>
      </c>
      <c r="F96" t="n">
        <v>35.84</v>
      </c>
      <c r="G96" t="n">
        <v>8.33</v>
      </c>
      <c r="H96" t="n">
        <v>1.32</v>
      </c>
      <c r="I96" t="n">
        <v>-3.06</v>
      </c>
      <c r="J96" t="n">
        <v>8.19</v>
      </c>
      <c r="K96" t="n">
        <v>-21.23</v>
      </c>
      <c r="L96" t="n">
        <v>-1.53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261.9</v>
      </c>
      <c r="D97" t="n">
        <v>101.7</v>
      </c>
      <c r="E97" t="n">
        <v>143.4</v>
      </c>
      <c r="F97" t="n">
        <v>182.3</v>
      </c>
      <c r="G97" t="n">
        <v>117.8</v>
      </c>
      <c r="H97" t="n">
        <v>116.2</v>
      </c>
      <c r="I97" t="n">
        <v>77.40000000000001</v>
      </c>
      <c r="J97" t="n">
        <v>40.2</v>
      </c>
      <c r="K97" t="n">
        <v>30.6</v>
      </c>
      <c r="L97" t="n">
        <v>30.5</v>
      </c>
      <c r="M97" t="n">
        <v>25.7</v>
      </c>
      <c r="N97" t="n">
        <v>22.5</v>
      </c>
      <c r="O97" t="n">
        <v>22.1</v>
      </c>
      <c r="P97" t="n">
        <v>15.6</v>
      </c>
      <c r="Q97" t="n">
        <v>10.5</v>
      </c>
      <c r="R97" t="n">
        <v>7.3</v>
      </c>
      <c r="S97" t="n">
        <v>6.2</v>
      </c>
      <c r="T97" t="n">
        <v>7</v>
      </c>
      <c r="U97" t="n">
        <v>8.800000000000001</v>
      </c>
      <c r="V97" t="n">
        <v>15.6</v>
      </c>
      <c r="W97" t="inlineStr">
        <is>
          <t>-</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1"/>
    <col customWidth="1" max="17" min="17" width="10"/>
    <col customWidth="1" max="18" min="18" width="10"/>
    <col customWidth="1" max="19" min="19" width="20"/>
    <col customWidth="1" max="20" min="20" width="21"/>
    <col customWidth="1" max="21" min="21" width="21"/>
    <col customWidth="1" max="22" min="22" width="10"/>
    <col customWidth="1" max="23" min="23" width="8"/>
  </cols>
  <sheetData>
    <row r="1">
      <c r="A1" s="1" t="inlineStr">
        <is>
          <t xml:space="preserve">CARL ZEISS MEDITEC </t>
        </is>
      </c>
      <c r="B1" s="2" t="inlineStr">
        <is>
          <t>WKN: 531370  ISIN: DE0005313704  Symbol:AFX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1977</t>
        </is>
      </c>
      <c r="C4" s="5" t="inlineStr">
        <is>
          <t>Telefon / Phone</t>
        </is>
      </c>
      <c r="D4" s="5" t="inlineStr"/>
      <c r="E4" t="inlineStr">
        <is>
          <t>+49-3641-220-0</t>
        </is>
      </c>
      <c r="G4" t="inlineStr">
        <is>
          <t>10.02.2020</t>
        </is>
      </c>
      <c r="H4" t="inlineStr">
        <is>
          <t>Result Q1</t>
        </is>
      </c>
      <c r="J4" t="inlineStr">
        <is>
          <t>Carl Zeiss Gruppe</t>
        </is>
      </c>
      <c r="L4" t="inlineStr">
        <is>
          <t>59,00%</t>
        </is>
      </c>
    </row>
    <row r="5">
      <c r="A5" s="5" t="inlineStr">
        <is>
          <t>Ticker</t>
        </is>
      </c>
      <c r="B5" t="inlineStr">
        <is>
          <t>AFX</t>
        </is>
      </c>
      <c r="C5" s="5" t="inlineStr">
        <is>
          <t>Fax</t>
        </is>
      </c>
      <c r="D5" s="5" t="inlineStr"/>
      <c r="E5" t="inlineStr">
        <is>
          <t>+49-3641-220-117</t>
        </is>
      </c>
      <c r="G5" t="inlineStr">
        <is>
          <t>24.03.2020</t>
        </is>
      </c>
      <c r="H5" t="inlineStr">
        <is>
          <t>Annual General Meeting (Postponed)</t>
        </is>
      </c>
      <c r="J5" t="inlineStr">
        <is>
          <t>ODDO et Cie.</t>
        </is>
      </c>
      <c r="L5" t="inlineStr">
        <is>
          <t>3,04%</t>
        </is>
      </c>
    </row>
    <row r="6">
      <c r="A6" s="5" t="inlineStr">
        <is>
          <t>Gelistet Seit / Listed Since</t>
        </is>
      </c>
      <c r="B6" t="inlineStr">
        <is>
          <t>22.03.2000</t>
        </is>
      </c>
      <c r="C6" s="5" t="inlineStr">
        <is>
          <t>Internet</t>
        </is>
      </c>
      <c r="D6" s="5" t="inlineStr"/>
      <c r="E6" t="inlineStr">
        <is>
          <t>http://meditec-ag.zeiss.com/</t>
        </is>
      </c>
      <c r="G6" t="inlineStr">
        <is>
          <t>11.05.2020</t>
        </is>
      </c>
      <c r="H6" t="inlineStr">
        <is>
          <t>Score Half Year</t>
        </is>
      </c>
      <c r="J6" t="inlineStr">
        <is>
          <t>Baillie Gifford &amp; Co</t>
        </is>
      </c>
      <c r="L6" t="inlineStr">
        <is>
          <t>3,00%</t>
        </is>
      </c>
    </row>
    <row r="7">
      <c r="A7" s="5" t="inlineStr">
        <is>
          <t>Nominalwert / Nominal Value</t>
        </is>
      </c>
      <c r="B7" t="inlineStr">
        <is>
          <t>1,00</t>
        </is>
      </c>
      <c r="C7" s="5" t="inlineStr">
        <is>
          <t>E-Mail</t>
        </is>
      </c>
      <c r="D7" s="5" t="inlineStr"/>
      <c r="E7" t="inlineStr">
        <is>
          <t>info@meditec.zeiss.com</t>
        </is>
      </c>
      <c r="G7" t="inlineStr">
        <is>
          <t>07.08.2020</t>
        </is>
      </c>
      <c r="H7" t="inlineStr">
        <is>
          <t>Q3 Earnings</t>
        </is>
      </c>
      <c r="J7" t="inlineStr">
        <is>
          <t>Oppenheimer International Small-Mid Company Fund</t>
        </is>
      </c>
      <c r="L7" t="inlineStr">
        <is>
          <t>2,82%</t>
        </is>
      </c>
    </row>
    <row r="8">
      <c r="A8" s="5" t="inlineStr">
        <is>
          <t>Land / Country</t>
        </is>
      </c>
      <c r="B8" t="inlineStr">
        <is>
          <t>Deutschland</t>
        </is>
      </c>
      <c r="C8" s="5" t="inlineStr">
        <is>
          <t>Inv. Relations Telefon / Phone</t>
        </is>
      </c>
      <c r="D8" s="5" t="inlineStr"/>
      <c r="E8" t="inlineStr">
        <is>
          <t>+49-3641-220-116</t>
        </is>
      </c>
      <c r="G8" t="inlineStr">
        <is>
          <t>11.12.2020</t>
        </is>
      </c>
      <c r="H8" t="inlineStr">
        <is>
          <t>Publication Of Annual Report</t>
        </is>
      </c>
      <c r="J8" t="inlineStr">
        <is>
          <t>Invesco Ltd.</t>
        </is>
      </c>
      <c r="L8" t="inlineStr">
        <is>
          <t>2,98%</t>
        </is>
      </c>
    </row>
    <row r="9">
      <c r="A9" s="5" t="inlineStr">
        <is>
          <t>Währung / Currency</t>
        </is>
      </c>
      <c r="B9" t="inlineStr">
        <is>
          <t>EUR</t>
        </is>
      </c>
      <c r="C9" s="5" t="inlineStr">
        <is>
          <t>Inv. Relations E-Mail</t>
        </is>
      </c>
      <c r="D9" s="5" t="inlineStr"/>
      <c r="E9" t="inlineStr">
        <is>
          <t>investors.meditec@zeiss.com</t>
        </is>
      </c>
      <c r="J9" t="inlineStr">
        <is>
          <t>The Capital Group Companies, Inc.</t>
        </is>
      </c>
      <c r="L9" t="inlineStr">
        <is>
          <t>3,01%</t>
        </is>
      </c>
    </row>
    <row r="10">
      <c r="A10" s="5" t="inlineStr">
        <is>
          <t>Branche / Industry</t>
        </is>
      </c>
      <c r="B10" t="inlineStr">
        <is>
          <t>Health Services</t>
        </is>
      </c>
      <c r="C10" s="5" t="inlineStr">
        <is>
          <t>Kontaktperson / Contact Person</t>
        </is>
      </c>
      <c r="D10" s="5" t="inlineStr"/>
      <c r="E10" t="inlineStr">
        <is>
          <t>Sebastian Frericks</t>
        </is>
      </c>
      <c r="J10" t="inlineStr">
        <is>
          <t>BlackRock, Inc.</t>
        </is>
      </c>
      <c r="L10" t="inlineStr">
        <is>
          <t>2,99%</t>
        </is>
      </c>
    </row>
    <row r="11">
      <c r="A11" s="5" t="inlineStr">
        <is>
          <t>Sektor / Sector</t>
        </is>
      </c>
      <c r="B11" t="inlineStr">
        <is>
          <t>Health Service</t>
        </is>
      </c>
      <c r="J11" t="inlineStr">
        <is>
          <t>Freefloat</t>
        </is>
      </c>
      <c r="L11" t="inlineStr">
        <is>
          <t>23,16%</t>
        </is>
      </c>
    </row>
    <row r="12">
      <c r="A12" s="5" t="inlineStr">
        <is>
          <t>Typ / Genre</t>
        </is>
      </c>
      <c r="B12" t="inlineStr">
        <is>
          <t>Inhaberaktie</t>
        </is>
      </c>
    </row>
    <row r="13">
      <c r="A13" s="5" t="inlineStr">
        <is>
          <t>Adresse / Address</t>
        </is>
      </c>
      <c r="B13" t="inlineStr">
        <is>
          <t>Carl Zeiss Meditec AGGöschwitzer Straße 51-52  D-07745 Jena</t>
        </is>
      </c>
    </row>
    <row r="14">
      <c r="A14" s="5" t="inlineStr">
        <is>
          <t>Management</t>
        </is>
      </c>
      <c r="B14" t="inlineStr">
        <is>
          <t>Dr. Ludwin Monz, Justus Felix Wehmer, Jan Willem de Cler</t>
        </is>
      </c>
    </row>
    <row r="15">
      <c r="A15" s="5" t="inlineStr">
        <is>
          <t>Aufsichtsrat / Board</t>
        </is>
      </c>
      <c r="B15" t="inlineStr">
        <is>
          <t>Prof. Dr. Michael Kaschke, Tania von der Goltz, Dr. Christian Müller, Dr. Markus Guthoff, Cornelia Grandy, René Denner</t>
        </is>
      </c>
    </row>
    <row r="16">
      <c r="A16" s="5" t="inlineStr">
        <is>
          <t>Beschreibung</t>
        </is>
      </c>
      <c r="B16" t="inlineStr">
        <is>
          <t>Unter dem Schirm der Carl Zeiss Meditec AG sind die Medizintechnik-Aktivitäten von ZEISS gebündelt. Das Unternehmen ist einer der weltweit führenden Medizintechnik-Anbieter. Die Gesellschaft bietet Lösungen für die Zukunftsmärkte Medical and Research Solutions, Industrial Solutions, Eye Care und Lifestyle Products an und trägt mit Innovationen in der Augenheilkunde und Mikrochirurgie zum medizinischen Fortschritt bei. Das Unternehmen entwickelt und vertreibt Operationsmikroskope, ophthalmologische Diagnosesysteme, Mikroskope, Lithografieoptik, industrielle Messtechnik, Brillengläser, Planetariumstechnik, optronische Produkte, Film- und Fotoobjektive sowie Ferngläser und Spektive. Ärzte in aller Welt bekommen mit Zeiss-Meditec-Technologien intelligente Werkzeuge in die Hand, um die vier wesentlichen Krankheitsbilder des Auges, Fehlsichtigkeit (Refraktion), Grauer Star (Katarakt), Grüner Star (Glaukom) und Netzhauterkrankungen (Retina-Erkrankungen) effizient und wirksam zu behandeln und dies von der Diagnose über die Therapie bis hin zur Nachbehandlung. Darüber hinaus bietet der Konzern neben Operationsmikroskopen auch Visualisierungslösungen für die HNO- und Neurochirurgie. Die Produkte werden dabei in erster Linie bei der Entfernung von Tumoren, der Behandlung von Gefäßerkrankungen und bei der Therapie funktioneller Krankheiten eingesetzt. Copyright 2014 FINANCE BASE AG</t>
        </is>
      </c>
    </row>
    <row r="17">
      <c r="A17" s="5" t="inlineStr">
        <is>
          <t>Profile</t>
        </is>
      </c>
      <c r="B17" t="inlineStr">
        <is>
          <t>Under the umbrella of the Carl Zeiss Meditec AG medical activities from ZEISS are bundled. The company is one of the world's leading medical technology companies. The company offers solutions for the future markets Medical and Research Solutions, Industrial Solutions, Eye Care and Lifestyle Products and contributes with innovations in ophthalmology and microsurgery to medical progress at. The company develops and distributes surgical microscopes, diagnostic systems for ophthalmology, microscopes, lithography optics, industrial measuring technology, eyeglass lenses, planetarium technology, optronic products, camera and cine lenses, and binoculars and spotting scopes. Doctors all over the world get with Zeiss Meditec technologies intelligent tools in hand to the four main diseases of the eye, vision defects (refraction), cataract (cataract), glaucoma (glaucoma) and retinal diseases (retina diseases) efficiently and effectively treat and this from diagnosis to therapy to treatment. In addition, the Group offers in addition to surgical microscopes and visualization solutions for ENT and neurosurgery. The products are employed primarily in the removal of tumors, treatment of vascular diseases and functional in the therapy of diseases.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1459</v>
      </c>
      <c r="D20" t="n">
        <v>1281</v>
      </c>
      <c r="E20" t="n">
        <v>1190</v>
      </c>
      <c r="F20" t="n">
        <v>1088</v>
      </c>
      <c r="G20" t="n">
        <v>1040</v>
      </c>
      <c r="H20" t="n">
        <v>909.3</v>
      </c>
      <c r="I20" t="n">
        <v>906.4</v>
      </c>
      <c r="J20" t="n">
        <v>861.9</v>
      </c>
      <c r="K20" t="n">
        <v>758.8</v>
      </c>
      <c r="L20" t="n">
        <v>676.7</v>
      </c>
      <c r="M20" t="n">
        <v>640.1</v>
      </c>
      <c r="N20" t="n">
        <v>600.2</v>
      </c>
      <c r="O20" t="n">
        <v>569.7</v>
      </c>
      <c r="P20" t="n">
        <v>390.6</v>
      </c>
      <c r="Q20" t="n">
        <v>323.7</v>
      </c>
      <c r="R20" t="n">
        <v>234.9</v>
      </c>
      <c r="S20" t="n">
        <v>235.7</v>
      </c>
      <c r="T20" t="n">
        <v>204.6</v>
      </c>
      <c r="U20" t="n">
        <v>40.9</v>
      </c>
      <c r="V20" t="n">
        <v>41.9</v>
      </c>
      <c r="W20" t="n">
        <v>34.4</v>
      </c>
    </row>
    <row r="21">
      <c r="A21" s="5" t="inlineStr">
        <is>
          <t>Bruttoergebnis vom Umsatz</t>
        </is>
      </c>
      <c r="B21" s="5" t="inlineStr">
        <is>
          <t>Gross Profit</t>
        </is>
      </c>
      <c r="C21" t="n">
        <v>831.9</v>
      </c>
      <c r="D21" t="n">
        <v>710.4</v>
      </c>
      <c r="E21" t="n">
        <v>656.7</v>
      </c>
      <c r="F21" t="n">
        <v>579.5</v>
      </c>
      <c r="G21" t="n">
        <v>539.7</v>
      </c>
      <c r="H21" t="n">
        <v>488.4</v>
      </c>
      <c r="I21" t="n">
        <v>487.8</v>
      </c>
      <c r="J21" t="n">
        <v>461.4</v>
      </c>
      <c r="K21" t="n">
        <v>414.8</v>
      </c>
      <c r="L21" t="n">
        <v>358.7</v>
      </c>
      <c r="M21" t="n">
        <v>322.3</v>
      </c>
      <c r="N21" t="n">
        <v>303.4</v>
      </c>
      <c r="O21" t="n">
        <v>295.5</v>
      </c>
      <c r="P21" t="n">
        <v>183.8</v>
      </c>
      <c r="Q21" t="n">
        <v>152.4</v>
      </c>
      <c r="R21" t="n">
        <v>109</v>
      </c>
      <c r="S21" t="n">
        <v>102.5</v>
      </c>
      <c r="T21" t="n">
        <v>70.7</v>
      </c>
      <c r="U21" t="n">
        <v>20.9</v>
      </c>
      <c r="V21" t="n">
        <v>21.6</v>
      </c>
      <c r="W21" t="n">
        <v>17.2</v>
      </c>
    </row>
    <row r="22">
      <c r="A22" s="5" t="inlineStr">
        <is>
          <t>Operatives Ergebnis (EBIT)</t>
        </is>
      </c>
      <c r="B22" s="5" t="inlineStr">
        <is>
          <t>EBIT Earning Before Interest &amp; Tax</t>
        </is>
      </c>
      <c r="C22" t="n">
        <v>264.7</v>
      </c>
      <c r="D22" t="n">
        <v>197.1</v>
      </c>
      <c r="E22" t="n">
        <v>180.8</v>
      </c>
      <c r="F22" t="n">
        <v>154.3</v>
      </c>
      <c r="G22" t="n">
        <v>130.6</v>
      </c>
      <c r="H22" t="n">
        <v>120.7</v>
      </c>
      <c r="I22" t="n">
        <v>133.9</v>
      </c>
      <c r="J22" t="n">
        <v>122.9</v>
      </c>
      <c r="K22" t="n">
        <v>103.6</v>
      </c>
      <c r="L22" t="n">
        <v>86.7</v>
      </c>
      <c r="M22" t="n">
        <v>76.09999999999999</v>
      </c>
      <c r="N22" t="n">
        <v>67.8</v>
      </c>
      <c r="O22" t="n">
        <v>70.40000000000001</v>
      </c>
      <c r="P22" t="n">
        <v>48.1</v>
      </c>
      <c r="Q22" t="n">
        <v>36.6</v>
      </c>
      <c r="R22" t="n">
        <v>26.3</v>
      </c>
      <c r="S22" t="n">
        <v>24.7</v>
      </c>
      <c r="T22" t="n">
        <v>8.4</v>
      </c>
      <c r="U22" t="n">
        <v>-10.9</v>
      </c>
      <c r="V22" t="n">
        <v>4.7</v>
      </c>
      <c r="W22" t="n">
        <v>3.5</v>
      </c>
    </row>
    <row r="23">
      <c r="A23" s="5" t="inlineStr">
        <is>
          <t>Finanzergebnis</t>
        </is>
      </c>
      <c r="B23" s="5" t="inlineStr">
        <is>
          <t>Financial Result</t>
        </is>
      </c>
      <c r="C23" t="n">
        <v>-34.8</v>
      </c>
      <c r="D23" t="n">
        <v>-17.9</v>
      </c>
      <c r="E23" t="n">
        <v>7.8</v>
      </c>
      <c r="F23" t="n">
        <v>-12.3</v>
      </c>
      <c r="G23" t="n">
        <v>-28.9</v>
      </c>
      <c r="H23" t="n">
        <v>-6.2</v>
      </c>
      <c r="I23" t="n">
        <v>13.7</v>
      </c>
      <c r="J23" t="n">
        <v>-6.7</v>
      </c>
      <c r="K23" t="n">
        <v>-2.7</v>
      </c>
      <c r="L23" t="n">
        <v>-3.7</v>
      </c>
      <c r="M23" t="n">
        <v>2.5</v>
      </c>
      <c r="N23" t="n">
        <v>7.9</v>
      </c>
      <c r="O23" t="n">
        <v>5.7</v>
      </c>
      <c r="P23" t="n">
        <v>-2.5</v>
      </c>
      <c r="Q23" t="n">
        <v>-2.1</v>
      </c>
      <c r="R23" t="n">
        <v>-1.2</v>
      </c>
      <c r="S23" t="n">
        <v>-2.1</v>
      </c>
      <c r="T23" t="n">
        <v>-3.1</v>
      </c>
      <c r="U23" t="n">
        <v>0.7</v>
      </c>
      <c r="V23" t="n">
        <v>0.7</v>
      </c>
      <c r="W23" t="n">
        <v>-0.6</v>
      </c>
    </row>
    <row r="24">
      <c r="A24" s="5" t="inlineStr">
        <is>
          <t>Ergebnis vor Steuer (EBT)</t>
        </is>
      </c>
      <c r="B24" s="5" t="inlineStr">
        <is>
          <t>EBT Earning Before Tax</t>
        </is>
      </c>
      <c r="C24" t="n">
        <v>229.9</v>
      </c>
      <c r="D24" t="n">
        <v>179.2</v>
      </c>
      <c r="E24" t="n">
        <v>188.6</v>
      </c>
      <c r="F24" t="n">
        <v>142</v>
      </c>
      <c r="G24" t="n">
        <v>101.7</v>
      </c>
      <c r="H24" t="n">
        <v>114.5</v>
      </c>
      <c r="I24" t="n">
        <v>147.6</v>
      </c>
      <c r="J24" t="n">
        <v>116.2</v>
      </c>
      <c r="K24" t="n">
        <v>100.9</v>
      </c>
      <c r="L24" t="n">
        <v>83</v>
      </c>
      <c r="M24" t="n">
        <v>78.59999999999999</v>
      </c>
      <c r="N24" t="n">
        <v>75.7</v>
      </c>
      <c r="O24" t="n">
        <v>76.09999999999999</v>
      </c>
      <c r="P24" t="n">
        <v>45.6</v>
      </c>
      <c r="Q24" t="n">
        <v>34.5</v>
      </c>
      <c r="R24" t="n">
        <v>25.1</v>
      </c>
      <c r="S24" t="n">
        <v>22.6</v>
      </c>
      <c r="T24" t="n">
        <v>5.3</v>
      </c>
      <c r="U24" t="n">
        <v>-10.2</v>
      </c>
      <c r="V24" t="n">
        <v>5.4</v>
      </c>
      <c r="W24" t="n">
        <v>2.9</v>
      </c>
    </row>
    <row r="25">
      <c r="A25" s="5" t="inlineStr">
        <is>
          <t>Steuern auf Einkommen und Ertrag</t>
        </is>
      </c>
      <c r="B25" s="5" t="inlineStr">
        <is>
          <t>Taxes on income and earnings</t>
        </is>
      </c>
      <c r="C25" t="n">
        <v>69.3</v>
      </c>
      <c r="D25" t="n">
        <v>53</v>
      </c>
      <c r="E25" t="n">
        <v>52.8</v>
      </c>
      <c r="F25" t="n">
        <v>42</v>
      </c>
      <c r="G25" t="n">
        <v>36.2</v>
      </c>
      <c r="H25" t="n">
        <v>35.4</v>
      </c>
      <c r="I25" t="n">
        <v>48.5</v>
      </c>
      <c r="J25" t="n">
        <v>39.8</v>
      </c>
      <c r="K25" t="n">
        <v>28.6</v>
      </c>
      <c r="L25" t="n">
        <v>23.3</v>
      </c>
      <c r="M25" t="n">
        <v>23.5</v>
      </c>
      <c r="N25" t="n">
        <v>19.5</v>
      </c>
      <c r="O25" t="n">
        <v>26.5</v>
      </c>
      <c r="P25" t="n">
        <v>15.9</v>
      </c>
      <c r="Q25" t="n">
        <v>13.5</v>
      </c>
      <c r="R25" t="n">
        <v>9.800000000000001</v>
      </c>
      <c r="S25" t="n">
        <v>9</v>
      </c>
      <c r="T25" t="n">
        <v>1.9</v>
      </c>
      <c r="U25" t="n">
        <v>-2.8</v>
      </c>
      <c r="V25" t="n">
        <v>0.7</v>
      </c>
      <c r="W25" t="n">
        <v>-0.7</v>
      </c>
    </row>
    <row r="26">
      <c r="A26" s="5" t="inlineStr">
        <is>
          <t>Ergebnis nach Steuer</t>
        </is>
      </c>
      <c r="B26" s="5" t="inlineStr">
        <is>
          <t>Earnings after tax</t>
        </is>
      </c>
      <c r="C26" t="n">
        <v>160.6</v>
      </c>
      <c r="D26" t="n">
        <v>126.2</v>
      </c>
      <c r="E26" t="n">
        <v>135.8</v>
      </c>
      <c r="F26" t="n">
        <v>100</v>
      </c>
      <c r="G26" t="n">
        <v>65.59999999999999</v>
      </c>
      <c r="H26" t="n">
        <v>79.2</v>
      </c>
      <c r="I26" t="n">
        <v>99.09999999999999</v>
      </c>
      <c r="J26" t="n">
        <v>76.40000000000001</v>
      </c>
      <c r="K26" t="n">
        <v>72.3</v>
      </c>
      <c r="L26" t="n">
        <v>59.6</v>
      </c>
      <c r="M26" t="n">
        <v>55.1</v>
      </c>
      <c r="N26" t="n">
        <v>56.2</v>
      </c>
      <c r="O26" t="n">
        <v>49.6</v>
      </c>
      <c r="P26" t="n">
        <v>29.7</v>
      </c>
      <c r="Q26" t="n">
        <v>21</v>
      </c>
      <c r="R26" t="n">
        <v>15.3</v>
      </c>
      <c r="S26" t="n">
        <v>13.6</v>
      </c>
      <c r="T26" t="n">
        <v>3.4</v>
      </c>
      <c r="U26" t="n">
        <v>-7.4</v>
      </c>
      <c r="V26" t="n">
        <v>4.7</v>
      </c>
      <c r="W26" t="n">
        <v>3.7</v>
      </c>
    </row>
    <row r="27">
      <c r="A27" s="5" t="inlineStr">
        <is>
          <t>Minderheitenanteil</t>
        </is>
      </c>
      <c r="B27" s="5" t="inlineStr">
        <is>
          <t>Minority Share</t>
        </is>
      </c>
      <c r="C27" t="n">
        <v>-0.8</v>
      </c>
      <c r="D27" t="n">
        <v>0.2</v>
      </c>
      <c r="E27" t="n">
        <v>-1.3</v>
      </c>
      <c r="F27" t="n">
        <v>-1.6</v>
      </c>
      <c r="G27" t="n">
        <v>-3.3</v>
      </c>
      <c r="H27" t="n">
        <v>-4.2</v>
      </c>
      <c r="I27" t="n">
        <v>-5.6</v>
      </c>
      <c r="J27" t="n">
        <v>-4.5</v>
      </c>
      <c r="K27" t="n">
        <v>-5.4</v>
      </c>
      <c r="L27" t="n">
        <v>-4.7</v>
      </c>
      <c r="M27" t="n">
        <v>-4.6</v>
      </c>
      <c r="N27" t="n">
        <v>-2.2</v>
      </c>
      <c r="O27" t="n">
        <v>-1.9</v>
      </c>
      <c r="P27" t="n">
        <v>-3</v>
      </c>
      <c r="Q27" t="n">
        <v>-3.9</v>
      </c>
      <c r="R27" t="n">
        <v>-2.7</v>
      </c>
      <c r="S27" t="n">
        <v>-2.9</v>
      </c>
      <c r="T27" t="inlineStr">
        <is>
          <t>-</t>
        </is>
      </c>
      <c r="U27" t="inlineStr">
        <is>
          <t>-</t>
        </is>
      </c>
      <c r="V27" t="inlineStr">
        <is>
          <t>-</t>
        </is>
      </c>
      <c r="W27" t="inlineStr">
        <is>
          <t>-</t>
        </is>
      </c>
    </row>
    <row r="28">
      <c r="A28" s="5" t="inlineStr">
        <is>
          <t>Jahresüberschuss/-fehlbetrag</t>
        </is>
      </c>
      <c r="B28" s="5" t="inlineStr">
        <is>
          <t>Net Profit</t>
        </is>
      </c>
      <c r="C28" t="n">
        <v>159.8</v>
      </c>
      <c r="D28" t="n">
        <v>126.5</v>
      </c>
      <c r="E28" t="n">
        <v>134.4</v>
      </c>
      <c r="F28" t="n">
        <v>98.3</v>
      </c>
      <c r="G28" t="n">
        <v>62.3</v>
      </c>
      <c r="H28" t="n">
        <v>75</v>
      </c>
      <c r="I28" t="n">
        <v>93.5</v>
      </c>
      <c r="J28" t="n">
        <v>71.90000000000001</v>
      </c>
      <c r="K28" t="n">
        <v>66.90000000000001</v>
      </c>
      <c r="L28" t="n">
        <v>54.9</v>
      </c>
      <c r="M28" t="n">
        <v>50.5</v>
      </c>
      <c r="N28" t="n">
        <v>54</v>
      </c>
      <c r="O28" t="n">
        <v>47.6</v>
      </c>
      <c r="P28" t="n">
        <v>26.7</v>
      </c>
      <c r="Q28" t="n">
        <v>17.1</v>
      </c>
      <c r="R28" t="n">
        <v>12.6</v>
      </c>
      <c r="S28" t="n">
        <v>6.6</v>
      </c>
      <c r="T28" t="n">
        <v>3.4</v>
      </c>
      <c r="U28" t="n">
        <v>-7.4</v>
      </c>
      <c r="V28" t="n">
        <v>2</v>
      </c>
      <c r="W28" t="n">
        <v>3.7</v>
      </c>
    </row>
    <row r="29">
      <c r="A29" s="5" t="inlineStr">
        <is>
          <t>Summe Umlaufvermögen</t>
        </is>
      </c>
      <c r="B29" s="5" t="inlineStr">
        <is>
          <t>Current Assets</t>
        </is>
      </c>
      <c r="C29" t="n">
        <v>1304</v>
      </c>
      <c r="D29" t="n">
        <v>1251</v>
      </c>
      <c r="E29" t="n">
        <v>1208</v>
      </c>
      <c r="F29" t="n">
        <v>857.4</v>
      </c>
      <c r="G29" t="n">
        <v>776.3</v>
      </c>
      <c r="H29" t="n">
        <v>695.9</v>
      </c>
      <c r="I29" t="n">
        <v>735.5</v>
      </c>
      <c r="J29" t="n">
        <v>708.8</v>
      </c>
      <c r="K29" t="n">
        <v>640.8</v>
      </c>
      <c r="L29" t="n">
        <v>607.4</v>
      </c>
      <c r="M29" t="n">
        <v>525.4</v>
      </c>
      <c r="N29" t="n">
        <v>498.5</v>
      </c>
      <c r="O29" t="n">
        <v>507.7</v>
      </c>
      <c r="P29" t="n">
        <v>212.3</v>
      </c>
      <c r="Q29" t="n">
        <v>198</v>
      </c>
      <c r="R29" t="n">
        <v>156.5</v>
      </c>
      <c r="S29" t="n">
        <v>148.8</v>
      </c>
      <c r="T29" t="n">
        <v>121.1</v>
      </c>
      <c r="U29" t="n">
        <v>47</v>
      </c>
      <c r="V29" t="n">
        <v>71.90000000000001</v>
      </c>
      <c r="W29" t="n">
        <v>25.8</v>
      </c>
    </row>
    <row r="30">
      <c r="A30" s="5" t="inlineStr">
        <is>
          <t>Summe Anlagevermögen</t>
        </is>
      </c>
      <c r="B30" s="5" t="inlineStr">
        <is>
          <t>Fixed Assets</t>
        </is>
      </c>
      <c r="C30" t="n">
        <v>717.8</v>
      </c>
      <c r="D30" t="n">
        <v>411</v>
      </c>
      <c r="E30" t="n">
        <v>415.2</v>
      </c>
      <c r="F30" t="n">
        <v>390.3</v>
      </c>
      <c r="G30" t="n">
        <v>363</v>
      </c>
      <c r="H30" t="n">
        <v>343.2</v>
      </c>
      <c r="I30" t="n">
        <v>245.1</v>
      </c>
      <c r="J30" t="n">
        <v>254.1</v>
      </c>
      <c r="K30" t="n">
        <v>226.7</v>
      </c>
      <c r="L30" t="n">
        <v>233.8</v>
      </c>
      <c r="M30" t="n">
        <v>229</v>
      </c>
      <c r="N30" t="n">
        <v>217.3</v>
      </c>
      <c r="O30" t="n">
        <v>188.6</v>
      </c>
      <c r="P30" t="n">
        <v>175.1</v>
      </c>
      <c r="Q30" t="n">
        <v>169.7</v>
      </c>
      <c r="R30" t="n">
        <v>58.9</v>
      </c>
      <c r="S30" t="n">
        <v>57</v>
      </c>
      <c r="T30" t="n">
        <v>72.5</v>
      </c>
      <c r="U30" t="n">
        <v>35.7</v>
      </c>
      <c r="V30" t="n">
        <v>10.2</v>
      </c>
      <c r="W30" t="n">
        <v>6.2</v>
      </c>
    </row>
    <row r="31">
      <c r="A31" s="5" t="inlineStr">
        <is>
          <t>Summe Aktiva</t>
        </is>
      </c>
      <c r="B31" s="5" t="inlineStr">
        <is>
          <t>Total Assets</t>
        </is>
      </c>
      <c r="C31" t="n">
        <v>2022</v>
      </c>
      <c r="D31" t="n">
        <v>1662</v>
      </c>
      <c r="E31" t="n">
        <v>1623</v>
      </c>
      <c r="F31" t="n">
        <v>1248</v>
      </c>
      <c r="G31" t="n">
        <v>1139</v>
      </c>
      <c r="H31" t="n">
        <v>1039</v>
      </c>
      <c r="I31" t="n">
        <v>980.6</v>
      </c>
      <c r="J31" t="n">
        <v>962.9</v>
      </c>
      <c r="K31" t="n">
        <v>867.5</v>
      </c>
      <c r="L31" t="n">
        <v>841.2</v>
      </c>
      <c r="M31" t="n">
        <v>754.4</v>
      </c>
      <c r="N31" t="n">
        <v>715.8</v>
      </c>
      <c r="O31" t="n">
        <v>696.3</v>
      </c>
      <c r="P31" t="n">
        <v>387.4</v>
      </c>
      <c r="Q31" t="n">
        <v>367.7</v>
      </c>
      <c r="R31" t="n">
        <v>215.4</v>
      </c>
      <c r="S31" t="n">
        <v>205.8</v>
      </c>
      <c r="T31" t="n">
        <v>193.6</v>
      </c>
      <c r="U31" t="n">
        <v>82.7</v>
      </c>
      <c r="V31" t="n">
        <v>82.09999999999999</v>
      </c>
      <c r="W31" t="n">
        <v>32</v>
      </c>
    </row>
    <row r="32">
      <c r="A32" s="5" t="inlineStr">
        <is>
          <t>Summe kurzfristiges Fremdkapital</t>
        </is>
      </c>
      <c r="B32" s="5" t="inlineStr">
        <is>
          <t>Short-Term Debt</t>
        </is>
      </c>
      <c r="C32" t="n">
        <v>339.6</v>
      </c>
      <c r="D32" t="n">
        <v>280.2</v>
      </c>
      <c r="E32" t="n">
        <v>316.1</v>
      </c>
      <c r="F32" t="n">
        <v>285.9</v>
      </c>
      <c r="G32" t="n">
        <v>243.4</v>
      </c>
      <c r="H32" t="n">
        <v>200.1</v>
      </c>
      <c r="I32" t="n">
        <v>207.2</v>
      </c>
      <c r="J32" t="n">
        <v>213.7</v>
      </c>
      <c r="K32" t="n">
        <v>172.4</v>
      </c>
      <c r="L32" t="n">
        <v>174.3</v>
      </c>
      <c r="M32" t="n">
        <v>150.5</v>
      </c>
      <c r="N32" t="n">
        <v>143.4</v>
      </c>
      <c r="O32" t="n">
        <v>152.5</v>
      </c>
      <c r="P32" t="n">
        <v>94.8</v>
      </c>
      <c r="Q32" t="n">
        <v>85.3</v>
      </c>
      <c r="R32" t="n">
        <v>49.5</v>
      </c>
      <c r="S32" t="n">
        <v>50.3</v>
      </c>
      <c r="T32" t="n">
        <v>60.8</v>
      </c>
      <c r="U32" t="n">
        <v>14.4</v>
      </c>
      <c r="V32" t="n">
        <v>11.9</v>
      </c>
      <c r="W32" t="n">
        <v>24.2</v>
      </c>
    </row>
    <row r="33">
      <c r="A33" s="5" t="inlineStr">
        <is>
          <t>Summe langfristiges Fremdkapital</t>
        </is>
      </c>
      <c r="B33" s="5" t="inlineStr">
        <is>
          <t>Long-Term Debt</t>
        </is>
      </c>
      <c r="C33" t="n">
        <v>265.6</v>
      </c>
      <c r="D33" t="n">
        <v>67.2</v>
      </c>
      <c r="E33" t="n">
        <v>65.3</v>
      </c>
      <c r="F33" t="n">
        <v>110.7</v>
      </c>
      <c r="G33" t="n">
        <v>98.40000000000001</v>
      </c>
      <c r="H33" t="n">
        <v>84.8</v>
      </c>
      <c r="I33" t="n">
        <v>38.5</v>
      </c>
      <c r="J33" t="n">
        <v>53.3</v>
      </c>
      <c r="K33" t="n">
        <v>61</v>
      </c>
      <c r="L33" t="n">
        <v>67.90000000000001</v>
      </c>
      <c r="M33" t="n">
        <v>64.09999999999999</v>
      </c>
      <c r="N33" t="n">
        <v>71.7</v>
      </c>
      <c r="O33" t="n">
        <v>62.5</v>
      </c>
      <c r="P33" t="n">
        <v>59.4</v>
      </c>
      <c r="Q33" t="n">
        <v>62.8</v>
      </c>
      <c r="R33" t="n">
        <v>28.8</v>
      </c>
      <c r="S33" t="n">
        <v>31</v>
      </c>
      <c r="T33" t="n">
        <v>37.5</v>
      </c>
      <c r="U33" t="n">
        <v>6.9</v>
      </c>
      <c r="V33" t="n">
        <v>1.1</v>
      </c>
      <c r="W33" t="n">
        <v>1.8</v>
      </c>
    </row>
    <row r="34">
      <c r="A34" s="5" t="inlineStr">
        <is>
          <t>Summe Fremdkapital</t>
        </is>
      </c>
      <c r="B34" s="5" t="inlineStr">
        <is>
          <t>Total Liabilities</t>
        </is>
      </c>
      <c r="C34" t="n">
        <v>605.2</v>
      </c>
      <c r="D34" t="n">
        <v>347.4</v>
      </c>
      <c r="E34" t="n">
        <v>381.4</v>
      </c>
      <c r="F34" t="n">
        <v>396.6</v>
      </c>
      <c r="G34" t="n">
        <v>341.8</v>
      </c>
      <c r="H34" t="n">
        <v>284.9</v>
      </c>
      <c r="I34" t="n">
        <v>245.7</v>
      </c>
      <c r="J34" t="n">
        <v>267</v>
      </c>
      <c r="K34" t="n">
        <v>233.4</v>
      </c>
      <c r="L34" t="n">
        <v>242.2</v>
      </c>
      <c r="M34" t="n">
        <v>214.6</v>
      </c>
      <c r="N34" t="n">
        <v>215.1</v>
      </c>
      <c r="O34" t="n">
        <v>215</v>
      </c>
      <c r="P34" t="n">
        <v>154.2</v>
      </c>
      <c r="Q34" t="n">
        <v>148.1</v>
      </c>
      <c r="R34" t="n">
        <v>78.3</v>
      </c>
      <c r="S34" t="n">
        <v>81.3</v>
      </c>
      <c r="T34" t="n">
        <v>98.3</v>
      </c>
      <c r="U34" t="n">
        <v>21.3</v>
      </c>
      <c r="V34" t="n">
        <v>13</v>
      </c>
      <c r="W34" t="n">
        <v>26</v>
      </c>
    </row>
    <row r="35">
      <c r="A35" s="5" t="inlineStr">
        <is>
          <t>Minderheitenanteil</t>
        </is>
      </c>
      <c r="B35" s="5" t="inlineStr">
        <is>
          <t>Minority Share</t>
        </is>
      </c>
      <c r="C35" t="n">
        <v>18.5</v>
      </c>
      <c r="D35" t="n">
        <v>21.2</v>
      </c>
      <c r="E35" t="n">
        <v>26.4</v>
      </c>
      <c r="F35" t="n">
        <v>53.3</v>
      </c>
      <c r="G35" t="n">
        <v>43.6</v>
      </c>
      <c r="H35" t="n">
        <v>39</v>
      </c>
      <c r="I35" t="n">
        <v>36.4</v>
      </c>
      <c r="J35" t="n">
        <v>40.8</v>
      </c>
      <c r="K35" t="n">
        <v>35</v>
      </c>
      <c r="L35" t="n">
        <v>26.7</v>
      </c>
      <c r="M35" t="n">
        <v>18.9</v>
      </c>
      <c r="N35" t="n">
        <v>12.7</v>
      </c>
      <c r="O35" t="n">
        <v>9.6</v>
      </c>
      <c r="P35" t="n">
        <v>10.1</v>
      </c>
      <c r="Q35" t="n">
        <v>13.8</v>
      </c>
      <c r="R35" t="n">
        <v>5.6</v>
      </c>
      <c r="S35" t="n">
        <v>3.1</v>
      </c>
      <c r="T35" t="inlineStr">
        <is>
          <t>-</t>
        </is>
      </c>
      <c r="U35" t="inlineStr">
        <is>
          <t>-</t>
        </is>
      </c>
      <c r="V35" t="inlineStr">
        <is>
          <t>-</t>
        </is>
      </c>
      <c r="W35" t="inlineStr">
        <is>
          <t>-</t>
        </is>
      </c>
    </row>
    <row r="36">
      <c r="A36" s="5" t="inlineStr">
        <is>
          <t>Summe Eigenkapital</t>
        </is>
      </c>
      <c r="B36" s="5" t="inlineStr">
        <is>
          <t>Equity</t>
        </is>
      </c>
      <c r="C36" t="n">
        <v>1398</v>
      </c>
      <c r="D36" t="n">
        <v>1294</v>
      </c>
      <c r="E36" t="n">
        <v>1215</v>
      </c>
      <c r="F36" t="n">
        <v>797.8</v>
      </c>
      <c r="G36" t="n">
        <v>753.9</v>
      </c>
      <c r="H36" t="n">
        <v>715.3</v>
      </c>
      <c r="I36" t="n">
        <v>698.4</v>
      </c>
      <c r="J36" t="n">
        <v>655</v>
      </c>
      <c r="K36" t="n">
        <v>599</v>
      </c>
      <c r="L36" t="n">
        <v>572.3</v>
      </c>
      <c r="M36" t="n">
        <v>520.8</v>
      </c>
      <c r="N36" t="n">
        <v>488</v>
      </c>
      <c r="O36" t="n">
        <v>471.6</v>
      </c>
      <c r="P36" t="n">
        <v>223.1</v>
      </c>
      <c r="Q36" t="n">
        <v>205.7</v>
      </c>
      <c r="R36" t="n">
        <v>131.6</v>
      </c>
      <c r="S36" t="n">
        <v>121.4</v>
      </c>
      <c r="T36" t="n">
        <v>95.3</v>
      </c>
      <c r="U36" t="n">
        <v>61.4</v>
      </c>
      <c r="V36" t="n">
        <v>69.2</v>
      </c>
      <c r="W36" t="n">
        <v>6</v>
      </c>
    </row>
    <row r="37">
      <c r="A37" s="5" t="inlineStr">
        <is>
          <t>Summe Passiva</t>
        </is>
      </c>
      <c r="B37" s="5" t="inlineStr">
        <is>
          <t>Liabilities &amp; Shareholder Equity</t>
        </is>
      </c>
      <c r="C37" t="n">
        <v>2022</v>
      </c>
      <c r="D37" t="n">
        <v>1662</v>
      </c>
      <c r="E37" t="n">
        <v>1623</v>
      </c>
      <c r="F37" t="n">
        <v>1248</v>
      </c>
      <c r="G37" t="n">
        <v>1139</v>
      </c>
      <c r="H37" t="n">
        <v>1039</v>
      </c>
      <c r="I37" t="n">
        <v>980.6</v>
      </c>
      <c r="J37" t="n">
        <v>962.9</v>
      </c>
      <c r="K37" t="n">
        <v>867.5</v>
      </c>
      <c r="L37" t="n">
        <v>841.2</v>
      </c>
      <c r="M37" t="n">
        <v>754.4</v>
      </c>
      <c r="N37" t="n">
        <v>715.8</v>
      </c>
      <c r="O37" t="n">
        <v>696.3</v>
      </c>
      <c r="P37" t="n">
        <v>387.4</v>
      </c>
      <c r="Q37" t="n">
        <v>367.7</v>
      </c>
      <c r="R37" t="n">
        <v>215.4</v>
      </c>
      <c r="S37" t="n">
        <v>205.8</v>
      </c>
      <c r="T37" t="n">
        <v>193.6</v>
      </c>
      <c r="U37" t="n">
        <v>82.7</v>
      </c>
      <c r="V37" t="n">
        <v>82.09999999999999</v>
      </c>
      <c r="W37" t="n">
        <v>32</v>
      </c>
    </row>
    <row r="38">
      <c r="A38" s="5" t="inlineStr">
        <is>
          <t>Mio.Aktien im Umlauf</t>
        </is>
      </c>
      <c r="B38" s="5" t="inlineStr">
        <is>
          <t>Million shares outstanding</t>
        </is>
      </c>
      <c r="C38" t="n">
        <v>89.44</v>
      </c>
      <c r="D38" t="n">
        <v>89.44</v>
      </c>
      <c r="E38" t="n">
        <v>89.44</v>
      </c>
      <c r="F38" t="n">
        <v>81.31</v>
      </c>
      <c r="G38" t="n">
        <v>81.31</v>
      </c>
      <c r="H38" t="n">
        <v>81.31</v>
      </c>
      <c r="I38" t="n">
        <v>81.31</v>
      </c>
      <c r="J38" t="n">
        <v>81.3</v>
      </c>
      <c r="K38" t="n">
        <v>81.3</v>
      </c>
      <c r="L38" t="n">
        <v>81.3</v>
      </c>
      <c r="M38" t="n">
        <v>81.3</v>
      </c>
      <c r="N38" t="n">
        <v>81.3</v>
      </c>
      <c r="O38" t="n">
        <v>81.3</v>
      </c>
      <c r="P38" t="n">
        <v>32.5</v>
      </c>
      <c r="Q38" t="n">
        <v>30.4</v>
      </c>
      <c r="R38" t="n">
        <v>28.4</v>
      </c>
      <c r="S38" t="n">
        <v>28.4</v>
      </c>
      <c r="T38" t="n">
        <v>21.1</v>
      </c>
      <c r="U38" t="n">
        <v>6.2</v>
      </c>
      <c r="V38" t="n">
        <v>5.1</v>
      </c>
      <c r="W38" t="inlineStr">
        <is>
          <t>-</t>
        </is>
      </c>
    </row>
    <row r="39">
      <c r="A39" s="5" t="inlineStr">
        <is>
          <t>Ergebnis je Aktie (brutto)</t>
        </is>
      </c>
      <c r="B39" s="5" t="inlineStr">
        <is>
          <t>Earnings per share</t>
        </is>
      </c>
      <c r="C39" t="n">
        <v>2.57</v>
      </c>
      <c r="D39" t="n">
        <v>2</v>
      </c>
      <c r="E39" t="n">
        <v>2.11</v>
      </c>
      <c r="F39" t="n">
        <v>1.75</v>
      </c>
      <c r="G39" t="n">
        <v>1.25</v>
      </c>
      <c r="H39" t="n">
        <v>1.41</v>
      </c>
      <c r="I39" t="n">
        <v>1.82</v>
      </c>
      <c r="J39" t="n">
        <v>1.43</v>
      </c>
      <c r="K39" t="n">
        <v>1.24</v>
      </c>
      <c r="L39" t="n">
        <v>1.02</v>
      </c>
      <c r="M39" t="n">
        <v>0.97</v>
      </c>
      <c r="N39" t="n">
        <v>0.93</v>
      </c>
      <c r="O39" t="n">
        <v>0.9399999999999999</v>
      </c>
      <c r="P39" t="n">
        <v>1.4</v>
      </c>
      <c r="Q39" t="n">
        <v>1.13</v>
      </c>
      <c r="R39" t="n">
        <v>0.88</v>
      </c>
      <c r="S39" t="n">
        <v>0.8</v>
      </c>
      <c r="T39" t="n">
        <v>0.25</v>
      </c>
      <c r="U39" t="n">
        <v>-1.65</v>
      </c>
      <c r="V39" t="n">
        <v>1.06</v>
      </c>
      <c r="W39" t="inlineStr">
        <is>
          <t>-</t>
        </is>
      </c>
    </row>
    <row r="40">
      <c r="A40" s="5" t="inlineStr">
        <is>
          <t>Ergebnis je Aktie (unverwässert)</t>
        </is>
      </c>
      <c r="B40" s="5" t="inlineStr">
        <is>
          <t>Basic Earnings per share</t>
        </is>
      </c>
      <c r="C40" t="n">
        <v>1.79</v>
      </c>
      <c r="D40" t="n">
        <v>1.41</v>
      </c>
      <c r="E40" t="n">
        <v>1.57</v>
      </c>
      <c r="F40" t="n">
        <v>1.21</v>
      </c>
      <c r="G40" t="n">
        <v>0.77</v>
      </c>
      <c r="H40" t="n">
        <v>0.92</v>
      </c>
      <c r="I40" t="n">
        <v>1.15</v>
      </c>
      <c r="J40" t="n">
        <v>0.88</v>
      </c>
      <c r="K40" t="n">
        <v>0.82</v>
      </c>
      <c r="L40" t="n">
        <v>0.68</v>
      </c>
      <c r="M40" t="n">
        <v>0.62</v>
      </c>
      <c r="N40" t="n">
        <v>0.66</v>
      </c>
      <c r="O40" t="n">
        <v>0.61</v>
      </c>
      <c r="P40" t="n">
        <v>0.82</v>
      </c>
      <c r="Q40" t="n">
        <v>0.5600000000000001</v>
      </c>
      <c r="R40" t="n">
        <v>0.44</v>
      </c>
      <c r="S40" t="n">
        <v>0.25</v>
      </c>
      <c r="T40" t="n">
        <v>0.16</v>
      </c>
      <c r="U40" t="n">
        <v>-1.19</v>
      </c>
      <c r="V40" t="n">
        <v>0.38</v>
      </c>
      <c r="W40" t="n">
        <v>0.97</v>
      </c>
    </row>
    <row r="41">
      <c r="A41" s="5" t="inlineStr">
        <is>
          <t>Ergebnis je Aktie (verwässert)</t>
        </is>
      </c>
      <c r="B41" s="5" t="inlineStr">
        <is>
          <t>Diluted Earnings per share</t>
        </is>
      </c>
      <c r="C41" t="n">
        <v>1.79</v>
      </c>
      <c r="D41" t="n">
        <v>1.41</v>
      </c>
      <c r="E41" t="n">
        <v>1.57</v>
      </c>
      <c r="F41" t="n">
        <v>1.21</v>
      </c>
      <c r="G41" t="n">
        <v>0.77</v>
      </c>
      <c r="H41" t="n">
        <v>0.92</v>
      </c>
      <c r="I41" t="n">
        <v>1.15</v>
      </c>
      <c r="J41" t="n">
        <v>0.88</v>
      </c>
      <c r="K41" t="n">
        <v>0.82</v>
      </c>
      <c r="L41" t="n">
        <v>0.68</v>
      </c>
      <c r="M41" t="n">
        <v>0.62</v>
      </c>
      <c r="N41" t="n">
        <v>0.66</v>
      </c>
      <c r="O41" t="n">
        <v>0.61</v>
      </c>
      <c r="P41" t="n">
        <v>0.82</v>
      </c>
      <c r="Q41" t="n">
        <v>0.5600000000000001</v>
      </c>
      <c r="R41" t="n">
        <v>0.44</v>
      </c>
      <c r="S41" t="n">
        <v>0.25</v>
      </c>
      <c r="T41" t="n">
        <v>0.16</v>
      </c>
      <c r="U41" t="n">
        <v>-1.19</v>
      </c>
      <c r="V41" t="n">
        <v>0.38</v>
      </c>
      <c r="W41" t="n">
        <v>0.97</v>
      </c>
    </row>
    <row r="42">
      <c r="A42" s="5" t="inlineStr">
        <is>
          <t>Dividende je Aktie</t>
        </is>
      </c>
      <c r="B42" s="5" t="inlineStr">
        <is>
          <t>Dividend per share</t>
        </is>
      </c>
      <c r="C42" t="n">
        <v>0.65</v>
      </c>
      <c r="D42" t="n">
        <v>0.55</v>
      </c>
      <c r="E42" t="n">
        <v>0.55</v>
      </c>
      <c r="F42" t="n">
        <v>0.42</v>
      </c>
      <c r="G42" t="n">
        <v>0.38</v>
      </c>
      <c r="H42" t="n">
        <v>0.4</v>
      </c>
      <c r="I42" t="n">
        <v>0.45</v>
      </c>
      <c r="J42" t="n">
        <v>0.4</v>
      </c>
      <c r="K42" t="n">
        <v>0.3</v>
      </c>
      <c r="L42" t="n">
        <v>0.22</v>
      </c>
      <c r="M42" t="n">
        <v>0.18</v>
      </c>
      <c r="N42" t="n">
        <v>0.18</v>
      </c>
      <c r="O42" t="n">
        <v>0.16</v>
      </c>
      <c r="P42" t="n">
        <v>0.14</v>
      </c>
      <c r="Q42" t="n">
        <v>0.16</v>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58.14</v>
      </c>
      <c r="D43" t="n">
        <v>49.19</v>
      </c>
      <c r="E43" t="n">
        <v>49.19</v>
      </c>
      <c r="F43" t="n">
        <v>34.15</v>
      </c>
      <c r="G43" t="n">
        <v>30.9</v>
      </c>
      <c r="H43" t="n">
        <v>32.5</v>
      </c>
      <c r="I43" t="n">
        <v>36.6</v>
      </c>
      <c r="J43" t="n">
        <v>32.5</v>
      </c>
      <c r="K43" t="n">
        <v>24.4</v>
      </c>
      <c r="L43" t="n">
        <v>44.7</v>
      </c>
      <c r="M43" t="n">
        <v>14.6</v>
      </c>
      <c r="N43" t="n">
        <v>14.6</v>
      </c>
      <c r="O43" t="n">
        <v>34.9</v>
      </c>
      <c r="P43" t="n">
        <v>11.4</v>
      </c>
      <c r="Q43" t="n">
        <v>5.2</v>
      </c>
      <c r="R43" t="inlineStr">
        <is>
          <t>-</t>
        </is>
      </c>
      <c r="S43" t="inlineStr">
        <is>
          <t>-</t>
        </is>
      </c>
      <c r="T43" t="inlineStr">
        <is>
          <t>-</t>
        </is>
      </c>
      <c r="U43" t="inlineStr">
        <is>
          <t>-</t>
        </is>
      </c>
      <c r="V43" t="inlineStr">
        <is>
          <t>-</t>
        </is>
      </c>
      <c r="W43" t="inlineStr">
        <is>
          <t>-</t>
        </is>
      </c>
    </row>
    <row r="44">
      <c r="A44" s="5" t="inlineStr">
        <is>
          <t>Umsatz je Aktie</t>
        </is>
      </c>
      <c r="B44" s="5" t="inlineStr">
        <is>
          <t>Revenue per share</t>
        </is>
      </c>
      <c r="C44" t="n">
        <v>16.32</v>
      </c>
      <c r="D44" t="n">
        <v>14.32</v>
      </c>
      <c r="E44" t="n">
        <v>13.3</v>
      </c>
      <c r="F44" t="n">
        <v>13.39</v>
      </c>
      <c r="G44" t="n">
        <v>12.79</v>
      </c>
      <c r="H44" t="n">
        <v>11.18</v>
      </c>
      <c r="I44" t="n">
        <v>11.15</v>
      </c>
      <c r="J44" t="n">
        <v>10.6</v>
      </c>
      <c r="K44" t="n">
        <v>9.33</v>
      </c>
      <c r="L44" t="n">
        <v>8.32</v>
      </c>
      <c r="M44" t="n">
        <v>7.87</v>
      </c>
      <c r="N44" t="n">
        <v>7.38</v>
      </c>
      <c r="O44" t="n">
        <v>7.01</v>
      </c>
      <c r="P44" t="n">
        <v>12.02</v>
      </c>
      <c r="Q44" t="n">
        <v>10.65</v>
      </c>
      <c r="R44" t="n">
        <v>8.27</v>
      </c>
      <c r="S44" t="n">
        <v>8.300000000000001</v>
      </c>
      <c r="T44" t="n">
        <v>9.699999999999999</v>
      </c>
      <c r="U44" t="n">
        <v>6.6</v>
      </c>
      <c r="V44" t="n">
        <v>8.220000000000001</v>
      </c>
      <c r="W44" t="inlineStr">
        <is>
          <t>-</t>
        </is>
      </c>
    </row>
    <row r="45">
      <c r="A45" s="5" t="inlineStr">
        <is>
          <t>Buchwert je Aktie</t>
        </is>
      </c>
      <c r="B45" s="5" t="inlineStr">
        <is>
          <t>Book value per share</t>
        </is>
      </c>
      <c r="C45" t="n">
        <v>15.63</v>
      </c>
      <c r="D45" t="n">
        <v>14.46</v>
      </c>
      <c r="E45" t="n">
        <v>13.59</v>
      </c>
      <c r="F45" t="n">
        <v>9.81</v>
      </c>
      <c r="G45" t="n">
        <v>9.27</v>
      </c>
      <c r="H45" t="n">
        <v>8.800000000000001</v>
      </c>
      <c r="I45" t="n">
        <v>8.59</v>
      </c>
      <c r="J45" t="n">
        <v>8.06</v>
      </c>
      <c r="K45" t="n">
        <v>7.37</v>
      </c>
      <c r="L45" t="n">
        <v>7.04</v>
      </c>
      <c r="M45" t="n">
        <v>6.41</v>
      </c>
      <c r="N45" t="n">
        <v>6</v>
      </c>
      <c r="O45" t="n">
        <v>5.8</v>
      </c>
      <c r="P45" t="n">
        <v>6.86</v>
      </c>
      <c r="Q45" t="n">
        <v>6.77</v>
      </c>
      <c r="R45" t="n">
        <v>4.63</v>
      </c>
      <c r="S45" t="n">
        <v>4.27</v>
      </c>
      <c r="T45" t="n">
        <v>4.52</v>
      </c>
      <c r="U45" t="n">
        <v>9.9</v>
      </c>
      <c r="V45" t="n">
        <v>13.57</v>
      </c>
      <c r="W45" t="inlineStr">
        <is>
          <t>-</t>
        </is>
      </c>
    </row>
    <row r="46">
      <c r="A46" s="5" t="inlineStr">
        <is>
          <t>Cashflow je Aktie</t>
        </is>
      </c>
      <c r="B46" s="5" t="inlineStr">
        <is>
          <t>Cashflow per share</t>
        </is>
      </c>
      <c r="C46" t="n">
        <v>2.46</v>
      </c>
      <c r="D46" t="n">
        <v>2.09</v>
      </c>
      <c r="E46" t="n">
        <v>0.42</v>
      </c>
      <c r="F46" t="n">
        <v>1.37</v>
      </c>
      <c r="G46" t="n">
        <v>0.7</v>
      </c>
      <c r="H46" t="n">
        <v>0.78</v>
      </c>
      <c r="I46" t="n">
        <v>0.79</v>
      </c>
      <c r="J46" t="n">
        <v>1.13</v>
      </c>
      <c r="K46" t="n">
        <v>0.46</v>
      </c>
      <c r="L46" t="n">
        <v>0.8</v>
      </c>
      <c r="M46" t="n">
        <v>1.08</v>
      </c>
      <c r="N46" t="n">
        <v>0.68</v>
      </c>
      <c r="O46" t="n">
        <v>0.6899999999999999</v>
      </c>
      <c r="P46" t="n">
        <v>1.32</v>
      </c>
      <c r="Q46" t="n">
        <v>1.3</v>
      </c>
      <c r="R46" t="n">
        <v>1.11</v>
      </c>
      <c r="S46" t="n">
        <v>0.99</v>
      </c>
      <c r="T46" t="n">
        <v>1.08</v>
      </c>
      <c r="U46" t="n">
        <v>-2.76</v>
      </c>
      <c r="V46" t="n">
        <v>-1.2</v>
      </c>
      <c r="W46" t="inlineStr">
        <is>
          <t>-</t>
        </is>
      </c>
    </row>
    <row r="47">
      <c r="A47" s="5" t="inlineStr">
        <is>
          <t>Bilanzsumme je Aktie</t>
        </is>
      </c>
      <c r="B47" s="5" t="inlineStr">
        <is>
          <t>Total assets per share</t>
        </is>
      </c>
      <c r="C47" t="n">
        <v>22.61</v>
      </c>
      <c r="D47" t="n">
        <v>18.58</v>
      </c>
      <c r="E47" t="n">
        <v>18.15</v>
      </c>
      <c r="F47" t="n">
        <v>15.34</v>
      </c>
      <c r="G47" t="n">
        <v>14.01</v>
      </c>
      <c r="H47" t="n">
        <v>12.78</v>
      </c>
      <c r="I47" t="n">
        <v>12.06</v>
      </c>
      <c r="J47" t="n">
        <v>11.84</v>
      </c>
      <c r="K47" t="n">
        <v>10.67</v>
      </c>
      <c r="L47" t="n">
        <v>10.35</v>
      </c>
      <c r="M47" t="n">
        <v>9.279999999999999</v>
      </c>
      <c r="N47" t="n">
        <v>8.800000000000001</v>
      </c>
      <c r="O47" t="n">
        <v>8.56</v>
      </c>
      <c r="P47" t="n">
        <v>11.92</v>
      </c>
      <c r="Q47" t="n">
        <v>12.1</v>
      </c>
      <c r="R47" t="n">
        <v>7.58</v>
      </c>
      <c r="S47" t="n">
        <v>7.25</v>
      </c>
      <c r="T47" t="n">
        <v>9.18</v>
      </c>
      <c r="U47" t="n">
        <v>13.34</v>
      </c>
      <c r="V47" t="n">
        <v>16.1</v>
      </c>
      <c r="W47" t="inlineStr">
        <is>
          <t>-</t>
        </is>
      </c>
    </row>
    <row r="48">
      <c r="A48" s="5" t="inlineStr">
        <is>
          <t>Personal am Ende des Jahres</t>
        </is>
      </c>
      <c r="B48" s="5" t="inlineStr">
        <is>
          <t>Staff at the end of year</t>
        </is>
      </c>
      <c r="C48" t="n">
        <v>3232</v>
      </c>
      <c r="D48" t="n">
        <v>3048</v>
      </c>
      <c r="E48" t="n">
        <v>2958</v>
      </c>
      <c r="F48" t="n">
        <v>2910</v>
      </c>
      <c r="G48" t="n">
        <v>2888</v>
      </c>
      <c r="H48" t="n">
        <v>2972</v>
      </c>
      <c r="I48" t="n">
        <v>2540</v>
      </c>
      <c r="J48" t="n">
        <v>2460</v>
      </c>
      <c r="K48" t="n">
        <v>2366</v>
      </c>
      <c r="L48" t="n">
        <v>2189</v>
      </c>
      <c r="M48" t="n">
        <v>2147</v>
      </c>
      <c r="N48" t="n">
        <v>2152</v>
      </c>
      <c r="O48" t="n">
        <v>1929</v>
      </c>
      <c r="P48" t="n">
        <v>1292</v>
      </c>
      <c r="Q48" t="n">
        <v>1207</v>
      </c>
      <c r="R48" t="n">
        <v>796</v>
      </c>
      <c r="S48" t="n">
        <v>752</v>
      </c>
      <c r="T48" t="n">
        <v>869</v>
      </c>
      <c r="U48" t="n">
        <v>238</v>
      </c>
      <c r="V48" t="n">
        <v>216</v>
      </c>
      <c r="W48" t="inlineStr">
        <is>
          <t>-</t>
        </is>
      </c>
    </row>
    <row r="49">
      <c r="A49" s="5" t="inlineStr">
        <is>
          <t>Personalaufwand in Mio. EUR</t>
        </is>
      </c>
      <c r="B49" s="5" t="inlineStr">
        <is>
          <t>Personnel expenses in M</t>
        </is>
      </c>
      <c r="C49" t="n">
        <v>347.5</v>
      </c>
      <c r="D49" t="n">
        <v>311.2</v>
      </c>
      <c r="E49" t="n">
        <v>294.5</v>
      </c>
      <c r="F49" t="n">
        <v>266.8</v>
      </c>
      <c r="G49" t="n">
        <v>260.2</v>
      </c>
      <c r="H49" t="n">
        <v>228.7</v>
      </c>
      <c r="I49" t="n">
        <v>224.4</v>
      </c>
      <c r="J49" t="n">
        <v>211.1</v>
      </c>
      <c r="K49" t="n">
        <v>185.3</v>
      </c>
      <c r="L49" t="n">
        <v>182.2</v>
      </c>
      <c r="M49" t="n">
        <v>159.8</v>
      </c>
      <c r="N49" t="n">
        <v>149.8</v>
      </c>
      <c r="O49" t="n">
        <v>141.4</v>
      </c>
      <c r="P49" t="n">
        <v>92.8</v>
      </c>
      <c r="Q49" t="n">
        <v>81.8</v>
      </c>
      <c r="R49" t="n">
        <v>60.4</v>
      </c>
      <c r="S49" t="n">
        <v>61.5</v>
      </c>
      <c r="T49" t="n">
        <v>55.2</v>
      </c>
      <c r="U49" t="n">
        <v>49.5</v>
      </c>
      <c r="V49" t="inlineStr">
        <is>
          <t>-</t>
        </is>
      </c>
      <c r="W49" t="inlineStr">
        <is>
          <t>-</t>
        </is>
      </c>
    </row>
    <row r="50">
      <c r="A50" s="5" t="inlineStr">
        <is>
          <t>Aufwand je Mitarbeiter in EUR</t>
        </is>
      </c>
      <c r="B50" s="5" t="inlineStr">
        <is>
          <t>Effort per employee</t>
        </is>
      </c>
      <c r="C50" t="n">
        <v>107519</v>
      </c>
      <c r="D50" t="n">
        <v>102100</v>
      </c>
      <c r="E50" t="n">
        <v>99561</v>
      </c>
      <c r="F50" t="n">
        <v>91684</v>
      </c>
      <c r="G50" t="n">
        <v>90097</v>
      </c>
      <c r="H50" t="n">
        <v>76952</v>
      </c>
      <c r="I50" t="n">
        <v>88346</v>
      </c>
      <c r="J50" t="n">
        <v>85813</v>
      </c>
      <c r="K50" t="n">
        <v>78318</v>
      </c>
      <c r="L50" t="n">
        <v>83234</v>
      </c>
      <c r="M50" t="n">
        <v>74429</v>
      </c>
      <c r="N50" t="n">
        <v>69610</v>
      </c>
      <c r="O50" t="n">
        <v>73302</v>
      </c>
      <c r="P50" t="n">
        <v>71827</v>
      </c>
      <c r="Q50" t="n">
        <v>67771</v>
      </c>
      <c r="R50" t="n">
        <v>75879</v>
      </c>
      <c r="S50" t="n">
        <v>81782</v>
      </c>
      <c r="T50" t="n">
        <v>63521</v>
      </c>
      <c r="U50" t="n">
        <v>207983</v>
      </c>
      <c r="V50" t="inlineStr">
        <is>
          <t>-</t>
        </is>
      </c>
      <c r="W50" t="inlineStr">
        <is>
          <t>-</t>
        </is>
      </c>
    </row>
    <row r="51">
      <c r="A51" s="5" t="inlineStr">
        <is>
          <t>Umsatz je Mitarbeiter in EUR</t>
        </is>
      </c>
      <c r="B51" s="5" t="inlineStr">
        <is>
          <t>Turnover per employee</t>
        </is>
      </c>
      <c r="C51" t="n">
        <v>451523</v>
      </c>
      <c r="D51" t="n">
        <v>420230</v>
      </c>
      <c r="E51" t="n">
        <v>402264</v>
      </c>
      <c r="F51" t="n">
        <v>374009</v>
      </c>
      <c r="G51" t="n">
        <v>360132</v>
      </c>
      <c r="H51" t="n">
        <v>305940</v>
      </c>
      <c r="I51" t="n">
        <v>356868</v>
      </c>
      <c r="J51" t="n">
        <v>350356</v>
      </c>
      <c r="K51" t="n">
        <v>320707</v>
      </c>
      <c r="L51" t="n">
        <v>309128</v>
      </c>
      <c r="M51" t="n">
        <v>298137</v>
      </c>
      <c r="N51" t="n">
        <v>278903</v>
      </c>
      <c r="O51" t="n">
        <v>295334</v>
      </c>
      <c r="P51" t="n">
        <v>302321</v>
      </c>
      <c r="Q51" t="n">
        <v>268185</v>
      </c>
      <c r="R51" t="n">
        <v>295100</v>
      </c>
      <c r="S51" t="n">
        <v>313430</v>
      </c>
      <c r="T51" t="n">
        <v>235443</v>
      </c>
      <c r="U51" t="n">
        <v>171848</v>
      </c>
      <c r="V51" t="n">
        <v>193981</v>
      </c>
      <c r="W51" t="inlineStr">
        <is>
          <t>-</t>
        </is>
      </c>
    </row>
    <row r="52">
      <c r="A52" s="5" t="inlineStr">
        <is>
          <t>Bruttoergebnis je Mitarbeiter in EUR</t>
        </is>
      </c>
      <c r="B52" s="5" t="inlineStr">
        <is>
          <t>Gross Profit per employee</t>
        </is>
      </c>
      <c r="C52" t="n">
        <v>257395</v>
      </c>
      <c r="D52" t="n">
        <v>233071</v>
      </c>
      <c r="E52" t="n">
        <v>222008</v>
      </c>
      <c r="F52" t="n">
        <v>199141</v>
      </c>
      <c r="G52" t="n">
        <v>186877</v>
      </c>
      <c r="H52" t="n">
        <v>164334</v>
      </c>
      <c r="I52" t="n">
        <v>192047</v>
      </c>
      <c r="J52" t="n">
        <v>187561</v>
      </c>
      <c r="K52" t="n">
        <v>175317</v>
      </c>
      <c r="L52" t="n">
        <v>163865</v>
      </c>
      <c r="M52" t="n">
        <v>150116</v>
      </c>
      <c r="N52" t="n">
        <v>140985</v>
      </c>
      <c r="O52" t="n">
        <v>153188</v>
      </c>
      <c r="P52" t="n">
        <v>142260</v>
      </c>
      <c r="Q52" t="n">
        <v>126263</v>
      </c>
      <c r="R52" t="n">
        <v>136935</v>
      </c>
      <c r="S52" t="n">
        <v>136303</v>
      </c>
      <c r="T52" t="n">
        <v>81358</v>
      </c>
      <c r="U52" t="n">
        <v>87815</v>
      </c>
      <c r="V52" t="n">
        <v>100000</v>
      </c>
      <c r="W52" t="inlineStr">
        <is>
          <t>-</t>
        </is>
      </c>
    </row>
    <row r="53">
      <c r="A53" s="5" t="inlineStr">
        <is>
          <t>Gewinn je Mitarbeiter in EUR</t>
        </is>
      </c>
      <c r="B53" s="5" t="inlineStr">
        <is>
          <t>Earnings per employee</t>
        </is>
      </c>
      <c r="C53" t="n">
        <v>49443</v>
      </c>
      <c r="D53" t="n">
        <v>41503</v>
      </c>
      <c r="E53" t="n">
        <v>45436</v>
      </c>
      <c r="F53" t="n">
        <v>33780</v>
      </c>
      <c r="G53" t="n">
        <v>21572</v>
      </c>
      <c r="H53" t="n">
        <v>25236</v>
      </c>
      <c r="I53" t="n">
        <v>36811</v>
      </c>
      <c r="J53" t="n">
        <v>29228</v>
      </c>
      <c r="K53" t="n">
        <v>28276</v>
      </c>
      <c r="L53" t="n">
        <v>25080</v>
      </c>
      <c r="M53" t="n">
        <v>23521</v>
      </c>
      <c r="N53" t="n">
        <v>25093</v>
      </c>
      <c r="O53" t="n">
        <v>24676</v>
      </c>
      <c r="P53" t="n">
        <v>20666</v>
      </c>
      <c r="Q53" t="n">
        <v>14167</v>
      </c>
      <c r="R53" t="n">
        <v>15829</v>
      </c>
      <c r="S53" t="n">
        <v>8777</v>
      </c>
      <c r="T53" t="n">
        <v>3913</v>
      </c>
      <c r="U53" t="n">
        <v>-31092</v>
      </c>
      <c r="V53" t="n">
        <v>9259</v>
      </c>
      <c r="W53" t="inlineStr">
        <is>
          <t>-</t>
        </is>
      </c>
    </row>
    <row r="54">
      <c r="A54" s="5" t="inlineStr">
        <is>
          <t>KGV (Kurs/Gewinn)</t>
        </is>
      </c>
      <c r="B54" s="5" t="inlineStr">
        <is>
          <t>PE (price/earnings)</t>
        </is>
      </c>
      <c r="C54" t="n">
        <v>54.6</v>
      </c>
      <c r="D54" t="n">
        <v>51.4</v>
      </c>
      <c r="E54" t="n">
        <v>28.1</v>
      </c>
      <c r="F54" t="n">
        <v>28.1</v>
      </c>
      <c r="G54" t="n">
        <v>32.5</v>
      </c>
      <c r="H54" t="n">
        <v>25</v>
      </c>
      <c r="I54" t="n">
        <v>19.2</v>
      </c>
      <c r="J54" t="n">
        <v>22.6</v>
      </c>
      <c r="K54" t="n">
        <v>16.3</v>
      </c>
      <c r="L54" t="n">
        <v>17</v>
      </c>
      <c r="M54" t="n">
        <v>16.4</v>
      </c>
      <c r="N54" t="n">
        <v>15.4</v>
      </c>
      <c r="O54" t="n">
        <v>25.3</v>
      </c>
      <c r="P54" t="n">
        <v>22.6</v>
      </c>
      <c r="Q54" t="n">
        <v>27.9</v>
      </c>
      <c r="R54" t="n">
        <v>22.9</v>
      </c>
      <c r="S54" t="n">
        <v>42.6</v>
      </c>
      <c r="T54" t="n">
        <v>48.1</v>
      </c>
      <c r="U54" t="inlineStr">
        <is>
          <t>-</t>
        </is>
      </c>
      <c r="V54" t="n">
        <v>88.2</v>
      </c>
      <c r="W54" t="inlineStr">
        <is>
          <t>-</t>
        </is>
      </c>
    </row>
    <row r="55">
      <c r="A55" s="5" t="inlineStr">
        <is>
          <t>KUV (Kurs/Umsatz)</t>
        </is>
      </c>
      <c r="B55" s="5" t="inlineStr">
        <is>
          <t>PS (price/sales)</t>
        </is>
      </c>
      <c r="C55" t="n">
        <v>5.99</v>
      </c>
      <c r="D55" t="n">
        <v>5.06</v>
      </c>
      <c r="E55" t="n">
        <v>3.32</v>
      </c>
      <c r="F55" t="n">
        <v>2.54</v>
      </c>
      <c r="G55" t="n">
        <v>1.95</v>
      </c>
      <c r="H55" t="n">
        <v>2.06</v>
      </c>
      <c r="I55" t="n">
        <v>1.98</v>
      </c>
      <c r="J55" t="n">
        <v>1.88</v>
      </c>
      <c r="K55" t="n">
        <v>1.43</v>
      </c>
      <c r="L55" t="n">
        <v>1.39</v>
      </c>
      <c r="M55" t="n">
        <v>1.29</v>
      </c>
      <c r="N55" t="n">
        <v>1.37</v>
      </c>
      <c r="O55" t="n">
        <v>2.2</v>
      </c>
      <c r="P55" t="n">
        <v>1.54</v>
      </c>
      <c r="Q55" t="n">
        <v>1.47</v>
      </c>
      <c r="R55" t="n">
        <v>1.22</v>
      </c>
      <c r="S55" t="n">
        <v>1.28</v>
      </c>
      <c r="T55" t="n">
        <v>0.79</v>
      </c>
      <c r="U55" t="n">
        <v>0.9399999999999999</v>
      </c>
      <c r="V55" t="n">
        <v>4.08</v>
      </c>
      <c r="W55" t="inlineStr">
        <is>
          <t>-</t>
        </is>
      </c>
    </row>
    <row r="56">
      <c r="A56" s="5" t="inlineStr">
        <is>
          <t>KBV (Kurs/Buchwert)</t>
        </is>
      </c>
      <c r="B56" s="5" t="inlineStr">
        <is>
          <t>PB (price/book value)</t>
        </is>
      </c>
      <c r="C56" t="n">
        <v>6.25</v>
      </c>
      <c r="D56" t="n">
        <v>5.01</v>
      </c>
      <c r="E56" t="n">
        <v>3.25</v>
      </c>
      <c r="F56" t="n">
        <v>3.47</v>
      </c>
      <c r="G56" t="n">
        <v>2.7</v>
      </c>
      <c r="H56" t="n">
        <v>2.61</v>
      </c>
      <c r="I56" t="n">
        <v>2.57</v>
      </c>
      <c r="J56" t="n">
        <v>2.47</v>
      </c>
      <c r="K56" t="n">
        <v>1.81</v>
      </c>
      <c r="L56" t="n">
        <v>1.64</v>
      </c>
      <c r="M56" t="n">
        <v>1.58</v>
      </c>
      <c r="N56" t="n">
        <v>1.69</v>
      </c>
      <c r="O56" t="n">
        <v>2.66</v>
      </c>
      <c r="P56" t="n">
        <v>2.69</v>
      </c>
      <c r="Q56" t="n">
        <v>2.31</v>
      </c>
      <c r="R56" t="n">
        <v>2.18</v>
      </c>
      <c r="S56" t="n">
        <v>2.49</v>
      </c>
      <c r="T56" t="n">
        <v>1.7</v>
      </c>
      <c r="U56" t="n">
        <v>0.63</v>
      </c>
      <c r="V56" t="n">
        <v>2.47</v>
      </c>
      <c r="W56" t="inlineStr">
        <is>
          <t>-</t>
        </is>
      </c>
    </row>
    <row r="57">
      <c r="A57" s="5" t="inlineStr">
        <is>
          <t>KCV (Kurs/Cashflow)</t>
        </is>
      </c>
      <c r="B57" s="5" t="inlineStr">
        <is>
          <t>PC (price/cashflow)</t>
        </is>
      </c>
      <c r="C57" t="n">
        <v>39.81</v>
      </c>
      <c r="D57" t="n">
        <v>34.64</v>
      </c>
      <c r="E57" t="n">
        <v>104.79</v>
      </c>
      <c r="F57" t="n">
        <v>24.75</v>
      </c>
      <c r="G57" t="n">
        <v>35.85</v>
      </c>
      <c r="H57" t="n">
        <v>29.64</v>
      </c>
      <c r="I57" t="n">
        <v>27.78</v>
      </c>
      <c r="J57" t="n">
        <v>17.58</v>
      </c>
      <c r="K57" t="n">
        <v>28.96</v>
      </c>
      <c r="L57" t="n">
        <v>14.4</v>
      </c>
      <c r="M57" t="n">
        <v>9.43</v>
      </c>
      <c r="N57" t="n">
        <v>15.02</v>
      </c>
      <c r="O57" t="n">
        <v>22.36</v>
      </c>
      <c r="P57" t="n">
        <v>14.02</v>
      </c>
      <c r="Q57" t="n">
        <v>12.06</v>
      </c>
      <c r="R57" t="n">
        <v>9.07</v>
      </c>
      <c r="S57" t="n">
        <v>10.76</v>
      </c>
      <c r="T57" t="n">
        <v>7.16</v>
      </c>
      <c r="U57" t="n">
        <v>-2.25</v>
      </c>
      <c r="V57" t="n">
        <v>-28.01</v>
      </c>
      <c r="W57" t="inlineStr">
        <is>
          <t>-</t>
        </is>
      </c>
    </row>
    <row r="58">
      <c r="A58" s="5" t="inlineStr">
        <is>
          <t>Dividendenrendite in %</t>
        </is>
      </c>
      <c r="B58" s="5" t="inlineStr">
        <is>
          <t>Dividend Yield in %</t>
        </is>
      </c>
      <c r="C58" t="n">
        <v>0.66</v>
      </c>
      <c r="D58" t="n">
        <v>0.76</v>
      </c>
      <c r="E58" t="n">
        <v>1.25</v>
      </c>
      <c r="F58" t="n">
        <v>1.23</v>
      </c>
      <c r="G58" t="n">
        <v>1.52</v>
      </c>
      <c r="H58" t="n">
        <v>1.74</v>
      </c>
      <c r="I58" t="n">
        <v>2.04</v>
      </c>
      <c r="J58" t="n">
        <v>2.01</v>
      </c>
      <c r="K58" t="n">
        <v>2.25</v>
      </c>
      <c r="L58" t="n">
        <v>1.9</v>
      </c>
      <c r="M58" t="n">
        <v>1.78</v>
      </c>
      <c r="N58" t="n">
        <v>1.78</v>
      </c>
      <c r="O58" t="n">
        <v>1.04</v>
      </c>
      <c r="P58" t="n">
        <v>0.76</v>
      </c>
      <c r="Q58" t="n">
        <v>1.02</v>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1.8</v>
      </c>
      <c r="D59" t="n">
        <v>1.9</v>
      </c>
      <c r="E59" t="n">
        <v>3.6</v>
      </c>
      <c r="F59" t="n">
        <v>3.6</v>
      </c>
      <c r="G59" t="n">
        <v>3.1</v>
      </c>
      <c r="H59" t="n">
        <v>4</v>
      </c>
      <c r="I59" t="n">
        <v>5.2</v>
      </c>
      <c r="J59" t="n">
        <v>4.4</v>
      </c>
      <c r="K59" t="n">
        <v>6.1</v>
      </c>
      <c r="L59" t="n">
        <v>5.9</v>
      </c>
      <c r="M59" t="n">
        <v>6.1</v>
      </c>
      <c r="N59" t="n">
        <v>6.5</v>
      </c>
      <c r="O59" t="n">
        <v>4</v>
      </c>
      <c r="P59" t="n">
        <v>4.4</v>
      </c>
      <c r="Q59" t="n">
        <v>3.6</v>
      </c>
      <c r="R59" t="n">
        <v>4.4</v>
      </c>
      <c r="S59" t="n">
        <v>2.3</v>
      </c>
      <c r="T59" t="n">
        <v>2.1</v>
      </c>
      <c r="U59" t="n">
        <v>-19.2</v>
      </c>
      <c r="V59" t="n">
        <v>1.1</v>
      </c>
      <c r="W59" t="inlineStr">
        <is>
          <t>-</t>
        </is>
      </c>
    </row>
    <row r="60">
      <c r="A60" s="5" t="inlineStr">
        <is>
          <t>Eigenkapitalrendite in %</t>
        </is>
      </c>
      <c r="B60" s="5" t="inlineStr">
        <is>
          <t>Return on Equity in %</t>
        </is>
      </c>
      <c r="C60" t="n">
        <v>11.43</v>
      </c>
      <c r="D60" t="n">
        <v>9.779999999999999</v>
      </c>
      <c r="E60" t="n">
        <v>11.06</v>
      </c>
      <c r="F60" t="n">
        <v>12.32</v>
      </c>
      <c r="G60" t="n">
        <v>8.26</v>
      </c>
      <c r="H60" t="n">
        <v>10.49</v>
      </c>
      <c r="I60" t="n">
        <v>13.39</v>
      </c>
      <c r="J60" t="n">
        <v>10.98</v>
      </c>
      <c r="K60" t="n">
        <v>11.17</v>
      </c>
      <c r="L60" t="n">
        <v>9.59</v>
      </c>
      <c r="M60" t="n">
        <v>9.699999999999999</v>
      </c>
      <c r="N60" t="n">
        <v>11.07</v>
      </c>
      <c r="O60" t="n">
        <v>10.09</v>
      </c>
      <c r="P60" t="n">
        <v>11.97</v>
      </c>
      <c r="Q60" t="n">
        <v>8.31</v>
      </c>
      <c r="R60" t="n">
        <v>9.57</v>
      </c>
      <c r="S60" t="n">
        <v>5.44</v>
      </c>
      <c r="T60" t="n">
        <v>3.57</v>
      </c>
      <c r="U60" t="n">
        <v>-12.05</v>
      </c>
      <c r="V60" t="n">
        <v>2.89</v>
      </c>
      <c r="W60" t="n">
        <v>61.67</v>
      </c>
    </row>
    <row r="61">
      <c r="A61" s="5" t="inlineStr">
        <is>
          <t>Umsatzrendite in %</t>
        </is>
      </c>
      <c r="B61" s="5" t="inlineStr">
        <is>
          <t>Return on sales in %</t>
        </is>
      </c>
      <c r="C61" t="n">
        <v>10.95</v>
      </c>
      <c r="D61" t="n">
        <v>9.880000000000001</v>
      </c>
      <c r="E61" t="n">
        <v>11.3</v>
      </c>
      <c r="F61" t="n">
        <v>9.029999999999999</v>
      </c>
      <c r="G61" t="n">
        <v>5.99</v>
      </c>
      <c r="H61" t="n">
        <v>8.25</v>
      </c>
      <c r="I61" t="n">
        <v>10.32</v>
      </c>
      <c r="J61" t="n">
        <v>8.34</v>
      </c>
      <c r="K61" t="n">
        <v>8.82</v>
      </c>
      <c r="L61" t="n">
        <v>8.109999999999999</v>
      </c>
      <c r="M61" t="n">
        <v>7.89</v>
      </c>
      <c r="N61" t="n">
        <v>9</v>
      </c>
      <c r="O61" t="n">
        <v>8.359999999999999</v>
      </c>
      <c r="P61" t="n">
        <v>6.84</v>
      </c>
      <c r="Q61" t="n">
        <v>5.28</v>
      </c>
      <c r="R61" t="n">
        <v>5.36</v>
      </c>
      <c r="S61" t="n">
        <v>2.8</v>
      </c>
      <c r="T61" t="n">
        <v>1.66</v>
      </c>
      <c r="U61" t="n">
        <v>-18.09</v>
      </c>
      <c r="V61" t="n">
        <v>4.77</v>
      </c>
      <c r="W61" t="n">
        <v>10.76</v>
      </c>
    </row>
    <row r="62">
      <c r="A62" s="5" t="inlineStr">
        <is>
          <t>Gesamtkapitalrendite in %</t>
        </is>
      </c>
      <c r="B62" s="5" t="inlineStr">
        <is>
          <t>Total Return on Investment in %</t>
        </is>
      </c>
      <c r="C62" t="n">
        <v>8.279999999999999</v>
      </c>
      <c r="D62" t="n">
        <v>7.74</v>
      </c>
      <c r="E62" t="n">
        <v>8.390000000000001</v>
      </c>
      <c r="F62" t="n">
        <v>8.050000000000001</v>
      </c>
      <c r="G62" t="n">
        <v>5.6</v>
      </c>
      <c r="H62" t="n">
        <v>7.41</v>
      </c>
      <c r="I62" t="n">
        <v>10.21</v>
      </c>
      <c r="J62" t="n">
        <v>8.1</v>
      </c>
      <c r="K62" t="n">
        <v>8.539999999999999</v>
      </c>
      <c r="L62" t="n">
        <v>7.23</v>
      </c>
      <c r="M62" t="n">
        <v>7.49</v>
      </c>
      <c r="N62" t="n">
        <v>8.34</v>
      </c>
      <c r="O62" t="n">
        <v>7.76</v>
      </c>
      <c r="P62" t="n">
        <v>7.77</v>
      </c>
      <c r="Q62" t="n">
        <v>5.22</v>
      </c>
      <c r="R62" t="n">
        <v>6.41</v>
      </c>
      <c r="S62" t="n">
        <v>4.23</v>
      </c>
      <c r="T62" t="n">
        <v>3.36</v>
      </c>
      <c r="U62" t="n">
        <v>-8.59</v>
      </c>
      <c r="V62" t="n">
        <v>2.8</v>
      </c>
      <c r="W62" t="n">
        <v>13.44</v>
      </c>
    </row>
    <row r="63">
      <c r="A63" s="5" t="inlineStr">
        <is>
          <t>Return on Investment in %</t>
        </is>
      </c>
      <c r="B63" s="5" t="inlineStr">
        <is>
          <t>Return on Investment in %</t>
        </is>
      </c>
      <c r="C63" t="n">
        <v>7.9</v>
      </c>
      <c r="D63" t="n">
        <v>7.61</v>
      </c>
      <c r="E63" t="n">
        <v>8.279999999999999</v>
      </c>
      <c r="F63" t="n">
        <v>7.88</v>
      </c>
      <c r="G63" t="n">
        <v>5.47</v>
      </c>
      <c r="H63" t="n">
        <v>7.22</v>
      </c>
      <c r="I63" t="n">
        <v>9.529999999999999</v>
      </c>
      <c r="J63" t="n">
        <v>7.47</v>
      </c>
      <c r="K63" t="n">
        <v>7.71</v>
      </c>
      <c r="L63" t="n">
        <v>6.53</v>
      </c>
      <c r="M63" t="n">
        <v>6.69</v>
      </c>
      <c r="N63" t="n">
        <v>7.54</v>
      </c>
      <c r="O63" t="n">
        <v>6.84</v>
      </c>
      <c r="P63" t="n">
        <v>6.89</v>
      </c>
      <c r="Q63" t="n">
        <v>4.65</v>
      </c>
      <c r="R63" t="n">
        <v>5.85</v>
      </c>
      <c r="S63" t="n">
        <v>3.21</v>
      </c>
      <c r="T63" t="n">
        <v>1.76</v>
      </c>
      <c r="U63" t="n">
        <v>-8.949999999999999</v>
      </c>
      <c r="V63" t="n">
        <v>2.44</v>
      </c>
      <c r="W63" t="n">
        <v>11.56</v>
      </c>
    </row>
    <row r="64">
      <c r="A64" s="5" t="inlineStr">
        <is>
          <t>Arbeitsintensität in %</t>
        </is>
      </c>
      <c r="B64" s="5" t="inlineStr">
        <is>
          <t>Work Intensity in %</t>
        </is>
      </c>
      <c r="C64" t="n">
        <v>64.5</v>
      </c>
      <c r="D64" t="n">
        <v>75.27</v>
      </c>
      <c r="E64" t="n">
        <v>74.42</v>
      </c>
      <c r="F64" t="n">
        <v>68.72</v>
      </c>
      <c r="G64" t="n">
        <v>68.14</v>
      </c>
      <c r="H64" t="n">
        <v>66.97</v>
      </c>
      <c r="I64" t="n">
        <v>75.01000000000001</v>
      </c>
      <c r="J64" t="n">
        <v>73.61</v>
      </c>
      <c r="K64" t="n">
        <v>73.87</v>
      </c>
      <c r="L64" t="n">
        <v>72.20999999999999</v>
      </c>
      <c r="M64" t="n">
        <v>69.64</v>
      </c>
      <c r="N64" t="n">
        <v>69.64</v>
      </c>
      <c r="O64" t="n">
        <v>72.91</v>
      </c>
      <c r="P64" t="n">
        <v>54.8</v>
      </c>
      <c r="Q64" t="n">
        <v>53.85</v>
      </c>
      <c r="R64" t="n">
        <v>72.66</v>
      </c>
      <c r="S64" t="n">
        <v>72.3</v>
      </c>
      <c r="T64" t="n">
        <v>62.55</v>
      </c>
      <c r="U64" t="n">
        <v>56.83</v>
      </c>
      <c r="V64" t="n">
        <v>87.58</v>
      </c>
      <c r="W64" t="n">
        <v>80.63</v>
      </c>
    </row>
    <row r="65">
      <c r="A65" s="5" t="inlineStr">
        <is>
          <t>Eigenkapitalquote in %</t>
        </is>
      </c>
      <c r="B65" s="5" t="inlineStr">
        <is>
          <t>Equity Ratio in %</t>
        </is>
      </c>
      <c r="C65" t="n">
        <v>69.16</v>
      </c>
      <c r="D65" t="n">
        <v>77.81999999999999</v>
      </c>
      <c r="E65" t="n">
        <v>74.88</v>
      </c>
      <c r="F65" t="n">
        <v>63.94</v>
      </c>
      <c r="G65" t="n">
        <v>66.17</v>
      </c>
      <c r="H65" t="n">
        <v>68.84</v>
      </c>
      <c r="I65" t="n">
        <v>71.22</v>
      </c>
      <c r="J65" t="n">
        <v>68.02</v>
      </c>
      <c r="K65" t="n">
        <v>69.05</v>
      </c>
      <c r="L65" t="n">
        <v>68.03</v>
      </c>
      <c r="M65" t="n">
        <v>69.03</v>
      </c>
      <c r="N65" t="n">
        <v>68.18000000000001</v>
      </c>
      <c r="O65" t="n">
        <v>67.73</v>
      </c>
      <c r="P65" t="n">
        <v>57.59</v>
      </c>
      <c r="Q65" t="n">
        <v>55.94</v>
      </c>
      <c r="R65" t="n">
        <v>61.1</v>
      </c>
      <c r="S65" t="n">
        <v>58.99</v>
      </c>
      <c r="T65" t="n">
        <v>49.23</v>
      </c>
      <c r="U65" t="n">
        <v>74.23999999999999</v>
      </c>
      <c r="V65" t="n">
        <v>84.29000000000001</v>
      </c>
      <c r="W65" t="n">
        <v>18.75</v>
      </c>
    </row>
    <row r="66">
      <c r="A66" s="5" t="inlineStr">
        <is>
          <t>Fremdkapitalquote in %</t>
        </is>
      </c>
      <c r="B66" s="5" t="inlineStr">
        <is>
          <t>Debt Ratio in %</t>
        </is>
      </c>
      <c r="C66" t="n">
        <v>30.84</v>
      </c>
      <c r="D66" t="n">
        <v>22.18</v>
      </c>
      <c r="E66" t="n">
        <v>25.12</v>
      </c>
      <c r="F66" t="n">
        <v>36.06</v>
      </c>
      <c r="G66" t="n">
        <v>33.83</v>
      </c>
      <c r="H66" t="n">
        <v>31.16</v>
      </c>
      <c r="I66" t="n">
        <v>28.78</v>
      </c>
      <c r="J66" t="n">
        <v>31.98</v>
      </c>
      <c r="K66" t="n">
        <v>30.95</v>
      </c>
      <c r="L66" t="n">
        <v>31.97</v>
      </c>
      <c r="M66" t="n">
        <v>30.97</v>
      </c>
      <c r="N66" t="n">
        <v>31.82</v>
      </c>
      <c r="O66" t="n">
        <v>32.27</v>
      </c>
      <c r="P66" t="n">
        <v>42.41</v>
      </c>
      <c r="Q66" t="n">
        <v>44.06</v>
      </c>
      <c r="R66" t="n">
        <v>38.9</v>
      </c>
      <c r="S66" t="n">
        <v>41.01</v>
      </c>
      <c r="T66" t="n">
        <v>50.77</v>
      </c>
      <c r="U66" t="n">
        <v>25.76</v>
      </c>
      <c r="V66" t="n">
        <v>15.71</v>
      </c>
      <c r="W66" t="n">
        <v>81.25</v>
      </c>
    </row>
    <row r="67">
      <c r="A67" s="5" t="inlineStr">
        <is>
          <t>Verschuldungsgrad in %</t>
        </is>
      </c>
      <c r="B67" s="5" t="inlineStr">
        <is>
          <t>Finance Gearing in %</t>
        </is>
      </c>
      <c r="C67" t="n">
        <v>44.6</v>
      </c>
      <c r="D67" t="n">
        <v>28.5</v>
      </c>
      <c r="E67" t="n">
        <v>33.54</v>
      </c>
      <c r="F67" t="n">
        <v>56.39</v>
      </c>
      <c r="G67" t="n">
        <v>51.12</v>
      </c>
      <c r="H67" t="n">
        <v>45.27</v>
      </c>
      <c r="I67" t="n">
        <v>40.41</v>
      </c>
      <c r="J67" t="n">
        <v>47.01</v>
      </c>
      <c r="K67" t="n">
        <v>44.82</v>
      </c>
      <c r="L67" t="n">
        <v>46.99</v>
      </c>
      <c r="M67" t="n">
        <v>44.85</v>
      </c>
      <c r="N67" t="n">
        <v>46.68</v>
      </c>
      <c r="O67" t="n">
        <v>47.65</v>
      </c>
      <c r="P67" t="n">
        <v>73.64</v>
      </c>
      <c r="Q67" t="n">
        <v>78.76000000000001</v>
      </c>
      <c r="R67" t="n">
        <v>63.68</v>
      </c>
      <c r="S67" t="n">
        <v>69.52</v>
      </c>
      <c r="T67" t="n">
        <v>103.15</v>
      </c>
      <c r="U67" t="n">
        <v>34.69</v>
      </c>
      <c r="V67" t="n">
        <v>18.64</v>
      </c>
      <c r="W67" t="n">
        <v>433.33</v>
      </c>
    </row>
    <row r="68">
      <c r="A68" s="5" t="inlineStr">
        <is>
          <t>Bruttoergebnis Marge in %</t>
        </is>
      </c>
      <c r="B68" s="5" t="inlineStr">
        <is>
          <t>Gross Profit Marge in %</t>
        </is>
      </c>
      <c r="C68" t="n">
        <v>57.02</v>
      </c>
      <c r="D68" t="n">
        <v>55.46</v>
      </c>
      <c r="E68" t="n">
        <v>55.18</v>
      </c>
      <c r="F68" t="n">
        <v>53.26</v>
      </c>
      <c r="G68" t="n">
        <v>51.89</v>
      </c>
      <c r="H68" t="n">
        <v>53.71</v>
      </c>
      <c r="I68" t="n">
        <v>53.82</v>
      </c>
      <c r="J68" t="n">
        <v>53.53</v>
      </c>
      <c r="K68" t="n">
        <v>54.67</v>
      </c>
      <c r="L68" t="n">
        <v>53.01</v>
      </c>
      <c r="M68" t="n">
        <v>50.35</v>
      </c>
      <c r="N68" t="n">
        <v>50.55</v>
      </c>
      <c r="O68" t="n">
        <v>51.87</v>
      </c>
      <c r="P68" t="n">
        <v>47.06</v>
      </c>
      <c r="Q68" t="n">
        <v>47.08</v>
      </c>
      <c r="R68" t="n">
        <v>46.4</v>
      </c>
      <c r="S68" t="n">
        <v>43.49</v>
      </c>
      <c r="T68" t="n">
        <v>34.56</v>
      </c>
      <c r="U68" t="n">
        <v>51.1</v>
      </c>
      <c r="V68" t="n">
        <v>51.55</v>
      </c>
    </row>
    <row r="69">
      <c r="A69" s="5" t="inlineStr">
        <is>
          <t>Kurzfristige Vermögensquote in %</t>
        </is>
      </c>
      <c r="B69" s="5" t="inlineStr">
        <is>
          <t>Current Assets Ratio in %</t>
        </is>
      </c>
      <c r="C69" t="n">
        <v>64.48999999999999</v>
      </c>
      <c r="D69" t="n">
        <v>75.27</v>
      </c>
      <c r="E69" t="n">
        <v>74.43000000000001</v>
      </c>
      <c r="F69" t="n">
        <v>68.7</v>
      </c>
      <c r="G69" t="n">
        <v>68.16</v>
      </c>
      <c r="H69" t="n">
        <v>66.98</v>
      </c>
      <c r="I69" t="n">
        <v>75.01000000000001</v>
      </c>
      <c r="J69" t="n">
        <v>73.61</v>
      </c>
      <c r="K69" t="n">
        <v>73.87</v>
      </c>
      <c r="L69" t="n">
        <v>72.20999999999999</v>
      </c>
      <c r="M69" t="n">
        <v>69.64</v>
      </c>
      <c r="N69" t="n">
        <v>69.64</v>
      </c>
      <c r="O69" t="n">
        <v>72.91</v>
      </c>
      <c r="P69" t="n">
        <v>54.8</v>
      </c>
      <c r="Q69" t="n">
        <v>53.85</v>
      </c>
      <c r="R69" t="n">
        <v>72.66</v>
      </c>
      <c r="S69" t="n">
        <v>72.3</v>
      </c>
      <c r="T69" t="n">
        <v>62.55</v>
      </c>
      <c r="U69" t="n">
        <v>56.83</v>
      </c>
      <c r="V69" t="n">
        <v>87.58</v>
      </c>
    </row>
    <row r="70">
      <c r="A70" s="5" t="inlineStr">
        <is>
          <t>Nettogewinn Marge in %</t>
        </is>
      </c>
      <c r="B70" s="5" t="inlineStr">
        <is>
          <t>Net Profit Marge in %</t>
        </is>
      </c>
      <c r="C70" t="n">
        <v>10.95</v>
      </c>
      <c r="D70" t="n">
        <v>9.880000000000001</v>
      </c>
      <c r="E70" t="n">
        <v>11.29</v>
      </c>
      <c r="F70" t="n">
        <v>9.029999999999999</v>
      </c>
      <c r="G70" t="n">
        <v>5.99</v>
      </c>
      <c r="H70" t="n">
        <v>8.25</v>
      </c>
      <c r="I70" t="n">
        <v>10.32</v>
      </c>
      <c r="J70" t="n">
        <v>8.34</v>
      </c>
      <c r="K70" t="n">
        <v>8.82</v>
      </c>
      <c r="L70" t="n">
        <v>8.109999999999999</v>
      </c>
      <c r="M70" t="n">
        <v>7.89</v>
      </c>
      <c r="N70" t="n">
        <v>9</v>
      </c>
      <c r="O70" t="n">
        <v>8.359999999999999</v>
      </c>
      <c r="P70" t="n">
        <v>6.84</v>
      </c>
      <c r="Q70" t="n">
        <v>5.28</v>
      </c>
      <c r="R70" t="n">
        <v>5.36</v>
      </c>
      <c r="S70" t="n">
        <v>2.8</v>
      </c>
      <c r="T70" t="n">
        <v>1.66</v>
      </c>
      <c r="U70" t="n">
        <v>-18.09</v>
      </c>
      <c r="V70" t="n">
        <v>4.77</v>
      </c>
    </row>
    <row r="71">
      <c r="A71" s="5" t="inlineStr">
        <is>
          <t>Operative Ergebnis Marge in %</t>
        </is>
      </c>
      <c r="B71" s="5" t="inlineStr">
        <is>
          <t>EBIT Marge in %</t>
        </is>
      </c>
      <c r="C71" t="n">
        <v>18.14</v>
      </c>
      <c r="D71" t="n">
        <v>15.39</v>
      </c>
      <c r="E71" t="n">
        <v>15.19</v>
      </c>
      <c r="F71" t="n">
        <v>14.18</v>
      </c>
      <c r="G71" t="n">
        <v>12.56</v>
      </c>
      <c r="H71" t="n">
        <v>13.27</v>
      </c>
      <c r="I71" t="n">
        <v>14.77</v>
      </c>
      <c r="J71" t="n">
        <v>14.26</v>
      </c>
      <c r="K71" t="n">
        <v>13.65</v>
      </c>
      <c r="L71" t="n">
        <v>12.81</v>
      </c>
      <c r="M71" t="n">
        <v>11.89</v>
      </c>
      <c r="N71" t="n">
        <v>11.3</v>
      </c>
      <c r="O71" t="n">
        <v>12.36</v>
      </c>
      <c r="P71" t="n">
        <v>12.31</v>
      </c>
      <c r="Q71" t="n">
        <v>11.31</v>
      </c>
      <c r="R71" t="n">
        <v>11.2</v>
      </c>
      <c r="S71" t="n">
        <v>10.48</v>
      </c>
      <c r="T71" t="n">
        <v>4.11</v>
      </c>
      <c r="U71" t="n">
        <v>-26.65</v>
      </c>
      <c r="V71" t="n">
        <v>11.22</v>
      </c>
    </row>
    <row r="72">
      <c r="A72" s="5" t="inlineStr">
        <is>
          <t>Vermögensumsschlag in %</t>
        </is>
      </c>
      <c r="B72" s="5" t="inlineStr">
        <is>
          <t>Asset Turnover in %</t>
        </is>
      </c>
      <c r="C72" t="n">
        <v>72.16</v>
      </c>
      <c r="D72" t="n">
        <v>77.08</v>
      </c>
      <c r="E72" t="n">
        <v>73.31999999999999</v>
      </c>
      <c r="F72" t="n">
        <v>87.18000000000001</v>
      </c>
      <c r="G72" t="n">
        <v>91.31</v>
      </c>
      <c r="H72" t="n">
        <v>87.52</v>
      </c>
      <c r="I72" t="n">
        <v>92.43000000000001</v>
      </c>
      <c r="J72" t="n">
        <v>89.51000000000001</v>
      </c>
      <c r="K72" t="n">
        <v>87.47</v>
      </c>
      <c r="L72" t="n">
        <v>80.44</v>
      </c>
      <c r="M72" t="n">
        <v>84.84999999999999</v>
      </c>
      <c r="N72" t="n">
        <v>83.84999999999999</v>
      </c>
      <c r="O72" t="n">
        <v>81.81999999999999</v>
      </c>
      <c r="P72" t="n">
        <v>100.83</v>
      </c>
      <c r="Q72" t="n">
        <v>88.03</v>
      </c>
      <c r="R72" t="n">
        <v>109.05</v>
      </c>
      <c r="S72" t="n">
        <v>114.53</v>
      </c>
      <c r="T72" t="n">
        <v>105.68</v>
      </c>
      <c r="U72" t="n">
        <v>49.46</v>
      </c>
      <c r="V72" t="n">
        <v>51.04</v>
      </c>
    </row>
    <row r="73">
      <c r="A73" s="5" t="inlineStr">
        <is>
          <t>Langfristige Vermögensquote in %</t>
        </is>
      </c>
      <c r="B73" s="5" t="inlineStr">
        <is>
          <t>Non-Current Assets Ratio in %</t>
        </is>
      </c>
      <c r="C73" t="n">
        <v>35.5</v>
      </c>
      <c r="D73" t="n">
        <v>24.73</v>
      </c>
      <c r="E73" t="n">
        <v>25.58</v>
      </c>
      <c r="F73" t="n">
        <v>31.27</v>
      </c>
      <c r="G73" t="n">
        <v>31.87</v>
      </c>
      <c r="H73" t="n">
        <v>33.03</v>
      </c>
      <c r="I73" t="n">
        <v>24.99</v>
      </c>
      <c r="J73" t="n">
        <v>26.39</v>
      </c>
      <c r="K73" t="n">
        <v>26.13</v>
      </c>
      <c r="L73" t="n">
        <v>27.79</v>
      </c>
      <c r="M73" t="n">
        <v>30.36</v>
      </c>
      <c r="N73" t="n">
        <v>30.36</v>
      </c>
      <c r="O73" t="n">
        <v>27.09</v>
      </c>
      <c r="P73" t="n">
        <v>45.2</v>
      </c>
      <c r="Q73" t="n">
        <v>46.15</v>
      </c>
      <c r="R73" t="n">
        <v>27.34</v>
      </c>
      <c r="S73" t="n">
        <v>27.7</v>
      </c>
      <c r="T73" t="n">
        <v>37.45</v>
      </c>
      <c r="U73" t="n">
        <v>43.17</v>
      </c>
      <c r="V73" t="n">
        <v>12.42</v>
      </c>
    </row>
    <row r="74">
      <c r="A74" s="5" t="inlineStr">
        <is>
          <t>Gesamtkapitalrentabilität</t>
        </is>
      </c>
      <c r="B74" s="5" t="inlineStr">
        <is>
          <t>ROA Return on Assets in %</t>
        </is>
      </c>
      <c r="C74" t="n">
        <v>7.9</v>
      </c>
      <c r="D74" t="n">
        <v>7.61</v>
      </c>
      <c r="E74" t="n">
        <v>8.279999999999999</v>
      </c>
      <c r="F74" t="n">
        <v>7.88</v>
      </c>
      <c r="G74" t="n">
        <v>5.47</v>
      </c>
      <c r="H74" t="n">
        <v>7.22</v>
      </c>
      <c r="I74" t="n">
        <v>9.529999999999999</v>
      </c>
      <c r="J74" t="n">
        <v>7.47</v>
      </c>
      <c r="K74" t="n">
        <v>7.71</v>
      </c>
      <c r="L74" t="n">
        <v>6.53</v>
      </c>
      <c r="M74" t="n">
        <v>6.69</v>
      </c>
      <c r="N74" t="n">
        <v>7.54</v>
      </c>
      <c r="O74" t="n">
        <v>6.84</v>
      </c>
      <c r="P74" t="n">
        <v>6.89</v>
      </c>
      <c r="Q74" t="n">
        <v>4.65</v>
      </c>
      <c r="R74" t="n">
        <v>5.85</v>
      </c>
      <c r="S74" t="n">
        <v>3.21</v>
      </c>
      <c r="T74" t="n">
        <v>1.76</v>
      </c>
      <c r="U74" t="n">
        <v>-8.949999999999999</v>
      </c>
      <c r="V74" t="n">
        <v>2.44</v>
      </c>
    </row>
    <row r="75">
      <c r="A75" s="5" t="inlineStr">
        <is>
          <t>Ertrag des eingesetzten Kapitals</t>
        </is>
      </c>
      <c r="B75" s="5" t="inlineStr">
        <is>
          <t>ROCE Return on Cap. Empl. in %</t>
        </is>
      </c>
      <c r="C75" t="n">
        <v>15.73</v>
      </c>
      <c r="D75" t="n">
        <v>14.26</v>
      </c>
      <c r="E75" t="n">
        <v>13.83</v>
      </c>
      <c r="F75" t="n">
        <v>16.04</v>
      </c>
      <c r="G75" t="n">
        <v>14.58</v>
      </c>
      <c r="H75" t="n">
        <v>14.39</v>
      </c>
      <c r="I75" t="n">
        <v>17.31</v>
      </c>
      <c r="J75" t="n">
        <v>16.4</v>
      </c>
      <c r="K75" t="n">
        <v>14.9</v>
      </c>
      <c r="L75" t="n">
        <v>13</v>
      </c>
      <c r="M75" t="n">
        <v>12.6</v>
      </c>
      <c r="N75" t="n">
        <v>11.84</v>
      </c>
      <c r="O75" t="n">
        <v>12.95</v>
      </c>
      <c r="P75" t="n">
        <v>16.44</v>
      </c>
      <c r="Q75" t="n">
        <v>12.96</v>
      </c>
      <c r="R75" t="n">
        <v>15.85</v>
      </c>
      <c r="S75" t="n">
        <v>15.88</v>
      </c>
      <c r="T75" t="n">
        <v>6.33</v>
      </c>
      <c r="U75" t="n">
        <v>-15.96</v>
      </c>
      <c r="V75" t="n">
        <v>6.7</v>
      </c>
    </row>
    <row r="76">
      <c r="A76" s="5" t="inlineStr">
        <is>
          <t>Eigenkapital zu Anlagevermögen</t>
        </is>
      </c>
      <c r="B76" s="5" t="inlineStr">
        <is>
          <t>Equity to Fixed Assets in %</t>
        </is>
      </c>
      <c r="C76" t="n">
        <v>194.76</v>
      </c>
      <c r="D76" t="n">
        <v>314.84</v>
      </c>
      <c r="E76" t="n">
        <v>292.63</v>
      </c>
      <c r="F76" t="n">
        <v>204.41</v>
      </c>
      <c r="G76" t="n">
        <v>207.69</v>
      </c>
      <c r="H76" t="n">
        <v>208.42</v>
      </c>
      <c r="I76" t="n">
        <v>284.94</v>
      </c>
      <c r="J76" t="n">
        <v>257.77</v>
      </c>
      <c r="K76" t="n">
        <v>264.23</v>
      </c>
      <c r="L76" t="n">
        <v>244.78</v>
      </c>
      <c r="M76" t="n">
        <v>227.42</v>
      </c>
      <c r="N76" t="n">
        <v>224.57</v>
      </c>
      <c r="O76" t="n">
        <v>250.05</v>
      </c>
      <c r="P76" t="n">
        <v>127.41</v>
      </c>
      <c r="Q76" t="n">
        <v>121.21</v>
      </c>
      <c r="R76" t="n">
        <v>223.43</v>
      </c>
      <c r="S76" t="n">
        <v>212.98</v>
      </c>
      <c r="T76" t="n">
        <v>131.45</v>
      </c>
      <c r="U76" t="n">
        <v>171.99</v>
      </c>
      <c r="V76" t="n">
        <v>678.4299999999999</v>
      </c>
    </row>
    <row r="77">
      <c r="A77" s="5" t="inlineStr">
        <is>
          <t>Liquidität Dritten Grades</t>
        </is>
      </c>
      <c r="B77" s="5" t="inlineStr">
        <is>
          <t>Current Ratio in %</t>
        </is>
      </c>
      <c r="C77" t="n">
        <v>383.98</v>
      </c>
      <c r="D77" t="n">
        <v>446.47</v>
      </c>
      <c r="E77" t="n">
        <v>382.16</v>
      </c>
      <c r="F77" t="n">
        <v>299.9</v>
      </c>
      <c r="G77" t="n">
        <v>318.94</v>
      </c>
      <c r="H77" t="n">
        <v>347.78</v>
      </c>
      <c r="I77" t="n">
        <v>354.97</v>
      </c>
      <c r="J77" t="n">
        <v>331.68</v>
      </c>
      <c r="K77" t="n">
        <v>371.69</v>
      </c>
      <c r="L77" t="n">
        <v>348.48</v>
      </c>
      <c r="M77" t="n">
        <v>349.1</v>
      </c>
      <c r="N77" t="n">
        <v>347.63</v>
      </c>
      <c r="O77" t="n">
        <v>332.92</v>
      </c>
      <c r="P77" t="n">
        <v>223.95</v>
      </c>
      <c r="Q77" t="n">
        <v>232.12</v>
      </c>
      <c r="R77" t="n">
        <v>316.16</v>
      </c>
      <c r="S77" t="n">
        <v>295.83</v>
      </c>
      <c r="T77" t="n">
        <v>199.18</v>
      </c>
      <c r="U77" t="n">
        <v>326.39</v>
      </c>
      <c r="V77" t="n">
        <v>604.2</v>
      </c>
    </row>
    <row r="78">
      <c r="A78" s="5" t="inlineStr">
        <is>
          <t>Operativer Cashflow</t>
        </is>
      </c>
      <c r="B78" s="5" t="inlineStr">
        <is>
          <t>Operating Cashflow in M</t>
        </is>
      </c>
      <c r="C78" t="n">
        <v>3560.6064</v>
      </c>
      <c r="D78" t="n">
        <v>3098.2016</v>
      </c>
      <c r="E78" t="n">
        <v>9372.417600000001</v>
      </c>
      <c r="F78" t="n">
        <v>2012.4225</v>
      </c>
      <c r="G78" t="n">
        <v>2914.9635</v>
      </c>
      <c r="H78" t="n">
        <v>2410.0284</v>
      </c>
      <c r="I78" t="n">
        <v>2258.7918</v>
      </c>
      <c r="J78" t="n">
        <v>1429.254</v>
      </c>
      <c r="K78" t="n">
        <v>2354.448</v>
      </c>
      <c r="L78" t="n">
        <v>1170.72</v>
      </c>
      <c r="M78" t="n">
        <v>766.659</v>
      </c>
      <c r="N78" t="n">
        <v>1221.126</v>
      </c>
      <c r="O78" t="n">
        <v>1817.868</v>
      </c>
      <c r="P78" t="n">
        <v>455.65</v>
      </c>
      <c r="Q78" t="n">
        <v>366.624</v>
      </c>
      <c r="R78" t="n">
        <v>257.588</v>
      </c>
      <c r="S78" t="n">
        <v>305.584</v>
      </c>
      <c r="T78" t="n">
        <v>151.076</v>
      </c>
      <c r="U78" t="n">
        <v>-13.95</v>
      </c>
      <c r="V78" t="n">
        <v>-142.851</v>
      </c>
    </row>
    <row r="79">
      <c r="A79" s="5" t="inlineStr">
        <is>
          <t>Aktienrückkauf</t>
        </is>
      </c>
      <c r="B79" s="5" t="inlineStr">
        <is>
          <t>Share Buyback in M</t>
        </is>
      </c>
      <c r="C79" t="n">
        <v>0</v>
      </c>
      <c r="D79" t="n">
        <v>0</v>
      </c>
      <c r="E79" t="n">
        <v>-8.129999999999995</v>
      </c>
      <c r="F79" t="n">
        <v>0</v>
      </c>
      <c r="G79" t="n">
        <v>0</v>
      </c>
      <c r="H79" t="n">
        <v>0</v>
      </c>
      <c r="I79" t="n">
        <v>-0.01000000000000512</v>
      </c>
      <c r="J79" t="n">
        <v>0</v>
      </c>
      <c r="K79" t="n">
        <v>0</v>
      </c>
      <c r="L79" t="n">
        <v>0</v>
      </c>
      <c r="M79" t="n">
        <v>0</v>
      </c>
      <c r="N79" t="n">
        <v>0</v>
      </c>
      <c r="O79" t="n">
        <v>-48.8</v>
      </c>
      <c r="P79" t="n">
        <v>-2.100000000000001</v>
      </c>
      <c r="Q79" t="n">
        <v>-2</v>
      </c>
      <c r="R79" t="n">
        <v>0</v>
      </c>
      <c r="S79" t="n">
        <v>-7.299999999999997</v>
      </c>
      <c r="T79" t="n">
        <v>-14.9</v>
      </c>
      <c r="U79" t="n">
        <v>-1.100000000000001</v>
      </c>
      <c r="V79" t="inlineStr">
        <is>
          <t>-</t>
        </is>
      </c>
    </row>
    <row r="80">
      <c r="A80" s="5" t="inlineStr">
        <is>
          <t>Umsatzwachstum 1J in %</t>
        </is>
      </c>
      <c r="B80" s="5" t="inlineStr">
        <is>
          <t>Revenue Growth 1Y in %</t>
        </is>
      </c>
      <c r="C80" t="n">
        <v>13.9</v>
      </c>
      <c r="D80" t="n">
        <v>7.65</v>
      </c>
      <c r="E80" t="n">
        <v>9.380000000000001</v>
      </c>
      <c r="F80" t="n">
        <v>4.62</v>
      </c>
      <c r="G80" t="n">
        <v>14.37</v>
      </c>
      <c r="H80" t="n">
        <v>0.32</v>
      </c>
      <c r="I80" t="n">
        <v>5.16</v>
      </c>
      <c r="J80" t="n">
        <v>13.59</v>
      </c>
      <c r="K80" t="n">
        <v>12.13</v>
      </c>
      <c r="L80" t="n">
        <v>5.72</v>
      </c>
      <c r="M80" t="n">
        <v>6.65</v>
      </c>
      <c r="N80" t="n">
        <v>5.35</v>
      </c>
      <c r="O80" t="n">
        <v>45.85</v>
      </c>
      <c r="P80" t="n">
        <v>20.67</v>
      </c>
      <c r="Q80" t="n">
        <v>37.8</v>
      </c>
      <c r="R80" t="n">
        <v>-0.34</v>
      </c>
      <c r="S80" t="n">
        <v>15.2</v>
      </c>
      <c r="T80" t="n">
        <v>400.24</v>
      </c>
      <c r="U80" t="n">
        <v>-2.39</v>
      </c>
      <c r="V80" t="n">
        <v>21.8</v>
      </c>
    </row>
    <row r="81">
      <c r="A81" s="5" t="inlineStr">
        <is>
          <t>Umsatzwachstum 3J in %</t>
        </is>
      </c>
      <c r="B81" s="5" t="inlineStr">
        <is>
          <t>Revenue Growth 3Y in %</t>
        </is>
      </c>
      <c r="C81" t="n">
        <v>10.31</v>
      </c>
      <c r="D81" t="n">
        <v>7.22</v>
      </c>
      <c r="E81" t="n">
        <v>9.460000000000001</v>
      </c>
      <c r="F81" t="n">
        <v>6.44</v>
      </c>
      <c r="G81" t="n">
        <v>6.62</v>
      </c>
      <c r="H81" t="n">
        <v>6.36</v>
      </c>
      <c r="I81" t="n">
        <v>10.29</v>
      </c>
      <c r="J81" t="n">
        <v>10.48</v>
      </c>
      <c r="K81" t="n">
        <v>8.17</v>
      </c>
      <c r="L81" t="n">
        <v>5.91</v>
      </c>
      <c r="M81" t="n">
        <v>19.28</v>
      </c>
      <c r="N81" t="n">
        <v>23.96</v>
      </c>
      <c r="O81" t="n">
        <v>34.77</v>
      </c>
      <c r="P81" t="n">
        <v>19.38</v>
      </c>
      <c r="Q81" t="n">
        <v>17.55</v>
      </c>
      <c r="R81" t="n">
        <v>138.37</v>
      </c>
      <c r="S81" t="n">
        <v>137.68</v>
      </c>
      <c r="T81" t="n">
        <v>139.88</v>
      </c>
      <c r="U81" t="inlineStr">
        <is>
          <t>-</t>
        </is>
      </c>
      <c r="V81" t="inlineStr">
        <is>
          <t>-</t>
        </is>
      </c>
    </row>
    <row r="82">
      <c r="A82" s="5" t="inlineStr">
        <is>
          <t>Umsatzwachstum 5J in %</t>
        </is>
      </c>
      <c r="B82" s="5" t="inlineStr">
        <is>
          <t>Revenue Growth 5Y in %</t>
        </is>
      </c>
      <c r="C82" t="n">
        <v>9.98</v>
      </c>
      <c r="D82" t="n">
        <v>7.27</v>
      </c>
      <c r="E82" t="n">
        <v>6.77</v>
      </c>
      <c r="F82" t="n">
        <v>7.61</v>
      </c>
      <c r="G82" t="n">
        <v>9.109999999999999</v>
      </c>
      <c r="H82" t="n">
        <v>7.38</v>
      </c>
      <c r="I82" t="n">
        <v>8.65</v>
      </c>
      <c r="J82" t="n">
        <v>8.69</v>
      </c>
      <c r="K82" t="n">
        <v>15.14</v>
      </c>
      <c r="L82" t="n">
        <v>16.85</v>
      </c>
      <c r="M82" t="n">
        <v>23.26</v>
      </c>
      <c r="N82" t="n">
        <v>21.87</v>
      </c>
      <c r="O82" t="n">
        <v>23.84</v>
      </c>
      <c r="P82" t="n">
        <v>94.70999999999999</v>
      </c>
      <c r="Q82" t="n">
        <v>90.09999999999999</v>
      </c>
      <c r="R82" t="n">
        <v>86.90000000000001</v>
      </c>
      <c r="S82" t="inlineStr">
        <is>
          <t>-</t>
        </is>
      </c>
      <c r="T82" t="inlineStr">
        <is>
          <t>-</t>
        </is>
      </c>
      <c r="U82" t="inlineStr">
        <is>
          <t>-</t>
        </is>
      </c>
      <c r="V82" t="inlineStr">
        <is>
          <t>-</t>
        </is>
      </c>
    </row>
    <row r="83">
      <c r="A83" s="5" t="inlineStr">
        <is>
          <t>Umsatzwachstum 10J in %</t>
        </is>
      </c>
      <c r="B83" s="5" t="inlineStr">
        <is>
          <t>Revenue Growth 10Y in %</t>
        </is>
      </c>
      <c r="C83" t="n">
        <v>8.68</v>
      </c>
      <c r="D83" t="n">
        <v>7.96</v>
      </c>
      <c r="E83" t="n">
        <v>7.73</v>
      </c>
      <c r="F83" t="n">
        <v>11.38</v>
      </c>
      <c r="G83" t="n">
        <v>12.98</v>
      </c>
      <c r="H83" t="n">
        <v>15.32</v>
      </c>
      <c r="I83" t="n">
        <v>15.26</v>
      </c>
      <c r="J83" t="n">
        <v>16.26</v>
      </c>
      <c r="K83" t="n">
        <v>54.93</v>
      </c>
      <c r="L83" t="n">
        <v>53.48</v>
      </c>
      <c r="M83" t="n">
        <v>55.08</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26.32</v>
      </c>
      <c r="D84" t="n">
        <v>-5.88</v>
      </c>
      <c r="E84" t="n">
        <v>36.72</v>
      </c>
      <c r="F84" t="n">
        <v>57.78</v>
      </c>
      <c r="G84" t="n">
        <v>-16.93</v>
      </c>
      <c r="H84" t="n">
        <v>-19.79</v>
      </c>
      <c r="I84" t="n">
        <v>30.04</v>
      </c>
      <c r="J84" t="n">
        <v>7.47</v>
      </c>
      <c r="K84" t="n">
        <v>21.86</v>
      </c>
      <c r="L84" t="n">
        <v>8.710000000000001</v>
      </c>
      <c r="M84" t="n">
        <v>-6.48</v>
      </c>
      <c r="N84" t="n">
        <v>13.45</v>
      </c>
      <c r="O84" t="n">
        <v>78.28</v>
      </c>
      <c r="P84" t="n">
        <v>56.14</v>
      </c>
      <c r="Q84" t="n">
        <v>35.71</v>
      </c>
      <c r="R84" t="n">
        <v>90.91</v>
      </c>
      <c r="S84" t="n">
        <v>94.12</v>
      </c>
      <c r="T84" t="n">
        <v>-145.95</v>
      </c>
      <c r="U84" t="n">
        <v>-470</v>
      </c>
      <c r="V84" t="n">
        <v>-45.95</v>
      </c>
    </row>
    <row r="85">
      <c r="A85" s="5" t="inlineStr">
        <is>
          <t>Gewinnwachstum 3J in %</t>
        </is>
      </c>
      <c r="B85" s="5" t="inlineStr">
        <is>
          <t>Earnings Growth 3Y in %</t>
        </is>
      </c>
      <c r="C85" t="n">
        <v>19.05</v>
      </c>
      <c r="D85" t="n">
        <v>29.54</v>
      </c>
      <c r="E85" t="n">
        <v>25.86</v>
      </c>
      <c r="F85" t="n">
        <v>7.02</v>
      </c>
      <c r="G85" t="n">
        <v>-2.23</v>
      </c>
      <c r="H85" t="n">
        <v>5.91</v>
      </c>
      <c r="I85" t="n">
        <v>19.79</v>
      </c>
      <c r="J85" t="n">
        <v>12.68</v>
      </c>
      <c r="K85" t="n">
        <v>8.029999999999999</v>
      </c>
      <c r="L85" t="n">
        <v>5.23</v>
      </c>
      <c r="M85" t="n">
        <v>28.42</v>
      </c>
      <c r="N85" t="n">
        <v>49.29</v>
      </c>
      <c r="O85" t="n">
        <v>56.71</v>
      </c>
      <c r="P85" t="n">
        <v>60.92</v>
      </c>
      <c r="Q85" t="n">
        <v>73.58</v>
      </c>
      <c r="R85" t="n">
        <v>13.03</v>
      </c>
      <c r="S85" t="n">
        <v>-173.94</v>
      </c>
      <c r="T85" t="n">
        <v>-220.63</v>
      </c>
      <c r="U85" t="inlineStr">
        <is>
          <t>-</t>
        </is>
      </c>
      <c r="V85" t="inlineStr">
        <is>
          <t>-</t>
        </is>
      </c>
    </row>
    <row r="86">
      <c r="A86" s="5" t="inlineStr">
        <is>
          <t>Gewinnwachstum 5J in %</t>
        </is>
      </c>
      <c r="B86" s="5" t="inlineStr">
        <is>
          <t>Earnings Growth 5Y in %</t>
        </is>
      </c>
      <c r="C86" t="n">
        <v>19.6</v>
      </c>
      <c r="D86" t="n">
        <v>10.38</v>
      </c>
      <c r="E86" t="n">
        <v>17.56</v>
      </c>
      <c r="F86" t="n">
        <v>11.71</v>
      </c>
      <c r="G86" t="n">
        <v>4.53</v>
      </c>
      <c r="H86" t="n">
        <v>9.66</v>
      </c>
      <c r="I86" t="n">
        <v>12.32</v>
      </c>
      <c r="J86" t="n">
        <v>9</v>
      </c>
      <c r="K86" t="n">
        <v>23.16</v>
      </c>
      <c r="L86" t="n">
        <v>30.02</v>
      </c>
      <c r="M86" t="n">
        <v>35.42</v>
      </c>
      <c r="N86" t="n">
        <v>54.9</v>
      </c>
      <c r="O86" t="n">
        <v>71.03</v>
      </c>
      <c r="P86" t="n">
        <v>26.19</v>
      </c>
      <c r="Q86" t="n">
        <v>-79.04000000000001</v>
      </c>
      <c r="R86" t="n">
        <v>-95.37</v>
      </c>
      <c r="S86" t="inlineStr">
        <is>
          <t>-</t>
        </is>
      </c>
      <c r="T86" t="inlineStr">
        <is>
          <t>-</t>
        </is>
      </c>
      <c r="U86" t="inlineStr">
        <is>
          <t>-</t>
        </is>
      </c>
      <c r="V86" t="inlineStr">
        <is>
          <t>-</t>
        </is>
      </c>
    </row>
    <row r="87">
      <c r="A87" s="5" t="inlineStr">
        <is>
          <t>Gewinnwachstum 10J in %</t>
        </is>
      </c>
      <c r="B87" s="5" t="inlineStr">
        <is>
          <t>Earnings Growth 10Y in %</t>
        </is>
      </c>
      <c r="C87" t="n">
        <v>14.63</v>
      </c>
      <c r="D87" t="n">
        <v>11.35</v>
      </c>
      <c r="E87" t="n">
        <v>13.28</v>
      </c>
      <c r="F87" t="n">
        <v>17.44</v>
      </c>
      <c r="G87" t="n">
        <v>17.27</v>
      </c>
      <c r="H87" t="n">
        <v>22.54</v>
      </c>
      <c r="I87" t="n">
        <v>33.61</v>
      </c>
      <c r="J87" t="n">
        <v>40.02</v>
      </c>
      <c r="K87" t="n">
        <v>24.68</v>
      </c>
      <c r="L87" t="n">
        <v>-24.51</v>
      </c>
      <c r="M87" t="n">
        <v>-29.98</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2.79</v>
      </c>
      <c r="D88" t="n">
        <v>4.95</v>
      </c>
      <c r="E88" t="n">
        <v>1.6</v>
      </c>
      <c r="F88" t="n">
        <v>2.4</v>
      </c>
      <c r="G88" t="n">
        <v>7.17</v>
      </c>
      <c r="H88" t="n">
        <v>2.59</v>
      </c>
      <c r="I88" t="n">
        <v>1.56</v>
      </c>
      <c r="J88" t="n">
        <v>2.51</v>
      </c>
      <c r="K88" t="n">
        <v>0.7</v>
      </c>
      <c r="L88" t="n">
        <v>0.57</v>
      </c>
      <c r="M88" t="n">
        <v>0.46</v>
      </c>
      <c r="N88" t="n">
        <v>0.28</v>
      </c>
      <c r="O88" t="n">
        <v>0.36</v>
      </c>
      <c r="P88" t="n">
        <v>0.86</v>
      </c>
      <c r="Q88" t="n">
        <v>-0.35</v>
      </c>
      <c r="R88" t="n">
        <v>-0.24</v>
      </c>
      <c r="S88" t="inlineStr">
        <is>
          <t>-</t>
        </is>
      </c>
      <c r="T88" t="inlineStr">
        <is>
          <t>-</t>
        </is>
      </c>
      <c r="U88" t="inlineStr">
        <is>
          <t>-</t>
        </is>
      </c>
      <c r="V88" t="inlineStr">
        <is>
          <t>-</t>
        </is>
      </c>
    </row>
    <row r="89">
      <c r="A89" s="5" t="inlineStr">
        <is>
          <t>EBIT-Wachstum 1J in %</t>
        </is>
      </c>
      <c r="B89" s="5" t="inlineStr">
        <is>
          <t>EBIT Growth 1Y in %</t>
        </is>
      </c>
      <c r="C89" t="n">
        <v>34.3</v>
      </c>
      <c r="D89" t="n">
        <v>9.02</v>
      </c>
      <c r="E89" t="n">
        <v>17.17</v>
      </c>
      <c r="F89" t="n">
        <v>18.15</v>
      </c>
      <c r="G89" t="n">
        <v>8.199999999999999</v>
      </c>
      <c r="H89" t="n">
        <v>-9.859999999999999</v>
      </c>
      <c r="I89" t="n">
        <v>8.949999999999999</v>
      </c>
      <c r="J89" t="n">
        <v>18.63</v>
      </c>
      <c r="K89" t="n">
        <v>19.49</v>
      </c>
      <c r="L89" t="n">
        <v>13.93</v>
      </c>
      <c r="M89" t="n">
        <v>12.24</v>
      </c>
      <c r="N89" t="n">
        <v>-3.69</v>
      </c>
      <c r="O89" t="n">
        <v>46.36</v>
      </c>
      <c r="P89" t="n">
        <v>31.42</v>
      </c>
      <c r="Q89" t="n">
        <v>39.16</v>
      </c>
      <c r="R89" t="n">
        <v>6.48</v>
      </c>
      <c r="S89" t="n">
        <v>194.05</v>
      </c>
      <c r="T89" t="n">
        <v>-177.06</v>
      </c>
      <c r="U89" t="n">
        <v>-331.91</v>
      </c>
      <c r="V89" t="n">
        <v>34.29</v>
      </c>
    </row>
    <row r="90">
      <c r="A90" s="5" t="inlineStr">
        <is>
          <t>EBIT-Wachstum 3J in %</t>
        </is>
      </c>
      <c r="B90" s="5" t="inlineStr">
        <is>
          <t>EBIT Growth 3Y in %</t>
        </is>
      </c>
      <c r="C90" t="n">
        <v>20.16</v>
      </c>
      <c r="D90" t="n">
        <v>14.78</v>
      </c>
      <c r="E90" t="n">
        <v>14.51</v>
      </c>
      <c r="F90" t="n">
        <v>5.5</v>
      </c>
      <c r="G90" t="n">
        <v>2.43</v>
      </c>
      <c r="H90" t="n">
        <v>5.91</v>
      </c>
      <c r="I90" t="n">
        <v>15.69</v>
      </c>
      <c r="J90" t="n">
        <v>17.35</v>
      </c>
      <c r="K90" t="n">
        <v>15.22</v>
      </c>
      <c r="L90" t="n">
        <v>7.49</v>
      </c>
      <c r="M90" t="n">
        <v>18.3</v>
      </c>
      <c r="N90" t="n">
        <v>24.7</v>
      </c>
      <c r="O90" t="n">
        <v>38.98</v>
      </c>
      <c r="P90" t="n">
        <v>25.69</v>
      </c>
      <c r="Q90" t="n">
        <v>79.90000000000001</v>
      </c>
      <c r="R90" t="n">
        <v>7.82</v>
      </c>
      <c r="S90" t="n">
        <v>-104.97</v>
      </c>
      <c r="T90" t="n">
        <v>-158.23</v>
      </c>
      <c r="U90" t="inlineStr">
        <is>
          <t>-</t>
        </is>
      </c>
      <c r="V90" t="inlineStr">
        <is>
          <t>-</t>
        </is>
      </c>
    </row>
    <row r="91">
      <c r="A91" s="5" t="inlineStr">
        <is>
          <t>EBIT-Wachstum 5J in %</t>
        </is>
      </c>
      <c r="B91" s="5" t="inlineStr">
        <is>
          <t>EBIT Growth 5Y in %</t>
        </is>
      </c>
      <c r="C91" t="n">
        <v>17.37</v>
      </c>
      <c r="D91" t="n">
        <v>8.539999999999999</v>
      </c>
      <c r="E91" t="n">
        <v>8.52</v>
      </c>
      <c r="F91" t="n">
        <v>8.81</v>
      </c>
      <c r="G91" t="n">
        <v>9.08</v>
      </c>
      <c r="H91" t="n">
        <v>10.23</v>
      </c>
      <c r="I91" t="n">
        <v>14.65</v>
      </c>
      <c r="J91" t="n">
        <v>12.12</v>
      </c>
      <c r="K91" t="n">
        <v>17.67</v>
      </c>
      <c r="L91" t="n">
        <v>20.05</v>
      </c>
      <c r="M91" t="n">
        <v>25.1</v>
      </c>
      <c r="N91" t="n">
        <v>23.95</v>
      </c>
      <c r="O91" t="n">
        <v>63.49</v>
      </c>
      <c r="P91" t="n">
        <v>18.81</v>
      </c>
      <c r="Q91" t="n">
        <v>-53.86</v>
      </c>
      <c r="R91" t="n">
        <v>-54.83</v>
      </c>
      <c r="S91" t="inlineStr">
        <is>
          <t>-</t>
        </is>
      </c>
      <c r="T91" t="inlineStr">
        <is>
          <t>-</t>
        </is>
      </c>
      <c r="U91" t="inlineStr">
        <is>
          <t>-</t>
        </is>
      </c>
      <c r="V91" t="inlineStr">
        <is>
          <t>-</t>
        </is>
      </c>
    </row>
    <row r="92">
      <c r="A92" s="5" t="inlineStr">
        <is>
          <t>EBIT-Wachstum 10J in %</t>
        </is>
      </c>
      <c r="B92" s="5" t="inlineStr">
        <is>
          <t>EBIT Growth 10Y in %</t>
        </is>
      </c>
      <c r="C92" t="n">
        <v>13.8</v>
      </c>
      <c r="D92" t="n">
        <v>11.59</v>
      </c>
      <c r="E92" t="n">
        <v>10.32</v>
      </c>
      <c r="F92" t="n">
        <v>13.24</v>
      </c>
      <c r="G92" t="n">
        <v>14.57</v>
      </c>
      <c r="H92" t="n">
        <v>17.66</v>
      </c>
      <c r="I92" t="n">
        <v>19.3</v>
      </c>
      <c r="J92" t="n">
        <v>37.81</v>
      </c>
      <c r="K92" t="n">
        <v>18.24</v>
      </c>
      <c r="L92" t="n">
        <v>-16.9</v>
      </c>
      <c r="M92" t="n">
        <v>-14.87</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14.92</v>
      </c>
      <c r="D93" t="n">
        <v>-66.94</v>
      </c>
      <c r="E93" t="n">
        <v>323.39</v>
      </c>
      <c r="F93" t="n">
        <v>-30.96</v>
      </c>
      <c r="G93" t="n">
        <v>20.95</v>
      </c>
      <c r="H93" t="n">
        <v>6.7</v>
      </c>
      <c r="I93" t="n">
        <v>58.02</v>
      </c>
      <c r="J93" t="n">
        <v>-39.3</v>
      </c>
      <c r="K93" t="n">
        <v>101.11</v>
      </c>
      <c r="L93" t="n">
        <v>52.7</v>
      </c>
      <c r="M93" t="n">
        <v>-37.22</v>
      </c>
      <c r="N93" t="n">
        <v>-32.83</v>
      </c>
      <c r="O93" t="n">
        <v>59.49</v>
      </c>
      <c r="P93" t="n">
        <v>16.25</v>
      </c>
      <c r="Q93" t="n">
        <v>32.97</v>
      </c>
      <c r="R93" t="n">
        <v>-15.71</v>
      </c>
      <c r="S93" t="n">
        <v>50.28</v>
      </c>
      <c r="T93" t="n">
        <v>-418.22</v>
      </c>
      <c r="U93" t="n">
        <v>-91.97</v>
      </c>
      <c r="V93" t="inlineStr">
        <is>
          <t>-</t>
        </is>
      </c>
    </row>
    <row r="94">
      <c r="A94" s="5" t="inlineStr">
        <is>
          <t>Op.Cashflow Wachstum 3J in %</t>
        </is>
      </c>
      <c r="B94" s="5" t="inlineStr">
        <is>
          <t>Op.Cashflow Wachstum 3Y in %</t>
        </is>
      </c>
      <c r="C94" t="n">
        <v>90.45999999999999</v>
      </c>
      <c r="D94" t="n">
        <v>75.16</v>
      </c>
      <c r="E94" t="n">
        <v>104.46</v>
      </c>
      <c r="F94" t="n">
        <v>-1.1</v>
      </c>
      <c r="G94" t="n">
        <v>28.56</v>
      </c>
      <c r="H94" t="n">
        <v>8.470000000000001</v>
      </c>
      <c r="I94" t="n">
        <v>39.94</v>
      </c>
      <c r="J94" t="n">
        <v>38.17</v>
      </c>
      <c r="K94" t="n">
        <v>38.86</v>
      </c>
      <c r="L94" t="n">
        <v>-5.78</v>
      </c>
      <c r="M94" t="n">
        <v>-3.52</v>
      </c>
      <c r="N94" t="n">
        <v>14.3</v>
      </c>
      <c r="O94" t="n">
        <v>36.24</v>
      </c>
      <c r="P94" t="n">
        <v>11.17</v>
      </c>
      <c r="Q94" t="n">
        <v>22.51</v>
      </c>
      <c r="R94" t="n">
        <v>-127.88</v>
      </c>
      <c r="S94" t="n">
        <v>-153.3</v>
      </c>
      <c r="T94" t="inlineStr">
        <is>
          <t>-</t>
        </is>
      </c>
      <c r="U94" t="inlineStr">
        <is>
          <t>-</t>
        </is>
      </c>
      <c r="V94" t="inlineStr">
        <is>
          <t>-</t>
        </is>
      </c>
    </row>
    <row r="95">
      <c r="A95" s="5" t="inlineStr">
        <is>
          <t>Op.Cashflow Wachstum 5J in %</t>
        </is>
      </c>
      <c r="B95" s="5" t="inlineStr">
        <is>
          <t>Op.Cashflow Wachstum 5Y in %</t>
        </is>
      </c>
      <c r="C95" t="n">
        <v>52.27</v>
      </c>
      <c r="D95" t="n">
        <v>50.63</v>
      </c>
      <c r="E95" t="n">
        <v>75.62</v>
      </c>
      <c r="F95" t="n">
        <v>3.08</v>
      </c>
      <c r="G95" t="n">
        <v>29.5</v>
      </c>
      <c r="H95" t="n">
        <v>35.85</v>
      </c>
      <c r="I95" t="n">
        <v>27.06</v>
      </c>
      <c r="J95" t="n">
        <v>8.890000000000001</v>
      </c>
      <c r="K95" t="n">
        <v>28.65</v>
      </c>
      <c r="L95" t="n">
        <v>11.68</v>
      </c>
      <c r="M95" t="n">
        <v>7.73</v>
      </c>
      <c r="N95" t="n">
        <v>12.03</v>
      </c>
      <c r="O95" t="n">
        <v>28.66</v>
      </c>
      <c r="P95" t="n">
        <v>-66.89</v>
      </c>
      <c r="Q95" t="n">
        <v>-88.53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44.06</v>
      </c>
      <c r="D96" t="n">
        <v>38.84</v>
      </c>
      <c r="E96" t="n">
        <v>42.26</v>
      </c>
      <c r="F96" t="n">
        <v>15.87</v>
      </c>
      <c r="G96" t="n">
        <v>20.59</v>
      </c>
      <c r="H96" t="n">
        <v>21.79</v>
      </c>
      <c r="I96" t="n">
        <v>19.55</v>
      </c>
      <c r="J96" t="n">
        <v>18.77</v>
      </c>
      <c r="K96" t="n">
        <v>-19.12</v>
      </c>
      <c r="L96" t="n">
        <v>-38.43</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964.7</v>
      </c>
      <c r="D97" t="n">
        <v>970.9</v>
      </c>
      <c r="E97" t="n">
        <v>891.8</v>
      </c>
      <c r="F97" t="n">
        <v>571.5</v>
      </c>
      <c r="G97" t="n">
        <v>532.9</v>
      </c>
      <c r="H97" t="n">
        <v>495.8</v>
      </c>
      <c r="I97" t="n">
        <v>528.3</v>
      </c>
      <c r="J97" t="n">
        <v>495.1</v>
      </c>
      <c r="K97" t="n">
        <v>468.4</v>
      </c>
      <c r="L97" t="n">
        <v>433.1</v>
      </c>
      <c r="M97" t="n">
        <v>374.9</v>
      </c>
      <c r="N97" t="n">
        <v>355.1</v>
      </c>
      <c r="O97" t="n">
        <v>355.2</v>
      </c>
      <c r="P97" t="n">
        <v>117.5</v>
      </c>
      <c r="Q97" t="n">
        <v>112.7</v>
      </c>
      <c r="R97" t="n">
        <v>107</v>
      </c>
      <c r="S97" t="n">
        <v>98.5</v>
      </c>
      <c r="T97" t="n">
        <v>60.3</v>
      </c>
      <c r="U97" t="n">
        <v>32.6</v>
      </c>
      <c r="V97" t="n">
        <v>60</v>
      </c>
      <c r="W97" t="n">
        <v>1.6</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X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10"/>
    <col customWidth="1" max="15" min="15" width="20"/>
    <col customWidth="1" max="16" min="16" width="20"/>
    <col customWidth="1" max="17" min="17" width="21"/>
    <col customWidth="1" max="18" min="18" width="10"/>
    <col customWidth="1" max="19" min="19" width="10"/>
    <col customWidth="1" max="20" min="20" width="10"/>
    <col customWidth="1" max="21" min="21" width="20"/>
    <col customWidth="1" max="22" min="22" width="10"/>
    <col customWidth="1" max="23" min="23" width="10"/>
    <col customWidth="1" max="24" min="24" width="10"/>
  </cols>
  <sheetData>
    <row r="1">
      <c r="A1" s="1" t="inlineStr">
        <is>
          <t xml:space="preserve">COMPUGROUP MEDICAL </t>
        </is>
      </c>
      <c r="B1" s="2" t="inlineStr">
        <is>
          <t>WKN: 543730  ISIN: DE0005437305  Symbol:COP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+49-261-8000-0</t>
        </is>
      </c>
      <c r="G4" t="inlineStr">
        <is>
          <t>05.02.2020</t>
        </is>
      </c>
      <c r="H4" t="inlineStr">
        <is>
          <t>Preliminary Results</t>
        </is>
      </c>
      <c r="J4" t="inlineStr">
        <is>
          <t>Frank Gotthardt</t>
        </is>
      </c>
      <c r="L4" t="inlineStr">
        <is>
          <t>33,65%</t>
        </is>
      </c>
    </row>
    <row r="5">
      <c r="A5" s="5" t="inlineStr">
        <is>
          <t>Ticker</t>
        </is>
      </c>
      <c r="B5" t="inlineStr">
        <is>
          <t>COP</t>
        </is>
      </c>
      <c r="C5" s="5" t="inlineStr">
        <is>
          <t>Fax</t>
        </is>
      </c>
      <c r="D5" s="5" t="inlineStr"/>
      <c r="E5" t="inlineStr">
        <is>
          <t>+49-261-8000-3200</t>
        </is>
      </c>
      <c r="G5" t="inlineStr">
        <is>
          <t>25.03.2020</t>
        </is>
      </c>
      <c r="H5" t="inlineStr">
        <is>
          <t>Publication Of Annual Report</t>
        </is>
      </c>
      <c r="J5" t="inlineStr">
        <is>
          <t>Prof. Dr. Daniel Gotthardt</t>
        </is>
      </c>
      <c r="L5" t="inlineStr">
        <is>
          <t>6,71%</t>
        </is>
      </c>
    </row>
    <row r="6">
      <c r="A6" s="5" t="inlineStr">
        <is>
          <t>Gelistet Seit / Listed Since</t>
        </is>
      </c>
      <c r="B6" t="inlineStr">
        <is>
          <t>-</t>
        </is>
      </c>
      <c r="C6" s="5" t="inlineStr">
        <is>
          <t>Internet</t>
        </is>
      </c>
      <c r="D6" s="5" t="inlineStr"/>
      <c r="E6" t="inlineStr">
        <is>
          <t>http://www.compugroup.com</t>
        </is>
      </c>
      <c r="G6" t="inlineStr">
        <is>
          <t>07.05.2020</t>
        </is>
      </c>
      <c r="H6" t="inlineStr">
        <is>
          <t>Result Q1</t>
        </is>
      </c>
      <c r="J6" t="inlineStr">
        <is>
          <t>eigene Aktien</t>
        </is>
      </c>
      <c r="L6" t="inlineStr">
        <is>
          <t>9,03%</t>
        </is>
      </c>
    </row>
    <row r="7">
      <c r="A7" s="5" t="inlineStr">
        <is>
          <t>Nominalwert / Nominal Value</t>
        </is>
      </c>
      <c r="B7" t="inlineStr">
        <is>
          <t>1,00</t>
        </is>
      </c>
      <c r="C7" s="5" t="inlineStr">
        <is>
          <t>Inv. Relations Telefon / Phone</t>
        </is>
      </c>
      <c r="D7" s="5" t="inlineStr"/>
      <c r="E7" t="inlineStr">
        <is>
          <t>+49-261-8000-6200</t>
        </is>
      </c>
      <c r="G7" t="inlineStr">
        <is>
          <t>13.05.2020</t>
        </is>
      </c>
      <c r="H7" t="inlineStr">
        <is>
          <t>Annual General Meeting</t>
        </is>
      </c>
      <c r="J7" t="inlineStr">
        <is>
          <t>Dr. Brigitte Gotthardt</t>
        </is>
      </c>
      <c r="L7" t="inlineStr">
        <is>
          <t>6,35%</t>
        </is>
      </c>
    </row>
    <row r="8">
      <c r="A8" s="5" t="inlineStr">
        <is>
          <t>Land / Country</t>
        </is>
      </c>
      <c r="B8" t="inlineStr">
        <is>
          <t>Deutschland</t>
        </is>
      </c>
      <c r="C8" s="5" t="inlineStr">
        <is>
          <t>Inv. Relations E-Mail</t>
        </is>
      </c>
      <c r="D8" s="5" t="inlineStr"/>
      <c r="E8" t="inlineStr">
        <is>
          <t>investor@cgm.com</t>
        </is>
      </c>
      <c r="G8" t="inlineStr">
        <is>
          <t>18.05.2020</t>
        </is>
      </c>
      <c r="H8" t="inlineStr">
        <is>
          <t>Dividend Payout</t>
        </is>
      </c>
      <c r="J8" t="inlineStr">
        <is>
          <t>Dr. Reinhard Koop</t>
        </is>
      </c>
      <c r="L8" t="inlineStr">
        <is>
          <t>3,90%</t>
        </is>
      </c>
    </row>
    <row r="9">
      <c r="A9" s="5" t="inlineStr">
        <is>
          <t>Währung / Currency</t>
        </is>
      </c>
      <c r="B9" t="inlineStr">
        <is>
          <t>EUR</t>
        </is>
      </c>
      <c r="C9" s="5" t="inlineStr">
        <is>
          <t>Kontaktperson / Contact Person</t>
        </is>
      </c>
      <c r="D9" s="5" t="inlineStr"/>
      <c r="E9" t="inlineStr">
        <is>
          <t>-</t>
        </is>
      </c>
      <c r="G9" t="inlineStr">
        <is>
          <t>06.08.2020</t>
        </is>
      </c>
      <c r="H9" t="inlineStr">
        <is>
          <t>Score Half Year</t>
        </is>
      </c>
      <c r="J9" t="inlineStr">
        <is>
          <t>BlackRock, Inc.</t>
        </is>
      </c>
      <c r="L9" t="inlineStr">
        <is>
          <t>3,00%</t>
        </is>
      </c>
    </row>
    <row r="10">
      <c r="A10" s="5" t="inlineStr">
        <is>
          <t>Branche / Industry</t>
        </is>
      </c>
      <c r="B10" t="inlineStr">
        <is>
          <t>Technical Support / Service Covered</t>
        </is>
      </c>
      <c r="C10" s="5" t="inlineStr">
        <is>
          <t>05.11.2020</t>
        </is>
      </c>
      <c r="D10" s="5" t="inlineStr">
        <is>
          <t>Q3 Earnings</t>
        </is>
      </c>
      <c r="J10" t="inlineStr">
        <is>
          <t>FMR LLC</t>
        </is>
      </c>
      <c r="L10" t="inlineStr">
        <is>
          <t>2,93%</t>
        </is>
      </c>
    </row>
    <row r="11">
      <c r="A11" s="5" t="inlineStr">
        <is>
          <t>Sektor / Sector</t>
        </is>
      </c>
      <c r="B11" t="inlineStr">
        <is>
          <t>Software</t>
        </is>
      </c>
      <c r="J11" t="inlineStr">
        <is>
          <t>Freefloat</t>
        </is>
      </c>
      <c r="L11" t="inlineStr">
        <is>
          <t>34,43%</t>
        </is>
      </c>
    </row>
    <row r="12">
      <c r="A12" s="5" t="inlineStr">
        <is>
          <t>Typ / Genre</t>
        </is>
      </c>
      <c r="B12" t="inlineStr">
        <is>
          <t>Inhaberaktie</t>
        </is>
      </c>
    </row>
    <row r="13">
      <c r="A13" s="5" t="inlineStr">
        <is>
          <t>Adresse / Address</t>
        </is>
      </c>
      <c r="B13" t="inlineStr">
        <is>
          <t>CompuGroup Medical SEMaria Trost 21  D-56070 Koblenz</t>
        </is>
      </c>
    </row>
    <row r="14">
      <c r="A14" s="5" t="inlineStr">
        <is>
          <t>Management</t>
        </is>
      </c>
      <c r="B14" t="inlineStr">
        <is>
          <t>Frank Gotthardt, Frank Brecher, Dr. Ralph Körfgen, Dr. Eckart Pech, Michael Rauch, Hannes Reichl</t>
        </is>
      </c>
    </row>
    <row r="15">
      <c r="A15" s="5" t="inlineStr">
        <is>
          <t>Aufsichtsrat / Board</t>
        </is>
      </c>
      <c r="B15" t="inlineStr">
        <is>
          <t>Dr. Klaus Esser, Dr. Daniel Gotthardt, Dr. Ulrike Handel, Thomas Seifert, Maik Pagenkopf, Klaus Schrod</t>
        </is>
      </c>
    </row>
    <row r="16">
      <c r="A16" s="5" t="inlineStr">
        <is>
          <t>Beschreibung</t>
        </is>
      </c>
      <c r="B16" t="inlineStr">
        <is>
          <t>Die CompuGroup Medical SE ist eines der führenden eHealth-Unternehmen in Europa. Das Unternehmen hilft durch seine Software und Kommunikationslösungen Ärzten, Zahnärzten, Krankenhäusern, Verbünden und Netzen sowie sonstigen Leistungserbringern bei der Organisation ihres Workflows, bei der Diagnose und bei der Therapie. Es bietet eine Plattform für die Vernetzung sämtlicher Beteiligten im Gesundheitswesen. Mit Produkten der CompuGROUP werden die technologischen und organisatorischen Barrieren der Sektoren der Gesundheitssysteme überwunden. Zu den Produkten gehören z.B. Online-Informations-Dienste, die einen sicheren Austausch medizinischer Daten sowie vollständig internetbasierte Abrechnungs- und Bürodienste für niedergelassene Ärzte und Zahnärzte ermöglichen. Mit eigenen Standorten und zahlreichen Kunden weltweit ist CompuGroup Medical das eHealth-Unternehmen mit einer der größten Reichweiten unter Leistungserbringern. Copyright 2014 FINANCE BASE AG</t>
        </is>
      </c>
    </row>
    <row r="17">
      <c r="A17" s="5" t="inlineStr">
        <is>
          <t>Profile</t>
        </is>
      </c>
      <c r="B17" t="inlineStr">
        <is>
          <t>CompuGroup Medical SE is one of the leading eHealth companies in Europe. The company helps its software and communications solutions doctors, dentists, hospitals, associations and networks as well as other service providers to organize their workflow in diagnosis and therapy. It provides a platform for the networking of all those involved in healthcare. With products of CompuGROUP the technological and organizational barriers of the health system sectors are overcome. The products include, for example, Online information services that enable secure exchange of medical data and complete Internet-based billing and office services for doctors and dentists. With its own sites and customers worldwide, CompuGroup Medical is the eHealth company with one of the highest coverage among service providers.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745.8</v>
      </c>
      <c r="E20" t="n">
        <v>717</v>
      </c>
      <c r="F20" t="n">
        <v>582.4</v>
      </c>
      <c r="G20" t="n">
        <v>560.2</v>
      </c>
      <c r="H20" t="n">
        <v>543</v>
      </c>
      <c r="I20" t="n">
        <v>515.1</v>
      </c>
      <c r="J20" t="n">
        <v>459.6</v>
      </c>
      <c r="K20" t="n">
        <v>450.6</v>
      </c>
      <c r="L20" t="n">
        <v>396</v>
      </c>
      <c r="M20" t="n">
        <v>312.4</v>
      </c>
      <c r="N20" t="n">
        <v>293.4</v>
      </c>
      <c r="O20" t="n">
        <v>229.2</v>
      </c>
      <c r="P20" t="n">
        <v>180.2</v>
      </c>
      <c r="Q20" t="n">
        <v>140.1</v>
      </c>
      <c r="R20" t="n">
        <v>116</v>
      </c>
      <c r="S20" t="n">
        <v>87.40000000000001</v>
      </c>
      <c r="T20" t="n">
        <v>68.8</v>
      </c>
      <c r="U20" t="n">
        <v>51.8</v>
      </c>
      <c r="V20" t="n">
        <v>55.6</v>
      </c>
      <c r="W20" t="n">
        <v>49.6</v>
      </c>
      <c r="X20" t="n">
        <v>56.4</v>
      </c>
    </row>
    <row r="21">
      <c r="A21" s="5" t="inlineStr">
        <is>
          <t>Operatives Ergebnis (EBIT)</t>
        </is>
      </c>
      <c r="B21" s="5" t="inlineStr">
        <is>
          <t>EBIT Earning Before Interest &amp; Tax</t>
        </is>
      </c>
      <c r="C21" t="inlineStr">
        <is>
          <t>-</t>
        </is>
      </c>
      <c r="D21" t="n">
        <v>115.3</v>
      </c>
      <c r="E21" t="n">
        <v>137.9</v>
      </c>
      <c r="F21" t="n">
        <v>90.09999999999999</v>
      </c>
      <c r="G21" t="n">
        <v>81.8</v>
      </c>
      <c r="H21" t="n">
        <v>67.8</v>
      </c>
      <c r="I21" t="n">
        <v>53.9</v>
      </c>
      <c r="J21" t="n">
        <v>56.8</v>
      </c>
      <c r="K21" t="n">
        <v>64.2</v>
      </c>
      <c r="L21" t="n">
        <v>36.7</v>
      </c>
      <c r="M21" t="n">
        <v>33.1</v>
      </c>
      <c r="N21" t="n">
        <v>24.8</v>
      </c>
      <c r="O21" t="n">
        <v>12.8</v>
      </c>
      <c r="P21" t="n">
        <v>27.4</v>
      </c>
      <c r="Q21" t="n">
        <v>21.9</v>
      </c>
      <c r="R21" t="n">
        <v>26.8</v>
      </c>
      <c r="S21" t="n">
        <v>19.1</v>
      </c>
      <c r="T21" t="n">
        <v>8</v>
      </c>
      <c r="U21" t="n">
        <v>8.5</v>
      </c>
      <c r="V21" t="n">
        <v>3.3</v>
      </c>
      <c r="W21" t="n">
        <v>5.3</v>
      </c>
      <c r="X21" t="n">
        <v>5.9</v>
      </c>
    </row>
    <row r="22">
      <c r="A22" s="5" t="inlineStr">
        <is>
          <t>Finanzergebnis</t>
        </is>
      </c>
      <c r="B22" s="5" t="inlineStr">
        <is>
          <t>Financial Result</t>
        </is>
      </c>
      <c r="C22" t="inlineStr">
        <is>
          <t>-</t>
        </is>
      </c>
      <c r="D22" t="n">
        <v>-7.6</v>
      </c>
      <c r="E22" t="n">
        <v>-9.1</v>
      </c>
      <c r="F22" t="n">
        <v>-24.5</v>
      </c>
      <c r="G22" t="n">
        <v>-7.6</v>
      </c>
      <c r="H22" t="n">
        <v>-5.6</v>
      </c>
      <c r="I22" t="n">
        <v>-9.4</v>
      </c>
      <c r="J22" t="n">
        <v>-21.6</v>
      </c>
      <c r="K22" t="n">
        <v>-15.8</v>
      </c>
      <c r="L22" t="n">
        <v>-11.5</v>
      </c>
      <c r="M22" t="n">
        <v>-6.7</v>
      </c>
      <c r="N22" t="n">
        <v>-6.5</v>
      </c>
      <c r="O22" t="n">
        <v>-5.8</v>
      </c>
      <c r="P22" t="n">
        <v>-4.4</v>
      </c>
      <c r="Q22" t="n">
        <v>-2.1</v>
      </c>
      <c r="R22" t="n">
        <v>-2.1</v>
      </c>
      <c r="S22" t="n">
        <v>-2.2</v>
      </c>
      <c r="T22" t="n">
        <v>-1.7</v>
      </c>
      <c r="U22" t="n">
        <v>-1</v>
      </c>
      <c r="V22" t="n">
        <v>-2.9</v>
      </c>
      <c r="W22" t="n">
        <v>-2.1</v>
      </c>
      <c r="X22" t="n">
        <v>-1.9</v>
      </c>
    </row>
    <row r="23">
      <c r="A23" s="5" t="inlineStr">
        <is>
          <t>Ergebnis vor Steuer (EBT)</t>
        </is>
      </c>
      <c r="B23" s="5" t="inlineStr">
        <is>
          <t>EBT Earning Before Tax</t>
        </is>
      </c>
      <c r="C23" t="inlineStr">
        <is>
          <t>-</t>
        </is>
      </c>
      <c r="D23" t="n">
        <v>107.7</v>
      </c>
      <c r="E23" t="n">
        <v>128.8</v>
      </c>
      <c r="F23" t="n">
        <v>65.59999999999999</v>
      </c>
      <c r="G23" t="n">
        <v>74.2</v>
      </c>
      <c r="H23" t="n">
        <v>62.2</v>
      </c>
      <c r="I23" t="n">
        <v>44.5</v>
      </c>
      <c r="J23" t="n">
        <v>35.2</v>
      </c>
      <c r="K23" t="n">
        <v>48.4</v>
      </c>
      <c r="L23" t="n">
        <v>25.2</v>
      </c>
      <c r="M23" t="n">
        <v>26.4</v>
      </c>
      <c r="N23" t="n">
        <v>18.3</v>
      </c>
      <c r="O23" t="n">
        <v>7</v>
      </c>
      <c r="P23" t="n">
        <v>23</v>
      </c>
      <c r="Q23" t="n">
        <v>19.8</v>
      </c>
      <c r="R23" t="n">
        <v>24.7</v>
      </c>
      <c r="S23" t="n">
        <v>16.9</v>
      </c>
      <c r="T23" t="n">
        <v>6.3</v>
      </c>
      <c r="U23" t="n">
        <v>7.5</v>
      </c>
      <c r="V23" t="n">
        <v>0.4</v>
      </c>
      <c r="W23" t="n">
        <v>3.2</v>
      </c>
      <c r="X23" t="n">
        <v>4</v>
      </c>
    </row>
    <row r="24">
      <c r="A24" s="5" t="inlineStr">
        <is>
          <t>Steuern auf Einkommen und Ertrag</t>
        </is>
      </c>
      <c r="B24" s="5" t="inlineStr">
        <is>
          <t>Taxes on income and earnings</t>
        </is>
      </c>
      <c r="C24" t="inlineStr">
        <is>
          <t>-</t>
        </is>
      </c>
      <c r="D24" t="n">
        <v>41.6</v>
      </c>
      <c r="E24" t="n">
        <v>36.2</v>
      </c>
      <c r="F24" t="n">
        <v>33.8</v>
      </c>
      <c r="G24" t="n">
        <v>29.7</v>
      </c>
      <c r="H24" t="n">
        <v>23.6</v>
      </c>
      <c r="I24" t="n">
        <v>20.3</v>
      </c>
      <c r="J24" t="n">
        <v>13</v>
      </c>
      <c r="K24" t="n">
        <v>18</v>
      </c>
      <c r="L24" t="n">
        <v>15.9</v>
      </c>
      <c r="M24" t="n">
        <v>9.800000000000001</v>
      </c>
      <c r="N24" t="n">
        <v>6.6</v>
      </c>
      <c r="O24" t="n">
        <v>5.7</v>
      </c>
      <c r="P24" t="n">
        <v>0.2</v>
      </c>
      <c r="Q24" t="n">
        <v>8.4</v>
      </c>
      <c r="R24" t="n">
        <v>9.300000000000001</v>
      </c>
      <c r="S24" t="n">
        <v>6.9</v>
      </c>
      <c r="T24" t="n">
        <v>4.8</v>
      </c>
      <c r="U24" t="n">
        <v>2.3</v>
      </c>
      <c r="V24" t="n">
        <v>0.2</v>
      </c>
      <c r="W24" t="n">
        <v>0.7</v>
      </c>
      <c r="X24" t="n">
        <v>2.4</v>
      </c>
    </row>
    <row r="25">
      <c r="A25" s="5" t="inlineStr">
        <is>
          <t>Ergebnis nach Steuer</t>
        </is>
      </c>
      <c r="B25" s="5" t="inlineStr">
        <is>
          <t>Earnings after tax</t>
        </is>
      </c>
      <c r="C25" t="inlineStr">
        <is>
          <t>-</t>
        </is>
      </c>
      <c r="D25" t="n">
        <v>66.2</v>
      </c>
      <c r="E25" t="n">
        <v>92.59999999999999</v>
      </c>
      <c r="F25" t="n">
        <v>31.7</v>
      </c>
      <c r="G25" t="n">
        <v>44.5</v>
      </c>
      <c r="H25" t="n">
        <v>38.6</v>
      </c>
      <c r="I25" t="n">
        <v>24.1</v>
      </c>
      <c r="J25" t="n">
        <v>22.2</v>
      </c>
      <c r="K25" t="n">
        <v>30.4</v>
      </c>
      <c r="L25" t="n">
        <v>9.300000000000001</v>
      </c>
      <c r="M25" t="n">
        <v>16.6</v>
      </c>
      <c r="N25" t="n">
        <v>11.7</v>
      </c>
      <c r="O25" t="n">
        <v>1.3</v>
      </c>
      <c r="P25" t="n">
        <v>22.8</v>
      </c>
      <c r="Q25" t="n">
        <v>11.4</v>
      </c>
      <c r="R25" t="n">
        <v>15.4</v>
      </c>
      <c r="S25" t="n">
        <v>10</v>
      </c>
      <c r="T25" t="n">
        <v>1.3</v>
      </c>
      <c r="U25" t="n">
        <v>5.2</v>
      </c>
      <c r="V25" t="n">
        <v>0.1</v>
      </c>
      <c r="W25" t="n">
        <v>2.5</v>
      </c>
      <c r="X25" t="n">
        <v>1.6</v>
      </c>
    </row>
    <row r="26">
      <c r="A26" s="5" t="inlineStr">
        <is>
          <t>Minderheitenanteil</t>
        </is>
      </c>
      <c r="B26" s="5" t="inlineStr">
        <is>
          <t>Minority Share</t>
        </is>
      </c>
      <c r="C26" t="inlineStr">
        <is>
          <t>-</t>
        </is>
      </c>
      <c r="D26" t="n">
        <v>-0.3</v>
      </c>
      <c r="E26" t="n">
        <v>-0.3</v>
      </c>
      <c r="F26" t="n">
        <v>-0.4</v>
      </c>
      <c r="G26" t="n">
        <v>0.06</v>
      </c>
      <c r="H26" t="n">
        <v>-0.1</v>
      </c>
      <c r="I26" t="n">
        <v>2.2</v>
      </c>
      <c r="J26" t="n">
        <v>1.4</v>
      </c>
      <c r="K26" t="n">
        <v>0.3</v>
      </c>
      <c r="L26" t="n">
        <v>-0.1</v>
      </c>
      <c r="M26" t="n">
        <v>-0.2</v>
      </c>
      <c r="N26" t="n">
        <v>0.3</v>
      </c>
      <c r="O26" t="n">
        <v>0.4</v>
      </c>
      <c r="P26" t="n">
        <v>0.2</v>
      </c>
      <c r="Q26" t="n">
        <v>0.3</v>
      </c>
      <c r="R26" t="inlineStr">
        <is>
          <t>-</t>
        </is>
      </c>
      <c r="S26" t="n">
        <v>-0.2</v>
      </c>
      <c r="T26" t="inlineStr">
        <is>
          <t>-</t>
        </is>
      </c>
      <c r="U26" t="inlineStr">
        <is>
          <t>-</t>
        </is>
      </c>
      <c r="V26" t="inlineStr">
        <is>
          <t>-</t>
        </is>
      </c>
      <c r="W26" t="inlineStr">
        <is>
          <t>-</t>
        </is>
      </c>
      <c r="X26" t="inlineStr">
        <is>
          <t>-</t>
        </is>
      </c>
    </row>
    <row r="27">
      <c r="A27" s="5" t="inlineStr">
        <is>
          <t>Jahresüberschuss/-fehlbetrag</t>
        </is>
      </c>
      <c r="B27" s="5" t="inlineStr">
        <is>
          <t>Net Profit</t>
        </is>
      </c>
      <c r="C27" t="inlineStr">
        <is>
          <t>-</t>
        </is>
      </c>
      <c r="D27" t="n">
        <v>65.8</v>
      </c>
      <c r="E27" t="n">
        <v>92.3</v>
      </c>
      <c r="F27" t="n">
        <v>31.3</v>
      </c>
      <c r="G27" t="n">
        <v>44.5</v>
      </c>
      <c r="H27" t="n">
        <v>38.5</v>
      </c>
      <c r="I27" t="n">
        <v>26.3</v>
      </c>
      <c r="J27" t="n">
        <v>23.1</v>
      </c>
      <c r="K27" t="n">
        <v>30.7</v>
      </c>
      <c r="L27" t="n">
        <v>9.199999999999999</v>
      </c>
      <c r="M27" t="n">
        <v>16.4</v>
      </c>
      <c r="N27" t="n">
        <v>12</v>
      </c>
      <c r="O27" t="n">
        <v>1.7</v>
      </c>
      <c r="P27" t="n">
        <v>23</v>
      </c>
      <c r="Q27" t="n">
        <v>11.7</v>
      </c>
      <c r="R27" t="n">
        <v>15.4</v>
      </c>
      <c r="S27" t="n">
        <v>9.9</v>
      </c>
      <c r="T27" t="n">
        <v>1.3</v>
      </c>
      <c r="U27" t="n">
        <v>5.2</v>
      </c>
      <c r="V27" t="n">
        <v>0.1</v>
      </c>
      <c r="W27" t="n">
        <v>2.5</v>
      </c>
      <c r="X27" t="n">
        <v>1.6</v>
      </c>
    </row>
    <row r="28">
      <c r="A28" s="5" t="inlineStr">
        <is>
          <t>Summe Umlaufvermögen</t>
        </is>
      </c>
      <c r="B28" s="5" t="inlineStr">
        <is>
          <t>Current Assets</t>
        </is>
      </c>
      <c r="C28" t="inlineStr">
        <is>
          <t>-</t>
        </is>
      </c>
      <c r="D28" t="n">
        <v>232.9</v>
      </c>
      <c r="E28" t="n">
        <v>191.8</v>
      </c>
      <c r="F28" t="n">
        <v>178</v>
      </c>
      <c r="G28" t="n">
        <v>169.2</v>
      </c>
      <c r="H28" t="n">
        <v>163.7</v>
      </c>
      <c r="I28" t="n">
        <v>142.5</v>
      </c>
      <c r="J28" t="n">
        <v>142.1</v>
      </c>
      <c r="K28" t="n">
        <v>107</v>
      </c>
      <c r="L28" t="n">
        <v>106.7</v>
      </c>
      <c r="M28" t="n">
        <v>109</v>
      </c>
      <c r="N28" t="n">
        <v>88.2</v>
      </c>
      <c r="O28" t="n">
        <v>72.3</v>
      </c>
      <c r="P28" t="n">
        <v>78.90000000000001</v>
      </c>
      <c r="Q28" t="n">
        <v>44.3</v>
      </c>
      <c r="R28" t="n">
        <v>24.5</v>
      </c>
      <c r="S28" t="n">
        <v>20.6</v>
      </c>
      <c r="T28" t="n">
        <v>14.3</v>
      </c>
      <c r="U28" t="n">
        <v>18.1</v>
      </c>
      <c r="V28" t="n">
        <v>18.3</v>
      </c>
      <c r="W28" t="n">
        <v>20.8</v>
      </c>
      <c r="X28" t="n">
        <v>25.1</v>
      </c>
    </row>
    <row r="29">
      <c r="A29" s="5" t="inlineStr">
        <is>
          <t>Summe Anlagevermögen</t>
        </is>
      </c>
      <c r="B29" s="5" t="inlineStr">
        <is>
          <t>Fixed Assets</t>
        </is>
      </c>
      <c r="C29" t="inlineStr">
        <is>
          <t>-</t>
        </is>
      </c>
      <c r="D29" t="n">
        <v>833</v>
      </c>
      <c r="E29" t="n">
        <v>656.5</v>
      </c>
      <c r="F29" t="n">
        <v>647</v>
      </c>
      <c r="G29" t="n">
        <v>638.7</v>
      </c>
      <c r="H29" t="n">
        <v>628</v>
      </c>
      <c r="I29" t="n">
        <v>594.1</v>
      </c>
      <c r="J29" t="n">
        <v>542</v>
      </c>
      <c r="K29" t="n">
        <v>544.3</v>
      </c>
      <c r="L29" t="n">
        <v>534</v>
      </c>
      <c r="M29" t="n">
        <v>447.4</v>
      </c>
      <c r="N29" t="n">
        <v>363.6</v>
      </c>
      <c r="O29" t="n">
        <v>345</v>
      </c>
      <c r="P29" t="n">
        <v>200.4</v>
      </c>
      <c r="Q29" t="n">
        <v>175.8</v>
      </c>
      <c r="R29" t="n">
        <v>116.3</v>
      </c>
      <c r="S29" t="n">
        <v>117</v>
      </c>
      <c r="T29" t="n">
        <v>82.2</v>
      </c>
      <c r="U29" t="n">
        <v>33</v>
      </c>
      <c r="V29" t="n">
        <v>32</v>
      </c>
      <c r="W29" t="n">
        <v>39.3</v>
      </c>
      <c r="X29" t="n">
        <v>33</v>
      </c>
    </row>
    <row r="30">
      <c r="A30" s="5" t="inlineStr">
        <is>
          <t>Summe Aktiva</t>
        </is>
      </c>
      <c r="B30" s="5" t="inlineStr">
        <is>
          <t>Total Assets</t>
        </is>
      </c>
      <c r="C30" t="inlineStr">
        <is>
          <t>-</t>
        </is>
      </c>
      <c r="D30" t="n">
        <v>1066</v>
      </c>
      <c r="E30" t="n">
        <v>848.3</v>
      </c>
      <c r="F30" t="n">
        <v>825</v>
      </c>
      <c r="G30" t="n">
        <v>807.9</v>
      </c>
      <c r="H30" t="n">
        <v>791.7</v>
      </c>
      <c r="I30" t="n">
        <v>736.6</v>
      </c>
      <c r="J30" t="n">
        <v>684.1</v>
      </c>
      <c r="K30" t="n">
        <v>651.3</v>
      </c>
      <c r="L30" t="n">
        <v>640.7</v>
      </c>
      <c r="M30" t="n">
        <v>556.4</v>
      </c>
      <c r="N30" t="n">
        <v>451.8</v>
      </c>
      <c r="O30" t="n">
        <v>417.3</v>
      </c>
      <c r="P30" t="n">
        <v>279.3</v>
      </c>
      <c r="Q30" t="n">
        <v>220.1</v>
      </c>
      <c r="R30" t="n">
        <v>140.8</v>
      </c>
      <c r="S30" t="n">
        <v>137.6</v>
      </c>
      <c r="T30" t="n">
        <v>96.59999999999999</v>
      </c>
      <c r="U30" t="n">
        <v>51.2</v>
      </c>
      <c r="V30" t="n">
        <v>50.7</v>
      </c>
      <c r="W30" t="n">
        <v>60.1</v>
      </c>
      <c r="X30" t="n">
        <v>58.1</v>
      </c>
    </row>
    <row r="31">
      <c r="A31" s="5" t="inlineStr">
        <is>
          <t>Summe kurzfristiges Fremdkapital</t>
        </is>
      </c>
      <c r="B31" s="5" t="inlineStr">
        <is>
          <t>Short-Term Debt</t>
        </is>
      </c>
      <c r="C31" t="inlineStr">
        <is>
          <t>-</t>
        </is>
      </c>
      <c r="D31" t="n">
        <v>236.3</v>
      </c>
      <c r="E31" t="n">
        <v>174.9</v>
      </c>
      <c r="F31" t="n">
        <v>181.3</v>
      </c>
      <c r="G31" t="n">
        <v>180.8</v>
      </c>
      <c r="H31" t="n">
        <v>194.1</v>
      </c>
      <c r="I31" t="n">
        <v>140.7</v>
      </c>
      <c r="J31" t="n">
        <v>153.6</v>
      </c>
      <c r="K31" t="n">
        <v>173.5</v>
      </c>
      <c r="L31" t="n">
        <v>152.3</v>
      </c>
      <c r="M31" t="n">
        <v>119.4</v>
      </c>
      <c r="N31" t="n">
        <v>104.5</v>
      </c>
      <c r="O31" t="n">
        <v>174.9</v>
      </c>
      <c r="P31" t="n">
        <v>50.9</v>
      </c>
      <c r="Q31" t="n">
        <v>66.09999999999999</v>
      </c>
      <c r="R31" t="n">
        <v>49.1</v>
      </c>
      <c r="S31" t="n">
        <v>50.7</v>
      </c>
      <c r="T31" t="inlineStr">
        <is>
          <t>-</t>
        </is>
      </c>
      <c r="U31" t="inlineStr">
        <is>
          <t>-</t>
        </is>
      </c>
      <c r="V31" t="inlineStr">
        <is>
          <t>-</t>
        </is>
      </c>
      <c r="W31" t="inlineStr">
        <is>
          <t>-</t>
        </is>
      </c>
      <c r="X31" t="inlineStr">
        <is>
          <t>-</t>
        </is>
      </c>
    </row>
    <row r="32">
      <c r="A32" s="5" t="inlineStr">
        <is>
          <t>Summe langfristiges Fremdkapital</t>
        </is>
      </c>
      <c r="B32" s="5" t="inlineStr">
        <is>
          <t>Long-Term Debt</t>
        </is>
      </c>
      <c r="C32" t="inlineStr">
        <is>
          <t>-</t>
        </is>
      </c>
      <c r="D32" t="n">
        <v>563.4</v>
      </c>
      <c r="E32" t="n">
        <v>400.2</v>
      </c>
      <c r="F32" t="n">
        <v>407.7</v>
      </c>
      <c r="G32" t="n">
        <v>408.4</v>
      </c>
      <c r="H32" t="n">
        <v>405</v>
      </c>
      <c r="I32" t="n">
        <v>418.1</v>
      </c>
      <c r="J32" t="n">
        <v>345.6</v>
      </c>
      <c r="K32" t="n">
        <v>298.4</v>
      </c>
      <c r="L32" t="n">
        <v>320.2</v>
      </c>
      <c r="M32" t="n">
        <v>254.3</v>
      </c>
      <c r="N32" t="n">
        <v>161.5</v>
      </c>
      <c r="O32" t="n">
        <v>59.6</v>
      </c>
      <c r="P32" t="n">
        <v>30.3</v>
      </c>
      <c r="Q32" t="n">
        <v>94.90000000000001</v>
      </c>
      <c r="R32" t="n">
        <v>46.7</v>
      </c>
      <c r="S32" t="n">
        <v>58</v>
      </c>
      <c r="T32" t="inlineStr">
        <is>
          <t>-</t>
        </is>
      </c>
      <c r="U32" t="inlineStr">
        <is>
          <t>-</t>
        </is>
      </c>
      <c r="V32" t="inlineStr">
        <is>
          <t>-</t>
        </is>
      </c>
      <c r="W32" t="inlineStr">
        <is>
          <t>-</t>
        </is>
      </c>
      <c r="X32" t="inlineStr">
        <is>
          <t>-</t>
        </is>
      </c>
    </row>
    <row r="33">
      <c r="A33" s="5" t="inlineStr">
        <is>
          <t>Summe Fremdkapital</t>
        </is>
      </c>
      <c r="B33" s="5" t="inlineStr">
        <is>
          <t>Total Liabilities</t>
        </is>
      </c>
      <c r="C33" t="inlineStr">
        <is>
          <t>-</t>
        </is>
      </c>
      <c r="D33" t="n">
        <v>805.9</v>
      </c>
      <c r="E33" t="n">
        <v>575.3</v>
      </c>
      <c r="F33" t="n">
        <v>589</v>
      </c>
      <c r="G33" t="n">
        <v>589.3</v>
      </c>
      <c r="H33" t="n">
        <v>599.1</v>
      </c>
      <c r="I33" t="n">
        <v>558.8</v>
      </c>
      <c r="J33" t="n">
        <v>499.4</v>
      </c>
      <c r="K33" t="n">
        <v>471.9</v>
      </c>
      <c r="L33" t="n">
        <v>472.5</v>
      </c>
      <c r="M33" t="n">
        <v>373.7</v>
      </c>
      <c r="N33" t="n">
        <v>266</v>
      </c>
      <c r="O33" t="n">
        <v>234.5</v>
      </c>
      <c r="P33" t="n">
        <v>81.3</v>
      </c>
      <c r="Q33" t="n">
        <v>161</v>
      </c>
      <c r="R33" t="n">
        <v>95.8</v>
      </c>
      <c r="S33" t="n">
        <v>108.7</v>
      </c>
      <c r="T33" t="n">
        <v>79.59999999999999</v>
      </c>
      <c r="U33" t="n">
        <v>36.6</v>
      </c>
      <c r="V33" t="n">
        <v>41.2</v>
      </c>
      <c r="W33" t="n">
        <v>49.5</v>
      </c>
      <c r="X33" t="n">
        <v>48.7</v>
      </c>
    </row>
    <row r="34">
      <c r="A34" s="5" t="inlineStr">
        <is>
          <t>Minderheitenanteil</t>
        </is>
      </c>
      <c r="B34" s="5" t="inlineStr">
        <is>
          <t>Minority Share</t>
        </is>
      </c>
      <c r="C34" t="inlineStr">
        <is>
          <t>-</t>
        </is>
      </c>
      <c r="D34" t="n">
        <v>0.8</v>
      </c>
      <c r="E34" t="n">
        <v>2.1</v>
      </c>
      <c r="F34" t="n">
        <v>1.9</v>
      </c>
      <c r="G34" t="n">
        <v>0.8</v>
      </c>
      <c r="H34" t="n">
        <v>0.3</v>
      </c>
      <c r="I34" t="n">
        <v>-0.04</v>
      </c>
      <c r="J34" t="n">
        <v>-4.1</v>
      </c>
      <c r="K34" t="inlineStr">
        <is>
          <t>-</t>
        </is>
      </c>
      <c r="L34" t="n">
        <v>0.1</v>
      </c>
      <c r="M34" t="n">
        <v>0.3</v>
      </c>
      <c r="N34" t="n">
        <v>0.8</v>
      </c>
      <c r="O34" t="n">
        <v>1.8</v>
      </c>
      <c r="P34" t="n">
        <v>2.5</v>
      </c>
      <c r="Q34" t="n">
        <v>4.7</v>
      </c>
      <c r="R34" t="n">
        <v>3.3</v>
      </c>
      <c r="S34" t="n">
        <v>2.6</v>
      </c>
      <c r="T34" t="inlineStr">
        <is>
          <t>-</t>
        </is>
      </c>
      <c r="U34" t="inlineStr">
        <is>
          <t>-</t>
        </is>
      </c>
      <c r="V34" t="inlineStr">
        <is>
          <t>-</t>
        </is>
      </c>
      <c r="W34" t="inlineStr">
        <is>
          <t>-</t>
        </is>
      </c>
      <c r="X34" t="inlineStr">
        <is>
          <t>-</t>
        </is>
      </c>
    </row>
    <row r="35">
      <c r="A35" s="5" t="inlineStr">
        <is>
          <t>Summe Eigenkapital</t>
        </is>
      </c>
      <c r="B35" s="5" t="inlineStr">
        <is>
          <t>Equity</t>
        </is>
      </c>
      <c r="C35" t="inlineStr">
        <is>
          <t>-</t>
        </is>
      </c>
      <c r="D35" t="n">
        <v>259.1</v>
      </c>
      <c r="E35" t="n">
        <v>270.9</v>
      </c>
      <c r="F35" t="n">
        <v>234.2</v>
      </c>
      <c r="G35" t="n">
        <v>217.9</v>
      </c>
      <c r="H35" t="n">
        <v>192.3</v>
      </c>
      <c r="I35" t="n">
        <v>177.84</v>
      </c>
      <c r="J35" t="n">
        <v>188.8</v>
      </c>
      <c r="K35" t="n">
        <v>179.4</v>
      </c>
      <c r="L35" t="n">
        <v>168.1</v>
      </c>
      <c r="M35" t="n">
        <v>182.4</v>
      </c>
      <c r="N35" t="n">
        <v>185</v>
      </c>
      <c r="O35" t="n">
        <v>181</v>
      </c>
      <c r="P35" t="n">
        <v>195.5</v>
      </c>
      <c r="Q35" t="n">
        <v>54.4</v>
      </c>
      <c r="R35" t="n">
        <v>41.7</v>
      </c>
      <c r="S35" t="n">
        <v>26.3</v>
      </c>
      <c r="T35" t="n">
        <v>17</v>
      </c>
      <c r="U35" t="n">
        <v>14.6</v>
      </c>
      <c r="V35" t="n">
        <v>9.5</v>
      </c>
      <c r="W35" t="n">
        <v>10.6</v>
      </c>
      <c r="X35" t="n">
        <v>9.4</v>
      </c>
    </row>
    <row r="36">
      <c r="A36" s="5" t="inlineStr">
        <is>
          <t>Summe Passiva</t>
        </is>
      </c>
      <c r="B36" s="5" t="inlineStr">
        <is>
          <t>Liabilities &amp; Shareholder Equity</t>
        </is>
      </c>
      <c r="C36" t="inlineStr">
        <is>
          <t>-</t>
        </is>
      </c>
      <c r="D36" t="n">
        <v>1066</v>
      </c>
      <c r="E36" t="n">
        <v>848.3</v>
      </c>
      <c r="F36" t="n">
        <v>825</v>
      </c>
      <c r="G36" t="n">
        <v>807.9</v>
      </c>
      <c r="H36" t="n">
        <v>791.7</v>
      </c>
      <c r="I36" t="n">
        <v>736.6</v>
      </c>
      <c r="J36" t="n">
        <v>684.1</v>
      </c>
      <c r="K36" t="n">
        <v>651.3</v>
      </c>
      <c r="L36" t="n">
        <v>640.7</v>
      </c>
      <c r="M36" t="n">
        <v>556.4</v>
      </c>
      <c r="N36" t="n">
        <v>451.8</v>
      </c>
      <c r="O36" t="n">
        <v>417.3</v>
      </c>
      <c r="P36" t="n">
        <v>279.3</v>
      </c>
      <c r="Q36" t="n">
        <v>220.1</v>
      </c>
      <c r="R36" t="n">
        <v>140.8</v>
      </c>
      <c r="S36" t="n">
        <v>137.6</v>
      </c>
      <c r="T36" t="n">
        <v>96.59999999999999</v>
      </c>
      <c r="U36" t="n">
        <v>51.2</v>
      </c>
      <c r="V36" t="n">
        <v>50.7</v>
      </c>
      <c r="W36" t="n">
        <v>60.1</v>
      </c>
      <c r="X36" t="n">
        <v>58.1</v>
      </c>
    </row>
    <row r="37">
      <c r="A37" s="5" t="inlineStr">
        <is>
          <t>Mio.Aktien im Umlauf</t>
        </is>
      </c>
      <c r="B37" s="5" t="inlineStr">
        <is>
          <t>Million shares outstanding</t>
        </is>
      </c>
      <c r="C37" t="inlineStr">
        <is>
          <t>-</t>
        </is>
      </c>
      <c r="D37" t="n">
        <v>53.22</v>
      </c>
      <c r="E37" t="n">
        <v>53.22</v>
      </c>
      <c r="F37" t="n">
        <v>53.22</v>
      </c>
      <c r="G37" t="n">
        <v>53.22</v>
      </c>
      <c r="H37" t="n">
        <v>53.22</v>
      </c>
      <c r="I37" t="n">
        <v>53.22</v>
      </c>
      <c r="J37" t="n">
        <v>53.22</v>
      </c>
      <c r="K37" t="n">
        <v>53.22</v>
      </c>
      <c r="L37" t="n">
        <v>53.2</v>
      </c>
      <c r="M37" t="n">
        <v>53.2</v>
      </c>
      <c r="N37" t="n">
        <v>53.2</v>
      </c>
      <c r="O37" t="n">
        <v>53.2</v>
      </c>
      <c r="P37" t="n">
        <v>53.2</v>
      </c>
      <c r="Q37" t="n">
        <v>45.9</v>
      </c>
      <c r="R37" t="n">
        <v>45</v>
      </c>
      <c r="S37" t="n">
        <v>45</v>
      </c>
      <c r="T37" t="n">
        <v>45</v>
      </c>
      <c r="U37" t="n">
        <v>37.5</v>
      </c>
      <c r="V37" t="n">
        <v>37.5</v>
      </c>
      <c r="W37" t="n">
        <v>37.5</v>
      </c>
      <c r="X37" t="inlineStr">
        <is>
          <t>-</t>
        </is>
      </c>
    </row>
    <row r="38">
      <c r="A38" s="5" t="inlineStr">
        <is>
          <t>Ergebnis je Aktie (brutto)</t>
        </is>
      </c>
      <c r="B38" s="5" t="inlineStr">
        <is>
          <t>Earnings per share</t>
        </is>
      </c>
      <c r="C38" t="inlineStr">
        <is>
          <t>-</t>
        </is>
      </c>
      <c r="D38" t="n">
        <v>2.02</v>
      </c>
      <c r="E38" t="n">
        <v>2.42</v>
      </c>
      <c r="F38" t="n">
        <v>1.23</v>
      </c>
      <c r="G38" t="n">
        <v>1.39</v>
      </c>
      <c r="H38" t="n">
        <v>1.17</v>
      </c>
      <c r="I38" t="n">
        <v>0.84</v>
      </c>
      <c r="J38" t="n">
        <v>0.66</v>
      </c>
      <c r="K38" t="n">
        <v>0.91</v>
      </c>
      <c r="L38" t="n">
        <v>0.47</v>
      </c>
      <c r="M38" t="n">
        <v>0.5</v>
      </c>
      <c r="N38" t="n">
        <v>0.34</v>
      </c>
      <c r="O38" t="n">
        <v>0.13</v>
      </c>
      <c r="P38" t="n">
        <v>0.43</v>
      </c>
      <c r="Q38" t="n">
        <v>0.43</v>
      </c>
      <c r="R38" t="n">
        <v>0.55</v>
      </c>
      <c r="S38" t="n">
        <v>0.38</v>
      </c>
      <c r="T38" t="n">
        <v>0.14</v>
      </c>
      <c r="U38" t="n">
        <v>0.2</v>
      </c>
      <c r="V38" t="n">
        <v>0.01</v>
      </c>
      <c r="W38" t="n">
        <v>0.09</v>
      </c>
      <c r="X38" t="inlineStr">
        <is>
          <t>-</t>
        </is>
      </c>
    </row>
    <row r="39">
      <c r="A39" s="5" t="inlineStr">
        <is>
          <t>Ergebnis je Aktie (unverwässert)</t>
        </is>
      </c>
      <c r="B39" s="5" t="inlineStr">
        <is>
          <t>Basic Earnings per share</t>
        </is>
      </c>
      <c r="C39" t="n">
        <v>1.35</v>
      </c>
      <c r="D39" t="n">
        <v>1.51</v>
      </c>
      <c r="E39" t="n">
        <v>1.86</v>
      </c>
      <c r="F39" t="n">
        <v>0.63</v>
      </c>
      <c r="G39" t="n">
        <v>1</v>
      </c>
      <c r="H39" t="n">
        <v>0.77</v>
      </c>
      <c r="I39" t="n">
        <v>0.53</v>
      </c>
      <c r="J39" t="n">
        <v>0.48</v>
      </c>
      <c r="K39" t="n">
        <v>0.62</v>
      </c>
      <c r="L39" t="n">
        <v>0.18</v>
      </c>
      <c r="M39" t="n">
        <v>0.33</v>
      </c>
      <c r="N39" t="n">
        <v>0.29</v>
      </c>
      <c r="O39" t="n">
        <v>0.03</v>
      </c>
      <c r="P39" t="n">
        <v>0.46</v>
      </c>
      <c r="Q39" t="n">
        <v>0.26</v>
      </c>
      <c r="R39" t="n">
        <v>0.33</v>
      </c>
      <c r="S39" t="n">
        <v>0.21</v>
      </c>
      <c r="T39" t="n">
        <v>0.03</v>
      </c>
      <c r="U39" t="n">
        <v>0.14</v>
      </c>
      <c r="V39" t="n">
        <v>0.05</v>
      </c>
      <c r="W39" t="n">
        <v>0.06</v>
      </c>
      <c r="X39" t="n">
        <v>0.05</v>
      </c>
    </row>
    <row r="40">
      <c r="A40" s="5" t="inlineStr">
        <is>
          <t>Ergebnis je Aktie (verwässert)</t>
        </is>
      </c>
      <c r="B40" s="5" t="inlineStr">
        <is>
          <t>Diluted Earnings per share</t>
        </is>
      </c>
      <c r="C40" t="n">
        <v>1.33</v>
      </c>
      <c r="D40" t="n">
        <v>1.49</v>
      </c>
      <c r="E40" t="n">
        <v>1.85</v>
      </c>
      <c r="F40" t="n">
        <v>0.63</v>
      </c>
      <c r="G40" t="n">
        <v>1</v>
      </c>
      <c r="H40" t="n">
        <v>0.77</v>
      </c>
      <c r="I40" t="n">
        <v>0.53</v>
      </c>
      <c r="J40" t="n">
        <v>0.48</v>
      </c>
      <c r="K40" t="n">
        <v>0.62</v>
      </c>
      <c r="L40" t="n">
        <v>0.18</v>
      </c>
      <c r="M40" t="n">
        <v>0.33</v>
      </c>
      <c r="N40" t="n">
        <v>0.29</v>
      </c>
      <c r="O40" t="n">
        <v>0.03</v>
      </c>
      <c r="P40" t="n">
        <v>0.46</v>
      </c>
      <c r="Q40" t="n">
        <v>0.26</v>
      </c>
      <c r="R40" t="n">
        <v>0.33</v>
      </c>
      <c r="S40" t="n">
        <v>0.21</v>
      </c>
      <c r="T40" t="n">
        <v>0.03</v>
      </c>
      <c r="U40" t="n">
        <v>0.14</v>
      </c>
      <c r="V40" t="n">
        <v>0.05</v>
      </c>
      <c r="W40" t="n">
        <v>0.06</v>
      </c>
      <c r="X40" t="n">
        <v>0.05</v>
      </c>
    </row>
    <row r="41">
      <c r="A41" s="5" t="inlineStr">
        <is>
          <t>Dividende je Aktie</t>
        </is>
      </c>
      <c r="B41" s="5" t="inlineStr">
        <is>
          <t>Dividend per share</t>
        </is>
      </c>
      <c r="C41" t="n">
        <v>0.5</v>
      </c>
      <c r="D41" t="n">
        <v>0.5</v>
      </c>
      <c r="E41" t="n">
        <v>0.5</v>
      </c>
      <c r="F41" t="n">
        <v>0.35</v>
      </c>
      <c r="G41" t="n">
        <v>0.35</v>
      </c>
      <c r="H41" t="n">
        <v>0.35</v>
      </c>
      <c r="I41" t="n">
        <v>0.35</v>
      </c>
      <c r="J41" t="n">
        <v>0.35</v>
      </c>
      <c r="K41" t="n">
        <v>0.35</v>
      </c>
      <c r="L41" t="n">
        <v>0.25</v>
      </c>
      <c r="M41" t="n">
        <v>0.25</v>
      </c>
      <c r="N41" t="n">
        <v>0.25</v>
      </c>
      <c r="O41" t="inlineStr">
        <is>
          <t>-</t>
        </is>
      </c>
      <c r="P41" t="inlineStr">
        <is>
          <t>-</t>
        </is>
      </c>
      <c r="Q41" t="inlineStr">
        <is>
          <t>-</t>
        </is>
      </c>
      <c r="R41" t="inlineStr">
        <is>
          <t>-</t>
        </is>
      </c>
      <c r="S41" t="inlineStr">
        <is>
          <t>-</t>
        </is>
      </c>
      <c r="T41" t="inlineStr">
        <is>
          <t>-</t>
        </is>
      </c>
      <c r="U41" t="inlineStr">
        <is>
          <t>-</t>
        </is>
      </c>
      <c r="V41" t="inlineStr">
        <is>
          <t>-</t>
        </is>
      </c>
      <c r="W41" t="n">
        <v>0.03</v>
      </c>
      <c r="X41" t="inlineStr">
        <is>
          <t>-</t>
        </is>
      </c>
    </row>
    <row r="42">
      <c r="A42" s="5" t="inlineStr">
        <is>
          <t>Dividendenausschüttung in Mio</t>
        </is>
      </c>
      <c r="B42" s="5" t="inlineStr">
        <is>
          <t>Dividend Payment in M</t>
        </is>
      </c>
      <c r="C42" t="inlineStr">
        <is>
          <t>-</t>
        </is>
      </c>
      <c r="D42" t="n">
        <v>24.21</v>
      </c>
      <c r="E42" t="n">
        <v>24.41</v>
      </c>
      <c r="F42" t="n">
        <v>17.4</v>
      </c>
      <c r="G42" t="n">
        <v>17.4</v>
      </c>
      <c r="H42" t="n">
        <v>17.4</v>
      </c>
      <c r="I42" t="n">
        <v>17.4</v>
      </c>
      <c r="J42" t="n">
        <v>17.4</v>
      </c>
      <c r="K42" t="n">
        <v>17.4</v>
      </c>
      <c r="L42" t="n">
        <v>12.5</v>
      </c>
      <c r="M42" t="n">
        <v>12.6</v>
      </c>
      <c r="N42" t="n">
        <v>12.5</v>
      </c>
      <c r="O42" t="inlineStr">
        <is>
          <t>-</t>
        </is>
      </c>
      <c r="P42" t="inlineStr">
        <is>
          <t>-</t>
        </is>
      </c>
      <c r="Q42" t="inlineStr">
        <is>
          <t>-</t>
        </is>
      </c>
      <c r="R42" t="inlineStr">
        <is>
          <t>-</t>
        </is>
      </c>
      <c r="S42" t="inlineStr">
        <is>
          <t>-</t>
        </is>
      </c>
      <c r="T42" t="inlineStr">
        <is>
          <t>-</t>
        </is>
      </c>
      <c r="U42" t="inlineStr">
        <is>
          <t>-</t>
        </is>
      </c>
      <c r="V42" t="inlineStr">
        <is>
          <t>-</t>
        </is>
      </c>
      <c r="W42" t="n">
        <v>1.3</v>
      </c>
      <c r="X42" t="n">
        <v>1.2</v>
      </c>
    </row>
    <row r="43">
      <c r="A43" s="5" t="inlineStr">
        <is>
          <t>Umsatz</t>
        </is>
      </c>
      <c r="B43" s="5" t="inlineStr">
        <is>
          <t>Revenue</t>
        </is>
      </c>
      <c r="C43" t="inlineStr">
        <is>
          <t>-</t>
        </is>
      </c>
      <c r="D43" t="n">
        <v>14.01</v>
      </c>
      <c r="E43" t="n">
        <v>13.47</v>
      </c>
      <c r="F43" t="n">
        <v>10.94</v>
      </c>
      <c r="G43" t="n">
        <v>10.53</v>
      </c>
      <c r="H43" t="n">
        <v>10.2</v>
      </c>
      <c r="I43" t="n">
        <v>9.68</v>
      </c>
      <c r="J43" t="n">
        <v>8.640000000000001</v>
      </c>
      <c r="K43" t="n">
        <v>8.470000000000001</v>
      </c>
      <c r="L43" t="n">
        <v>7.44</v>
      </c>
      <c r="M43" t="n">
        <v>5.87</v>
      </c>
      <c r="N43" t="n">
        <v>5.52</v>
      </c>
      <c r="O43" t="n">
        <v>4.31</v>
      </c>
      <c r="P43" t="n">
        <v>3.39</v>
      </c>
      <c r="Q43" t="n">
        <v>3.05</v>
      </c>
      <c r="R43" t="n">
        <v>2.58</v>
      </c>
      <c r="S43" t="n">
        <v>1.94</v>
      </c>
      <c r="T43" t="n">
        <v>1.53</v>
      </c>
      <c r="U43" t="n">
        <v>1.38</v>
      </c>
      <c r="V43" t="n">
        <v>1.48</v>
      </c>
      <c r="W43" t="n">
        <v>1.32</v>
      </c>
      <c r="X43" t="inlineStr">
        <is>
          <t>-</t>
        </is>
      </c>
    </row>
    <row r="44">
      <c r="A44" s="5" t="inlineStr">
        <is>
          <t>Buchwert je Aktie</t>
        </is>
      </c>
      <c r="B44" s="5" t="inlineStr">
        <is>
          <t>Book value per share</t>
        </is>
      </c>
      <c r="C44" t="inlineStr">
        <is>
          <t>-</t>
        </is>
      </c>
      <c r="D44" t="n">
        <v>4.88</v>
      </c>
      <c r="E44" t="n">
        <v>5.13</v>
      </c>
      <c r="F44" t="n">
        <v>4.44</v>
      </c>
      <c r="G44" t="n">
        <v>4.11</v>
      </c>
      <c r="H44" t="n">
        <v>3.62</v>
      </c>
      <c r="I44" t="n">
        <v>3.34</v>
      </c>
      <c r="J44" t="n">
        <v>3.47</v>
      </c>
      <c r="K44" t="n">
        <v>3.37</v>
      </c>
      <c r="L44" t="n">
        <v>3.16</v>
      </c>
      <c r="M44" t="n">
        <v>3.43</v>
      </c>
      <c r="N44" t="n">
        <v>3.49</v>
      </c>
      <c r="O44" t="n">
        <v>3.44</v>
      </c>
      <c r="P44" t="n">
        <v>3.72</v>
      </c>
      <c r="Q44" t="n">
        <v>1.29</v>
      </c>
      <c r="R44" t="n">
        <v>1</v>
      </c>
      <c r="S44" t="n">
        <v>0.64</v>
      </c>
      <c r="T44" t="n">
        <v>0.38</v>
      </c>
      <c r="U44" t="n">
        <v>0.39</v>
      </c>
      <c r="V44" t="n">
        <v>0.25</v>
      </c>
      <c r="W44" t="n">
        <v>0.28</v>
      </c>
      <c r="X44" t="inlineStr">
        <is>
          <t>-</t>
        </is>
      </c>
    </row>
    <row r="45">
      <c r="A45" s="5" t="inlineStr">
        <is>
          <t>Cashflow je Aktie</t>
        </is>
      </c>
      <c r="B45" s="5" t="inlineStr">
        <is>
          <t>Cashflow per share</t>
        </is>
      </c>
      <c r="C45" t="inlineStr">
        <is>
          <t>-</t>
        </is>
      </c>
      <c r="D45" t="n">
        <v>2.08</v>
      </c>
      <c r="E45" t="n">
        <v>2.56</v>
      </c>
      <c r="F45" t="n">
        <v>1.61</v>
      </c>
      <c r="G45" t="n">
        <v>1.27</v>
      </c>
      <c r="H45" t="n">
        <v>1.38</v>
      </c>
      <c r="I45" t="n">
        <v>0.6</v>
      </c>
      <c r="J45" t="n">
        <v>0.98</v>
      </c>
      <c r="K45" t="n">
        <v>1.26</v>
      </c>
      <c r="L45" t="n">
        <v>0.88</v>
      </c>
      <c r="M45" t="n">
        <v>0.76</v>
      </c>
      <c r="N45" t="n">
        <v>0.83</v>
      </c>
      <c r="O45" t="n">
        <v>0.49</v>
      </c>
      <c r="P45" t="n">
        <v>0.47</v>
      </c>
      <c r="Q45" t="n">
        <v>0.36</v>
      </c>
      <c r="R45" t="n">
        <v>0.54</v>
      </c>
      <c r="S45" t="n">
        <v>0.5</v>
      </c>
      <c r="T45" t="n">
        <v>0.38</v>
      </c>
      <c r="U45" t="n">
        <v>0.26</v>
      </c>
      <c r="V45" t="n">
        <v>0.2</v>
      </c>
      <c r="W45" t="inlineStr">
        <is>
          <t>-</t>
        </is>
      </c>
      <c r="X45" t="inlineStr">
        <is>
          <t>-</t>
        </is>
      </c>
    </row>
    <row r="46">
      <c r="A46" s="5" t="inlineStr">
        <is>
          <t>Bilanzsumme je Aktie</t>
        </is>
      </c>
      <c r="B46" s="5" t="inlineStr">
        <is>
          <t>Total assets per share</t>
        </is>
      </c>
      <c r="C46" t="inlineStr">
        <is>
          <t>-</t>
        </is>
      </c>
      <c r="D46" t="n">
        <v>20.03</v>
      </c>
      <c r="E46" t="n">
        <v>15.94</v>
      </c>
      <c r="F46" t="n">
        <v>15.5</v>
      </c>
      <c r="G46" t="n">
        <v>15.18</v>
      </c>
      <c r="H46" t="n">
        <v>14.88</v>
      </c>
      <c r="I46" t="n">
        <v>13.84</v>
      </c>
      <c r="J46" t="n">
        <v>12.85</v>
      </c>
      <c r="K46" t="n">
        <v>12.24</v>
      </c>
      <c r="L46" t="n">
        <v>12.04</v>
      </c>
      <c r="M46" t="n">
        <v>10.46</v>
      </c>
      <c r="N46" t="n">
        <v>8.49</v>
      </c>
      <c r="O46" t="n">
        <v>7.84</v>
      </c>
      <c r="P46" t="n">
        <v>5.25</v>
      </c>
      <c r="Q46" t="n">
        <v>4.8</v>
      </c>
      <c r="R46" t="n">
        <v>3.13</v>
      </c>
      <c r="S46" t="n">
        <v>3.06</v>
      </c>
      <c r="T46" t="n">
        <v>2.15</v>
      </c>
      <c r="U46" t="n">
        <v>1.37</v>
      </c>
      <c r="V46" t="n">
        <v>1.35</v>
      </c>
      <c r="W46" t="n">
        <v>1.6</v>
      </c>
      <c r="X46" t="inlineStr">
        <is>
          <t>-</t>
        </is>
      </c>
    </row>
    <row r="47">
      <c r="A47" s="5" t="inlineStr">
        <is>
          <t>Personal am Ende des Jahres</t>
        </is>
      </c>
      <c r="B47" s="5" t="inlineStr">
        <is>
          <t>Staff at the end of year</t>
        </is>
      </c>
      <c r="C47" t="inlineStr">
        <is>
          <t>-</t>
        </is>
      </c>
      <c r="D47" t="n">
        <v>5627</v>
      </c>
      <c r="E47" t="n">
        <v>4955</v>
      </c>
      <c r="F47" t="n">
        <v>4572</v>
      </c>
      <c r="G47" t="n">
        <v>4332</v>
      </c>
      <c r="H47" t="n">
        <v>4287</v>
      </c>
      <c r="I47" t="n">
        <v>4294</v>
      </c>
      <c r="J47" t="n">
        <v>3949</v>
      </c>
      <c r="K47" t="n">
        <v>3563</v>
      </c>
      <c r="L47" t="n">
        <v>3473</v>
      </c>
      <c r="M47" t="n">
        <v>2952</v>
      </c>
      <c r="N47" t="n">
        <v>2726</v>
      </c>
      <c r="O47" t="n">
        <v>2557</v>
      </c>
      <c r="P47" t="n">
        <v>1692</v>
      </c>
      <c r="Q47" t="n">
        <v>1321</v>
      </c>
      <c r="R47" t="n">
        <v>820</v>
      </c>
      <c r="S47" t="n">
        <v>693</v>
      </c>
      <c r="T47" t="n">
        <v>495</v>
      </c>
      <c r="U47" t="n">
        <v>419</v>
      </c>
      <c r="V47" t="n">
        <v>411</v>
      </c>
      <c r="W47" t="n">
        <v>399</v>
      </c>
      <c r="X47" t="n">
        <v>382</v>
      </c>
    </row>
    <row r="48">
      <c r="A48" s="5" t="inlineStr">
        <is>
          <t>Personalaufwand in Mio. EUR</t>
        </is>
      </c>
      <c r="B48" s="5" t="inlineStr">
        <is>
          <t>Personnel expenses in M</t>
        </is>
      </c>
      <c r="C48" t="inlineStr">
        <is>
          <t>-</t>
        </is>
      </c>
      <c r="D48" t="n">
        <v>339.4</v>
      </c>
      <c r="E48" t="n">
        <v>286.8</v>
      </c>
      <c r="F48" t="n">
        <v>269.5</v>
      </c>
      <c r="G48" t="n">
        <v>250.1</v>
      </c>
      <c r="H48" t="n">
        <v>250.6</v>
      </c>
      <c r="I48" t="n">
        <v>247.8</v>
      </c>
      <c r="J48" t="n">
        <v>214.9</v>
      </c>
      <c r="K48" t="n">
        <v>202</v>
      </c>
      <c r="L48" t="n">
        <v>188.5</v>
      </c>
      <c r="M48" t="n">
        <v>144.3</v>
      </c>
      <c r="N48" t="n">
        <v>130.2</v>
      </c>
      <c r="O48" t="n">
        <v>95.8</v>
      </c>
      <c r="P48" t="n">
        <v>65.59999999999999</v>
      </c>
      <c r="Q48" t="n">
        <v>48.8</v>
      </c>
      <c r="R48" t="n">
        <v>37.2</v>
      </c>
      <c r="S48" t="n">
        <v>26.4</v>
      </c>
      <c r="T48" t="n">
        <v>22.1</v>
      </c>
      <c r="U48" t="n">
        <v>17.7</v>
      </c>
      <c r="V48" t="n">
        <v>17.9</v>
      </c>
      <c r="W48" t="n">
        <v>16.5</v>
      </c>
      <c r="X48" t="n">
        <v>15.7</v>
      </c>
    </row>
    <row r="49">
      <c r="A49" s="5" t="inlineStr">
        <is>
          <t>Aufwand je Mitarbeiter in EUR</t>
        </is>
      </c>
      <c r="B49" s="5" t="inlineStr">
        <is>
          <t>Effort per employee</t>
        </is>
      </c>
      <c r="C49" t="inlineStr">
        <is>
          <t>-</t>
        </is>
      </c>
      <c r="D49" t="n">
        <v>60316</v>
      </c>
      <c r="E49" t="n">
        <v>57881</v>
      </c>
      <c r="F49" t="n">
        <v>58946</v>
      </c>
      <c r="G49" t="n">
        <v>57733</v>
      </c>
      <c r="H49" t="n">
        <v>58456</v>
      </c>
      <c r="I49" t="n">
        <v>57708</v>
      </c>
      <c r="J49" t="n">
        <v>54419</v>
      </c>
      <c r="K49" t="n">
        <v>56694</v>
      </c>
      <c r="L49" t="n">
        <v>54276</v>
      </c>
      <c r="M49" t="n">
        <v>48882</v>
      </c>
      <c r="N49" t="n">
        <v>47762</v>
      </c>
      <c r="O49" t="n">
        <v>37466</v>
      </c>
      <c r="P49" t="n">
        <v>38771</v>
      </c>
      <c r="Q49" t="n">
        <v>36942</v>
      </c>
      <c r="R49" t="n">
        <v>45366</v>
      </c>
      <c r="S49" t="n">
        <v>38095</v>
      </c>
      <c r="T49" t="n">
        <v>44646</v>
      </c>
      <c r="U49" t="n">
        <v>42243</v>
      </c>
      <c r="V49" t="n">
        <v>43552</v>
      </c>
      <c r="W49" t="n">
        <v>41353</v>
      </c>
      <c r="X49" t="inlineStr">
        <is>
          <t>-</t>
        </is>
      </c>
    </row>
    <row r="50">
      <c r="A50" s="5" t="inlineStr">
        <is>
          <t>Umsatz je Aktie</t>
        </is>
      </c>
      <c r="B50" s="5" t="inlineStr">
        <is>
          <t>Revenue per share</t>
        </is>
      </c>
      <c r="C50" t="inlineStr">
        <is>
          <t>-</t>
        </is>
      </c>
      <c r="D50" t="n">
        <v>132541</v>
      </c>
      <c r="E50" t="n">
        <v>144707</v>
      </c>
      <c r="F50" t="n">
        <v>127379</v>
      </c>
      <c r="G50" t="n">
        <v>129316</v>
      </c>
      <c r="H50" t="n">
        <v>126677</v>
      </c>
      <c r="I50" t="n">
        <v>119959</v>
      </c>
      <c r="J50" t="n">
        <v>116372</v>
      </c>
      <c r="K50" t="n">
        <v>126461</v>
      </c>
      <c r="L50" t="n">
        <v>119411</v>
      </c>
      <c r="M50" t="n">
        <v>111403</v>
      </c>
      <c r="N50" t="n">
        <v>107634</v>
      </c>
      <c r="O50" t="n">
        <v>89636</v>
      </c>
      <c r="P50" t="n">
        <v>106501</v>
      </c>
      <c r="Q50" t="n">
        <v>106056</v>
      </c>
      <c r="R50" t="n">
        <v>141463</v>
      </c>
      <c r="S50" t="n">
        <v>126118</v>
      </c>
      <c r="T50" t="n">
        <v>138989</v>
      </c>
      <c r="U50" t="n">
        <v>123627</v>
      </c>
      <c r="V50" t="n">
        <v>135279</v>
      </c>
      <c r="W50" t="n">
        <v>124310</v>
      </c>
      <c r="X50" t="n">
        <v>147643</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c r="X51" t="inlineStr">
        <is>
          <t>-</t>
        </is>
      </c>
    </row>
    <row r="52">
      <c r="A52" s="5" t="inlineStr">
        <is>
          <t>Gewinn je Mitarbeiter in EUR</t>
        </is>
      </c>
      <c r="B52" s="5" t="inlineStr">
        <is>
          <t>Earnings per employee</t>
        </is>
      </c>
      <c r="C52" t="inlineStr">
        <is>
          <t>-</t>
        </is>
      </c>
      <c r="D52" t="n">
        <v>11694</v>
      </c>
      <c r="E52" t="n">
        <v>18628</v>
      </c>
      <c r="F52" t="n">
        <v>6846</v>
      </c>
      <c r="G52" t="n">
        <v>10272</v>
      </c>
      <c r="H52" t="n">
        <v>8981</v>
      </c>
      <c r="I52" t="n">
        <v>6125</v>
      </c>
      <c r="J52" t="n">
        <v>5850</v>
      </c>
      <c r="K52" t="n">
        <v>8616</v>
      </c>
      <c r="L52" t="n">
        <v>2649</v>
      </c>
      <c r="M52" t="n">
        <v>5556</v>
      </c>
      <c r="N52" t="n">
        <v>4402</v>
      </c>
      <c r="O52" t="n">
        <v>664.84</v>
      </c>
      <c r="P52" t="n">
        <v>13593</v>
      </c>
      <c r="Q52" t="n">
        <v>8857</v>
      </c>
      <c r="R52" t="n">
        <v>18780</v>
      </c>
      <c r="S52" t="n">
        <v>14286</v>
      </c>
      <c r="T52" t="n">
        <v>2626</v>
      </c>
      <c r="U52" t="n">
        <v>12411</v>
      </c>
      <c r="V52" t="n">
        <v>243.31</v>
      </c>
      <c r="W52" t="n">
        <v>6266</v>
      </c>
      <c r="X52" t="n">
        <v>4188</v>
      </c>
    </row>
    <row r="53">
      <c r="A53" s="5" t="inlineStr">
        <is>
          <t>KGV (Kurs/Gewinn)</t>
        </is>
      </c>
      <c r="B53" s="5" t="inlineStr">
        <is>
          <t>PE (price/earnings)</t>
        </is>
      </c>
      <c r="C53" t="n">
        <v>51.44</v>
      </c>
      <c r="D53" t="n">
        <v>42.2</v>
      </c>
      <c r="E53" t="n">
        <v>21.7</v>
      </c>
      <c r="F53" t="n">
        <v>86.90000000000001</v>
      </c>
      <c r="G53" t="n">
        <v>38.9</v>
      </c>
      <c r="H53" t="n">
        <v>34.8</v>
      </c>
      <c r="I53" t="n">
        <v>37.5</v>
      </c>
      <c r="J53" t="n">
        <v>38.5</v>
      </c>
      <c r="K53" t="n">
        <v>23.6</v>
      </c>
      <c r="L53" t="n">
        <v>48.3</v>
      </c>
      <c r="M53" t="n">
        <v>33.5</v>
      </c>
      <c r="N53" t="n">
        <v>25.7</v>
      </c>
      <c r="O53" t="n">
        <v>100.7</v>
      </c>
      <c r="P53" t="n">
        <v>29.1</v>
      </c>
      <c r="Q53" t="n">
        <v>40.8</v>
      </c>
      <c r="R53" t="n">
        <v>12.4</v>
      </c>
      <c r="S53" t="n">
        <v>15.2</v>
      </c>
      <c r="T53" t="n">
        <v>80</v>
      </c>
      <c r="U53" t="n">
        <v>8.300000000000001</v>
      </c>
      <c r="V53" t="n">
        <v>17.6</v>
      </c>
      <c r="W53" t="n">
        <v>17.3</v>
      </c>
      <c r="X53" t="inlineStr">
        <is>
          <t>-</t>
        </is>
      </c>
    </row>
    <row r="54">
      <c r="A54" s="5" t="inlineStr">
        <is>
          <t>KUV (Kurs/Umsatz)</t>
        </is>
      </c>
      <c r="B54" s="5" t="inlineStr">
        <is>
          <t>PS (price/sales)</t>
        </is>
      </c>
      <c r="C54" t="inlineStr">
        <is>
          <t>-</t>
        </is>
      </c>
      <c r="D54" t="n">
        <v>4.55</v>
      </c>
      <c r="E54" t="n">
        <v>3</v>
      </c>
      <c r="F54" t="n">
        <v>5</v>
      </c>
      <c r="G54" t="n">
        <v>3.7</v>
      </c>
      <c r="H54" t="n">
        <v>2.63</v>
      </c>
      <c r="I54" t="n">
        <v>2.06</v>
      </c>
      <c r="J54" t="n">
        <v>2.14</v>
      </c>
      <c r="K54" t="n">
        <v>1.73</v>
      </c>
      <c r="L54" t="n">
        <v>1.17</v>
      </c>
      <c r="M54" t="n">
        <v>1.88</v>
      </c>
      <c r="N54" t="n">
        <v>1.35</v>
      </c>
      <c r="O54" t="n">
        <v>0.7</v>
      </c>
      <c r="P54" t="n">
        <v>3.96</v>
      </c>
      <c r="Q54" t="n">
        <v>3.47</v>
      </c>
      <c r="R54" t="n">
        <v>1.58</v>
      </c>
      <c r="S54" t="n">
        <v>1.65</v>
      </c>
      <c r="T54" t="n">
        <v>1.57</v>
      </c>
      <c r="U54" t="n">
        <v>0.84</v>
      </c>
      <c r="V54" t="n">
        <v>0.59</v>
      </c>
      <c r="W54" t="n">
        <v>0.79</v>
      </c>
      <c r="X54" t="inlineStr">
        <is>
          <t>-</t>
        </is>
      </c>
    </row>
    <row r="55">
      <c r="A55" s="5" t="inlineStr">
        <is>
          <t>KBV (Kurs/Buchwert)</t>
        </is>
      </c>
      <c r="B55" s="5" t="inlineStr">
        <is>
          <t>PB (price/book value)</t>
        </is>
      </c>
      <c r="C55" t="inlineStr">
        <is>
          <t>-</t>
        </is>
      </c>
      <c r="D55" t="n">
        <v>13.09</v>
      </c>
      <c r="E55" t="n">
        <v>7.94</v>
      </c>
      <c r="F55" t="n">
        <v>12.43</v>
      </c>
      <c r="G55" t="n">
        <v>9.51</v>
      </c>
      <c r="H55" t="n">
        <v>7.42</v>
      </c>
      <c r="I55" t="n">
        <v>5.96</v>
      </c>
      <c r="J55" t="n">
        <v>5.21</v>
      </c>
      <c r="K55" t="n">
        <v>4.35</v>
      </c>
      <c r="L55" t="n">
        <v>2.75</v>
      </c>
      <c r="M55" t="n">
        <v>3.23</v>
      </c>
      <c r="N55" t="n">
        <v>2.14</v>
      </c>
      <c r="O55" t="n">
        <v>0.89</v>
      </c>
      <c r="P55" t="n">
        <v>3.65</v>
      </c>
      <c r="Q55" t="n">
        <v>8.94</v>
      </c>
      <c r="R55" t="n">
        <v>4.4</v>
      </c>
      <c r="S55" t="n">
        <v>5.48</v>
      </c>
      <c r="T55" t="n">
        <v>6.35</v>
      </c>
      <c r="U55" t="n">
        <v>2.98</v>
      </c>
      <c r="V55" t="n">
        <v>3.47</v>
      </c>
      <c r="W55" t="n">
        <v>3.68</v>
      </c>
      <c r="X55" t="inlineStr">
        <is>
          <t>-</t>
        </is>
      </c>
    </row>
    <row r="56">
      <c r="A56" s="5" t="inlineStr">
        <is>
          <t>KCV (Kurs/Cashflow)</t>
        </is>
      </c>
      <c r="B56" s="5" t="inlineStr">
        <is>
          <t>PC (price/cashflow)</t>
        </is>
      </c>
      <c r="C56" t="inlineStr">
        <is>
          <t>-</t>
        </is>
      </c>
      <c r="D56" t="n">
        <v>30.7</v>
      </c>
      <c r="E56" t="n">
        <v>15.79</v>
      </c>
      <c r="F56" t="n">
        <v>33.94</v>
      </c>
      <c r="G56" t="n">
        <v>30.66</v>
      </c>
      <c r="H56" t="n">
        <v>19.46</v>
      </c>
      <c r="I56" t="n">
        <v>33.2</v>
      </c>
      <c r="J56" t="n">
        <v>18.83</v>
      </c>
      <c r="K56" t="n">
        <v>11.65</v>
      </c>
      <c r="L56" t="n">
        <v>9.91</v>
      </c>
      <c r="M56" t="n">
        <v>14.56</v>
      </c>
      <c r="N56" t="n">
        <v>9.01</v>
      </c>
      <c r="O56" t="n">
        <v>6.2</v>
      </c>
      <c r="P56" t="n">
        <v>28.29</v>
      </c>
      <c r="Q56" t="n">
        <v>29.49</v>
      </c>
      <c r="R56" t="n">
        <v>7.62</v>
      </c>
      <c r="S56" t="n">
        <v>6.4</v>
      </c>
      <c r="T56" t="n">
        <v>6.35</v>
      </c>
      <c r="U56" t="n">
        <v>4.48</v>
      </c>
      <c r="V56" t="n">
        <v>4.46</v>
      </c>
      <c r="W56" t="inlineStr">
        <is>
          <t>-</t>
        </is>
      </c>
      <c r="X56" t="inlineStr">
        <is>
          <t>-</t>
        </is>
      </c>
    </row>
    <row r="57">
      <c r="A57" s="5" t="inlineStr">
        <is>
          <t>Dividendenrendite in %</t>
        </is>
      </c>
      <c r="B57" s="5" t="inlineStr">
        <is>
          <t>Dividend Yield in %</t>
        </is>
      </c>
      <c r="C57" t="n">
        <v>0.72</v>
      </c>
      <c r="D57" t="n">
        <v>0.78</v>
      </c>
      <c r="E57" t="n">
        <v>1.24</v>
      </c>
      <c r="F57" t="n">
        <v>0.64</v>
      </c>
      <c r="G57" t="n">
        <v>0.9</v>
      </c>
      <c r="H57" t="n">
        <v>1.31</v>
      </c>
      <c r="I57" t="n">
        <v>1.76</v>
      </c>
      <c r="J57" t="n">
        <v>1.89</v>
      </c>
      <c r="K57" t="n">
        <v>2.39</v>
      </c>
      <c r="L57" t="n">
        <v>2.87</v>
      </c>
      <c r="M57" t="n">
        <v>2.26</v>
      </c>
      <c r="N57" t="n">
        <v>3.36</v>
      </c>
      <c r="O57" t="inlineStr">
        <is>
          <t>-</t>
        </is>
      </c>
      <c r="P57" t="inlineStr">
        <is>
          <t>-</t>
        </is>
      </c>
      <c r="Q57" t="inlineStr">
        <is>
          <t>-</t>
        </is>
      </c>
      <c r="R57" t="inlineStr">
        <is>
          <t>-</t>
        </is>
      </c>
      <c r="S57" t="inlineStr">
        <is>
          <t>-</t>
        </is>
      </c>
      <c r="T57" t="inlineStr">
        <is>
          <t>-</t>
        </is>
      </c>
      <c r="U57" t="inlineStr">
        <is>
          <t>-</t>
        </is>
      </c>
      <c r="V57" t="inlineStr">
        <is>
          <t>-</t>
        </is>
      </c>
      <c r="W57" t="n">
        <v>2.88</v>
      </c>
      <c r="X57" t="inlineStr">
        <is>
          <t>-</t>
        </is>
      </c>
    </row>
    <row r="58">
      <c r="A58" s="5" t="inlineStr">
        <is>
          <t>Gewinnrendite in %</t>
        </is>
      </c>
      <c r="B58" s="5" t="inlineStr">
        <is>
          <t>Return on profit in %</t>
        </is>
      </c>
      <c r="C58" t="inlineStr">
        <is>
          <t>-</t>
        </is>
      </c>
      <c r="D58" t="n">
        <v>2.4</v>
      </c>
      <c r="E58" t="n">
        <v>4.6</v>
      </c>
      <c r="F58" t="n">
        <v>1.2</v>
      </c>
      <c r="G58" t="n">
        <v>2.6</v>
      </c>
      <c r="H58" t="n">
        <v>2.9</v>
      </c>
      <c r="I58" t="n">
        <v>2.7</v>
      </c>
      <c r="J58" t="n">
        <v>2.6</v>
      </c>
      <c r="K58" t="n">
        <v>4.2</v>
      </c>
      <c r="L58" t="n">
        <v>2.1</v>
      </c>
      <c r="M58" t="n">
        <v>3</v>
      </c>
      <c r="N58" t="n">
        <v>3.9</v>
      </c>
      <c r="O58" t="n">
        <v>1</v>
      </c>
      <c r="P58" t="n">
        <v>3.4</v>
      </c>
      <c r="Q58" t="n">
        <v>2.5</v>
      </c>
      <c r="R58" t="n">
        <v>8.1</v>
      </c>
      <c r="S58" t="n">
        <v>6.6</v>
      </c>
      <c r="T58" t="n">
        <v>1.3</v>
      </c>
      <c r="U58" t="n">
        <v>12.1</v>
      </c>
      <c r="V58" t="n">
        <v>5.7</v>
      </c>
      <c r="W58" t="n">
        <v>5.8</v>
      </c>
      <c r="X58" t="inlineStr">
        <is>
          <t>-</t>
        </is>
      </c>
    </row>
    <row r="59">
      <c r="A59" s="5" t="inlineStr">
        <is>
          <t>Eigenkapitalrendite in %</t>
        </is>
      </c>
      <c r="B59" s="5" t="inlineStr">
        <is>
          <t>Return on Equity in %</t>
        </is>
      </c>
      <c r="C59" t="inlineStr">
        <is>
          <t>-</t>
        </is>
      </c>
      <c r="D59" t="n">
        <v>25.32</v>
      </c>
      <c r="E59" t="n">
        <v>33.81</v>
      </c>
      <c r="F59" t="n">
        <v>13.26</v>
      </c>
      <c r="G59" t="n">
        <v>20.35</v>
      </c>
      <c r="H59" t="n">
        <v>19.99</v>
      </c>
      <c r="I59" t="n">
        <v>14.79</v>
      </c>
      <c r="J59" t="n">
        <v>12.51</v>
      </c>
      <c r="K59" t="n">
        <v>17.11</v>
      </c>
      <c r="L59" t="n">
        <v>5.47</v>
      </c>
      <c r="M59" t="n">
        <v>8.98</v>
      </c>
      <c r="N59" t="n">
        <v>6.46</v>
      </c>
      <c r="O59" t="n">
        <v>0.93</v>
      </c>
      <c r="P59" t="n">
        <v>11.62</v>
      </c>
      <c r="Q59" t="n">
        <v>19.8</v>
      </c>
      <c r="R59" t="n">
        <v>34.22</v>
      </c>
      <c r="S59" t="n">
        <v>34.26</v>
      </c>
      <c r="T59" t="n">
        <v>7.65</v>
      </c>
      <c r="U59" t="n">
        <v>35.62</v>
      </c>
      <c r="V59" t="n">
        <v>1.05</v>
      </c>
      <c r="W59" t="n">
        <v>23.58</v>
      </c>
      <c r="X59" t="n">
        <v>17.02</v>
      </c>
    </row>
    <row r="60">
      <c r="A60" s="5" t="inlineStr">
        <is>
          <t>Umsatzrendite in %</t>
        </is>
      </c>
      <c r="B60" s="5" t="inlineStr">
        <is>
          <t>Return on sales in %</t>
        </is>
      </c>
      <c r="C60" t="inlineStr">
        <is>
          <t>-</t>
        </is>
      </c>
      <c r="D60" t="n">
        <v>8.82</v>
      </c>
      <c r="E60" t="n">
        <v>12.87</v>
      </c>
      <c r="F60" t="n">
        <v>5.37</v>
      </c>
      <c r="G60" t="n">
        <v>7.94</v>
      </c>
      <c r="H60" t="n">
        <v>7.09</v>
      </c>
      <c r="I60" t="n">
        <v>5.11</v>
      </c>
      <c r="J60" t="n">
        <v>5.03</v>
      </c>
      <c r="K60" t="n">
        <v>6.81</v>
      </c>
      <c r="L60" t="n">
        <v>2.32</v>
      </c>
      <c r="M60" t="n">
        <v>5.25</v>
      </c>
      <c r="N60" t="n">
        <v>4.09</v>
      </c>
      <c r="O60" t="n">
        <v>0.74</v>
      </c>
      <c r="P60" t="n">
        <v>12.76</v>
      </c>
      <c r="Q60" t="n">
        <v>8.35</v>
      </c>
      <c r="R60" t="n">
        <v>13.28</v>
      </c>
      <c r="S60" t="n">
        <v>11.33</v>
      </c>
      <c r="T60" t="n">
        <v>1.89</v>
      </c>
      <c r="U60" t="n">
        <v>10.04</v>
      </c>
      <c r="V60" t="n">
        <v>0.18</v>
      </c>
      <c r="W60" t="n">
        <v>5.04</v>
      </c>
      <c r="X60" t="n">
        <v>2.84</v>
      </c>
    </row>
    <row r="61">
      <c r="A61" s="5" t="inlineStr">
        <is>
          <t>Gesamtkapitalrendite in %</t>
        </is>
      </c>
      <c r="B61" s="5" t="inlineStr">
        <is>
          <t>Total Return on Investment in %</t>
        </is>
      </c>
      <c r="C61" t="inlineStr">
        <is>
          <t>-</t>
        </is>
      </c>
      <c r="D61" t="n">
        <v>6.9</v>
      </c>
      <c r="E61" t="n">
        <v>12.15</v>
      </c>
      <c r="F61" t="n">
        <v>7.08</v>
      </c>
      <c r="G61" t="n">
        <v>7.28</v>
      </c>
      <c r="H61" t="n">
        <v>7.24</v>
      </c>
      <c r="I61" t="n">
        <v>6.61</v>
      </c>
      <c r="J61" t="n">
        <v>7.16</v>
      </c>
      <c r="K61" t="n">
        <v>8.23</v>
      </c>
      <c r="L61" t="n">
        <v>3.98</v>
      </c>
      <c r="M61" t="n">
        <v>4.78</v>
      </c>
      <c r="N61" t="n">
        <v>4.65</v>
      </c>
      <c r="O61" t="n">
        <v>2.42</v>
      </c>
      <c r="P61" t="n">
        <v>10.81</v>
      </c>
      <c r="Q61" t="n">
        <v>6.5</v>
      </c>
      <c r="R61" t="n">
        <v>12.57</v>
      </c>
      <c r="S61" t="n">
        <v>9.16</v>
      </c>
      <c r="T61" t="n">
        <v>3.31</v>
      </c>
      <c r="U61" t="n">
        <v>12.89</v>
      </c>
      <c r="V61" t="n">
        <v>3.75</v>
      </c>
      <c r="W61" t="n">
        <v>7.82</v>
      </c>
      <c r="X61" t="n">
        <v>6.02</v>
      </c>
    </row>
    <row r="62">
      <c r="A62" s="5" t="inlineStr">
        <is>
          <t>Return on Investment in %</t>
        </is>
      </c>
      <c r="B62" s="5" t="inlineStr">
        <is>
          <t>Return on Investment in %</t>
        </is>
      </c>
      <c r="C62" t="inlineStr">
        <is>
          <t>-</t>
        </is>
      </c>
      <c r="D62" t="n">
        <v>6.17</v>
      </c>
      <c r="E62" t="n">
        <v>10.88</v>
      </c>
      <c r="F62" t="n">
        <v>3.79</v>
      </c>
      <c r="G62" t="n">
        <v>5.51</v>
      </c>
      <c r="H62" t="n">
        <v>4.86</v>
      </c>
      <c r="I62" t="n">
        <v>3.57</v>
      </c>
      <c r="J62" t="n">
        <v>3.38</v>
      </c>
      <c r="K62" t="n">
        <v>4.71</v>
      </c>
      <c r="L62" t="n">
        <v>1.44</v>
      </c>
      <c r="M62" t="n">
        <v>2.95</v>
      </c>
      <c r="N62" t="n">
        <v>2.66</v>
      </c>
      <c r="O62" t="n">
        <v>0.41</v>
      </c>
      <c r="P62" t="n">
        <v>8.23</v>
      </c>
      <c r="Q62" t="n">
        <v>5.32</v>
      </c>
      <c r="R62" t="n">
        <v>10.94</v>
      </c>
      <c r="S62" t="n">
        <v>7.19</v>
      </c>
      <c r="T62" t="n">
        <v>1.35</v>
      </c>
      <c r="U62" t="n">
        <v>10.16</v>
      </c>
      <c r="V62" t="n">
        <v>0.2</v>
      </c>
      <c r="W62" t="n">
        <v>4.16</v>
      </c>
      <c r="X62" t="n">
        <v>2.75</v>
      </c>
    </row>
    <row r="63">
      <c r="A63" s="5" t="inlineStr">
        <is>
          <t>Arbeitsintensität in %</t>
        </is>
      </c>
      <c r="B63" s="5" t="inlineStr">
        <is>
          <t>Work Intensity in %</t>
        </is>
      </c>
      <c r="C63" t="inlineStr">
        <is>
          <t>-</t>
        </is>
      </c>
      <c r="D63" t="n">
        <v>21.85</v>
      </c>
      <c r="E63" t="n">
        <v>22.61</v>
      </c>
      <c r="F63" t="n">
        <v>21.58</v>
      </c>
      <c r="G63" t="n">
        <v>20.94</v>
      </c>
      <c r="H63" t="n">
        <v>20.68</v>
      </c>
      <c r="I63" t="n">
        <v>19.35</v>
      </c>
      <c r="J63" t="n">
        <v>20.77</v>
      </c>
      <c r="K63" t="n">
        <v>16.43</v>
      </c>
      <c r="L63" t="n">
        <v>16.65</v>
      </c>
      <c r="M63" t="n">
        <v>19.59</v>
      </c>
      <c r="N63" t="n">
        <v>19.52</v>
      </c>
      <c r="O63" t="n">
        <v>17.33</v>
      </c>
      <c r="P63" t="n">
        <v>28.25</v>
      </c>
      <c r="Q63" t="n">
        <v>20.13</v>
      </c>
      <c r="R63" t="n">
        <v>17.4</v>
      </c>
      <c r="S63" t="n">
        <v>14.97</v>
      </c>
      <c r="T63" t="n">
        <v>14.8</v>
      </c>
      <c r="U63" t="n">
        <v>35.35</v>
      </c>
      <c r="V63" t="n">
        <v>36.09</v>
      </c>
      <c r="W63" t="n">
        <v>34.61</v>
      </c>
      <c r="X63" t="n">
        <v>43.2</v>
      </c>
    </row>
    <row r="64">
      <c r="A64" s="5" t="inlineStr">
        <is>
          <t>Eigenkapitalquote in %</t>
        </is>
      </c>
      <c r="B64" s="5" t="inlineStr">
        <is>
          <t>Equity Ratio in %</t>
        </is>
      </c>
      <c r="C64" t="inlineStr">
        <is>
          <t>-</t>
        </is>
      </c>
      <c r="D64" t="n">
        <v>24.38</v>
      </c>
      <c r="E64" t="n">
        <v>32.18</v>
      </c>
      <c r="F64" t="n">
        <v>28.62</v>
      </c>
      <c r="G64" t="n">
        <v>27.07</v>
      </c>
      <c r="H64" t="n">
        <v>24.33</v>
      </c>
      <c r="I64" t="n">
        <v>24.14</v>
      </c>
      <c r="J64" t="n">
        <v>27</v>
      </c>
      <c r="K64" t="n">
        <v>27.54</v>
      </c>
      <c r="L64" t="n">
        <v>26.25</v>
      </c>
      <c r="M64" t="n">
        <v>32.84</v>
      </c>
      <c r="N64" t="n">
        <v>41.12</v>
      </c>
      <c r="O64" t="n">
        <v>43.81</v>
      </c>
      <c r="P64" t="n">
        <v>70.89</v>
      </c>
      <c r="Q64" t="n">
        <v>26.85</v>
      </c>
      <c r="R64" t="n">
        <v>31.96</v>
      </c>
      <c r="S64" t="n">
        <v>21</v>
      </c>
      <c r="T64" t="n">
        <v>17.6</v>
      </c>
      <c r="U64" t="n">
        <v>28.52</v>
      </c>
      <c r="V64" t="n">
        <v>18.74</v>
      </c>
      <c r="W64" t="n">
        <v>17.64</v>
      </c>
      <c r="X64" t="n">
        <v>16.18</v>
      </c>
    </row>
    <row r="65">
      <c r="A65" s="5" t="inlineStr">
        <is>
          <t>Fremdkapitalquote in %</t>
        </is>
      </c>
      <c r="B65" s="5" t="inlineStr">
        <is>
          <t>Debt Ratio in %</t>
        </is>
      </c>
      <c r="C65" t="inlineStr">
        <is>
          <t>-</t>
        </is>
      </c>
      <c r="D65" t="n">
        <v>75.62</v>
      </c>
      <c r="E65" t="n">
        <v>67.81999999999999</v>
      </c>
      <c r="F65" t="n">
        <v>71.38</v>
      </c>
      <c r="G65" t="n">
        <v>72.93000000000001</v>
      </c>
      <c r="H65" t="n">
        <v>75.67</v>
      </c>
      <c r="I65" t="n">
        <v>75.86</v>
      </c>
      <c r="J65" t="n">
        <v>73</v>
      </c>
      <c r="K65" t="n">
        <v>72.45999999999999</v>
      </c>
      <c r="L65" t="n">
        <v>73.75</v>
      </c>
      <c r="M65" t="n">
        <v>67.16</v>
      </c>
      <c r="N65" t="n">
        <v>58.88</v>
      </c>
      <c r="O65" t="n">
        <v>56.19</v>
      </c>
      <c r="P65" t="n">
        <v>29.11</v>
      </c>
      <c r="Q65" t="n">
        <v>73.15000000000001</v>
      </c>
      <c r="R65" t="n">
        <v>68.04000000000001</v>
      </c>
      <c r="S65" t="n">
        <v>79</v>
      </c>
      <c r="T65" t="n">
        <v>82.40000000000001</v>
      </c>
      <c r="U65" t="n">
        <v>71.48</v>
      </c>
      <c r="V65" t="n">
        <v>81.26000000000001</v>
      </c>
      <c r="W65" t="n">
        <v>82.36</v>
      </c>
      <c r="X65" t="n">
        <v>83.81999999999999</v>
      </c>
    </row>
    <row r="66">
      <c r="A66" s="5" t="inlineStr">
        <is>
          <t>Verschuldungsgrad in %</t>
        </is>
      </c>
      <c r="B66" s="5" t="inlineStr">
        <is>
          <t>Finance Gearing in %</t>
        </is>
      </c>
      <c r="C66" t="inlineStr">
        <is>
          <t>-</t>
        </is>
      </c>
      <c r="D66" t="n">
        <v>310.12</v>
      </c>
      <c r="E66" t="n">
        <v>210.73</v>
      </c>
      <c r="F66" t="n">
        <v>249.43</v>
      </c>
      <c r="G66" t="n">
        <v>269.41</v>
      </c>
      <c r="H66" t="n">
        <v>311.06</v>
      </c>
      <c r="I66" t="n">
        <v>314.29</v>
      </c>
      <c r="J66" t="n">
        <v>270.38</v>
      </c>
      <c r="K66" t="n">
        <v>263.04</v>
      </c>
      <c r="L66" t="n">
        <v>280.92</v>
      </c>
      <c r="M66" t="n">
        <v>204.54</v>
      </c>
      <c r="N66" t="n">
        <v>143.16</v>
      </c>
      <c r="O66" t="n">
        <v>128.28</v>
      </c>
      <c r="P66" t="n">
        <v>41.06</v>
      </c>
      <c r="Q66" t="n">
        <v>272.42</v>
      </c>
      <c r="R66" t="n">
        <v>212.89</v>
      </c>
      <c r="S66" t="n">
        <v>376.12</v>
      </c>
      <c r="T66" t="n">
        <v>468.24</v>
      </c>
      <c r="U66" t="n">
        <v>250.68</v>
      </c>
      <c r="V66" t="n">
        <v>433.68</v>
      </c>
      <c r="W66" t="n">
        <v>466.98</v>
      </c>
      <c r="X66" t="n">
        <v>518.09</v>
      </c>
    </row>
    <row r="67">
      <c r="A67" s="5" t="inlineStr"/>
      <c r="B67" s="5" t="inlineStr"/>
    </row>
    <row r="68">
      <c r="A68" s="5" t="inlineStr">
        <is>
          <t>Kurzfristige Vermögensquote in %</t>
        </is>
      </c>
      <c r="B68" s="5" t="inlineStr">
        <is>
          <t>Current Assets Ratio in %</t>
        </is>
      </c>
      <c r="C68" t="inlineStr">
        <is>
          <t>-</t>
        </is>
      </c>
      <c r="D68" t="n">
        <v>21.85</v>
      </c>
      <c r="E68" t="n">
        <v>22.61</v>
      </c>
      <c r="F68" t="n">
        <v>21.58</v>
      </c>
      <c r="G68" t="n">
        <v>20.94</v>
      </c>
      <c r="H68" t="n">
        <v>20.68</v>
      </c>
      <c r="I68" t="n">
        <v>19.35</v>
      </c>
      <c r="J68" t="n">
        <v>20.77</v>
      </c>
      <c r="K68" t="n">
        <v>16.43</v>
      </c>
      <c r="L68" t="n">
        <v>16.65</v>
      </c>
      <c r="M68" t="n">
        <v>19.59</v>
      </c>
      <c r="N68" t="n">
        <v>19.52</v>
      </c>
      <c r="O68" t="n">
        <v>17.33</v>
      </c>
      <c r="P68" t="n">
        <v>28.25</v>
      </c>
      <c r="Q68" t="n">
        <v>20.13</v>
      </c>
      <c r="R68" t="n">
        <v>17.4</v>
      </c>
      <c r="S68" t="n">
        <v>14.97</v>
      </c>
      <c r="T68" t="n">
        <v>14.8</v>
      </c>
      <c r="U68" t="n">
        <v>35.35</v>
      </c>
      <c r="V68" t="n">
        <v>36.09</v>
      </c>
      <c r="W68" t="n">
        <v>34.61</v>
      </c>
    </row>
    <row r="69">
      <c r="A69" s="5" t="inlineStr">
        <is>
          <t>Nettogewinn Marge in %</t>
        </is>
      </c>
      <c r="B69" s="5" t="inlineStr">
        <is>
          <t>Net Profit Marge in %</t>
        </is>
      </c>
      <c r="C69" t="inlineStr">
        <is>
          <t>-</t>
        </is>
      </c>
      <c r="D69" t="n">
        <v>469.66</v>
      </c>
      <c r="E69" t="n">
        <v>685.23</v>
      </c>
      <c r="F69" t="n">
        <v>286.11</v>
      </c>
      <c r="G69" t="n">
        <v>422.6</v>
      </c>
      <c r="H69" t="n">
        <v>377.45</v>
      </c>
      <c r="I69" t="n">
        <v>271.69</v>
      </c>
      <c r="J69" t="n">
        <v>267.36</v>
      </c>
      <c r="K69" t="n">
        <v>362.46</v>
      </c>
      <c r="L69" t="n">
        <v>123.66</v>
      </c>
      <c r="M69" t="n">
        <v>279.39</v>
      </c>
      <c r="N69" t="n">
        <v>217.39</v>
      </c>
      <c r="O69" t="n">
        <v>39.44</v>
      </c>
      <c r="P69" t="n">
        <v>678.47</v>
      </c>
      <c r="Q69" t="n">
        <v>383.61</v>
      </c>
      <c r="R69" t="n">
        <v>596.9</v>
      </c>
      <c r="S69" t="n">
        <v>510.31</v>
      </c>
      <c r="T69" t="n">
        <v>84.97</v>
      </c>
      <c r="U69" t="n">
        <v>376.81</v>
      </c>
      <c r="V69" t="n">
        <v>6.76</v>
      </c>
      <c r="W69" t="n">
        <v>189.39</v>
      </c>
    </row>
    <row r="70">
      <c r="A70" s="5" t="inlineStr">
        <is>
          <t>Operative Ergebnis Marge in %</t>
        </is>
      </c>
      <c r="B70" s="5" t="inlineStr">
        <is>
          <t>EBIT Marge in %</t>
        </is>
      </c>
      <c r="C70" t="inlineStr">
        <is>
          <t>-</t>
        </is>
      </c>
      <c r="D70" t="n">
        <v>822.98</v>
      </c>
      <c r="E70" t="n">
        <v>1023.76</v>
      </c>
      <c r="F70" t="n">
        <v>823.58</v>
      </c>
      <c r="G70" t="n">
        <v>776.83</v>
      </c>
      <c r="H70" t="n">
        <v>664.71</v>
      </c>
      <c r="I70" t="n">
        <v>556.8200000000001</v>
      </c>
      <c r="J70" t="n">
        <v>657.41</v>
      </c>
      <c r="K70" t="n">
        <v>757.97</v>
      </c>
      <c r="L70" t="n">
        <v>493.28</v>
      </c>
      <c r="M70" t="n">
        <v>563.88</v>
      </c>
      <c r="N70" t="n">
        <v>449.28</v>
      </c>
      <c r="O70" t="n">
        <v>296.98</v>
      </c>
      <c r="P70" t="n">
        <v>808.26</v>
      </c>
      <c r="Q70" t="n">
        <v>718.03</v>
      </c>
      <c r="R70" t="n">
        <v>1038.76</v>
      </c>
      <c r="S70" t="n">
        <v>984.54</v>
      </c>
      <c r="T70" t="n">
        <v>522.88</v>
      </c>
      <c r="U70" t="n">
        <v>615.9400000000001</v>
      </c>
      <c r="V70" t="n">
        <v>222.97</v>
      </c>
      <c r="W70" t="n">
        <v>401.52</v>
      </c>
    </row>
    <row r="71">
      <c r="A71" s="5" t="inlineStr">
        <is>
          <t>Vermögensumsschlag in %</t>
        </is>
      </c>
      <c r="B71" s="5" t="inlineStr">
        <is>
          <t>Asset Turnover in %</t>
        </is>
      </c>
      <c r="C71" t="inlineStr">
        <is>
          <t>-</t>
        </is>
      </c>
      <c r="D71" t="n">
        <v>1.31</v>
      </c>
      <c r="E71" t="n">
        <v>1.59</v>
      </c>
      <c r="F71" t="n">
        <v>1.33</v>
      </c>
      <c r="G71" t="n">
        <v>1.3</v>
      </c>
      <c r="H71" t="n">
        <v>1.29</v>
      </c>
      <c r="I71" t="n">
        <v>1.31</v>
      </c>
      <c r="J71" t="n">
        <v>1.26</v>
      </c>
      <c r="K71" t="n">
        <v>1.3</v>
      </c>
      <c r="L71" t="n">
        <v>1.16</v>
      </c>
      <c r="M71" t="n">
        <v>1.05</v>
      </c>
      <c r="N71" t="n">
        <v>1.22</v>
      </c>
      <c r="O71" t="n">
        <v>1.03</v>
      </c>
      <c r="P71" t="n">
        <v>1.21</v>
      </c>
      <c r="Q71" t="n">
        <v>1.39</v>
      </c>
      <c r="R71" t="n">
        <v>1.83</v>
      </c>
      <c r="S71" t="n">
        <v>1.41</v>
      </c>
      <c r="T71" t="n">
        <v>1.58</v>
      </c>
      <c r="U71" t="n">
        <v>2.7</v>
      </c>
      <c r="V71" t="n">
        <v>2.92</v>
      </c>
      <c r="W71" t="n">
        <v>2.2</v>
      </c>
    </row>
    <row r="72">
      <c r="A72" s="5" t="inlineStr">
        <is>
          <t>Langfristige Vermögensquote in %</t>
        </is>
      </c>
      <c r="B72" s="5" t="inlineStr">
        <is>
          <t>Non-Current Assets Ratio in %</t>
        </is>
      </c>
      <c r="C72" t="inlineStr">
        <is>
          <t>-</t>
        </is>
      </c>
      <c r="D72" t="n">
        <v>78.14</v>
      </c>
      <c r="E72" t="n">
        <v>77.39</v>
      </c>
      <c r="F72" t="n">
        <v>78.42</v>
      </c>
      <c r="G72" t="n">
        <v>79.06</v>
      </c>
      <c r="H72" t="n">
        <v>79.31999999999999</v>
      </c>
      <c r="I72" t="n">
        <v>80.65000000000001</v>
      </c>
      <c r="J72" t="n">
        <v>79.23</v>
      </c>
      <c r="K72" t="n">
        <v>83.56999999999999</v>
      </c>
      <c r="L72" t="n">
        <v>83.34999999999999</v>
      </c>
      <c r="M72" t="n">
        <v>80.41</v>
      </c>
      <c r="N72" t="n">
        <v>80.48</v>
      </c>
      <c r="O72" t="n">
        <v>82.67</v>
      </c>
      <c r="P72" t="n">
        <v>71.75</v>
      </c>
      <c r="Q72" t="n">
        <v>79.87</v>
      </c>
      <c r="R72" t="n">
        <v>82.59999999999999</v>
      </c>
      <c r="S72" t="n">
        <v>85.03</v>
      </c>
      <c r="T72" t="n">
        <v>85.09</v>
      </c>
      <c r="U72" t="n">
        <v>64.45</v>
      </c>
      <c r="V72" t="n">
        <v>63.12</v>
      </c>
      <c r="W72" t="n">
        <v>65.39</v>
      </c>
    </row>
    <row r="73">
      <c r="A73" s="5" t="inlineStr">
        <is>
          <t>Gesamtkapitalrentabilität</t>
        </is>
      </c>
      <c r="B73" s="5" t="inlineStr">
        <is>
          <t>ROA Return on Assets in %</t>
        </is>
      </c>
      <c r="C73" t="inlineStr">
        <is>
          <t>-</t>
        </is>
      </c>
      <c r="D73" t="n">
        <v>6.17</v>
      </c>
      <c r="E73" t="n">
        <v>10.88</v>
      </c>
      <c r="F73" t="n">
        <v>3.79</v>
      </c>
      <c r="G73" t="n">
        <v>5.51</v>
      </c>
      <c r="H73" t="n">
        <v>4.86</v>
      </c>
      <c r="I73" t="n">
        <v>3.57</v>
      </c>
      <c r="J73" t="n">
        <v>3.38</v>
      </c>
      <c r="K73" t="n">
        <v>4.71</v>
      </c>
      <c r="L73" t="n">
        <v>1.44</v>
      </c>
      <c r="M73" t="n">
        <v>2.95</v>
      </c>
      <c r="N73" t="n">
        <v>2.66</v>
      </c>
      <c r="O73" t="n">
        <v>0.41</v>
      </c>
      <c r="P73" t="n">
        <v>8.23</v>
      </c>
      <c r="Q73" t="n">
        <v>5.32</v>
      </c>
      <c r="R73" t="n">
        <v>10.94</v>
      </c>
      <c r="S73" t="n">
        <v>7.19</v>
      </c>
      <c r="T73" t="n">
        <v>1.35</v>
      </c>
      <c r="U73" t="n">
        <v>10.16</v>
      </c>
      <c r="V73" t="n">
        <v>0.2</v>
      </c>
      <c r="W73" t="n">
        <v>4.16</v>
      </c>
    </row>
    <row r="74">
      <c r="A74" s="5" t="inlineStr">
        <is>
          <t>Ertrag des eingesetzten Kapitals</t>
        </is>
      </c>
      <c r="B74" s="5" t="inlineStr">
        <is>
          <t>ROCE Return on Cap. Empl. in %</t>
        </is>
      </c>
      <c r="C74" t="inlineStr">
        <is>
          <t>-</t>
        </is>
      </c>
      <c r="D74" t="n">
        <v>13.9</v>
      </c>
      <c r="E74" t="n">
        <v>20.48</v>
      </c>
      <c r="F74" t="n">
        <v>14</v>
      </c>
      <c r="G74" t="n">
        <v>13.04</v>
      </c>
      <c r="H74" t="n">
        <v>11.35</v>
      </c>
      <c r="I74" t="n">
        <v>9.050000000000001</v>
      </c>
      <c r="J74" t="n">
        <v>10.71</v>
      </c>
      <c r="K74" t="n">
        <v>13.44</v>
      </c>
      <c r="L74" t="n">
        <v>7.51</v>
      </c>
      <c r="M74" t="n">
        <v>7.57</v>
      </c>
      <c r="N74" t="n">
        <v>7.14</v>
      </c>
      <c r="O74" t="n">
        <v>5.28</v>
      </c>
      <c r="P74" t="n">
        <v>12</v>
      </c>
      <c r="Q74" t="n">
        <v>14.22</v>
      </c>
      <c r="R74" t="n">
        <v>29.23</v>
      </c>
      <c r="S74" t="n">
        <v>21.98</v>
      </c>
      <c r="T74" t="inlineStr">
        <is>
          <t>-</t>
        </is>
      </c>
      <c r="U74" t="inlineStr">
        <is>
          <t>-</t>
        </is>
      </c>
      <c r="V74" t="inlineStr">
        <is>
          <t>-</t>
        </is>
      </c>
      <c r="W74" t="inlineStr">
        <is>
          <t>-</t>
        </is>
      </c>
    </row>
    <row r="75">
      <c r="A75" s="5" t="inlineStr">
        <is>
          <t>Eigenkapital zu Anlagevermögen</t>
        </is>
      </c>
      <c r="B75" s="5" t="inlineStr">
        <is>
          <t>Equity to Fixed Assets in %</t>
        </is>
      </c>
      <c r="C75" t="inlineStr">
        <is>
          <t>-</t>
        </is>
      </c>
      <c r="D75" t="n">
        <v>31.1</v>
      </c>
      <c r="E75" t="n">
        <v>41.26</v>
      </c>
      <c r="F75" t="n">
        <v>36.2</v>
      </c>
      <c r="G75" t="n">
        <v>34.12</v>
      </c>
      <c r="H75" t="n">
        <v>30.62</v>
      </c>
      <c r="I75" t="n">
        <v>29.93</v>
      </c>
      <c r="J75" t="n">
        <v>34.83</v>
      </c>
      <c r="K75" t="n">
        <v>32.96</v>
      </c>
      <c r="L75" t="n">
        <v>31.48</v>
      </c>
      <c r="M75" t="n">
        <v>40.77</v>
      </c>
      <c r="N75" t="n">
        <v>50.88</v>
      </c>
      <c r="O75" t="n">
        <v>52.46</v>
      </c>
      <c r="P75" t="n">
        <v>97.55</v>
      </c>
      <c r="Q75" t="n">
        <v>30.94</v>
      </c>
      <c r="R75" t="n">
        <v>35.86</v>
      </c>
      <c r="S75" t="n">
        <v>22.48</v>
      </c>
      <c r="T75" t="n">
        <v>20.68</v>
      </c>
      <c r="U75" t="n">
        <v>44.24</v>
      </c>
      <c r="V75" t="n">
        <v>29.69</v>
      </c>
      <c r="W75" t="n">
        <v>26.97</v>
      </c>
    </row>
    <row r="76">
      <c r="A76" s="5" t="inlineStr">
        <is>
          <t>Liquidität Dritten Grades</t>
        </is>
      </c>
      <c r="B76" s="5" t="inlineStr">
        <is>
          <t>Current Ratio in %</t>
        </is>
      </c>
      <c r="C76" t="inlineStr">
        <is>
          <t>-</t>
        </is>
      </c>
      <c r="D76" t="n">
        <v>98.56</v>
      </c>
      <c r="E76" t="n">
        <v>109.66</v>
      </c>
      <c r="F76" t="n">
        <v>98.18000000000001</v>
      </c>
      <c r="G76" t="n">
        <v>93.58</v>
      </c>
      <c r="H76" t="n">
        <v>84.34</v>
      </c>
      <c r="I76" t="n">
        <v>101.28</v>
      </c>
      <c r="J76" t="n">
        <v>92.51000000000001</v>
      </c>
      <c r="K76" t="n">
        <v>61.67</v>
      </c>
      <c r="L76" t="n">
        <v>70.06</v>
      </c>
      <c r="M76" t="n">
        <v>91.29000000000001</v>
      </c>
      <c r="N76" t="n">
        <v>84.40000000000001</v>
      </c>
      <c r="O76" t="n">
        <v>41.34</v>
      </c>
      <c r="P76" t="n">
        <v>155.01</v>
      </c>
      <c r="Q76" t="n">
        <v>67.02</v>
      </c>
      <c r="R76" t="n">
        <v>49.9</v>
      </c>
      <c r="S76" t="n">
        <v>40.63</v>
      </c>
      <c r="T76" t="inlineStr">
        <is>
          <t>-</t>
        </is>
      </c>
      <c r="U76" t="inlineStr">
        <is>
          <t>-</t>
        </is>
      </c>
      <c r="V76" t="inlineStr">
        <is>
          <t>-</t>
        </is>
      </c>
      <c r="W76" t="inlineStr">
        <is>
          <t>-</t>
        </is>
      </c>
    </row>
    <row r="77">
      <c r="A77" s="5" t="inlineStr">
        <is>
          <t>Operativer Cashflow</t>
        </is>
      </c>
      <c r="B77" s="5" t="inlineStr">
        <is>
          <t>Operating Cashflow in M</t>
        </is>
      </c>
      <c r="C77" t="inlineStr">
        <is>
          <t>-</t>
        </is>
      </c>
      <c r="D77" t="n">
        <v>1633.854</v>
      </c>
      <c r="E77" t="n">
        <v>840.3438</v>
      </c>
      <c r="F77" t="n">
        <v>1806.2868</v>
      </c>
      <c r="G77" t="n">
        <v>1631.7252</v>
      </c>
      <c r="H77" t="n">
        <v>1035.6612</v>
      </c>
      <c r="I77" t="n">
        <v>1766.904</v>
      </c>
      <c r="J77" t="n">
        <v>1002.1326</v>
      </c>
      <c r="K77" t="n">
        <v>620.013</v>
      </c>
      <c r="L77" t="n">
        <v>527.212</v>
      </c>
      <c r="M77" t="n">
        <v>774.5920000000001</v>
      </c>
      <c r="N77" t="n">
        <v>479.332</v>
      </c>
      <c r="O77" t="n">
        <v>329.84</v>
      </c>
      <c r="P77" t="n">
        <v>1505.028</v>
      </c>
      <c r="Q77" t="n">
        <v>1353.591</v>
      </c>
      <c r="R77" t="n">
        <v>342.9</v>
      </c>
      <c r="S77" t="n">
        <v>288</v>
      </c>
      <c r="T77" t="n">
        <v>285.75</v>
      </c>
      <c r="U77" t="n">
        <v>168</v>
      </c>
      <c r="V77" t="n">
        <v>167.25</v>
      </c>
      <c r="W77" t="inlineStr">
        <is>
          <t>-</t>
        </is>
      </c>
    </row>
    <row r="78">
      <c r="A78" s="5" t="inlineStr">
        <is>
          <t>Aktienrückkauf</t>
        </is>
      </c>
      <c r="B78" s="5" t="inlineStr">
        <is>
          <t>Share Buyback in M</t>
        </is>
      </c>
      <c r="C78" t="inlineStr">
        <is>
          <t>-</t>
        </is>
      </c>
      <c r="D78" t="n">
        <v>0</v>
      </c>
      <c r="E78" t="n">
        <v>0</v>
      </c>
      <c r="F78" t="n">
        <v>0</v>
      </c>
      <c r="G78" t="n">
        <v>0</v>
      </c>
      <c r="H78" t="n">
        <v>0</v>
      </c>
      <c r="I78" t="n">
        <v>0</v>
      </c>
      <c r="J78" t="n">
        <v>0</v>
      </c>
      <c r="K78" t="n">
        <v>-0.01999999999999602</v>
      </c>
      <c r="L78" t="n">
        <v>0</v>
      </c>
      <c r="M78" t="n">
        <v>0</v>
      </c>
      <c r="N78" t="n">
        <v>0</v>
      </c>
      <c r="O78" t="n">
        <v>0</v>
      </c>
      <c r="P78" t="n">
        <v>-7.300000000000004</v>
      </c>
      <c r="Q78" t="n">
        <v>-0.8999999999999986</v>
      </c>
      <c r="R78" t="n">
        <v>0</v>
      </c>
      <c r="S78" t="n">
        <v>0</v>
      </c>
      <c r="T78" t="n">
        <v>-7.5</v>
      </c>
      <c r="U78" t="n">
        <v>0</v>
      </c>
      <c r="V78" t="n">
        <v>0</v>
      </c>
      <c r="W78" t="inlineStr">
        <is>
          <t>-</t>
        </is>
      </c>
    </row>
    <row r="79">
      <c r="A79" s="5" t="inlineStr">
        <is>
          <t>Umsatzwachstum 1J in %</t>
        </is>
      </c>
      <c r="B79" s="5" t="inlineStr">
        <is>
          <t>Revenue Growth 1Y in %</t>
        </is>
      </c>
      <c r="C79" t="inlineStr">
        <is>
          <t>-</t>
        </is>
      </c>
      <c r="D79" t="n">
        <v>4.01</v>
      </c>
      <c r="E79" t="n">
        <v>23.13</v>
      </c>
      <c r="F79" t="n">
        <v>3.89</v>
      </c>
      <c r="G79" t="n">
        <v>3.24</v>
      </c>
      <c r="H79" t="n">
        <v>5.37</v>
      </c>
      <c r="I79" t="n">
        <v>12.04</v>
      </c>
      <c r="J79" t="n">
        <v>2.01</v>
      </c>
      <c r="K79" t="n">
        <v>13.84</v>
      </c>
      <c r="L79" t="n">
        <v>26.75</v>
      </c>
      <c r="M79" t="n">
        <v>6.34</v>
      </c>
      <c r="N79" t="n">
        <v>28.07</v>
      </c>
      <c r="O79" t="n">
        <v>27.14</v>
      </c>
      <c r="P79" t="n">
        <v>11.15</v>
      </c>
      <c r="Q79" t="n">
        <v>18.22</v>
      </c>
      <c r="R79" t="n">
        <v>32.99</v>
      </c>
      <c r="S79" t="n">
        <v>26.8</v>
      </c>
      <c r="T79" t="n">
        <v>10.87</v>
      </c>
      <c r="U79" t="n">
        <v>-6.76</v>
      </c>
      <c r="V79" t="n">
        <v>12.12</v>
      </c>
      <c r="W79" t="inlineStr">
        <is>
          <t>-</t>
        </is>
      </c>
    </row>
    <row r="80">
      <c r="A80" s="5" t="inlineStr">
        <is>
          <t>Umsatzwachstum 3J in %</t>
        </is>
      </c>
      <c r="B80" s="5" t="inlineStr">
        <is>
          <t>Revenue Growth 3Y in %</t>
        </is>
      </c>
      <c r="C80" t="inlineStr">
        <is>
          <t>-</t>
        </is>
      </c>
      <c r="D80" t="n">
        <v>10.34</v>
      </c>
      <c r="E80" t="n">
        <v>10.09</v>
      </c>
      <c r="F80" t="n">
        <v>4.17</v>
      </c>
      <c r="G80" t="n">
        <v>6.88</v>
      </c>
      <c r="H80" t="n">
        <v>6.47</v>
      </c>
      <c r="I80" t="n">
        <v>9.300000000000001</v>
      </c>
      <c r="J80" t="n">
        <v>14.2</v>
      </c>
      <c r="K80" t="n">
        <v>15.64</v>
      </c>
      <c r="L80" t="n">
        <v>20.39</v>
      </c>
      <c r="M80" t="n">
        <v>20.52</v>
      </c>
      <c r="N80" t="n">
        <v>22.12</v>
      </c>
      <c r="O80" t="n">
        <v>18.84</v>
      </c>
      <c r="P80" t="n">
        <v>20.79</v>
      </c>
      <c r="Q80" t="n">
        <v>26</v>
      </c>
      <c r="R80" t="n">
        <v>23.55</v>
      </c>
      <c r="S80" t="n">
        <v>10.3</v>
      </c>
      <c r="T80" t="n">
        <v>5.41</v>
      </c>
      <c r="U80" t="inlineStr">
        <is>
          <t>-</t>
        </is>
      </c>
      <c r="V80" t="inlineStr">
        <is>
          <t>-</t>
        </is>
      </c>
      <c r="W80" t="inlineStr">
        <is>
          <t>-</t>
        </is>
      </c>
    </row>
    <row r="81">
      <c r="A81" s="5" t="inlineStr">
        <is>
          <t>Umsatzwachstum 5J in %</t>
        </is>
      </c>
      <c r="B81" s="5" t="inlineStr">
        <is>
          <t>Revenue Growth 5Y in %</t>
        </is>
      </c>
      <c r="C81" t="inlineStr">
        <is>
          <t>-</t>
        </is>
      </c>
      <c r="D81" t="n">
        <v>7.93</v>
      </c>
      <c r="E81" t="n">
        <v>9.529999999999999</v>
      </c>
      <c r="F81" t="n">
        <v>5.31</v>
      </c>
      <c r="G81" t="n">
        <v>7.3</v>
      </c>
      <c r="H81" t="n">
        <v>12</v>
      </c>
      <c r="I81" t="n">
        <v>12.2</v>
      </c>
      <c r="J81" t="n">
        <v>15.4</v>
      </c>
      <c r="K81" t="n">
        <v>20.43</v>
      </c>
      <c r="L81" t="n">
        <v>19.89</v>
      </c>
      <c r="M81" t="n">
        <v>18.18</v>
      </c>
      <c r="N81" t="n">
        <v>23.51</v>
      </c>
      <c r="O81" t="n">
        <v>23.26</v>
      </c>
      <c r="P81" t="n">
        <v>20.01</v>
      </c>
      <c r="Q81" t="n">
        <v>16.42</v>
      </c>
      <c r="R81" t="n">
        <v>15.2</v>
      </c>
      <c r="S81" t="inlineStr">
        <is>
          <t>-</t>
        </is>
      </c>
      <c r="T81" t="inlineStr">
        <is>
          <t>-</t>
        </is>
      </c>
      <c r="U81" t="inlineStr">
        <is>
          <t>-</t>
        </is>
      </c>
      <c r="V81" t="inlineStr">
        <is>
          <t>-</t>
        </is>
      </c>
      <c r="W81" t="inlineStr">
        <is>
          <t>-</t>
        </is>
      </c>
    </row>
    <row r="82">
      <c r="A82" s="5" t="inlineStr">
        <is>
          <t>Umsatzwachstum 10J in %</t>
        </is>
      </c>
      <c r="B82" s="5" t="inlineStr">
        <is>
          <t>Revenue Growth 10Y in %</t>
        </is>
      </c>
      <c r="C82" t="inlineStr">
        <is>
          <t>-</t>
        </is>
      </c>
      <c r="D82" t="n">
        <v>10.06</v>
      </c>
      <c r="E82" t="n">
        <v>12.47</v>
      </c>
      <c r="F82" t="n">
        <v>12.87</v>
      </c>
      <c r="G82" t="n">
        <v>13.59</v>
      </c>
      <c r="H82" t="n">
        <v>15.09</v>
      </c>
      <c r="I82" t="n">
        <v>17.86</v>
      </c>
      <c r="J82" t="n">
        <v>19.33</v>
      </c>
      <c r="K82" t="n">
        <v>20.22</v>
      </c>
      <c r="L82" t="n">
        <v>18.16</v>
      </c>
      <c r="M82" t="n">
        <v>16.69</v>
      </c>
      <c r="N82" t="inlineStr">
        <is>
          <t>-</t>
        </is>
      </c>
      <c r="O82" t="inlineStr">
        <is>
          <t>-</t>
        </is>
      </c>
      <c r="P82" t="inlineStr">
        <is>
          <t>-</t>
        </is>
      </c>
      <c r="Q82" t="inlineStr">
        <is>
          <t>-</t>
        </is>
      </c>
      <c r="R82" t="inlineStr">
        <is>
          <t>-</t>
        </is>
      </c>
      <c r="S82" t="inlineStr">
        <is>
          <t>-</t>
        </is>
      </c>
      <c r="T82" t="inlineStr">
        <is>
          <t>-</t>
        </is>
      </c>
      <c r="U82" t="inlineStr">
        <is>
          <t>-</t>
        </is>
      </c>
      <c r="V82" t="inlineStr">
        <is>
          <t>-</t>
        </is>
      </c>
      <c r="W82" t="inlineStr">
        <is>
          <t>-</t>
        </is>
      </c>
    </row>
    <row r="83">
      <c r="A83" s="5" t="inlineStr">
        <is>
          <t>Gewinnwachstum 1J in %</t>
        </is>
      </c>
      <c r="B83" s="5" t="inlineStr">
        <is>
          <t>Earnings Growth 1Y in %</t>
        </is>
      </c>
      <c r="C83" t="inlineStr">
        <is>
          <t>-</t>
        </is>
      </c>
      <c r="D83" t="n">
        <v>-28.71</v>
      </c>
      <c r="E83" t="n">
        <v>194.89</v>
      </c>
      <c r="F83" t="n">
        <v>-29.66</v>
      </c>
      <c r="G83" t="n">
        <v>15.58</v>
      </c>
      <c r="H83" t="n">
        <v>46.39</v>
      </c>
      <c r="I83" t="n">
        <v>13.85</v>
      </c>
      <c r="J83" t="n">
        <v>-24.76</v>
      </c>
      <c r="K83" t="n">
        <v>233.7</v>
      </c>
      <c r="L83" t="n">
        <v>-43.9</v>
      </c>
      <c r="M83" t="n">
        <v>36.67</v>
      </c>
      <c r="N83" t="n">
        <v>605.88</v>
      </c>
      <c r="O83" t="n">
        <v>-92.61</v>
      </c>
      <c r="P83" t="n">
        <v>96.58</v>
      </c>
      <c r="Q83" t="n">
        <v>-24.03</v>
      </c>
      <c r="R83" t="n">
        <v>55.56</v>
      </c>
      <c r="S83" t="n">
        <v>661.54</v>
      </c>
      <c r="T83" t="n">
        <v>-75</v>
      </c>
      <c r="U83" t="n">
        <v>5100</v>
      </c>
      <c r="V83" t="n">
        <v>-96</v>
      </c>
      <c r="W83" t="n">
        <v>56.25</v>
      </c>
    </row>
    <row r="84">
      <c r="A84" s="5" t="inlineStr">
        <is>
          <t>Gewinnwachstum 3J in %</t>
        </is>
      </c>
      <c r="B84" s="5" t="inlineStr">
        <is>
          <t>Earnings Growth 3Y in %</t>
        </is>
      </c>
      <c r="C84" t="inlineStr">
        <is>
          <t>-</t>
        </is>
      </c>
      <c r="D84" t="n">
        <v>45.51</v>
      </c>
      <c r="E84" t="n">
        <v>60.27</v>
      </c>
      <c r="F84" t="n">
        <v>10.77</v>
      </c>
      <c r="G84" t="n">
        <v>25.27</v>
      </c>
      <c r="H84" t="n">
        <v>11.83</v>
      </c>
      <c r="I84" t="n">
        <v>74.26000000000001</v>
      </c>
      <c r="J84" t="n">
        <v>55.01</v>
      </c>
      <c r="K84" t="n">
        <v>75.48999999999999</v>
      </c>
      <c r="L84" t="n">
        <v>199.55</v>
      </c>
      <c r="M84" t="n">
        <v>183.31</v>
      </c>
      <c r="N84" t="n">
        <v>203.28</v>
      </c>
      <c r="O84" t="n">
        <v>-6.69</v>
      </c>
      <c r="P84" t="n">
        <v>42.7</v>
      </c>
      <c r="Q84" t="n">
        <v>231.02</v>
      </c>
      <c r="R84" t="n">
        <v>214.03</v>
      </c>
      <c r="S84" t="n">
        <v>1895.51</v>
      </c>
      <c r="T84" t="n">
        <v>1643</v>
      </c>
      <c r="U84" t="n">
        <v>1686.75</v>
      </c>
      <c r="V84" t="inlineStr">
        <is>
          <t>-</t>
        </is>
      </c>
      <c r="W84" t="inlineStr">
        <is>
          <t>-</t>
        </is>
      </c>
    </row>
    <row r="85">
      <c r="A85" s="5" t="inlineStr">
        <is>
          <t>Gewinnwachstum 5J in %</t>
        </is>
      </c>
      <c r="B85" s="5" t="inlineStr">
        <is>
          <t>Earnings Growth 5Y in %</t>
        </is>
      </c>
      <c r="C85" t="inlineStr">
        <is>
          <t>-</t>
        </is>
      </c>
      <c r="D85" t="n">
        <v>39.7</v>
      </c>
      <c r="E85" t="n">
        <v>48.21</v>
      </c>
      <c r="F85" t="n">
        <v>4.28</v>
      </c>
      <c r="G85" t="n">
        <v>56.95</v>
      </c>
      <c r="H85" t="n">
        <v>45.06</v>
      </c>
      <c r="I85" t="n">
        <v>43.11</v>
      </c>
      <c r="J85" t="n">
        <v>161.52</v>
      </c>
      <c r="K85" t="n">
        <v>147.95</v>
      </c>
      <c r="L85" t="n">
        <v>120.52</v>
      </c>
      <c r="M85" t="n">
        <v>124.5</v>
      </c>
      <c r="N85" t="n">
        <v>128.28</v>
      </c>
      <c r="O85" t="n">
        <v>139.41</v>
      </c>
      <c r="P85" t="n">
        <v>142.93</v>
      </c>
      <c r="Q85" t="n">
        <v>1143.61</v>
      </c>
      <c r="R85" t="n">
        <v>1129.22</v>
      </c>
      <c r="S85" t="n">
        <v>1129.36</v>
      </c>
      <c r="T85" t="inlineStr">
        <is>
          <t>-</t>
        </is>
      </c>
      <c r="U85" t="inlineStr">
        <is>
          <t>-</t>
        </is>
      </c>
      <c r="V85" t="inlineStr">
        <is>
          <t>-</t>
        </is>
      </c>
      <c r="W85" t="inlineStr">
        <is>
          <t>-</t>
        </is>
      </c>
    </row>
    <row r="86">
      <c r="A86" s="5" t="inlineStr">
        <is>
          <t>Gewinnwachstum 10J in %</t>
        </is>
      </c>
      <c r="B86" s="5" t="inlineStr">
        <is>
          <t>Earnings Growth 10Y in %</t>
        </is>
      </c>
      <c r="C86" t="inlineStr">
        <is>
          <t>-</t>
        </is>
      </c>
      <c r="D86" t="n">
        <v>41.41</v>
      </c>
      <c r="E86" t="n">
        <v>104.86</v>
      </c>
      <c r="F86" t="n">
        <v>76.11</v>
      </c>
      <c r="G86" t="n">
        <v>88.73999999999999</v>
      </c>
      <c r="H86" t="n">
        <v>84.78</v>
      </c>
      <c r="I86" t="n">
        <v>85.69</v>
      </c>
      <c r="J86" t="n">
        <v>150.46</v>
      </c>
      <c r="K86" t="n">
        <v>145.44</v>
      </c>
      <c r="L86" t="n">
        <v>632.0700000000001</v>
      </c>
      <c r="M86" t="n">
        <v>626.86</v>
      </c>
      <c r="N86" t="n">
        <v>628.8200000000001</v>
      </c>
      <c r="O86" t="inlineStr">
        <is>
          <t>-</t>
        </is>
      </c>
      <c r="P86" t="inlineStr">
        <is>
          <t>-</t>
        </is>
      </c>
      <c r="Q86" t="inlineStr">
        <is>
          <t>-</t>
        </is>
      </c>
      <c r="R86" t="inlineStr">
        <is>
          <t>-</t>
        </is>
      </c>
      <c r="S86" t="inlineStr">
        <is>
          <t>-</t>
        </is>
      </c>
      <c r="T86" t="inlineStr">
        <is>
          <t>-</t>
        </is>
      </c>
      <c r="U86" t="inlineStr">
        <is>
          <t>-</t>
        </is>
      </c>
      <c r="V86" t="inlineStr">
        <is>
          <t>-</t>
        </is>
      </c>
      <c r="W86" t="inlineStr">
        <is>
          <t>-</t>
        </is>
      </c>
    </row>
    <row r="87">
      <c r="A87" s="5" t="inlineStr">
        <is>
          <t>PEG Ratio</t>
        </is>
      </c>
      <c r="B87" s="5" t="inlineStr">
        <is>
          <t>KGW Kurs/Gewinn/Wachstum</t>
        </is>
      </c>
      <c r="C87" t="inlineStr">
        <is>
          <t>-</t>
        </is>
      </c>
      <c r="D87" t="n">
        <v>1.06</v>
      </c>
      <c r="E87" t="n">
        <v>0.45</v>
      </c>
      <c r="F87" t="n">
        <v>20.3</v>
      </c>
      <c r="G87" t="n">
        <v>0.68</v>
      </c>
      <c r="H87" t="n">
        <v>0.77</v>
      </c>
      <c r="I87" t="n">
        <v>0.87</v>
      </c>
      <c r="J87" t="n">
        <v>0.24</v>
      </c>
      <c r="K87" t="n">
        <v>0.16</v>
      </c>
      <c r="L87" t="n">
        <v>0.4</v>
      </c>
      <c r="M87" t="n">
        <v>0.27</v>
      </c>
      <c r="N87" t="n">
        <v>0.2</v>
      </c>
      <c r="O87" t="n">
        <v>0.72</v>
      </c>
      <c r="P87" t="n">
        <v>0.2</v>
      </c>
      <c r="Q87" t="n">
        <v>0.04</v>
      </c>
      <c r="R87" t="n">
        <v>0.01</v>
      </c>
      <c r="S87" t="n">
        <v>0.01</v>
      </c>
      <c r="T87" t="inlineStr">
        <is>
          <t>-</t>
        </is>
      </c>
      <c r="U87" t="inlineStr">
        <is>
          <t>-</t>
        </is>
      </c>
      <c r="V87" t="inlineStr">
        <is>
          <t>-</t>
        </is>
      </c>
      <c r="W87" t="inlineStr">
        <is>
          <t>-</t>
        </is>
      </c>
    </row>
    <row r="88">
      <c r="A88" s="5" t="inlineStr">
        <is>
          <t>EBIT-Wachstum 1J in %</t>
        </is>
      </c>
      <c r="B88" s="5" t="inlineStr">
        <is>
          <t>EBIT Growth 1Y in %</t>
        </is>
      </c>
      <c r="C88" t="inlineStr">
        <is>
          <t>-</t>
        </is>
      </c>
      <c r="D88" t="n">
        <v>-16.39</v>
      </c>
      <c r="E88" t="n">
        <v>53.05</v>
      </c>
      <c r="F88" t="n">
        <v>10.15</v>
      </c>
      <c r="G88" t="n">
        <v>20.65</v>
      </c>
      <c r="H88" t="n">
        <v>25.79</v>
      </c>
      <c r="I88" t="n">
        <v>-5.11</v>
      </c>
      <c r="J88" t="n">
        <v>-11.53</v>
      </c>
      <c r="K88" t="n">
        <v>74.93000000000001</v>
      </c>
      <c r="L88" t="n">
        <v>10.88</v>
      </c>
      <c r="M88" t="n">
        <v>33.47</v>
      </c>
      <c r="N88" t="n">
        <v>93.75</v>
      </c>
      <c r="O88" t="n">
        <v>-53.28</v>
      </c>
      <c r="P88" t="n">
        <v>25.11</v>
      </c>
      <c r="Q88" t="n">
        <v>-18.28</v>
      </c>
      <c r="R88" t="n">
        <v>40.31</v>
      </c>
      <c r="S88" t="n">
        <v>138.75</v>
      </c>
      <c r="T88" t="n">
        <v>-5.88</v>
      </c>
      <c r="U88" t="n">
        <v>157.58</v>
      </c>
      <c r="V88" t="n">
        <v>-37.74</v>
      </c>
      <c r="W88" t="n">
        <v>-10.17</v>
      </c>
    </row>
    <row r="89">
      <c r="A89" s="5" t="inlineStr">
        <is>
          <t>EBIT-Wachstum 3J in %</t>
        </is>
      </c>
      <c r="B89" s="5" t="inlineStr">
        <is>
          <t>EBIT Growth 3Y in %</t>
        </is>
      </c>
      <c r="C89" t="inlineStr">
        <is>
          <t>-</t>
        </is>
      </c>
      <c r="D89" t="n">
        <v>15.6</v>
      </c>
      <c r="E89" t="n">
        <v>27.95</v>
      </c>
      <c r="F89" t="n">
        <v>18.86</v>
      </c>
      <c r="G89" t="n">
        <v>13.78</v>
      </c>
      <c r="H89" t="n">
        <v>3.05</v>
      </c>
      <c r="I89" t="n">
        <v>19.43</v>
      </c>
      <c r="J89" t="n">
        <v>24.76</v>
      </c>
      <c r="K89" t="n">
        <v>39.76</v>
      </c>
      <c r="L89" t="n">
        <v>46.03</v>
      </c>
      <c r="M89" t="n">
        <v>24.65</v>
      </c>
      <c r="N89" t="n">
        <v>21.86</v>
      </c>
      <c r="O89" t="n">
        <v>-15.48</v>
      </c>
      <c r="P89" t="n">
        <v>15.71</v>
      </c>
      <c r="Q89" t="n">
        <v>53.59</v>
      </c>
      <c r="R89" t="n">
        <v>57.73</v>
      </c>
      <c r="S89" t="n">
        <v>96.81999999999999</v>
      </c>
      <c r="T89" t="n">
        <v>37.99</v>
      </c>
      <c r="U89" t="n">
        <v>36.56</v>
      </c>
      <c r="V89" t="inlineStr">
        <is>
          <t>-</t>
        </is>
      </c>
      <c r="W89" t="inlineStr">
        <is>
          <t>-</t>
        </is>
      </c>
    </row>
    <row r="90">
      <c r="A90" s="5" t="inlineStr">
        <is>
          <t>EBIT-Wachstum 5J in %</t>
        </is>
      </c>
      <c r="B90" s="5" t="inlineStr">
        <is>
          <t>EBIT Growth 5Y in %</t>
        </is>
      </c>
      <c r="C90" t="inlineStr">
        <is>
          <t>-</t>
        </is>
      </c>
      <c r="D90" t="n">
        <v>18.65</v>
      </c>
      <c r="E90" t="n">
        <v>20.91</v>
      </c>
      <c r="F90" t="n">
        <v>7.99</v>
      </c>
      <c r="G90" t="n">
        <v>20.95</v>
      </c>
      <c r="H90" t="n">
        <v>18.99</v>
      </c>
      <c r="I90" t="n">
        <v>20.53</v>
      </c>
      <c r="J90" t="n">
        <v>40.3</v>
      </c>
      <c r="K90" t="n">
        <v>31.95</v>
      </c>
      <c r="L90" t="n">
        <v>21.99</v>
      </c>
      <c r="M90" t="n">
        <v>16.15</v>
      </c>
      <c r="N90" t="n">
        <v>17.52</v>
      </c>
      <c r="O90" t="n">
        <v>26.52</v>
      </c>
      <c r="P90" t="n">
        <v>36</v>
      </c>
      <c r="Q90" t="n">
        <v>62.5</v>
      </c>
      <c r="R90" t="n">
        <v>58.6</v>
      </c>
      <c r="S90" t="n">
        <v>48.51</v>
      </c>
      <c r="T90" t="inlineStr">
        <is>
          <t>-</t>
        </is>
      </c>
      <c r="U90" t="inlineStr">
        <is>
          <t>-</t>
        </is>
      </c>
      <c r="V90" t="inlineStr">
        <is>
          <t>-</t>
        </is>
      </c>
      <c r="W90" t="inlineStr">
        <is>
          <t>-</t>
        </is>
      </c>
    </row>
    <row r="91">
      <c r="A91" s="5" t="inlineStr">
        <is>
          <t>EBIT-Wachstum 10J in %</t>
        </is>
      </c>
      <c r="B91" s="5" t="inlineStr">
        <is>
          <t>EBIT Growth 10Y in %</t>
        </is>
      </c>
      <c r="C91" t="inlineStr">
        <is>
          <t>-</t>
        </is>
      </c>
      <c r="D91" t="n">
        <v>19.59</v>
      </c>
      <c r="E91" t="n">
        <v>30.6</v>
      </c>
      <c r="F91" t="n">
        <v>19.97</v>
      </c>
      <c r="G91" t="n">
        <v>21.47</v>
      </c>
      <c r="H91" t="n">
        <v>17.57</v>
      </c>
      <c r="I91" t="n">
        <v>19.02</v>
      </c>
      <c r="J91" t="n">
        <v>33.41</v>
      </c>
      <c r="K91" t="n">
        <v>33.98</v>
      </c>
      <c r="L91" t="n">
        <v>42.24</v>
      </c>
      <c r="M91" t="n">
        <v>37.38</v>
      </c>
      <c r="N91" t="n">
        <v>33.02</v>
      </c>
      <c r="O91" t="inlineStr">
        <is>
          <t>-</t>
        </is>
      </c>
      <c r="P91" t="inlineStr">
        <is>
          <t>-</t>
        </is>
      </c>
      <c r="Q91" t="inlineStr">
        <is>
          <t>-</t>
        </is>
      </c>
      <c r="R91" t="inlineStr">
        <is>
          <t>-</t>
        </is>
      </c>
      <c r="S91" t="inlineStr">
        <is>
          <t>-</t>
        </is>
      </c>
      <c r="T91" t="inlineStr">
        <is>
          <t>-</t>
        </is>
      </c>
      <c r="U91" t="inlineStr">
        <is>
          <t>-</t>
        </is>
      </c>
      <c r="V91" t="inlineStr">
        <is>
          <t>-</t>
        </is>
      </c>
      <c r="W91" t="inlineStr">
        <is>
          <t>-</t>
        </is>
      </c>
    </row>
    <row r="92">
      <c r="A92" s="5" t="inlineStr">
        <is>
          <t>Op.Cashflow Wachstum 1J in %</t>
        </is>
      </c>
      <c r="B92" s="5" t="inlineStr">
        <is>
          <t>Op.Cashflow Wachstum 1Y in %</t>
        </is>
      </c>
      <c r="C92" t="inlineStr">
        <is>
          <t>-</t>
        </is>
      </c>
      <c r="D92" t="n">
        <v>94.43000000000001</v>
      </c>
      <c r="E92" t="n">
        <v>-53.48</v>
      </c>
      <c r="F92" t="n">
        <v>10.7</v>
      </c>
      <c r="G92" t="n">
        <v>57.55</v>
      </c>
      <c r="H92" t="n">
        <v>-41.39</v>
      </c>
      <c r="I92" t="n">
        <v>76.31</v>
      </c>
      <c r="J92" t="n">
        <v>61.63</v>
      </c>
      <c r="K92" t="n">
        <v>17.56</v>
      </c>
      <c r="L92" t="n">
        <v>-31.94</v>
      </c>
      <c r="M92" t="n">
        <v>61.6</v>
      </c>
      <c r="N92" t="n">
        <v>45.32</v>
      </c>
      <c r="O92" t="n">
        <v>-78.08</v>
      </c>
      <c r="P92" t="n">
        <v>-4.07</v>
      </c>
      <c r="Q92" t="n">
        <v>287.01</v>
      </c>
      <c r="R92" t="n">
        <v>19.06</v>
      </c>
      <c r="S92" t="n">
        <v>0.79</v>
      </c>
      <c r="T92" t="n">
        <v>41.74</v>
      </c>
      <c r="U92" t="n">
        <v>0.45</v>
      </c>
      <c r="V92" t="inlineStr">
        <is>
          <t>-</t>
        </is>
      </c>
      <c r="W92" t="inlineStr">
        <is>
          <t>-</t>
        </is>
      </c>
    </row>
    <row r="93">
      <c r="A93" s="5" t="inlineStr">
        <is>
          <t>Op.Cashflow Wachstum 3J in %</t>
        </is>
      </c>
      <c r="B93" s="5" t="inlineStr">
        <is>
          <t>Op.Cashflow Wachstum 3Y in %</t>
        </is>
      </c>
      <c r="C93" t="inlineStr">
        <is>
          <t>-</t>
        </is>
      </c>
      <c r="D93" t="n">
        <v>17.22</v>
      </c>
      <c r="E93" t="n">
        <v>4.92</v>
      </c>
      <c r="F93" t="n">
        <v>8.949999999999999</v>
      </c>
      <c r="G93" t="n">
        <v>30.82</v>
      </c>
      <c r="H93" t="n">
        <v>32.18</v>
      </c>
      <c r="I93" t="n">
        <v>51.83</v>
      </c>
      <c r="J93" t="n">
        <v>15.75</v>
      </c>
      <c r="K93" t="n">
        <v>15.74</v>
      </c>
      <c r="L93" t="n">
        <v>24.99</v>
      </c>
      <c r="M93" t="n">
        <v>9.609999999999999</v>
      </c>
      <c r="N93" t="n">
        <v>-12.28</v>
      </c>
      <c r="O93" t="n">
        <v>68.29000000000001</v>
      </c>
      <c r="P93" t="n">
        <v>100.67</v>
      </c>
      <c r="Q93" t="n">
        <v>102.29</v>
      </c>
      <c r="R93" t="n">
        <v>20.53</v>
      </c>
      <c r="S93" t="n">
        <v>14.33</v>
      </c>
      <c r="T93" t="inlineStr">
        <is>
          <t>-</t>
        </is>
      </c>
      <c r="U93" t="inlineStr">
        <is>
          <t>-</t>
        </is>
      </c>
      <c r="V93" t="inlineStr">
        <is>
          <t>-</t>
        </is>
      </c>
      <c r="W93" t="inlineStr">
        <is>
          <t>-</t>
        </is>
      </c>
    </row>
    <row r="94">
      <c r="A94" s="5" t="inlineStr">
        <is>
          <t>Op.Cashflow Wachstum 5J in %</t>
        </is>
      </c>
      <c r="B94" s="5" t="inlineStr">
        <is>
          <t>Op.Cashflow Wachstum 5Y in %</t>
        </is>
      </c>
      <c r="C94" t="inlineStr">
        <is>
          <t>-</t>
        </is>
      </c>
      <c r="D94" t="n">
        <v>13.56</v>
      </c>
      <c r="E94" t="n">
        <v>9.94</v>
      </c>
      <c r="F94" t="n">
        <v>32.96</v>
      </c>
      <c r="G94" t="n">
        <v>34.33</v>
      </c>
      <c r="H94" t="n">
        <v>16.43</v>
      </c>
      <c r="I94" t="n">
        <v>37.03</v>
      </c>
      <c r="J94" t="n">
        <v>30.83</v>
      </c>
      <c r="K94" t="n">
        <v>2.89</v>
      </c>
      <c r="L94" t="n">
        <v>-1.43</v>
      </c>
      <c r="M94" t="n">
        <v>62.36</v>
      </c>
      <c r="N94" t="n">
        <v>53.85</v>
      </c>
      <c r="O94" t="n">
        <v>44.94</v>
      </c>
      <c r="P94" t="n">
        <v>68.91</v>
      </c>
      <c r="Q94" t="n">
        <v>69.81</v>
      </c>
      <c r="R94" t="inlineStr">
        <is>
          <t>-</t>
        </is>
      </c>
      <c r="S94" t="inlineStr">
        <is>
          <t>-</t>
        </is>
      </c>
      <c r="T94" t="inlineStr">
        <is>
          <t>-</t>
        </is>
      </c>
      <c r="U94" t="inlineStr">
        <is>
          <t>-</t>
        </is>
      </c>
      <c r="V94" t="inlineStr">
        <is>
          <t>-</t>
        </is>
      </c>
      <c r="W94" t="inlineStr">
        <is>
          <t>-</t>
        </is>
      </c>
    </row>
    <row r="95">
      <c r="A95" s="5" t="inlineStr">
        <is>
          <t>Op.Cashflow Wachstum 10J in %</t>
        </is>
      </c>
      <c r="B95" s="5" t="inlineStr">
        <is>
          <t>Op.Cashflow Wachstum 10Y in %</t>
        </is>
      </c>
      <c r="C95" t="inlineStr">
        <is>
          <t>-</t>
        </is>
      </c>
      <c r="D95" t="n">
        <v>25.3</v>
      </c>
      <c r="E95" t="n">
        <v>20.39</v>
      </c>
      <c r="F95" t="n">
        <v>17.93</v>
      </c>
      <c r="G95" t="n">
        <v>16.45</v>
      </c>
      <c r="H95" t="n">
        <v>39.39</v>
      </c>
      <c r="I95" t="n">
        <v>45.44</v>
      </c>
      <c r="J95" t="n">
        <v>37.89</v>
      </c>
      <c r="K95" t="n">
        <v>35.9</v>
      </c>
      <c r="L95" t="n">
        <v>34.19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c r="W95" t="inlineStr">
        <is>
          <t>-</t>
        </is>
      </c>
    </row>
    <row r="96">
      <c r="A96" s="5" t="inlineStr">
        <is>
          <t>Working Capital in Mio</t>
        </is>
      </c>
      <c r="B96" s="5" t="inlineStr">
        <is>
          <t>Working Capital in M</t>
        </is>
      </c>
      <c r="C96" t="inlineStr">
        <is>
          <t>-</t>
        </is>
      </c>
      <c r="D96" t="n">
        <v>-3.4</v>
      </c>
      <c r="E96" t="n">
        <v>16.9</v>
      </c>
      <c r="F96" t="n">
        <v>-3.3</v>
      </c>
      <c r="G96" t="n">
        <v>-11.6</v>
      </c>
      <c r="H96" t="n">
        <v>-30.4</v>
      </c>
      <c r="I96" t="n">
        <v>1.8</v>
      </c>
      <c r="J96" t="n">
        <v>-11.5</v>
      </c>
      <c r="K96" t="n">
        <v>-66.5</v>
      </c>
      <c r="L96" t="n">
        <v>-45.6</v>
      </c>
      <c r="M96" t="n">
        <v>-10.4</v>
      </c>
      <c r="N96" t="n">
        <v>-16.3</v>
      </c>
      <c r="O96" t="n">
        <v>-102.6</v>
      </c>
      <c r="P96" t="n">
        <v>28</v>
      </c>
      <c r="Q96" t="n">
        <v>-21.8</v>
      </c>
      <c r="R96" t="n">
        <v>-24.6</v>
      </c>
      <c r="S96" t="n">
        <v>-30.1</v>
      </c>
      <c r="T96" t="n">
        <v>14.3</v>
      </c>
      <c r="U96" t="n">
        <v>18.1</v>
      </c>
      <c r="V96" t="n">
        <v>18.3</v>
      </c>
      <c r="W96" t="n">
        <v>20.8</v>
      </c>
      <c r="X96" t="n">
        <v>25.1</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20"/>
    <col customWidth="1" max="22" min="22" width="20"/>
    <col customWidth="1" max="23" min="23" width="8"/>
  </cols>
  <sheetData>
    <row r="1">
      <c r="A1" s="1" t="inlineStr">
        <is>
          <t xml:space="preserve">DR%C3%A4GERWERK VZ </t>
        </is>
      </c>
      <c r="B1" s="2" t="inlineStr">
        <is>
          <t>WKN: 555063  ISIN: DE0005550636  Symbol:DRW3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1889</t>
        </is>
      </c>
      <c r="C4" s="5" t="inlineStr">
        <is>
          <t>Telefon / Phone</t>
        </is>
      </c>
      <c r="D4" s="5" t="inlineStr"/>
      <c r="E4" t="inlineStr">
        <is>
          <t>+49-451-882-0</t>
        </is>
      </c>
      <c r="G4" t="inlineStr">
        <is>
          <t>17.01.2020</t>
        </is>
      </c>
      <c r="H4" t="inlineStr">
        <is>
          <t>Preliminary Results</t>
        </is>
      </c>
      <c r="J4" t="inlineStr">
        <is>
          <t>Freefloat</t>
        </is>
      </c>
      <c r="L4" t="inlineStr">
        <is>
          <t>100,00%</t>
        </is>
      </c>
    </row>
    <row r="5">
      <c r="A5" s="5" t="inlineStr">
        <is>
          <t>Ticker</t>
        </is>
      </c>
      <c r="B5" t="inlineStr">
        <is>
          <t>DRW3</t>
        </is>
      </c>
      <c r="C5" s="5" t="inlineStr">
        <is>
          <t>Fax</t>
        </is>
      </c>
      <c r="D5" s="5" t="inlineStr"/>
      <c r="E5" t="inlineStr">
        <is>
          <t>+49-451-882-2080</t>
        </is>
      </c>
      <c r="G5" t="inlineStr">
        <is>
          <t>05.03.2020</t>
        </is>
      </c>
      <c r="H5" t="inlineStr">
        <is>
          <t>Annual Press Conference</t>
        </is>
      </c>
    </row>
    <row r="6">
      <c r="A6" s="5" t="inlineStr">
        <is>
          <t>Gelistet Seit / Listed Since</t>
        </is>
      </c>
      <c r="B6" t="inlineStr">
        <is>
          <t>01.01.1979</t>
        </is>
      </c>
      <c r="C6" s="5" t="inlineStr">
        <is>
          <t>Internet</t>
        </is>
      </c>
      <c r="D6" s="5" t="inlineStr"/>
      <c r="E6" t="inlineStr">
        <is>
          <t>http://www.draeger.com</t>
        </is>
      </c>
      <c r="G6" t="inlineStr">
        <is>
          <t>30.04.2020</t>
        </is>
      </c>
      <c r="H6" t="inlineStr">
        <is>
          <t>Result Q1</t>
        </is>
      </c>
    </row>
    <row r="7">
      <c r="A7" s="5" t="inlineStr">
        <is>
          <t>Nominalwert / Nominal Value</t>
        </is>
      </c>
      <c r="B7" t="inlineStr">
        <is>
          <t>2,56</t>
        </is>
      </c>
      <c r="C7" s="5" t="inlineStr">
        <is>
          <t>E-Mail</t>
        </is>
      </c>
      <c r="D7" s="5" t="inlineStr"/>
      <c r="E7" t="inlineStr">
        <is>
          <t>info@draeger.com</t>
        </is>
      </c>
      <c r="G7" t="inlineStr">
        <is>
          <t>08.05.2020</t>
        </is>
      </c>
      <c r="H7" t="inlineStr">
        <is>
          <t>Annual General Meeting (Postponed)</t>
        </is>
      </c>
    </row>
    <row r="8">
      <c r="A8" s="5" t="inlineStr">
        <is>
          <t>Land / Country</t>
        </is>
      </c>
      <c r="B8" t="inlineStr">
        <is>
          <t>Deutschland</t>
        </is>
      </c>
      <c r="C8" s="5" t="inlineStr">
        <is>
          <t>Inv. Relations Telefon / Phone</t>
        </is>
      </c>
      <c r="D8" s="5" t="inlineStr"/>
      <c r="E8" t="inlineStr">
        <is>
          <t>+49-451-882-2685</t>
        </is>
      </c>
      <c r="G8" t="inlineStr">
        <is>
          <t>13.08.2020</t>
        </is>
      </c>
      <c r="H8" t="inlineStr">
        <is>
          <t>Score Half Year</t>
        </is>
      </c>
    </row>
    <row r="9">
      <c r="A9" s="5" t="inlineStr">
        <is>
          <t>Währung / Currency</t>
        </is>
      </c>
      <c r="B9" t="inlineStr">
        <is>
          <t>EUR</t>
        </is>
      </c>
      <c r="C9" s="5" t="inlineStr">
        <is>
          <t>Inv. Relations E-Mail</t>
        </is>
      </c>
      <c r="D9" s="5" t="inlineStr"/>
      <c r="E9" t="inlineStr">
        <is>
          <t>thomas.fischler@draeger.com</t>
        </is>
      </c>
      <c r="G9" t="inlineStr">
        <is>
          <t>29.10.2020</t>
        </is>
      </c>
      <c r="H9" t="inlineStr">
        <is>
          <t>Q3 Earnings</t>
        </is>
      </c>
    </row>
    <row r="10">
      <c r="A10" s="5" t="inlineStr">
        <is>
          <t>Branche / Industry</t>
        </is>
      </c>
      <c r="B10" t="inlineStr">
        <is>
          <t>Medical Equipment</t>
        </is>
      </c>
      <c r="C10" s="5" t="inlineStr">
        <is>
          <t>Kontaktperson / Contact Person</t>
        </is>
      </c>
      <c r="D10" s="5" t="inlineStr"/>
      <c r="E10" t="inlineStr">
        <is>
          <t>Thomas Fischler</t>
        </is>
      </c>
    </row>
    <row r="11">
      <c r="A11" s="5" t="inlineStr">
        <is>
          <t>Sektor / Sector</t>
        </is>
      </c>
      <c r="B11" t="inlineStr">
        <is>
          <t>Health Service</t>
        </is>
      </c>
    </row>
    <row r="12">
      <c r="A12" s="5" t="inlineStr">
        <is>
          <t>Typ / Genre</t>
        </is>
      </c>
      <c r="B12" t="inlineStr">
        <is>
          <t>Inhaber-Vorzugsaktie</t>
        </is>
      </c>
    </row>
    <row r="13">
      <c r="A13" s="5" t="inlineStr">
        <is>
          <t>Adresse / Address</t>
        </is>
      </c>
      <c r="B13" t="inlineStr">
        <is>
          <t>Drägerwerk AG &amp; Co. KGaAMoislinger Allee 53-55  D-23558 Lübeck</t>
        </is>
      </c>
    </row>
    <row r="14">
      <c r="A14" s="5" t="inlineStr">
        <is>
          <t>Management</t>
        </is>
      </c>
      <c r="B14" t="inlineStr">
        <is>
          <t>Stefan Dräger, Gert-Hartwig Lescow, Rainer Klug, Dr. Reiner Piske, Anton Schrofner</t>
        </is>
      </c>
    </row>
    <row r="15">
      <c r="A15" s="5" t="inlineStr">
        <is>
          <t>Aufsichtsrat / Board</t>
        </is>
      </c>
      <c r="B15" t="inlineStr">
        <is>
          <t>Stefan Lauer, Siegfrid Kasang, Bettina van Almsick, Nike Benten, Daniel Friedrich, Prof. Dr. Thorsten Grenz, Uwe Lüders, Thomas Rickers, Dr. Reinhard Zinkann, Astrid Hamker, Stephan Kruse, Maria Dietz</t>
        </is>
      </c>
    </row>
    <row r="16">
      <c r="A16" s="5" t="inlineStr">
        <is>
          <t>Beschreibung</t>
        </is>
      </c>
      <c r="B16" t="inlineStr">
        <is>
          <t>Die Drägerwerk AG &amp; Co. KGaA entwickelt, produziert und vertreibt seit 1889 Geräte und Systeme in den Bereichen Medizin- und Sicherheitstechnik. Zu den Kunden zählen Unternehmen und Institutionen aus der Notfall- und Akutmedizin, dem Personenschutz wie auch aus den Einsatzbereichen stationäre und mobile Gasmesstechnik oder Gefahrenmanagement. Zu den Produkten gehören Anästhesiearbeitsplätze, Beatmungsgeräte, Patientenmonitoring, und Geräte für die Versorgung von Neugeborenen und speziell auch Frühchen. Darüber hinaus bietet das Unternehmen auch IT-Lösungen für den OP und Gasmanagementsysteme und bietet so eine umfassende Ausrüstung für Krankenhäuser. Im Bereich Sicherheit bedient Dräger Feuerwehr, Rettungsdienste, Behörden und die Industrie mit ganzheitlichen Gefahrenmanagementsystemen, wozu Atemschutzausrüstung, Gasmesssysteme, Tauchtechnik oder Alkohol- und Drogenmessgeräte gehören. Zudem werden für Kunden spezielle Lösungen entwickelt wie Brandübungsanlagen, Trainingskonzepte und Schulungen. Copyright 2014 FINANCE BASE AG</t>
        </is>
      </c>
    </row>
    <row r="17">
      <c r="A17" s="5" t="inlineStr">
        <is>
          <t>Profile</t>
        </is>
      </c>
      <c r="B17" t="inlineStr">
        <is>
          <t>Drägerwerk AG &amp; Co. KGaA develops, manufactures and markets in the fields of medical and safety technology since 1889 devices and systems. Its customers include companies and institutions from emergency and acute care, personal security as well as stationary from the areas of application and mobile gas detection technology or risk management. Its products include anesthesia workstations, ventilation equipment, patient monitoring systems, and equipment for the care of newborns, especially premature babies also. In addition, the company also provides IT solutions for the operating room and gas management systems, providing a comprehensive equipment for hospitals. In the security operate Dräger fire, ambulance, authorities and industry with holistic risk management systems, in respiratory protection, gas detection systems, immersion technique or alcohol and drug detection devices include. In addition, special solutions are developed for clients such as fire training systems, training concepts and training.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2781</v>
      </c>
      <c r="D20" t="n">
        <v>2595</v>
      </c>
      <c r="E20" t="n">
        <v>2572</v>
      </c>
      <c r="F20" t="n">
        <v>2524</v>
      </c>
      <c r="G20" t="n">
        <v>2609</v>
      </c>
      <c r="H20" t="n">
        <v>2435</v>
      </c>
      <c r="I20" t="n">
        <v>2374</v>
      </c>
      <c r="J20" t="n">
        <v>2374</v>
      </c>
      <c r="K20" t="n">
        <v>2256</v>
      </c>
      <c r="L20" t="n">
        <v>2177</v>
      </c>
      <c r="M20" t="n">
        <v>1911</v>
      </c>
      <c r="N20" t="n">
        <v>1925</v>
      </c>
      <c r="O20" t="n">
        <v>1820</v>
      </c>
      <c r="P20" t="n">
        <v>1801</v>
      </c>
      <c r="Q20" t="n">
        <v>1631</v>
      </c>
      <c r="R20" t="n">
        <v>1521</v>
      </c>
      <c r="S20" t="n">
        <v>1414</v>
      </c>
      <c r="T20" t="n">
        <v>1333</v>
      </c>
      <c r="U20" t="n">
        <v>1257</v>
      </c>
      <c r="V20" t="n">
        <v>1137</v>
      </c>
      <c r="W20" t="inlineStr">
        <is>
          <t>-</t>
        </is>
      </c>
    </row>
    <row r="21">
      <c r="A21" s="5" t="inlineStr">
        <is>
          <t>Operatives Ergebnis (EBIT)</t>
        </is>
      </c>
      <c r="B21" s="5" t="inlineStr">
        <is>
          <t>EBIT Earning Before Interest &amp; Tax</t>
        </is>
      </c>
      <c r="C21" t="n">
        <v>66.59999999999999</v>
      </c>
      <c r="D21" t="n">
        <v>62.6</v>
      </c>
      <c r="E21" t="n">
        <v>155.7</v>
      </c>
      <c r="F21" t="n">
        <v>136.9</v>
      </c>
      <c r="G21" t="n">
        <v>66.7</v>
      </c>
      <c r="H21" t="n">
        <v>178.6</v>
      </c>
      <c r="I21" t="n">
        <v>200.8</v>
      </c>
      <c r="J21" t="n">
        <v>229.6</v>
      </c>
      <c r="K21" t="n">
        <v>213.6</v>
      </c>
      <c r="L21" t="n">
        <v>206</v>
      </c>
      <c r="M21" t="n">
        <v>80.09999999999999</v>
      </c>
      <c r="N21" t="n">
        <v>105.8</v>
      </c>
      <c r="O21" t="n">
        <v>124.3</v>
      </c>
      <c r="P21" t="n">
        <v>148.2</v>
      </c>
      <c r="Q21" t="n">
        <v>124.8</v>
      </c>
      <c r="R21" t="n">
        <v>96.8</v>
      </c>
      <c r="S21" t="n">
        <v>61.6</v>
      </c>
      <c r="T21" t="n">
        <v>65</v>
      </c>
      <c r="U21" t="n">
        <v>50.7</v>
      </c>
      <c r="V21" t="n">
        <v>-16.7</v>
      </c>
      <c r="W21" t="inlineStr">
        <is>
          <t>-</t>
        </is>
      </c>
    </row>
    <row r="22">
      <c r="A22" s="5" t="inlineStr">
        <is>
          <t>Finanzergebnis</t>
        </is>
      </c>
      <c r="B22" s="5" t="inlineStr">
        <is>
          <t>Financial Result</t>
        </is>
      </c>
      <c r="C22" t="n">
        <v>-17.1</v>
      </c>
      <c r="D22" t="n">
        <v>-10.9</v>
      </c>
      <c r="E22" t="n">
        <v>-12.8</v>
      </c>
      <c r="F22" t="n">
        <v>-15.5</v>
      </c>
      <c r="G22" t="n">
        <v>-17.2</v>
      </c>
      <c r="H22" t="n">
        <v>-25</v>
      </c>
      <c r="I22" t="n">
        <v>-23.4</v>
      </c>
      <c r="J22" t="n">
        <v>-33.2</v>
      </c>
      <c r="K22" t="n">
        <v>-32.9</v>
      </c>
      <c r="L22" t="n">
        <v>-52.3</v>
      </c>
      <c r="M22" t="n">
        <v>-30.8</v>
      </c>
      <c r="N22" t="n">
        <v>-31.1</v>
      </c>
      <c r="O22" t="n">
        <v>-32.9</v>
      </c>
      <c r="P22" t="n">
        <v>-34.6</v>
      </c>
      <c r="Q22" t="n">
        <v>-27.8</v>
      </c>
      <c r="R22" t="n">
        <v>-25.6</v>
      </c>
      <c r="S22" t="n">
        <v>-11.2</v>
      </c>
      <c r="T22" t="n">
        <v>-13.8</v>
      </c>
      <c r="U22" t="n">
        <v>-16.9</v>
      </c>
      <c r="V22" t="n">
        <v>-16.8</v>
      </c>
      <c r="W22" t="inlineStr">
        <is>
          <t>-</t>
        </is>
      </c>
    </row>
    <row r="23">
      <c r="A23" s="5" t="inlineStr">
        <is>
          <t>Ergebnis vor Steuer (EBT)</t>
        </is>
      </c>
      <c r="B23" s="5" t="inlineStr">
        <is>
          <t>EBT Earning Before Tax</t>
        </is>
      </c>
      <c r="C23" t="n">
        <v>49.5</v>
      </c>
      <c r="D23" t="n">
        <v>51.7</v>
      </c>
      <c r="E23" t="n">
        <v>142.9</v>
      </c>
      <c r="F23" t="n">
        <v>121.4</v>
      </c>
      <c r="G23" t="n">
        <v>49.5</v>
      </c>
      <c r="H23" t="n">
        <v>153.6</v>
      </c>
      <c r="I23" t="n">
        <v>177.4</v>
      </c>
      <c r="J23" t="n">
        <v>196.4</v>
      </c>
      <c r="K23" t="n">
        <v>180.7</v>
      </c>
      <c r="L23" t="n">
        <v>153.7</v>
      </c>
      <c r="M23" t="n">
        <v>49.3</v>
      </c>
      <c r="N23" t="n">
        <v>74.7</v>
      </c>
      <c r="O23" t="n">
        <v>91.40000000000001</v>
      </c>
      <c r="P23" t="n">
        <v>113.6</v>
      </c>
      <c r="Q23" t="n">
        <v>97</v>
      </c>
      <c r="R23" t="n">
        <v>71.2</v>
      </c>
      <c r="S23" t="n">
        <v>50.4</v>
      </c>
      <c r="T23" t="n">
        <v>51.2</v>
      </c>
      <c r="U23" t="n">
        <v>33.8</v>
      </c>
      <c r="V23" t="n">
        <v>-33.5</v>
      </c>
      <c r="W23" t="inlineStr">
        <is>
          <t>-</t>
        </is>
      </c>
    </row>
    <row r="24">
      <c r="A24" s="5" t="inlineStr">
        <is>
          <t>Steuern auf Einkommen und Ertrag</t>
        </is>
      </c>
      <c r="B24" s="5" t="inlineStr">
        <is>
          <t>Taxes on income and earnings</t>
        </is>
      </c>
      <c r="C24" t="n">
        <v>15.7</v>
      </c>
      <c r="D24" t="n">
        <v>16.8</v>
      </c>
      <c r="E24" t="n">
        <v>44.4</v>
      </c>
      <c r="F24" t="n">
        <v>39.6</v>
      </c>
      <c r="G24" t="n">
        <v>16.2</v>
      </c>
      <c r="H24" t="n">
        <v>48.9</v>
      </c>
      <c r="I24" t="n">
        <v>57.5</v>
      </c>
      <c r="J24" t="n">
        <v>61.4</v>
      </c>
      <c r="K24" t="n">
        <v>55.7</v>
      </c>
      <c r="L24" t="n">
        <v>48.9</v>
      </c>
      <c r="M24" t="n">
        <v>16.8</v>
      </c>
      <c r="N24" t="n">
        <v>28.1</v>
      </c>
      <c r="O24" t="n">
        <v>30.6</v>
      </c>
      <c r="P24" t="n">
        <v>39.7</v>
      </c>
      <c r="Q24" t="n">
        <v>37.4</v>
      </c>
      <c r="R24" t="n">
        <v>33.3</v>
      </c>
      <c r="S24" t="n">
        <v>25.1</v>
      </c>
      <c r="T24" t="n">
        <v>23.7</v>
      </c>
      <c r="U24" t="n">
        <v>18.6</v>
      </c>
      <c r="V24" t="n">
        <v>22.1</v>
      </c>
      <c r="W24" t="inlineStr">
        <is>
          <t>-</t>
        </is>
      </c>
    </row>
    <row r="25">
      <c r="A25" s="5" t="inlineStr">
        <is>
          <t>Ergebnis nach Steuer</t>
        </is>
      </c>
      <c r="B25" s="5" t="inlineStr">
        <is>
          <t>Earnings after tax</t>
        </is>
      </c>
      <c r="C25" t="n">
        <v>33.8</v>
      </c>
      <c r="D25" t="n">
        <v>34.9</v>
      </c>
      <c r="E25" t="n">
        <v>98.5</v>
      </c>
      <c r="F25" t="n">
        <v>81.7</v>
      </c>
      <c r="G25" t="n">
        <v>33.3</v>
      </c>
      <c r="H25" t="n">
        <v>104.7</v>
      </c>
      <c r="I25" t="n">
        <v>119.9</v>
      </c>
      <c r="J25" t="n">
        <v>135</v>
      </c>
      <c r="K25" t="n">
        <v>125.1</v>
      </c>
      <c r="L25" t="n">
        <v>104.8</v>
      </c>
      <c r="M25" t="n">
        <v>32.5</v>
      </c>
      <c r="N25" t="n">
        <v>46.6</v>
      </c>
      <c r="O25" t="n">
        <v>60.8</v>
      </c>
      <c r="P25" t="n">
        <v>73.90000000000001</v>
      </c>
      <c r="Q25" t="n">
        <v>59.6</v>
      </c>
      <c r="R25" t="n">
        <v>37.9</v>
      </c>
      <c r="S25" t="n">
        <v>23.3</v>
      </c>
      <c r="T25" t="n">
        <v>24.8</v>
      </c>
      <c r="U25" t="n">
        <v>13.4</v>
      </c>
      <c r="V25" t="n">
        <v>-58</v>
      </c>
      <c r="W25" t="inlineStr">
        <is>
          <t>-</t>
        </is>
      </c>
    </row>
    <row r="26">
      <c r="A26" s="5" t="inlineStr">
        <is>
          <t>Minderheitenanteil</t>
        </is>
      </c>
      <c r="B26" s="5" t="inlineStr">
        <is>
          <t>Minority Share</t>
        </is>
      </c>
      <c r="C26" t="n">
        <v>-0.4</v>
      </c>
      <c r="D26" t="n">
        <v>-0.5</v>
      </c>
      <c r="E26" t="n">
        <v>0.03</v>
      </c>
      <c r="F26" t="n">
        <v>-0.3</v>
      </c>
      <c r="G26" t="n">
        <v>0.3</v>
      </c>
      <c r="H26" t="n">
        <v>0.1</v>
      </c>
      <c r="I26" t="n">
        <v>-0.6</v>
      </c>
      <c r="J26" t="n">
        <v>-3.3</v>
      </c>
      <c r="K26" t="n">
        <v>-2.8</v>
      </c>
      <c r="L26" t="n">
        <v>-2.2</v>
      </c>
      <c r="M26" t="n">
        <v>-13.5</v>
      </c>
      <c r="N26" t="n">
        <v>-14.1</v>
      </c>
      <c r="O26" t="n">
        <v>-14.6</v>
      </c>
      <c r="P26" t="n">
        <v>-30.3</v>
      </c>
      <c r="Q26" t="n">
        <v>-22.7</v>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33.8</v>
      </c>
      <c r="D27" t="n">
        <v>34.4</v>
      </c>
      <c r="E27" t="n">
        <v>98.5</v>
      </c>
      <c r="F27" t="n">
        <v>60.9</v>
      </c>
      <c r="G27" t="n">
        <v>32.7</v>
      </c>
      <c r="H27" t="n">
        <v>96.59999999999999</v>
      </c>
      <c r="I27" t="n">
        <v>114.6</v>
      </c>
      <c r="J27" t="n">
        <v>126.4</v>
      </c>
      <c r="K27" t="n">
        <v>120.7</v>
      </c>
      <c r="L27" t="n">
        <v>102.6</v>
      </c>
      <c r="M27" t="n">
        <v>19</v>
      </c>
      <c r="N27" t="n">
        <v>32.5</v>
      </c>
      <c r="O27" t="n">
        <v>46.1</v>
      </c>
      <c r="P27" t="n">
        <v>43.7</v>
      </c>
      <c r="Q27" t="n">
        <v>36.9</v>
      </c>
      <c r="R27" t="n">
        <v>47.3</v>
      </c>
      <c r="S27" t="n">
        <v>37.8</v>
      </c>
      <c r="T27" t="n">
        <v>19.8</v>
      </c>
      <c r="U27" t="n">
        <v>10.2</v>
      </c>
      <c r="V27" t="n">
        <v>-58.6</v>
      </c>
      <c r="W27" t="inlineStr">
        <is>
          <t>-</t>
        </is>
      </c>
    </row>
    <row r="28">
      <c r="A28" s="5" t="inlineStr">
        <is>
          <t>Summe Umlaufvermögen</t>
        </is>
      </c>
      <c r="B28" s="5" t="inlineStr">
        <is>
          <t>Current Assets</t>
        </is>
      </c>
      <c r="C28" t="n">
        <v>1510</v>
      </c>
      <c r="D28" t="n">
        <v>1477</v>
      </c>
      <c r="E28" t="n">
        <v>1426</v>
      </c>
      <c r="F28" t="n">
        <v>1394</v>
      </c>
      <c r="G28" t="n">
        <v>1404</v>
      </c>
      <c r="H28" t="n">
        <v>1453</v>
      </c>
      <c r="I28" t="n">
        <v>1348</v>
      </c>
      <c r="J28" t="n">
        <v>1390</v>
      </c>
      <c r="K28" t="n">
        <v>1425</v>
      </c>
      <c r="L28" t="n">
        <v>1296</v>
      </c>
      <c r="M28" t="n">
        <v>1228</v>
      </c>
      <c r="N28" t="n">
        <v>1077</v>
      </c>
      <c r="O28" t="n">
        <v>1071</v>
      </c>
      <c r="P28" t="n">
        <v>1139</v>
      </c>
      <c r="Q28" t="n">
        <v>1058</v>
      </c>
      <c r="R28" t="n">
        <v>950.1</v>
      </c>
      <c r="S28" t="n">
        <v>840.4</v>
      </c>
      <c r="T28" t="n">
        <v>626.4</v>
      </c>
      <c r="U28" t="n">
        <v>630.3</v>
      </c>
      <c r="V28" t="n">
        <v>616.9</v>
      </c>
      <c r="W28" t="inlineStr">
        <is>
          <t>-</t>
        </is>
      </c>
    </row>
    <row r="29">
      <c r="A29" s="5" t="inlineStr">
        <is>
          <t>Summe Anlagevermögen</t>
        </is>
      </c>
      <c r="B29" s="5" t="inlineStr">
        <is>
          <t>Fixed Assets</t>
        </is>
      </c>
      <c r="C29" t="n">
        <v>883.6</v>
      </c>
      <c r="D29" t="n">
        <v>789</v>
      </c>
      <c r="E29" t="n">
        <v>795.3</v>
      </c>
      <c r="F29" t="n">
        <v>784.8</v>
      </c>
      <c r="G29" t="n">
        <v>771.9</v>
      </c>
      <c r="H29" t="n">
        <v>662</v>
      </c>
      <c r="I29" t="n">
        <v>605.3</v>
      </c>
      <c r="J29" t="n">
        <v>574.7</v>
      </c>
      <c r="K29" t="n">
        <v>585.7</v>
      </c>
      <c r="L29" t="n">
        <v>571.5</v>
      </c>
      <c r="M29" t="n">
        <v>562.8</v>
      </c>
      <c r="N29" t="n">
        <v>506.8</v>
      </c>
      <c r="O29" t="n">
        <v>495.8</v>
      </c>
      <c r="P29" t="n">
        <v>421.1</v>
      </c>
      <c r="Q29" t="n">
        <v>400.1</v>
      </c>
      <c r="R29" t="n">
        <v>396</v>
      </c>
      <c r="S29" t="n">
        <v>336.9</v>
      </c>
      <c r="T29" t="n">
        <v>201</v>
      </c>
      <c r="U29" t="n">
        <v>214.7</v>
      </c>
      <c r="V29" t="n">
        <v>217.2</v>
      </c>
      <c r="W29" t="inlineStr">
        <is>
          <t>-</t>
        </is>
      </c>
    </row>
    <row r="30">
      <c r="A30" s="5" t="inlineStr">
        <is>
          <t>Summe Aktiva</t>
        </is>
      </c>
      <c r="B30" s="5" t="inlineStr">
        <is>
          <t>Total Assets</t>
        </is>
      </c>
      <c r="C30" t="n">
        <v>2571</v>
      </c>
      <c r="D30" t="n">
        <v>2410</v>
      </c>
      <c r="E30" t="n">
        <v>2354</v>
      </c>
      <c r="F30" t="n">
        <v>2312</v>
      </c>
      <c r="G30" t="n">
        <v>2311</v>
      </c>
      <c r="H30" t="n">
        <v>2234</v>
      </c>
      <c r="I30" t="n">
        <v>2065</v>
      </c>
      <c r="J30" t="n">
        <v>2101</v>
      </c>
      <c r="K30" t="n">
        <v>2115</v>
      </c>
      <c r="L30" t="n">
        <v>1977</v>
      </c>
      <c r="M30" t="n">
        <v>1886</v>
      </c>
      <c r="N30" t="n">
        <v>1655</v>
      </c>
      <c r="O30" t="n">
        <v>1638</v>
      </c>
      <c r="P30" t="n">
        <v>1636</v>
      </c>
      <c r="Q30" t="n">
        <v>1536</v>
      </c>
      <c r="R30" t="n">
        <v>1423</v>
      </c>
      <c r="S30" t="n">
        <v>1197</v>
      </c>
      <c r="T30" t="n">
        <v>845.5</v>
      </c>
      <c r="U30" t="n">
        <v>867.3</v>
      </c>
      <c r="V30" t="n">
        <v>854.1</v>
      </c>
      <c r="W30" t="inlineStr">
        <is>
          <t>-</t>
        </is>
      </c>
    </row>
    <row r="31">
      <c r="A31" s="5" t="inlineStr">
        <is>
          <t>Summe kurzfristiges Fremdkapital</t>
        </is>
      </c>
      <c r="B31" s="5" t="inlineStr">
        <is>
          <t>Short-Term Debt</t>
        </is>
      </c>
      <c r="C31" t="n">
        <v>746.6</v>
      </c>
      <c r="D31" t="n">
        <v>723.3</v>
      </c>
      <c r="E31" t="n">
        <v>697.4</v>
      </c>
      <c r="F31" t="n">
        <v>670.6</v>
      </c>
      <c r="G31" t="n">
        <v>819.6</v>
      </c>
      <c r="H31" t="n">
        <v>750.1</v>
      </c>
      <c r="I31" t="n">
        <v>677.4</v>
      </c>
      <c r="J31" t="n">
        <v>758.3</v>
      </c>
      <c r="K31" t="n">
        <v>735.2</v>
      </c>
      <c r="L31" t="n">
        <v>753.8</v>
      </c>
      <c r="M31" t="n">
        <v>777.1</v>
      </c>
      <c r="N31" t="n">
        <v>557.9</v>
      </c>
      <c r="O31" t="n">
        <v>547.3</v>
      </c>
      <c r="P31" t="n">
        <v>578</v>
      </c>
      <c r="Q31" t="n">
        <v>498.8</v>
      </c>
      <c r="R31" t="n">
        <v>566.9</v>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748</v>
      </c>
      <c r="D32" t="n">
        <v>606.2</v>
      </c>
      <c r="E32" t="n">
        <v>588.6</v>
      </c>
      <c r="F32" t="n">
        <v>638.2</v>
      </c>
      <c r="G32" t="n">
        <v>545.9</v>
      </c>
      <c r="H32" t="n">
        <v>587.4</v>
      </c>
      <c r="I32" t="n">
        <v>571.6</v>
      </c>
      <c r="J32" t="n">
        <v>615.7</v>
      </c>
      <c r="K32" t="n">
        <v>650.4</v>
      </c>
      <c r="L32" t="n">
        <v>586.6</v>
      </c>
      <c r="M32" t="n">
        <v>714.9</v>
      </c>
      <c r="N32" t="n">
        <v>579.2</v>
      </c>
      <c r="O32" t="n">
        <v>584.7</v>
      </c>
      <c r="P32" t="n">
        <v>518.3</v>
      </c>
      <c r="Q32" t="n">
        <v>534.7</v>
      </c>
      <c r="R32" t="n">
        <v>378.9</v>
      </c>
      <c r="S32" t="inlineStr">
        <is>
          <t>-</t>
        </is>
      </c>
      <c r="T32" t="inlineStr">
        <is>
          <t>-</t>
        </is>
      </c>
      <c r="U32" t="inlineStr">
        <is>
          <t>-</t>
        </is>
      </c>
      <c r="V32" t="inlineStr">
        <is>
          <t>-</t>
        </is>
      </c>
      <c r="W32" t="inlineStr">
        <is>
          <t>-</t>
        </is>
      </c>
    </row>
    <row r="33">
      <c r="A33" s="5" t="inlineStr">
        <is>
          <t>Summe Fremdkapital</t>
        </is>
      </c>
      <c r="B33" s="5" t="inlineStr">
        <is>
          <t>Total Liabilities</t>
        </is>
      </c>
      <c r="C33" t="n">
        <v>1495</v>
      </c>
      <c r="D33" t="n">
        <v>1330</v>
      </c>
      <c r="E33" t="n">
        <v>1286</v>
      </c>
      <c r="F33" t="n">
        <v>1309</v>
      </c>
      <c r="G33" t="n">
        <v>1366</v>
      </c>
      <c r="H33" t="n">
        <v>1338</v>
      </c>
      <c r="I33" t="n">
        <v>1249</v>
      </c>
      <c r="J33" t="n">
        <v>1374</v>
      </c>
      <c r="K33" t="n">
        <v>1386</v>
      </c>
      <c r="L33" t="n">
        <v>1340</v>
      </c>
      <c r="M33" t="n">
        <v>1492</v>
      </c>
      <c r="N33" t="n">
        <v>1137</v>
      </c>
      <c r="O33" t="n">
        <v>1132</v>
      </c>
      <c r="P33" t="n">
        <v>1096</v>
      </c>
      <c r="Q33" t="n">
        <v>1033</v>
      </c>
      <c r="R33" t="n">
        <v>945.8</v>
      </c>
      <c r="S33" t="n">
        <v>697.3</v>
      </c>
      <c r="T33" t="n">
        <v>675.4</v>
      </c>
      <c r="U33" t="n">
        <v>695.3</v>
      </c>
      <c r="V33" t="n">
        <v>692.5</v>
      </c>
      <c r="W33" t="inlineStr">
        <is>
          <t>-</t>
        </is>
      </c>
    </row>
    <row r="34">
      <c r="A34" s="5" t="inlineStr">
        <is>
          <t>Minderheitenanteil</t>
        </is>
      </c>
      <c r="B34" s="5" t="inlineStr">
        <is>
          <t>Minority Share</t>
        </is>
      </c>
      <c r="C34" t="n">
        <v>1.6</v>
      </c>
      <c r="D34" t="n">
        <v>1.4</v>
      </c>
      <c r="E34" t="n">
        <v>1.3</v>
      </c>
      <c r="F34" t="n">
        <v>2</v>
      </c>
      <c r="G34" t="n">
        <v>1.6</v>
      </c>
      <c r="H34" t="n">
        <v>2.1</v>
      </c>
      <c r="I34" t="n">
        <v>4</v>
      </c>
      <c r="J34" t="n">
        <v>6.7</v>
      </c>
      <c r="K34" t="n">
        <v>6.5</v>
      </c>
      <c r="L34" t="n">
        <v>5.4</v>
      </c>
      <c r="M34" t="n">
        <v>4.5</v>
      </c>
      <c r="N34" t="n">
        <v>179.1</v>
      </c>
      <c r="O34" t="n">
        <v>179.1</v>
      </c>
      <c r="P34" t="n">
        <v>251.5</v>
      </c>
      <c r="Q34" t="n">
        <v>245.1</v>
      </c>
      <c r="R34" t="n">
        <v>243.6</v>
      </c>
      <c r="S34" t="n">
        <v>222</v>
      </c>
      <c r="T34" t="inlineStr">
        <is>
          <t>-</t>
        </is>
      </c>
      <c r="U34" t="inlineStr">
        <is>
          <t>-</t>
        </is>
      </c>
      <c r="V34" t="inlineStr">
        <is>
          <t>-</t>
        </is>
      </c>
      <c r="W34" t="inlineStr">
        <is>
          <t>-</t>
        </is>
      </c>
    </row>
    <row r="35">
      <c r="A35" s="5" t="inlineStr">
        <is>
          <t>Summe Eigenkapital</t>
        </is>
      </c>
      <c r="B35" s="5" t="inlineStr">
        <is>
          <t>Equity</t>
        </is>
      </c>
      <c r="C35" t="n">
        <v>1075</v>
      </c>
      <c r="D35" t="n">
        <v>1079</v>
      </c>
      <c r="E35" t="n">
        <v>1067</v>
      </c>
      <c r="F35" t="n">
        <v>1002</v>
      </c>
      <c r="G35" t="n">
        <v>944.3</v>
      </c>
      <c r="H35" t="n">
        <v>894.5</v>
      </c>
      <c r="I35" t="n">
        <v>812</v>
      </c>
      <c r="J35" t="n">
        <v>720.5</v>
      </c>
      <c r="K35" t="n">
        <v>723.1</v>
      </c>
      <c r="L35" t="n">
        <v>631.2</v>
      </c>
      <c r="M35" t="n">
        <v>389.3</v>
      </c>
      <c r="N35" t="n">
        <v>338.5</v>
      </c>
      <c r="O35" t="n">
        <v>326.4</v>
      </c>
      <c r="P35" t="n">
        <v>288.5</v>
      </c>
      <c r="Q35" t="n">
        <v>257.7</v>
      </c>
      <c r="R35" t="n">
        <v>233.7</v>
      </c>
      <c r="S35" t="n">
        <v>277.2</v>
      </c>
      <c r="T35" t="n">
        <v>170.1</v>
      </c>
      <c r="U35" t="n">
        <v>172</v>
      </c>
      <c r="V35" t="n">
        <v>161.6</v>
      </c>
      <c r="W35" t="inlineStr">
        <is>
          <t>-</t>
        </is>
      </c>
    </row>
    <row r="36">
      <c r="A36" s="5" t="inlineStr">
        <is>
          <t>Summe Passiva</t>
        </is>
      </c>
      <c r="B36" s="5" t="inlineStr">
        <is>
          <t>Liabilities &amp; Shareholder Equity</t>
        </is>
      </c>
      <c r="C36" t="n">
        <v>2571</v>
      </c>
      <c r="D36" t="n">
        <v>2410</v>
      </c>
      <c r="E36" t="n">
        <v>2354</v>
      </c>
      <c r="F36" t="n">
        <v>2312</v>
      </c>
      <c r="G36" t="n">
        <v>2311</v>
      </c>
      <c r="H36" t="n">
        <v>2234</v>
      </c>
      <c r="I36" t="n">
        <v>2065</v>
      </c>
      <c r="J36" t="n">
        <v>2101</v>
      </c>
      <c r="K36" t="n">
        <v>2115</v>
      </c>
      <c r="L36" t="n">
        <v>1977</v>
      </c>
      <c r="M36" t="n">
        <v>1886</v>
      </c>
      <c r="N36" t="n">
        <v>1655</v>
      </c>
      <c r="O36" t="n">
        <v>1638</v>
      </c>
      <c r="P36" t="n">
        <v>1636</v>
      </c>
      <c r="Q36" t="n">
        <v>1536</v>
      </c>
      <c r="R36" t="n">
        <v>1423</v>
      </c>
      <c r="S36" t="n">
        <v>1197</v>
      </c>
      <c r="T36" t="n">
        <v>845.5</v>
      </c>
      <c r="U36" t="n">
        <v>867.3</v>
      </c>
      <c r="V36" t="n">
        <v>854.1</v>
      </c>
      <c r="W36" t="inlineStr">
        <is>
          <t>-</t>
        </is>
      </c>
    </row>
    <row r="37">
      <c r="A37" s="5" t="inlineStr">
        <is>
          <t>Mio.Aktien im Umlauf</t>
        </is>
      </c>
      <c r="B37" s="5" t="inlineStr">
        <is>
          <t>Million shares outstanding</t>
        </is>
      </c>
      <c r="C37" t="n">
        <v>17.76</v>
      </c>
      <c r="D37" t="n">
        <v>17.76</v>
      </c>
      <c r="E37" t="n">
        <v>17.76</v>
      </c>
      <c r="F37" t="n">
        <v>17.76</v>
      </c>
      <c r="G37" t="n">
        <v>17.76</v>
      </c>
      <c r="H37" t="n">
        <v>17.26</v>
      </c>
      <c r="I37" t="n">
        <v>16.51</v>
      </c>
      <c r="J37" t="n">
        <v>16.51</v>
      </c>
      <c r="K37" t="n">
        <v>16.6</v>
      </c>
      <c r="L37" t="n">
        <v>16.5</v>
      </c>
      <c r="M37" t="n">
        <v>12.7</v>
      </c>
      <c r="N37" t="n">
        <v>12.7</v>
      </c>
      <c r="O37" t="n">
        <v>12.7</v>
      </c>
      <c r="P37" t="n">
        <v>12.7</v>
      </c>
      <c r="Q37" t="n">
        <v>12.7</v>
      </c>
      <c r="R37" t="n">
        <v>12.7</v>
      </c>
      <c r="S37" t="n">
        <v>12.7</v>
      </c>
      <c r="T37" t="n">
        <v>12.7</v>
      </c>
      <c r="U37" t="n">
        <v>12.7</v>
      </c>
      <c r="V37" t="n">
        <v>12.7</v>
      </c>
      <c r="W37" t="inlineStr">
        <is>
          <t>-</t>
        </is>
      </c>
    </row>
    <row r="38">
      <c r="A38" s="5" t="inlineStr">
        <is>
          <t>Mio.Aktien im Umlauf</t>
        </is>
      </c>
      <c r="B38" s="5" t="inlineStr">
        <is>
          <t>Million shares outstanding</t>
        </is>
      </c>
      <c r="C38" t="n">
        <v>7.6</v>
      </c>
      <c r="D38" t="n">
        <v>7.6</v>
      </c>
      <c r="E38" t="n">
        <v>7.6</v>
      </c>
      <c r="F38" t="n">
        <v>7.6</v>
      </c>
      <c r="G38" t="n">
        <v>7.6</v>
      </c>
      <c r="H38" t="n">
        <v>7.1</v>
      </c>
      <c r="I38" t="n">
        <v>6.35</v>
      </c>
      <c r="J38" t="n">
        <v>6.35</v>
      </c>
      <c r="K38" t="n">
        <v>6.35</v>
      </c>
      <c r="L38" t="n">
        <v>6.4</v>
      </c>
      <c r="M38" t="n">
        <v>6.4</v>
      </c>
      <c r="N38" t="n">
        <v>6.4</v>
      </c>
      <c r="O38" t="n">
        <v>6.4</v>
      </c>
      <c r="P38" t="n">
        <v>6.4</v>
      </c>
      <c r="Q38" t="n">
        <v>6.4</v>
      </c>
      <c r="R38" t="n">
        <v>6.4</v>
      </c>
      <c r="S38" t="n">
        <v>6.4</v>
      </c>
      <c r="T38" t="n">
        <v>6.4</v>
      </c>
      <c r="U38" t="n">
        <v>6.4</v>
      </c>
      <c r="V38" t="n">
        <v>6.4</v>
      </c>
      <c r="W38" t="inlineStr">
        <is>
          <t>-</t>
        </is>
      </c>
    </row>
    <row r="39">
      <c r="A39" s="5" t="inlineStr">
        <is>
          <t>Ergebnis je Aktie (brutto)</t>
        </is>
      </c>
      <c r="B39" s="5" t="inlineStr">
        <is>
          <t>Earnings per share</t>
        </is>
      </c>
      <c r="C39" t="n">
        <v>2.79</v>
      </c>
      <c r="D39" t="n">
        <v>2.91</v>
      </c>
      <c r="E39" t="n">
        <v>8.050000000000001</v>
      </c>
      <c r="F39" t="n">
        <v>6.84</v>
      </c>
      <c r="G39" t="n">
        <v>2.79</v>
      </c>
      <c r="H39" t="n">
        <v>8.9</v>
      </c>
      <c r="I39" t="n">
        <v>10.75</v>
      </c>
      <c r="J39" t="n">
        <v>11.9</v>
      </c>
      <c r="K39" t="n">
        <v>10.89</v>
      </c>
      <c r="L39" t="n">
        <v>9.32</v>
      </c>
      <c r="M39" t="n">
        <v>3.88</v>
      </c>
      <c r="N39" t="n">
        <v>5.88</v>
      </c>
      <c r="O39" t="n">
        <v>7.2</v>
      </c>
      <c r="P39" t="n">
        <v>8.94</v>
      </c>
      <c r="Q39" t="n">
        <v>7.64</v>
      </c>
      <c r="R39" t="n">
        <v>5.61</v>
      </c>
      <c r="S39" t="n">
        <v>3.97</v>
      </c>
      <c r="T39" t="n">
        <v>4.03</v>
      </c>
      <c r="U39" t="n">
        <v>2.66</v>
      </c>
      <c r="V39" t="n">
        <v>-2.64</v>
      </c>
      <c r="W39" t="inlineStr">
        <is>
          <t>-</t>
        </is>
      </c>
    </row>
    <row r="40">
      <c r="A40" s="5" t="inlineStr">
        <is>
          <t>Ergebnis je Aktie (unverwässert)</t>
        </is>
      </c>
      <c r="B40" s="5" t="inlineStr">
        <is>
          <t>Basic Earnings per share</t>
        </is>
      </c>
      <c r="C40" t="n">
        <v>1.44</v>
      </c>
      <c r="D40" t="n">
        <v>1.48</v>
      </c>
      <c r="E40" t="n">
        <v>4.18</v>
      </c>
      <c r="F40" t="n">
        <v>3.46</v>
      </c>
      <c r="G40" t="n">
        <v>1.46</v>
      </c>
      <c r="H40" t="n">
        <v>4.58</v>
      </c>
      <c r="I40" t="n">
        <v>5.3</v>
      </c>
      <c r="J40" t="n">
        <v>7.69</v>
      </c>
      <c r="K40" t="n">
        <v>7.35</v>
      </c>
      <c r="L40" t="n">
        <v>6.25</v>
      </c>
      <c r="M40" t="n">
        <v>1.2</v>
      </c>
      <c r="N40" t="n">
        <v>2.59</v>
      </c>
      <c r="O40" t="n">
        <v>3.66</v>
      </c>
      <c r="P40" t="n">
        <v>3.47</v>
      </c>
      <c r="Q40" t="n">
        <v>2.93</v>
      </c>
      <c r="R40" t="n">
        <v>2.02</v>
      </c>
      <c r="S40" t="n">
        <v>2.98</v>
      </c>
      <c r="T40" t="n">
        <v>1.56</v>
      </c>
      <c r="U40" t="n">
        <v>0.8</v>
      </c>
      <c r="V40" t="n">
        <v>-4.61</v>
      </c>
      <c r="W40" t="inlineStr">
        <is>
          <t>-</t>
        </is>
      </c>
    </row>
    <row r="41">
      <c r="A41" s="5" t="inlineStr">
        <is>
          <t>Ergebnis je Aktie (verwässert)</t>
        </is>
      </c>
      <c r="B41" s="5" t="inlineStr">
        <is>
          <t>Diluted Earnings per share</t>
        </is>
      </c>
      <c r="C41" t="n">
        <v>1.44</v>
      </c>
      <c r="D41" t="n">
        <v>1.48</v>
      </c>
      <c r="E41" t="n">
        <v>4.18</v>
      </c>
      <c r="F41" t="n">
        <v>3.46</v>
      </c>
      <c r="G41" t="n">
        <v>1.46</v>
      </c>
      <c r="H41" t="n">
        <v>4.59</v>
      </c>
      <c r="I41" t="n">
        <v>5.23</v>
      </c>
      <c r="J41" t="n">
        <v>7.57</v>
      </c>
      <c r="K41" t="n">
        <v>7.29</v>
      </c>
      <c r="L41" t="n">
        <v>6.25</v>
      </c>
      <c r="M41" t="n">
        <v>1.2</v>
      </c>
      <c r="N41" t="n">
        <v>2.59</v>
      </c>
      <c r="O41" t="n">
        <v>3.66</v>
      </c>
      <c r="P41" t="n">
        <v>3.47</v>
      </c>
      <c r="Q41" t="n">
        <v>2.93</v>
      </c>
      <c r="R41" t="n">
        <v>2.02</v>
      </c>
      <c r="S41" t="n">
        <v>2.98</v>
      </c>
      <c r="T41" t="n">
        <v>1.56</v>
      </c>
      <c r="U41" t="n">
        <v>0.8</v>
      </c>
      <c r="V41" t="inlineStr">
        <is>
          <t>-</t>
        </is>
      </c>
      <c r="W41" t="inlineStr">
        <is>
          <t>-</t>
        </is>
      </c>
    </row>
    <row r="42">
      <c r="A42" s="5" t="inlineStr">
        <is>
          <t>Dividende je Aktie</t>
        </is>
      </c>
      <c r="B42" s="5" t="inlineStr">
        <is>
          <t>Dividend per share</t>
        </is>
      </c>
      <c r="C42" t="n">
        <v>0.19</v>
      </c>
      <c r="D42" t="n">
        <v>0.19</v>
      </c>
      <c r="E42" t="n">
        <v>0.46</v>
      </c>
      <c r="F42" t="n">
        <v>0.19</v>
      </c>
      <c r="G42" t="n">
        <v>0.19</v>
      </c>
      <c r="H42" t="n">
        <v>1.39</v>
      </c>
      <c r="I42" t="n">
        <v>0.83</v>
      </c>
      <c r="J42" t="n">
        <v>0.92</v>
      </c>
      <c r="K42" t="n">
        <v>0.19</v>
      </c>
      <c r="L42" t="n">
        <v>1.19</v>
      </c>
      <c r="M42" t="n">
        <v>0.4</v>
      </c>
      <c r="N42" t="n">
        <v>0.35</v>
      </c>
      <c r="O42" t="n">
        <v>0.55</v>
      </c>
      <c r="P42" t="n">
        <v>0.55</v>
      </c>
      <c r="Q42" t="n">
        <v>0.5</v>
      </c>
      <c r="R42" t="n">
        <v>0.45</v>
      </c>
      <c r="S42" t="n">
        <v>0.4</v>
      </c>
      <c r="T42" t="n">
        <v>0.35</v>
      </c>
      <c r="U42" t="n">
        <v>0.26</v>
      </c>
      <c r="V42" t="inlineStr">
        <is>
          <t>-</t>
        </is>
      </c>
      <c r="W42" t="inlineStr">
        <is>
          <t>-</t>
        </is>
      </c>
    </row>
    <row r="43">
      <c r="A43" s="5" t="inlineStr">
        <is>
          <t>Dividendenausschüttung in Mio</t>
        </is>
      </c>
      <c r="B43" s="5" t="inlineStr">
        <is>
          <t>Dividend Payment in M</t>
        </is>
      </c>
      <c r="C43" t="n">
        <v>1.44</v>
      </c>
      <c r="D43" t="n">
        <v>1.44</v>
      </c>
      <c r="E43" t="n">
        <v>3.5</v>
      </c>
      <c r="F43" t="n">
        <v>2.77</v>
      </c>
      <c r="G43" t="n">
        <v>2.77</v>
      </c>
      <c r="H43" t="n">
        <v>34.6</v>
      </c>
      <c r="I43" t="n">
        <v>19.8</v>
      </c>
      <c r="J43" t="n">
        <v>21.9</v>
      </c>
      <c r="K43" t="n">
        <v>3.8</v>
      </c>
      <c r="L43" t="n">
        <v>35.3</v>
      </c>
      <c r="M43" t="n">
        <v>9.800000000000001</v>
      </c>
      <c r="N43" t="n">
        <v>8.5</v>
      </c>
      <c r="O43" t="n">
        <v>13.8</v>
      </c>
      <c r="P43" t="n">
        <v>6.6</v>
      </c>
      <c r="Q43" t="n">
        <v>6</v>
      </c>
      <c r="R43" t="n">
        <v>5.3</v>
      </c>
      <c r="S43" t="n">
        <v>4.7</v>
      </c>
      <c r="T43" t="n">
        <v>4.1</v>
      </c>
      <c r="U43" t="n">
        <v>2.5</v>
      </c>
      <c r="V43" t="inlineStr">
        <is>
          <t>-</t>
        </is>
      </c>
      <c r="W43" t="inlineStr">
        <is>
          <t>-</t>
        </is>
      </c>
    </row>
    <row r="44">
      <c r="A44" s="5" t="inlineStr">
        <is>
          <t>Umsatz</t>
        </is>
      </c>
      <c r="B44" s="5" t="inlineStr">
        <is>
          <t>Revenue</t>
        </is>
      </c>
      <c r="C44" t="n">
        <v>156.58</v>
      </c>
      <c r="D44" t="n">
        <v>146.11</v>
      </c>
      <c r="E44" t="n">
        <v>144.84</v>
      </c>
      <c r="F44" t="n">
        <v>142.11</v>
      </c>
      <c r="G44" t="n">
        <v>146.9</v>
      </c>
      <c r="H44" t="n">
        <v>141.06</v>
      </c>
      <c r="I44" t="n">
        <v>143.8</v>
      </c>
      <c r="J44" t="n">
        <v>143.76</v>
      </c>
      <c r="K44" t="n">
        <v>135.89</v>
      </c>
      <c r="L44" t="n">
        <v>131.96</v>
      </c>
      <c r="M44" t="n">
        <v>150.48</v>
      </c>
      <c r="N44" t="n">
        <v>151.54</v>
      </c>
      <c r="O44" t="n">
        <v>143.27</v>
      </c>
      <c r="P44" t="n">
        <v>141.83</v>
      </c>
      <c r="Q44" t="n">
        <v>128.41</v>
      </c>
      <c r="R44" t="n">
        <v>119.72</v>
      </c>
      <c r="S44" t="n">
        <v>111.3</v>
      </c>
      <c r="T44" t="n">
        <v>104.96</v>
      </c>
      <c r="U44" t="n">
        <v>98.98999999999999</v>
      </c>
      <c r="V44" t="n">
        <v>89.5</v>
      </c>
      <c r="W44" t="inlineStr">
        <is>
          <t>-</t>
        </is>
      </c>
    </row>
    <row r="45">
      <c r="A45" s="5" t="inlineStr">
        <is>
          <t>Buchwert je Aktie</t>
        </is>
      </c>
      <c r="B45" s="5" t="inlineStr">
        <is>
          <t>Book value per share</t>
        </is>
      </c>
      <c r="C45" t="n">
        <v>60.61</v>
      </c>
      <c r="D45" t="n">
        <v>60.85</v>
      </c>
      <c r="E45" t="n">
        <v>60.15</v>
      </c>
      <c r="F45" t="n">
        <v>56.5</v>
      </c>
      <c r="G45" t="n">
        <v>53.26</v>
      </c>
      <c r="H45" t="n">
        <v>51.95</v>
      </c>
      <c r="I45" t="n">
        <v>49.42</v>
      </c>
      <c r="J45" t="n">
        <v>44.05</v>
      </c>
      <c r="K45" t="n">
        <v>43.95</v>
      </c>
      <c r="L45" t="n">
        <v>38.58</v>
      </c>
      <c r="M45" t="n">
        <v>31.01</v>
      </c>
      <c r="N45" t="n">
        <v>40.76</v>
      </c>
      <c r="O45" t="n">
        <v>39.8</v>
      </c>
      <c r="P45" t="n">
        <v>42.52</v>
      </c>
      <c r="Q45" t="n">
        <v>39.59</v>
      </c>
      <c r="R45" t="n">
        <v>37.58</v>
      </c>
      <c r="S45" t="n">
        <v>39.31</v>
      </c>
      <c r="T45" t="n">
        <v>13.39</v>
      </c>
      <c r="U45" t="n">
        <v>13.54</v>
      </c>
      <c r="V45" t="n">
        <v>12.72</v>
      </c>
      <c r="W45" t="inlineStr">
        <is>
          <t>-</t>
        </is>
      </c>
    </row>
    <row r="46">
      <c r="A46" s="5" t="inlineStr">
        <is>
          <t>Cashflow je Aktie</t>
        </is>
      </c>
      <c r="B46" s="5" t="inlineStr">
        <is>
          <t>Cashflow per share</t>
        </is>
      </c>
      <c r="C46" t="n">
        <v>9.26</v>
      </c>
      <c r="D46" t="n">
        <v>0.23</v>
      </c>
      <c r="E46" t="n">
        <v>8.07</v>
      </c>
      <c r="F46" t="n">
        <v>11</v>
      </c>
      <c r="G46" t="n">
        <v>2.25</v>
      </c>
      <c r="H46" t="n">
        <v>10.89</v>
      </c>
      <c r="I46" t="n">
        <v>4.14</v>
      </c>
      <c r="J46" t="n">
        <v>10.71</v>
      </c>
      <c r="K46" t="n">
        <v>9.630000000000001</v>
      </c>
      <c r="L46" t="n">
        <v>13.28</v>
      </c>
      <c r="M46" t="n">
        <v>15.24</v>
      </c>
      <c r="N46" t="n">
        <v>7.68</v>
      </c>
      <c r="O46" t="n">
        <v>12.42</v>
      </c>
      <c r="P46" t="n">
        <v>7.02</v>
      </c>
      <c r="Q46" t="n">
        <v>2.38</v>
      </c>
      <c r="R46" t="n">
        <v>0.85</v>
      </c>
      <c r="S46" t="n">
        <v>2.97</v>
      </c>
      <c r="T46" t="n">
        <v>8.300000000000001</v>
      </c>
      <c r="U46" t="n">
        <v>6.02</v>
      </c>
      <c r="V46" t="n">
        <v>2.45</v>
      </c>
      <c r="W46" t="inlineStr">
        <is>
          <t>-</t>
        </is>
      </c>
    </row>
    <row r="47">
      <c r="A47" s="5" t="inlineStr">
        <is>
          <t>Bilanzsumme je Aktie</t>
        </is>
      </c>
      <c r="B47" s="5" t="inlineStr">
        <is>
          <t>Total assets per share</t>
        </is>
      </c>
      <c r="C47" t="n">
        <v>144.76</v>
      </c>
      <c r="D47" t="n">
        <v>135.71</v>
      </c>
      <c r="E47" t="n">
        <v>132.57</v>
      </c>
      <c r="F47" t="n">
        <v>130.2</v>
      </c>
      <c r="G47" t="n">
        <v>130.15</v>
      </c>
      <c r="H47" t="n">
        <v>129.44</v>
      </c>
      <c r="I47" t="n">
        <v>125.08</v>
      </c>
      <c r="J47" t="n">
        <v>127.27</v>
      </c>
      <c r="K47" t="n">
        <v>127.42</v>
      </c>
      <c r="L47" t="n">
        <v>119.81</v>
      </c>
      <c r="M47" t="n">
        <v>148.49</v>
      </c>
      <c r="N47" t="n">
        <v>130.3</v>
      </c>
      <c r="O47" t="n">
        <v>128.94</v>
      </c>
      <c r="P47" t="n">
        <v>128.84</v>
      </c>
      <c r="Q47" t="n">
        <v>120.96</v>
      </c>
      <c r="R47" t="n">
        <v>112.06</v>
      </c>
      <c r="S47" t="n">
        <v>94.20999999999999</v>
      </c>
      <c r="T47" t="n">
        <v>66.56999999999999</v>
      </c>
      <c r="U47" t="n">
        <v>68.29000000000001</v>
      </c>
      <c r="V47" t="n">
        <v>67.25</v>
      </c>
      <c r="W47" t="inlineStr">
        <is>
          <t>-</t>
        </is>
      </c>
    </row>
    <row r="48">
      <c r="A48" s="5" t="inlineStr">
        <is>
          <t>Personal am Ende des Jahres</t>
        </is>
      </c>
      <c r="B48" s="5" t="inlineStr">
        <is>
          <t>Staff at the end of year</t>
        </is>
      </c>
      <c r="C48" t="n">
        <v>14845</v>
      </c>
      <c r="D48" t="n">
        <v>14399</v>
      </c>
      <c r="E48" t="n">
        <v>13739</v>
      </c>
      <c r="F48" t="n">
        <v>13263</v>
      </c>
      <c r="G48" t="n">
        <v>13936</v>
      </c>
      <c r="H48" t="n">
        <v>13737</v>
      </c>
      <c r="I48" t="n">
        <v>13334</v>
      </c>
      <c r="J48" t="n">
        <v>12516</v>
      </c>
      <c r="K48" t="n">
        <v>11924</v>
      </c>
      <c r="L48" t="n">
        <v>11291</v>
      </c>
      <c r="M48" t="n">
        <v>11071</v>
      </c>
      <c r="N48" t="n">
        <v>10909</v>
      </c>
      <c r="O48" t="n">
        <v>10345</v>
      </c>
      <c r="P48" t="n">
        <v>9949</v>
      </c>
      <c r="Q48" t="n">
        <v>9687</v>
      </c>
      <c r="R48" t="n">
        <v>9706</v>
      </c>
      <c r="S48" t="n">
        <v>10334</v>
      </c>
      <c r="T48" t="n">
        <v>9865</v>
      </c>
      <c r="U48" t="n">
        <v>9535</v>
      </c>
      <c r="V48" t="n">
        <v>9376</v>
      </c>
      <c r="W48" t="n">
        <v>9275</v>
      </c>
    </row>
    <row r="49">
      <c r="A49" s="5" t="inlineStr">
        <is>
          <t>Personalaufwand in Mio. EUR</t>
        </is>
      </c>
      <c r="B49" s="5" t="inlineStr">
        <is>
          <t>Personnel expenses in M</t>
        </is>
      </c>
      <c r="C49" t="n">
        <v>1126</v>
      </c>
      <c r="D49" t="n">
        <v>1046</v>
      </c>
      <c r="E49" t="n">
        <v>1007</v>
      </c>
      <c r="F49" t="n">
        <v>999.2</v>
      </c>
      <c r="G49" t="n">
        <v>1041</v>
      </c>
      <c r="H49" t="n">
        <v>922.5</v>
      </c>
      <c r="I49" t="n">
        <v>869.4</v>
      </c>
      <c r="J49" t="n">
        <v>840.5</v>
      </c>
      <c r="K49" t="n">
        <v>793.4</v>
      </c>
      <c r="L49" t="n">
        <v>728.9</v>
      </c>
      <c r="M49" t="n">
        <v>663.8</v>
      </c>
      <c r="N49" t="n">
        <v>637.7</v>
      </c>
      <c r="O49" t="n">
        <v>622.5</v>
      </c>
      <c r="P49" t="n">
        <v>594.7</v>
      </c>
      <c r="Q49" t="n">
        <v>570.1</v>
      </c>
      <c r="R49" t="n">
        <v>565.9</v>
      </c>
      <c r="S49" t="n">
        <v>566.5</v>
      </c>
      <c r="T49" t="n">
        <v>528.7</v>
      </c>
      <c r="U49" t="n">
        <v>504</v>
      </c>
      <c r="V49" t="n">
        <v>502.2</v>
      </c>
      <c r="W49" t="inlineStr">
        <is>
          <t>-</t>
        </is>
      </c>
    </row>
    <row r="50">
      <c r="A50" s="5" t="inlineStr">
        <is>
          <t>Aufwand je Mitarbeiter in EUR</t>
        </is>
      </c>
      <c r="B50" s="5" t="inlineStr">
        <is>
          <t>Effort per employee</t>
        </is>
      </c>
      <c r="C50" t="n">
        <v>75877</v>
      </c>
      <c r="D50" t="n">
        <v>72637</v>
      </c>
      <c r="E50" t="n">
        <v>73302</v>
      </c>
      <c r="F50" t="n">
        <v>75337</v>
      </c>
      <c r="G50" t="n">
        <v>74684</v>
      </c>
      <c r="H50" t="n">
        <v>67154</v>
      </c>
      <c r="I50" t="n">
        <v>65202</v>
      </c>
      <c r="J50" t="n">
        <v>67154</v>
      </c>
      <c r="K50" t="n">
        <v>66538</v>
      </c>
      <c r="L50" t="n">
        <v>64556</v>
      </c>
      <c r="M50" t="n">
        <v>59958</v>
      </c>
      <c r="N50" t="n">
        <v>58456</v>
      </c>
      <c r="O50" t="n">
        <v>60174</v>
      </c>
      <c r="P50" t="n">
        <v>59775</v>
      </c>
      <c r="Q50" t="n">
        <v>58852</v>
      </c>
      <c r="R50" t="n">
        <v>58304</v>
      </c>
      <c r="S50" t="n">
        <v>54819</v>
      </c>
      <c r="T50" t="n">
        <v>53594</v>
      </c>
      <c r="U50" t="n">
        <v>52858</v>
      </c>
      <c r="V50" t="n">
        <v>53562</v>
      </c>
      <c r="W50" t="inlineStr">
        <is>
          <t>-</t>
        </is>
      </c>
    </row>
    <row r="51">
      <c r="A51" s="5" t="inlineStr">
        <is>
          <t>Umsatz je Aktie</t>
        </is>
      </c>
      <c r="B51" s="5" t="inlineStr">
        <is>
          <t>Revenue per share</t>
        </is>
      </c>
      <c r="C51" t="n">
        <v>187324</v>
      </c>
      <c r="D51" t="n">
        <v>180222</v>
      </c>
      <c r="E51" t="n">
        <v>187223</v>
      </c>
      <c r="F51" t="n">
        <v>190292</v>
      </c>
      <c r="G51" t="n">
        <v>187207</v>
      </c>
      <c r="H51" t="n">
        <v>177233</v>
      </c>
      <c r="I51" t="n">
        <v>178053</v>
      </c>
      <c r="J51" t="n">
        <v>189637</v>
      </c>
      <c r="K51" t="n">
        <v>189185</v>
      </c>
      <c r="L51" t="n">
        <v>192833</v>
      </c>
      <c r="M51" t="n">
        <v>172620</v>
      </c>
      <c r="N51" t="n">
        <v>176413</v>
      </c>
      <c r="O51" t="n">
        <v>175882</v>
      </c>
      <c r="P51" t="n">
        <v>181053</v>
      </c>
      <c r="Q51" t="n">
        <v>168349</v>
      </c>
      <c r="R51" t="n">
        <v>156655</v>
      </c>
      <c r="S51" t="n">
        <v>136781</v>
      </c>
      <c r="T51" t="n">
        <v>135124</v>
      </c>
      <c r="U51" t="n">
        <v>131851</v>
      </c>
      <c r="V51" t="n">
        <v>121235</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2277</v>
      </c>
      <c r="D53" t="n">
        <v>2389</v>
      </c>
      <c r="E53" t="n">
        <v>7169</v>
      </c>
      <c r="F53" t="n">
        <v>4592</v>
      </c>
      <c r="G53" t="n">
        <v>2346</v>
      </c>
      <c r="H53" t="n">
        <v>7032</v>
      </c>
      <c r="I53" t="n">
        <v>8595</v>
      </c>
      <c r="J53" t="n">
        <v>10099</v>
      </c>
      <c r="K53" t="n">
        <v>10122</v>
      </c>
      <c r="L53" t="n">
        <v>9087</v>
      </c>
      <c r="M53" t="n">
        <v>1716</v>
      </c>
      <c r="N53" t="n">
        <v>2979</v>
      </c>
      <c r="O53" t="n">
        <v>4456</v>
      </c>
      <c r="P53" t="n">
        <v>4392</v>
      </c>
      <c r="Q53" t="n">
        <v>3809</v>
      </c>
      <c r="R53" t="n">
        <v>4873</v>
      </c>
      <c r="S53" t="n">
        <v>3658</v>
      </c>
      <c r="T53" t="n">
        <v>2007</v>
      </c>
      <c r="U53" t="n">
        <v>1070</v>
      </c>
      <c r="V53" t="n">
        <v>-6250</v>
      </c>
      <c r="W53" t="inlineStr">
        <is>
          <t>-</t>
        </is>
      </c>
    </row>
    <row r="54">
      <c r="A54" s="5" t="inlineStr">
        <is>
          <t>KGV (Kurs/Gewinn)</t>
        </is>
      </c>
      <c r="B54" s="5" t="inlineStr">
        <is>
          <t>PE (price/earnings)</t>
        </is>
      </c>
      <c r="C54" t="n">
        <v>38.7</v>
      </c>
      <c r="D54" t="n">
        <v>31.5</v>
      </c>
      <c r="E54" t="n">
        <v>17.3</v>
      </c>
      <c r="F54" t="n">
        <v>23</v>
      </c>
      <c r="G54" t="n">
        <v>47</v>
      </c>
      <c r="H54" t="n">
        <v>18.3</v>
      </c>
      <c r="I54" t="n">
        <v>17.9</v>
      </c>
      <c r="J54" t="n">
        <v>10</v>
      </c>
      <c r="K54" t="n">
        <v>8.5</v>
      </c>
      <c r="L54" t="n">
        <v>9.800000000000001</v>
      </c>
      <c r="M54" t="n">
        <v>25.2</v>
      </c>
      <c r="N54" t="n">
        <v>10.1</v>
      </c>
      <c r="O54" t="n">
        <v>13.6</v>
      </c>
      <c r="P54" t="n">
        <v>16.3</v>
      </c>
      <c r="Q54" t="n">
        <v>15.9</v>
      </c>
      <c r="R54" t="n">
        <v>21</v>
      </c>
      <c r="S54" t="n">
        <v>15.6</v>
      </c>
      <c r="T54" t="n">
        <v>11.5</v>
      </c>
      <c r="U54" t="n">
        <v>13.7</v>
      </c>
      <c r="V54" t="inlineStr">
        <is>
          <t>-</t>
        </is>
      </c>
      <c r="W54" t="inlineStr">
        <is>
          <t>-</t>
        </is>
      </c>
    </row>
    <row r="55">
      <c r="A55" s="5" t="inlineStr">
        <is>
          <t>KUV (Kurs/Umsatz)</t>
        </is>
      </c>
      <c r="B55" s="5" t="inlineStr">
        <is>
          <t>PS (price/sales)</t>
        </is>
      </c>
      <c r="C55" t="n">
        <v>0.36</v>
      </c>
      <c r="D55" t="n">
        <v>0.32</v>
      </c>
      <c r="E55" t="n">
        <v>0.5</v>
      </c>
      <c r="F55" t="n">
        <v>0.5600000000000001</v>
      </c>
      <c r="G55" t="n">
        <v>0.47</v>
      </c>
      <c r="H55" t="n">
        <v>0.59</v>
      </c>
      <c r="I55" t="n">
        <v>0.66</v>
      </c>
      <c r="J55" t="n">
        <v>0.53</v>
      </c>
      <c r="K55" t="n">
        <v>0.46</v>
      </c>
      <c r="L55" t="n">
        <v>0.47</v>
      </c>
      <c r="M55" t="n">
        <v>0.2</v>
      </c>
      <c r="N55" t="n">
        <v>0.17</v>
      </c>
      <c r="O55" t="n">
        <v>0.35</v>
      </c>
      <c r="P55" t="n">
        <v>0.4</v>
      </c>
      <c r="Q55" t="n">
        <v>0.36</v>
      </c>
      <c r="R55" t="n">
        <v>0.35</v>
      </c>
      <c r="S55" t="n">
        <v>0.42</v>
      </c>
      <c r="T55" t="n">
        <v>0.17</v>
      </c>
      <c r="U55" t="n">
        <v>0.11</v>
      </c>
      <c r="V55" t="n">
        <v>0.09</v>
      </c>
      <c r="W55" t="inlineStr">
        <is>
          <t>-</t>
        </is>
      </c>
    </row>
    <row r="56">
      <c r="A56" s="5" t="inlineStr">
        <is>
          <t>KBV (Kurs/Buchwert)</t>
        </is>
      </c>
      <c r="B56" s="5" t="inlineStr">
        <is>
          <t>PB (price/book value)</t>
        </is>
      </c>
      <c r="C56" t="n">
        <v>0.92</v>
      </c>
      <c r="D56" t="n">
        <v>0.77</v>
      </c>
      <c r="E56" t="n">
        <v>1.2</v>
      </c>
      <c r="F56" t="n">
        <v>1.41</v>
      </c>
      <c r="G56" t="n">
        <v>1.29</v>
      </c>
      <c r="H56" t="n">
        <v>1.62</v>
      </c>
      <c r="I56" t="n">
        <v>1.93</v>
      </c>
      <c r="J56" t="n">
        <v>1.75</v>
      </c>
      <c r="K56" t="n">
        <v>1.44</v>
      </c>
      <c r="L56" t="n">
        <v>1.61</v>
      </c>
      <c r="M56" t="n">
        <v>0.99</v>
      </c>
      <c r="N56" t="n">
        <v>0.98</v>
      </c>
      <c r="O56" t="n">
        <v>1.94</v>
      </c>
      <c r="P56" t="n">
        <v>2.49</v>
      </c>
      <c r="Q56" t="n">
        <v>2.29</v>
      </c>
      <c r="R56" t="n">
        <v>2.3</v>
      </c>
      <c r="S56" t="n">
        <v>2.13</v>
      </c>
      <c r="T56" t="n">
        <v>1.34</v>
      </c>
      <c r="U56" t="n">
        <v>0.8100000000000001</v>
      </c>
      <c r="V56" t="n">
        <v>0.61</v>
      </c>
      <c r="W56" t="inlineStr">
        <is>
          <t>-</t>
        </is>
      </c>
    </row>
    <row r="57">
      <c r="A57" s="5" t="inlineStr">
        <is>
          <t>KCV (Kurs/Cashflow)</t>
        </is>
      </c>
      <c r="B57" s="5" t="inlineStr">
        <is>
          <t>PC (price/cashflow)</t>
        </is>
      </c>
      <c r="C57" t="n">
        <v>6.02</v>
      </c>
      <c r="D57" t="n">
        <v>201.77</v>
      </c>
      <c r="E57" t="n">
        <v>8.960000000000001</v>
      </c>
      <c r="F57" t="n">
        <v>7.23</v>
      </c>
      <c r="G57" t="n">
        <v>30.54</v>
      </c>
      <c r="H57" t="n">
        <v>7.7</v>
      </c>
      <c r="I57" t="n">
        <v>22.94</v>
      </c>
      <c r="J57" t="n">
        <v>7.15</v>
      </c>
      <c r="K57" t="n">
        <v>6.51</v>
      </c>
      <c r="L57" t="n">
        <v>4.62</v>
      </c>
      <c r="M57" t="n">
        <v>1.99</v>
      </c>
      <c r="N57" t="n">
        <v>3.41</v>
      </c>
      <c r="O57" t="n">
        <v>4.01</v>
      </c>
      <c r="P57" t="n">
        <v>8.039999999999999</v>
      </c>
      <c r="Q57" t="n">
        <v>19.56</v>
      </c>
      <c r="R57" t="n">
        <v>49.82</v>
      </c>
      <c r="S57" t="n">
        <v>15.66</v>
      </c>
      <c r="T57" t="n">
        <v>2.17</v>
      </c>
      <c r="U57" t="n">
        <v>1.82</v>
      </c>
      <c r="V57" t="n">
        <v>3.14</v>
      </c>
      <c r="W57" t="inlineStr">
        <is>
          <t>-</t>
        </is>
      </c>
    </row>
    <row r="58">
      <c r="A58" s="5" t="inlineStr">
        <is>
          <t>Dividendenrendite in %</t>
        </is>
      </c>
      <c r="B58" s="5" t="inlineStr">
        <is>
          <t>Dividend Yield in %</t>
        </is>
      </c>
      <c r="C58" t="n">
        <v>0.34</v>
      </c>
      <c r="D58" t="n">
        <v>0.41</v>
      </c>
      <c r="E58" t="n">
        <v>0.64</v>
      </c>
      <c r="F58" t="n">
        <v>0.24</v>
      </c>
      <c r="G58" t="n">
        <v>0.28</v>
      </c>
      <c r="H58" t="n">
        <v>1.66</v>
      </c>
      <c r="I58" t="n">
        <v>0.87</v>
      </c>
      <c r="J58" t="n">
        <v>1.2</v>
      </c>
      <c r="K58" t="n">
        <v>0.3</v>
      </c>
      <c r="L58" t="n">
        <v>1.94</v>
      </c>
      <c r="M58" t="n">
        <v>1.32</v>
      </c>
      <c r="N58" t="n">
        <v>1.34</v>
      </c>
      <c r="O58" t="n">
        <v>1.1</v>
      </c>
      <c r="P58" t="n">
        <v>0.97</v>
      </c>
      <c r="Q58" t="n">
        <v>1.08</v>
      </c>
      <c r="R58" t="n">
        <v>1.06</v>
      </c>
      <c r="S58" t="n">
        <v>0.86</v>
      </c>
      <c r="T58" t="n">
        <v>1.94</v>
      </c>
      <c r="U58" t="n">
        <v>2.37</v>
      </c>
      <c r="V58" t="inlineStr">
        <is>
          <t>-</t>
        </is>
      </c>
      <c r="W58" t="inlineStr">
        <is>
          <t>-</t>
        </is>
      </c>
    </row>
    <row r="59">
      <c r="A59" s="5" t="inlineStr">
        <is>
          <t>Gewinnrendite in %</t>
        </is>
      </c>
      <c r="B59" s="5" t="inlineStr">
        <is>
          <t>Return on profit in %</t>
        </is>
      </c>
      <c r="C59" t="n">
        <v>2.6</v>
      </c>
      <c r="D59" t="n">
        <v>3.2</v>
      </c>
      <c r="E59" t="n">
        <v>5.8</v>
      </c>
      <c r="F59" t="n">
        <v>4.4</v>
      </c>
      <c r="G59" t="n">
        <v>2.1</v>
      </c>
      <c r="H59" t="n">
        <v>5.5</v>
      </c>
      <c r="I59" t="n">
        <v>5.6</v>
      </c>
      <c r="J59" t="n">
        <v>10</v>
      </c>
      <c r="K59" t="n">
        <v>11.7</v>
      </c>
      <c r="L59" t="n">
        <v>10.2</v>
      </c>
      <c r="M59" t="n">
        <v>4</v>
      </c>
      <c r="N59" t="n">
        <v>9.9</v>
      </c>
      <c r="O59" t="n">
        <v>7.3</v>
      </c>
      <c r="P59" t="n">
        <v>6.1</v>
      </c>
      <c r="Q59" t="n">
        <v>6.3</v>
      </c>
      <c r="R59" t="n">
        <v>4.8</v>
      </c>
      <c r="S59" t="n">
        <v>6.4</v>
      </c>
      <c r="T59" t="n">
        <v>8.699999999999999</v>
      </c>
      <c r="U59" t="n">
        <v>7.3</v>
      </c>
      <c r="V59" t="inlineStr">
        <is>
          <t>-</t>
        </is>
      </c>
      <c r="W59" t="inlineStr">
        <is>
          <t>-</t>
        </is>
      </c>
    </row>
    <row r="60">
      <c r="A60" s="5" t="inlineStr">
        <is>
          <t>Eigenkapitalrendite in %</t>
        </is>
      </c>
      <c r="B60" s="5" t="inlineStr">
        <is>
          <t>Return on Equity in %</t>
        </is>
      </c>
      <c r="C60" t="n">
        <v>3.14</v>
      </c>
      <c r="D60" t="n">
        <v>3.18</v>
      </c>
      <c r="E60" t="n">
        <v>9.220000000000001</v>
      </c>
      <c r="F60" t="n">
        <v>6.07</v>
      </c>
      <c r="G60" t="n">
        <v>3.46</v>
      </c>
      <c r="H60" t="n">
        <v>10.77</v>
      </c>
      <c r="I60" t="n">
        <v>14.04</v>
      </c>
      <c r="J60" t="n">
        <v>17.38</v>
      </c>
      <c r="K60" t="n">
        <v>16.54</v>
      </c>
      <c r="L60" t="n">
        <v>16.12</v>
      </c>
      <c r="M60" t="n">
        <v>4.82</v>
      </c>
      <c r="N60" t="n">
        <v>6.28</v>
      </c>
      <c r="O60" t="n">
        <v>9.119999999999999</v>
      </c>
      <c r="P60" t="n">
        <v>8.09</v>
      </c>
      <c r="Q60" t="n">
        <v>7.34</v>
      </c>
      <c r="R60" t="n">
        <v>9.91</v>
      </c>
      <c r="S60" t="n">
        <v>7.57</v>
      </c>
      <c r="T60" t="n">
        <v>11.64</v>
      </c>
      <c r="U60" t="n">
        <v>5.93</v>
      </c>
      <c r="V60" t="n">
        <v>-36.26</v>
      </c>
      <c r="W60" t="inlineStr">
        <is>
          <t>-</t>
        </is>
      </c>
    </row>
    <row r="61">
      <c r="A61" s="5" t="inlineStr">
        <is>
          <t>Umsatzrendite in %</t>
        </is>
      </c>
      <c r="B61" s="5" t="inlineStr">
        <is>
          <t>Return on sales in %</t>
        </is>
      </c>
      <c r="C61" t="n">
        <v>1.22</v>
      </c>
      <c r="D61" t="n">
        <v>1.33</v>
      </c>
      <c r="E61" t="n">
        <v>3.83</v>
      </c>
      <c r="F61" t="n">
        <v>2.41</v>
      </c>
      <c r="G61" t="n">
        <v>1.25</v>
      </c>
      <c r="H61" t="n">
        <v>3.97</v>
      </c>
      <c r="I61" t="n">
        <v>4.83</v>
      </c>
      <c r="J61" t="n">
        <v>5.33</v>
      </c>
      <c r="K61" t="n">
        <v>5.35</v>
      </c>
      <c r="L61" t="n">
        <v>4.71</v>
      </c>
      <c r="M61" t="n">
        <v>0.99</v>
      </c>
      <c r="N61" t="n">
        <v>1.69</v>
      </c>
      <c r="O61" t="n">
        <v>2.53</v>
      </c>
      <c r="P61" t="n">
        <v>2.43</v>
      </c>
      <c r="Q61" t="n">
        <v>2.26</v>
      </c>
      <c r="R61" t="n">
        <v>3.46</v>
      </c>
      <c r="S61" t="n">
        <v>2.67</v>
      </c>
      <c r="T61" t="n">
        <v>1.49</v>
      </c>
      <c r="U61" t="n">
        <v>0.8100000000000001</v>
      </c>
      <c r="V61" t="n">
        <v>-5.16</v>
      </c>
      <c r="W61" t="inlineStr">
        <is>
          <t>-</t>
        </is>
      </c>
    </row>
    <row r="62">
      <c r="A62" s="5" t="inlineStr">
        <is>
          <t>Gesamtkapitalrendite in %</t>
        </is>
      </c>
      <c r="B62" s="5" t="inlineStr">
        <is>
          <t>Total Return on Investment in %</t>
        </is>
      </c>
      <c r="C62" t="n">
        <v>1.98</v>
      </c>
      <c r="D62" t="n">
        <v>1.88</v>
      </c>
      <c r="E62" t="n">
        <v>4.73</v>
      </c>
      <c r="F62" t="n">
        <v>3.3</v>
      </c>
      <c r="G62" t="n">
        <v>2.16</v>
      </c>
      <c r="H62" t="n">
        <v>5.44</v>
      </c>
      <c r="I62" t="n">
        <v>6.69</v>
      </c>
      <c r="J62" t="n">
        <v>7.6</v>
      </c>
      <c r="K62" t="n">
        <v>7.27</v>
      </c>
      <c r="L62" t="n">
        <v>7.17</v>
      </c>
      <c r="M62" t="n">
        <v>2.59</v>
      </c>
      <c r="N62" t="n">
        <v>3.84</v>
      </c>
      <c r="O62" t="n">
        <v>4.82</v>
      </c>
      <c r="P62" t="n">
        <v>4.79</v>
      </c>
      <c r="Q62" t="n">
        <v>4.21</v>
      </c>
      <c r="R62" t="n">
        <v>4.98</v>
      </c>
      <c r="S62" t="n">
        <v>4.05</v>
      </c>
      <c r="T62" t="n">
        <v>3.9</v>
      </c>
      <c r="U62" t="n">
        <v>2.99</v>
      </c>
      <c r="V62" t="n">
        <v>-5</v>
      </c>
      <c r="W62" t="inlineStr">
        <is>
          <t>-</t>
        </is>
      </c>
    </row>
    <row r="63">
      <c r="A63" s="5" t="inlineStr">
        <is>
          <t>Return on Investment in %</t>
        </is>
      </c>
      <c r="B63" s="5" t="inlineStr">
        <is>
          <t>Return on Investment in %</t>
        </is>
      </c>
      <c r="C63" t="n">
        <v>1.31</v>
      </c>
      <c r="D63" t="n">
        <v>1.43</v>
      </c>
      <c r="E63" t="n">
        <v>4.18</v>
      </c>
      <c r="F63" t="n">
        <v>2.63</v>
      </c>
      <c r="G63" t="n">
        <v>1.41</v>
      </c>
      <c r="H63" t="n">
        <v>4.32</v>
      </c>
      <c r="I63" t="n">
        <v>5.55</v>
      </c>
      <c r="J63" t="n">
        <v>6.02</v>
      </c>
      <c r="K63" t="n">
        <v>5.71</v>
      </c>
      <c r="L63" t="n">
        <v>5.19</v>
      </c>
      <c r="M63" t="n">
        <v>1.01</v>
      </c>
      <c r="N63" t="n">
        <v>1.96</v>
      </c>
      <c r="O63" t="n">
        <v>2.82</v>
      </c>
      <c r="P63" t="n">
        <v>2.67</v>
      </c>
      <c r="Q63" t="n">
        <v>2.4</v>
      </c>
      <c r="R63" t="n">
        <v>3.32</v>
      </c>
      <c r="S63" t="n">
        <v>3.16</v>
      </c>
      <c r="T63" t="n">
        <v>2.34</v>
      </c>
      <c r="U63" t="n">
        <v>1.18</v>
      </c>
      <c r="V63" t="n">
        <v>-6.86</v>
      </c>
      <c r="W63" t="inlineStr">
        <is>
          <t>-</t>
        </is>
      </c>
    </row>
    <row r="64">
      <c r="A64" s="5" t="inlineStr">
        <is>
          <t>Arbeitsintensität in %</t>
        </is>
      </c>
      <c r="B64" s="5" t="inlineStr">
        <is>
          <t>Work Intensity in %</t>
        </is>
      </c>
      <c r="C64" t="n">
        <v>58.71</v>
      </c>
      <c r="D64" t="n">
        <v>61.26</v>
      </c>
      <c r="E64" t="n">
        <v>60.55</v>
      </c>
      <c r="F64" t="n">
        <v>60.28</v>
      </c>
      <c r="G64" t="n">
        <v>60.75</v>
      </c>
      <c r="H64" t="n">
        <v>65.02</v>
      </c>
      <c r="I64" t="n">
        <v>65.27</v>
      </c>
      <c r="J64" t="n">
        <v>66.14</v>
      </c>
      <c r="K64" t="n">
        <v>67.37</v>
      </c>
      <c r="L64" t="n">
        <v>65.55</v>
      </c>
      <c r="M64" t="n">
        <v>65.13</v>
      </c>
      <c r="N64" t="n">
        <v>65.11</v>
      </c>
      <c r="O64" t="n">
        <v>65.41</v>
      </c>
      <c r="P64" t="n">
        <v>69.58</v>
      </c>
      <c r="Q64" t="n">
        <v>68.86</v>
      </c>
      <c r="R64" t="n">
        <v>66.76000000000001</v>
      </c>
      <c r="S64" t="n">
        <v>70.23999999999999</v>
      </c>
      <c r="T64" t="n">
        <v>74.09</v>
      </c>
      <c r="U64" t="n">
        <v>72.67</v>
      </c>
      <c r="V64" t="n">
        <v>72.23</v>
      </c>
      <c r="W64" t="inlineStr">
        <is>
          <t>-</t>
        </is>
      </c>
    </row>
    <row r="65">
      <c r="A65" s="5" t="inlineStr">
        <is>
          <t>Eigenkapitalquote in %</t>
        </is>
      </c>
      <c r="B65" s="5" t="inlineStr">
        <is>
          <t>Equity Ratio in %</t>
        </is>
      </c>
      <c r="C65" t="n">
        <v>41.87</v>
      </c>
      <c r="D65" t="n">
        <v>44.84</v>
      </c>
      <c r="E65" t="n">
        <v>45.37</v>
      </c>
      <c r="F65" t="n">
        <v>43.4</v>
      </c>
      <c r="G65" t="n">
        <v>40.92</v>
      </c>
      <c r="H65" t="n">
        <v>40.13</v>
      </c>
      <c r="I65" t="n">
        <v>39.52</v>
      </c>
      <c r="J65" t="n">
        <v>34.61</v>
      </c>
      <c r="K65" t="n">
        <v>34.49</v>
      </c>
      <c r="L65" t="n">
        <v>32.2</v>
      </c>
      <c r="M65" t="n">
        <v>20.88</v>
      </c>
      <c r="N65" t="n">
        <v>31.28</v>
      </c>
      <c r="O65" t="n">
        <v>30.87</v>
      </c>
      <c r="P65" t="n">
        <v>33</v>
      </c>
      <c r="Q65" t="n">
        <v>32.73</v>
      </c>
      <c r="R65" t="n">
        <v>33.54</v>
      </c>
      <c r="S65" t="n">
        <v>41.72</v>
      </c>
      <c r="T65" t="n">
        <v>20.12</v>
      </c>
      <c r="U65" t="n">
        <v>19.83</v>
      </c>
      <c r="V65" t="n">
        <v>18.92</v>
      </c>
      <c r="W65" t="inlineStr">
        <is>
          <t>-</t>
        </is>
      </c>
    </row>
    <row r="66">
      <c r="A66" s="5" t="inlineStr">
        <is>
          <t>Fremdkapitalquote in %</t>
        </is>
      </c>
      <c r="B66" s="5" t="inlineStr">
        <is>
          <t>Debt Ratio in %</t>
        </is>
      </c>
      <c r="C66" t="n">
        <v>58.13</v>
      </c>
      <c r="D66" t="n">
        <v>55.16</v>
      </c>
      <c r="E66" t="n">
        <v>54.63</v>
      </c>
      <c r="F66" t="n">
        <v>56.6</v>
      </c>
      <c r="G66" t="n">
        <v>59.08</v>
      </c>
      <c r="H66" t="n">
        <v>59.87</v>
      </c>
      <c r="I66" t="n">
        <v>60.48</v>
      </c>
      <c r="J66" t="n">
        <v>65.39</v>
      </c>
      <c r="K66" t="n">
        <v>65.51000000000001</v>
      </c>
      <c r="L66" t="n">
        <v>67.8</v>
      </c>
      <c r="M66" t="n">
        <v>79.12</v>
      </c>
      <c r="N66" t="n">
        <v>68.72</v>
      </c>
      <c r="O66" t="n">
        <v>69.13</v>
      </c>
      <c r="P66" t="n">
        <v>67</v>
      </c>
      <c r="Q66" t="n">
        <v>67.27</v>
      </c>
      <c r="R66" t="n">
        <v>66.45999999999999</v>
      </c>
      <c r="S66" t="n">
        <v>58.28</v>
      </c>
      <c r="T66" t="n">
        <v>79.88</v>
      </c>
      <c r="U66" t="n">
        <v>80.17</v>
      </c>
      <c r="V66" t="n">
        <v>81.08</v>
      </c>
      <c r="W66" t="inlineStr">
        <is>
          <t>-</t>
        </is>
      </c>
    </row>
    <row r="67">
      <c r="A67" s="5" t="inlineStr">
        <is>
          <t>Verschuldungsgrad in %</t>
        </is>
      </c>
      <c r="B67" s="5" t="inlineStr">
        <is>
          <t>Finance Gearing in %</t>
        </is>
      </c>
      <c r="C67" t="n">
        <v>138.84</v>
      </c>
      <c r="D67" t="n">
        <v>123.02</v>
      </c>
      <c r="E67" t="n">
        <v>120.39</v>
      </c>
      <c r="F67" t="n">
        <v>130.42</v>
      </c>
      <c r="G67" t="n">
        <v>144.36</v>
      </c>
      <c r="H67" t="n">
        <v>149.17</v>
      </c>
      <c r="I67" t="n">
        <v>153.06</v>
      </c>
      <c r="J67" t="n">
        <v>188.94</v>
      </c>
      <c r="K67" t="n">
        <v>189.91</v>
      </c>
      <c r="L67" t="n">
        <v>210.54</v>
      </c>
      <c r="M67" t="n">
        <v>378.87</v>
      </c>
      <c r="N67" t="n">
        <v>219.71</v>
      </c>
      <c r="O67" t="n">
        <v>223.94</v>
      </c>
      <c r="P67" t="n">
        <v>203.02</v>
      </c>
      <c r="Q67" t="n">
        <v>205.53</v>
      </c>
      <c r="R67" t="n">
        <v>198.16</v>
      </c>
      <c r="S67" t="n">
        <v>139.68</v>
      </c>
      <c r="T67" t="n">
        <v>397.06</v>
      </c>
      <c r="U67" t="n">
        <v>404.24</v>
      </c>
      <c r="V67" t="n">
        <v>428.53</v>
      </c>
      <c r="W67" t="inlineStr">
        <is>
          <t>-</t>
        </is>
      </c>
    </row>
    <row r="68">
      <c r="A68" s="5" t="inlineStr"/>
      <c r="B68" s="5" t="inlineStr"/>
    </row>
    <row r="69">
      <c r="A69" s="5" t="inlineStr">
        <is>
          <t>Kurzfristige Vermögensquote in %</t>
        </is>
      </c>
      <c r="B69" s="5" t="inlineStr">
        <is>
          <t>Current Assets Ratio in %</t>
        </is>
      </c>
      <c r="C69" t="n">
        <v>58.73</v>
      </c>
      <c r="D69" t="n">
        <v>61.29</v>
      </c>
      <c r="E69" t="n">
        <v>60.58</v>
      </c>
      <c r="F69" t="n">
        <v>60.29</v>
      </c>
      <c r="G69" t="n">
        <v>60.75</v>
      </c>
      <c r="H69" t="n">
        <v>65.04000000000001</v>
      </c>
      <c r="I69" t="n">
        <v>65.28</v>
      </c>
      <c r="J69" t="n">
        <v>66.16</v>
      </c>
      <c r="K69" t="n">
        <v>67.38</v>
      </c>
      <c r="L69" t="n">
        <v>65.55</v>
      </c>
      <c r="M69" t="n">
        <v>65.11</v>
      </c>
      <c r="N69" t="n">
        <v>65.08</v>
      </c>
      <c r="O69" t="n">
        <v>65.38</v>
      </c>
      <c r="P69" t="n">
        <v>69.62</v>
      </c>
      <c r="Q69" t="n">
        <v>68.88</v>
      </c>
      <c r="R69" t="n">
        <v>66.77</v>
      </c>
      <c r="S69" t="n">
        <v>70.20999999999999</v>
      </c>
      <c r="T69" t="n">
        <v>74.09</v>
      </c>
      <c r="U69" t="n">
        <v>72.67</v>
      </c>
      <c r="V69" t="n">
        <v>72.23</v>
      </c>
    </row>
    <row r="70">
      <c r="A70" s="5" t="inlineStr">
        <is>
          <t>Nettogewinn Marge in %</t>
        </is>
      </c>
      <c r="B70" s="5" t="inlineStr">
        <is>
          <t>Net Profit Marge in %</t>
        </is>
      </c>
      <c r="C70" t="n">
        <v>21.59</v>
      </c>
      <c r="D70" t="n">
        <v>23.54</v>
      </c>
      <c r="E70" t="n">
        <v>68.01000000000001</v>
      </c>
      <c r="F70" t="n">
        <v>42.85</v>
      </c>
      <c r="G70" t="n">
        <v>22.26</v>
      </c>
      <c r="H70" t="n">
        <v>68.48</v>
      </c>
      <c r="I70" t="n">
        <v>79.69</v>
      </c>
      <c r="J70" t="n">
        <v>87.92</v>
      </c>
      <c r="K70" t="n">
        <v>88.81999999999999</v>
      </c>
      <c r="L70" t="n">
        <v>77.75</v>
      </c>
      <c r="M70" t="n">
        <v>12.63</v>
      </c>
      <c r="N70" t="n">
        <v>21.45</v>
      </c>
      <c r="O70" t="n">
        <v>32.18</v>
      </c>
      <c r="P70" t="n">
        <v>30.81</v>
      </c>
      <c r="Q70" t="n">
        <v>28.74</v>
      </c>
      <c r="R70" t="n">
        <v>39.51</v>
      </c>
      <c r="S70" t="n">
        <v>33.96</v>
      </c>
      <c r="T70" t="n">
        <v>18.86</v>
      </c>
      <c r="U70" t="n">
        <v>10.3</v>
      </c>
      <c r="V70" t="n">
        <v>-65.47</v>
      </c>
    </row>
    <row r="71">
      <c r="A71" s="5" t="inlineStr">
        <is>
          <t>Operative Ergebnis Marge in %</t>
        </is>
      </c>
      <c r="B71" s="5" t="inlineStr">
        <is>
          <t>EBIT Marge in %</t>
        </is>
      </c>
      <c r="C71" t="n">
        <v>42.53</v>
      </c>
      <c r="D71" t="n">
        <v>42.84</v>
      </c>
      <c r="E71" t="n">
        <v>107.5</v>
      </c>
      <c r="F71" t="n">
        <v>96.33</v>
      </c>
      <c r="G71" t="n">
        <v>45.41</v>
      </c>
      <c r="H71" t="n">
        <v>126.61</v>
      </c>
      <c r="I71" t="n">
        <v>139.64</v>
      </c>
      <c r="J71" t="n">
        <v>159.71</v>
      </c>
      <c r="K71" t="n">
        <v>157.19</v>
      </c>
      <c r="L71" t="n">
        <v>156.11</v>
      </c>
      <c r="M71" t="n">
        <v>53.23</v>
      </c>
      <c r="N71" t="n">
        <v>69.81999999999999</v>
      </c>
      <c r="O71" t="n">
        <v>86.76000000000001</v>
      </c>
      <c r="P71" t="n">
        <v>104.49</v>
      </c>
      <c r="Q71" t="n">
        <v>97.19</v>
      </c>
      <c r="R71" t="n">
        <v>80.86</v>
      </c>
      <c r="S71" t="n">
        <v>55.35</v>
      </c>
      <c r="T71" t="n">
        <v>61.93</v>
      </c>
      <c r="U71" t="n">
        <v>51.22</v>
      </c>
      <c r="V71" t="n">
        <v>-18.66</v>
      </c>
    </row>
    <row r="72">
      <c r="A72" s="5" t="inlineStr">
        <is>
          <t>Vermögensumsschlag in %</t>
        </is>
      </c>
      <c r="B72" s="5" t="inlineStr">
        <is>
          <t>Asset Turnover in %</t>
        </is>
      </c>
      <c r="C72" t="n">
        <v>6.09</v>
      </c>
      <c r="D72" t="n">
        <v>6.06</v>
      </c>
      <c r="E72" t="n">
        <v>6.15</v>
      </c>
      <c r="F72" t="n">
        <v>6.15</v>
      </c>
      <c r="G72" t="n">
        <v>6.36</v>
      </c>
      <c r="H72" t="n">
        <v>6.31</v>
      </c>
      <c r="I72" t="n">
        <v>6.96</v>
      </c>
      <c r="J72" t="n">
        <v>6.84</v>
      </c>
      <c r="K72" t="n">
        <v>6.43</v>
      </c>
      <c r="L72" t="n">
        <v>6.67</v>
      </c>
      <c r="M72" t="n">
        <v>7.98</v>
      </c>
      <c r="N72" t="n">
        <v>9.16</v>
      </c>
      <c r="O72" t="n">
        <v>8.75</v>
      </c>
      <c r="P72" t="n">
        <v>8.67</v>
      </c>
      <c r="Q72" t="n">
        <v>8.359999999999999</v>
      </c>
      <c r="R72" t="n">
        <v>8.41</v>
      </c>
      <c r="S72" t="n">
        <v>9.300000000000001</v>
      </c>
      <c r="T72" t="n">
        <v>12.41</v>
      </c>
      <c r="U72" t="n">
        <v>11.41</v>
      </c>
      <c r="V72" t="n">
        <v>10.48</v>
      </c>
    </row>
    <row r="73">
      <c r="A73" s="5" t="inlineStr">
        <is>
          <t>Langfristige Vermögensquote in %</t>
        </is>
      </c>
      <c r="B73" s="5" t="inlineStr">
        <is>
          <t>Non-Current Assets Ratio in %</t>
        </is>
      </c>
      <c r="C73" t="n">
        <v>34.37</v>
      </c>
      <c r="D73" t="n">
        <v>32.74</v>
      </c>
      <c r="E73" t="n">
        <v>33.79</v>
      </c>
      <c r="F73" t="n">
        <v>33.94</v>
      </c>
      <c r="G73" t="n">
        <v>33.4</v>
      </c>
      <c r="H73" t="n">
        <v>29.63</v>
      </c>
      <c r="I73" t="n">
        <v>29.31</v>
      </c>
      <c r="J73" t="n">
        <v>27.35</v>
      </c>
      <c r="K73" t="n">
        <v>27.69</v>
      </c>
      <c r="L73" t="n">
        <v>28.91</v>
      </c>
      <c r="M73" t="n">
        <v>29.84</v>
      </c>
      <c r="N73" t="n">
        <v>30.62</v>
      </c>
      <c r="O73" t="n">
        <v>30.27</v>
      </c>
      <c r="P73" t="n">
        <v>25.74</v>
      </c>
      <c r="Q73" t="n">
        <v>26.05</v>
      </c>
      <c r="R73" t="n">
        <v>27.83</v>
      </c>
      <c r="S73" t="n">
        <v>28.15</v>
      </c>
      <c r="T73" t="n">
        <v>23.77</v>
      </c>
      <c r="U73" t="n">
        <v>24.75</v>
      </c>
      <c r="V73" t="n">
        <v>25.43</v>
      </c>
    </row>
    <row r="74">
      <c r="A74" s="5" t="inlineStr">
        <is>
          <t>Gesamtkapitalrentabilität</t>
        </is>
      </c>
      <c r="B74" s="5" t="inlineStr">
        <is>
          <t>ROA Return on Assets in %</t>
        </is>
      </c>
      <c r="C74" t="n">
        <v>1.31</v>
      </c>
      <c r="D74" t="n">
        <v>1.43</v>
      </c>
      <c r="E74" t="n">
        <v>4.18</v>
      </c>
      <c r="F74" t="n">
        <v>2.63</v>
      </c>
      <c r="G74" t="n">
        <v>1.41</v>
      </c>
      <c r="H74" t="n">
        <v>4.32</v>
      </c>
      <c r="I74" t="n">
        <v>5.55</v>
      </c>
      <c r="J74" t="n">
        <v>6.02</v>
      </c>
      <c r="K74" t="n">
        <v>5.71</v>
      </c>
      <c r="L74" t="n">
        <v>5.19</v>
      </c>
      <c r="M74" t="n">
        <v>1.01</v>
      </c>
      <c r="N74" t="n">
        <v>1.96</v>
      </c>
      <c r="O74" t="n">
        <v>2.81</v>
      </c>
      <c r="P74" t="n">
        <v>2.67</v>
      </c>
      <c r="Q74" t="n">
        <v>2.4</v>
      </c>
      <c r="R74" t="n">
        <v>3.32</v>
      </c>
      <c r="S74" t="n">
        <v>3.16</v>
      </c>
      <c r="T74" t="n">
        <v>2.34</v>
      </c>
      <c r="U74" t="n">
        <v>1.18</v>
      </c>
      <c r="V74" t="n">
        <v>-6.86</v>
      </c>
    </row>
    <row r="75">
      <c r="A75" s="5" t="inlineStr">
        <is>
          <t>Ertrag des eingesetzten Kapitals</t>
        </is>
      </c>
      <c r="B75" s="5" t="inlineStr">
        <is>
          <t>ROCE Return on Cap. Empl. in %</t>
        </is>
      </c>
      <c r="C75" t="n">
        <v>3.65</v>
      </c>
      <c r="D75" t="n">
        <v>3.71</v>
      </c>
      <c r="E75" t="n">
        <v>9.4</v>
      </c>
      <c r="F75" t="n">
        <v>8.34</v>
      </c>
      <c r="G75" t="n">
        <v>4.47</v>
      </c>
      <c r="H75" t="n">
        <v>12.04</v>
      </c>
      <c r="I75" t="n">
        <v>14.47</v>
      </c>
      <c r="J75" t="n">
        <v>17.1</v>
      </c>
      <c r="K75" t="n">
        <v>15.48</v>
      </c>
      <c r="L75" t="n">
        <v>16.84</v>
      </c>
      <c r="M75" t="n">
        <v>7.22</v>
      </c>
      <c r="N75" t="n">
        <v>9.640000000000001</v>
      </c>
      <c r="O75" t="n">
        <v>11.4</v>
      </c>
      <c r="P75" t="n">
        <v>14.01</v>
      </c>
      <c r="Q75" t="n">
        <v>12.03</v>
      </c>
      <c r="R75" t="n">
        <v>11.31</v>
      </c>
      <c r="S75" t="inlineStr">
        <is>
          <t>-</t>
        </is>
      </c>
      <c r="T75" t="inlineStr">
        <is>
          <t>-</t>
        </is>
      </c>
      <c r="U75" t="inlineStr">
        <is>
          <t>-</t>
        </is>
      </c>
      <c r="V75" t="inlineStr">
        <is>
          <t>-</t>
        </is>
      </c>
    </row>
    <row r="76">
      <c r="A76" s="5" t="inlineStr">
        <is>
          <t>Eigenkapital zu Anlagevermögen</t>
        </is>
      </c>
      <c r="B76" s="5" t="inlineStr">
        <is>
          <t>Equity to Fixed Assets in %</t>
        </is>
      </c>
      <c r="C76" t="n">
        <v>121.66</v>
      </c>
      <c r="D76" t="n">
        <v>136.76</v>
      </c>
      <c r="E76" t="n">
        <v>134.16</v>
      </c>
      <c r="F76" t="n">
        <v>127.68</v>
      </c>
      <c r="G76" t="n">
        <v>122.33</v>
      </c>
      <c r="H76" t="n">
        <v>135.12</v>
      </c>
      <c r="I76" t="n">
        <v>134.15</v>
      </c>
      <c r="J76" t="n">
        <v>125.37</v>
      </c>
      <c r="K76" t="n">
        <v>123.46</v>
      </c>
      <c r="L76" t="n">
        <v>110.45</v>
      </c>
      <c r="M76" t="n">
        <v>69.17</v>
      </c>
      <c r="N76" t="n">
        <v>66.79000000000001</v>
      </c>
      <c r="O76" t="n">
        <v>65.83</v>
      </c>
      <c r="P76" t="n">
        <v>68.51000000000001</v>
      </c>
      <c r="Q76" t="n">
        <v>64.41</v>
      </c>
      <c r="R76" t="n">
        <v>59.02</v>
      </c>
      <c r="S76" t="n">
        <v>82.28</v>
      </c>
      <c r="T76" t="n">
        <v>84.63</v>
      </c>
      <c r="U76" t="n">
        <v>80.11</v>
      </c>
      <c r="V76" t="n">
        <v>74.40000000000001</v>
      </c>
    </row>
    <row r="77">
      <c r="A77" s="5" t="inlineStr">
        <is>
          <t>Liquidität Dritten Grades</t>
        </is>
      </c>
      <c r="B77" s="5" t="inlineStr">
        <is>
          <t>Current Ratio in %</t>
        </is>
      </c>
      <c r="C77" t="n">
        <v>202.25</v>
      </c>
      <c r="D77" t="n">
        <v>204.2</v>
      </c>
      <c r="E77" t="n">
        <v>204.47</v>
      </c>
      <c r="F77" t="n">
        <v>207.87</v>
      </c>
      <c r="G77" t="n">
        <v>171.3</v>
      </c>
      <c r="H77" t="n">
        <v>193.71</v>
      </c>
      <c r="I77" t="n">
        <v>199</v>
      </c>
      <c r="J77" t="n">
        <v>183.3</v>
      </c>
      <c r="K77" t="n">
        <v>193.82</v>
      </c>
      <c r="L77" t="n">
        <v>171.93</v>
      </c>
      <c r="M77" t="n">
        <v>158.02</v>
      </c>
      <c r="N77" t="n">
        <v>193.05</v>
      </c>
      <c r="O77" t="n">
        <v>195.69</v>
      </c>
      <c r="P77" t="n">
        <v>197.06</v>
      </c>
      <c r="Q77" t="n">
        <v>212.11</v>
      </c>
      <c r="R77" t="n">
        <v>167.6</v>
      </c>
      <c r="S77" t="inlineStr">
        <is>
          <t>-</t>
        </is>
      </c>
      <c r="T77" t="inlineStr">
        <is>
          <t>-</t>
        </is>
      </c>
      <c r="U77" t="inlineStr">
        <is>
          <t>-</t>
        </is>
      </c>
      <c r="V77" t="inlineStr">
        <is>
          <t>-</t>
        </is>
      </c>
    </row>
    <row r="78">
      <c r="A78" s="5" t="inlineStr">
        <is>
          <t>Operativer Cashflow</t>
        </is>
      </c>
      <c r="B78" s="5" t="inlineStr">
        <is>
          <t>Operating Cashflow in M</t>
        </is>
      </c>
      <c r="C78" t="n">
        <v>45.752</v>
      </c>
      <c r="D78" t="n">
        <v>1533.452</v>
      </c>
      <c r="E78" t="n">
        <v>68.096</v>
      </c>
      <c r="F78" t="n">
        <v>54.948</v>
      </c>
      <c r="G78" t="n">
        <v>232.104</v>
      </c>
      <c r="H78" t="n">
        <v>54.67</v>
      </c>
      <c r="I78" t="n">
        <v>145.669</v>
      </c>
      <c r="J78" t="n">
        <v>45.4025</v>
      </c>
      <c r="K78" t="n">
        <v>41.3385</v>
      </c>
      <c r="L78" t="n">
        <v>29.568</v>
      </c>
      <c r="M78" t="n">
        <v>12.736</v>
      </c>
      <c r="N78" t="n">
        <v>21.824</v>
      </c>
      <c r="O78" t="n">
        <v>25.664</v>
      </c>
      <c r="P78" t="n">
        <v>51.456</v>
      </c>
      <c r="Q78" t="n">
        <v>125.184</v>
      </c>
      <c r="R78" t="n">
        <v>318.848</v>
      </c>
      <c r="S78" t="n">
        <v>100.224</v>
      </c>
      <c r="T78" t="n">
        <v>13.888</v>
      </c>
      <c r="U78" t="n">
        <v>11.648</v>
      </c>
      <c r="V78" t="n">
        <v>20.096</v>
      </c>
    </row>
    <row r="79">
      <c r="A79" s="5" t="inlineStr">
        <is>
          <t>Aktienrückkauf</t>
        </is>
      </c>
      <c r="B79" s="5" t="inlineStr">
        <is>
          <t>Share Buyback in M</t>
        </is>
      </c>
      <c r="C79" t="n">
        <v>0</v>
      </c>
      <c r="D79" t="n">
        <v>0</v>
      </c>
      <c r="E79" t="n">
        <v>0</v>
      </c>
      <c r="F79" t="n">
        <v>0</v>
      </c>
      <c r="G79" t="n">
        <v>-0.5</v>
      </c>
      <c r="H79" t="n">
        <v>-0.75</v>
      </c>
      <c r="I79" t="n">
        <v>0</v>
      </c>
      <c r="J79" t="n">
        <v>0</v>
      </c>
      <c r="K79" t="n">
        <v>0.05000000000000071</v>
      </c>
      <c r="L79" t="n">
        <v>0</v>
      </c>
      <c r="M79" t="n">
        <v>0</v>
      </c>
      <c r="N79" t="n">
        <v>0</v>
      </c>
      <c r="O79" t="n">
        <v>0</v>
      </c>
      <c r="P79" t="n">
        <v>0</v>
      </c>
      <c r="Q79" t="n">
        <v>0</v>
      </c>
      <c r="R79" t="n">
        <v>0</v>
      </c>
      <c r="S79" t="n">
        <v>0</v>
      </c>
      <c r="T79" t="n">
        <v>0</v>
      </c>
      <c r="U79" t="n">
        <v>0</v>
      </c>
      <c r="V79" t="inlineStr">
        <is>
          <t>-</t>
        </is>
      </c>
    </row>
    <row r="80">
      <c r="A80" s="5" t="inlineStr">
        <is>
          <t>Umsatzwachstum 1J in %</t>
        </is>
      </c>
      <c r="B80" s="5" t="inlineStr">
        <is>
          <t>Revenue Growth 1Y in %</t>
        </is>
      </c>
      <c r="C80" t="n">
        <v>7.17</v>
      </c>
      <c r="D80" t="n">
        <v>0.88</v>
      </c>
      <c r="E80" t="n">
        <v>1.92</v>
      </c>
      <c r="F80" t="n">
        <v>-3.26</v>
      </c>
      <c r="G80" t="n">
        <v>4.14</v>
      </c>
      <c r="H80" t="n">
        <v>-1.91</v>
      </c>
      <c r="I80" t="n">
        <v>0.03</v>
      </c>
      <c r="J80" t="n">
        <v>5.79</v>
      </c>
      <c r="K80" t="n">
        <v>2.98</v>
      </c>
      <c r="L80" t="n">
        <v>-12.31</v>
      </c>
      <c r="M80" t="n">
        <v>-0.7</v>
      </c>
      <c r="N80" t="n">
        <v>5.77</v>
      </c>
      <c r="O80" t="n">
        <v>1.02</v>
      </c>
      <c r="P80" t="n">
        <v>10.45</v>
      </c>
      <c r="Q80" t="n">
        <v>7.26</v>
      </c>
      <c r="R80" t="n">
        <v>7.57</v>
      </c>
      <c r="S80" t="n">
        <v>6.04</v>
      </c>
      <c r="T80" t="n">
        <v>6.03</v>
      </c>
      <c r="U80" t="n">
        <v>10.6</v>
      </c>
      <c r="V80" t="inlineStr">
        <is>
          <t>-</t>
        </is>
      </c>
    </row>
    <row r="81">
      <c r="A81" s="5" t="inlineStr">
        <is>
          <t>Umsatzwachstum 3J in %</t>
        </is>
      </c>
      <c r="B81" s="5" t="inlineStr">
        <is>
          <t>Revenue Growth 3Y in %</t>
        </is>
      </c>
      <c r="C81" t="n">
        <v>3.32</v>
      </c>
      <c r="D81" t="n">
        <v>-0.15</v>
      </c>
      <c r="E81" t="n">
        <v>0.93</v>
      </c>
      <c r="F81" t="n">
        <v>-0.34</v>
      </c>
      <c r="G81" t="n">
        <v>0.75</v>
      </c>
      <c r="H81" t="n">
        <v>1.3</v>
      </c>
      <c r="I81" t="n">
        <v>2.93</v>
      </c>
      <c r="J81" t="n">
        <v>-1.18</v>
      </c>
      <c r="K81" t="n">
        <v>-3.34</v>
      </c>
      <c r="L81" t="n">
        <v>-2.41</v>
      </c>
      <c r="M81" t="n">
        <v>2.03</v>
      </c>
      <c r="N81" t="n">
        <v>5.75</v>
      </c>
      <c r="O81" t="n">
        <v>6.24</v>
      </c>
      <c r="P81" t="n">
        <v>8.43</v>
      </c>
      <c r="Q81" t="n">
        <v>6.96</v>
      </c>
      <c r="R81" t="n">
        <v>6.55</v>
      </c>
      <c r="S81" t="n">
        <v>7.56</v>
      </c>
      <c r="T81" t="inlineStr">
        <is>
          <t>-</t>
        </is>
      </c>
      <c r="U81" t="inlineStr">
        <is>
          <t>-</t>
        </is>
      </c>
      <c r="V81" t="inlineStr">
        <is>
          <t>-</t>
        </is>
      </c>
    </row>
    <row r="82">
      <c r="A82" s="5" t="inlineStr">
        <is>
          <t>Umsatzwachstum 5J in %</t>
        </is>
      </c>
      <c r="B82" s="5" t="inlineStr">
        <is>
          <t>Revenue Growth 5Y in %</t>
        </is>
      </c>
      <c r="C82" t="n">
        <v>2.17</v>
      </c>
      <c r="D82" t="n">
        <v>0.35</v>
      </c>
      <c r="E82" t="n">
        <v>0.18</v>
      </c>
      <c r="F82" t="n">
        <v>0.96</v>
      </c>
      <c r="G82" t="n">
        <v>2.21</v>
      </c>
      <c r="H82" t="n">
        <v>-1.08</v>
      </c>
      <c r="I82" t="n">
        <v>-0.84</v>
      </c>
      <c r="J82" t="n">
        <v>0.31</v>
      </c>
      <c r="K82" t="n">
        <v>-0.65</v>
      </c>
      <c r="L82" t="n">
        <v>0.85</v>
      </c>
      <c r="M82" t="n">
        <v>4.76</v>
      </c>
      <c r="N82" t="n">
        <v>6.41</v>
      </c>
      <c r="O82" t="n">
        <v>6.47</v>
      </c>
      <c r="P82" t="n">
        <v>7.47</v>
      </c>
      <c r="Q82" t="n">
        <v>7.5</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0.54</v>
      </c>
      <c r="D83" t="n">
        <v>-0.24</v>
      </c>
      <c r="E83" t="n">
        <v>0.24</v>
      </c>
      <c r="F83" t="n">
        <v>0.15</v>
      </c>
      <c r="G83" t="n">
        <v>1.53</v>
      </c>
      <c r="H83" t="n">
        <v>1.84</v>
      </c>
      <c r="I83" t="n">
        <v>2.79</v>
      </c>
      <c r="J83" t="n">
        <v>3.39</v>
      </c>
      <c r="K83" t="n">
        <v>3.41</v>
      </c>
      <c r="L83" t="n">
        <v>4.17</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-1.74</v>
      </c>
      <c r="D84" t="n">
        <v>-65.08</v>
      </c>
      <c r="E84" t="n">
        <v>61.74</v>
      </c>
      <c r="F84" t="n">
        <v>86.23999999999999</v>
      </c>
      <c r="G84" t="n">
        <v>-66.15000000000001</v>
      </c>
      <c r="H84" t="n">
        <v>-15.71</v>
      </c>
      <c r="I84" t="n">
        <v>-9.34</v>
      </c>
      <c r="J84" t="n">
        <v>4.72</v>
      </c>
      <c r="K84" t="n">
        <v>17.64</v>
      </c>
      <c r="L84" t="n">
        <v>440</v>
      </c>
      <c r="M84" t="n">
        <v>-41.54</v>
      </c>
      <c r="N84" t="n">
        <v>-29.5</v>
      </c>
      <c r="O84" t="n">
        <v>5.49</v>
      </c>
      <c r="P84" t="n">
        <v>18.43</v>
      </c>
      <c r="Q84" t="n">
        <v>-21.99</v>
      </c>
      <c r="R84" t="n">
        <v>25.13</v>
      </c>
      <c r="S84" t="n">
        <v>90.91</v>
      </c>
      <c r="T84" t="n">
        <v>94.12</v>
      </c>
      <c r="U84" t="n">
        <v>-117.41</v>
      </c>
      <c r="V84" t="inlineStr">
        <is>
          <t>-</t>
        </is>
      </c>
    </row>
    <row r="85">
      <c r="A85" s="5" t="inlineStr">
        <is>
          <t>Gewinnwachstum 3J in %</t>
        </is>
      </c>
      <c r="B85" s="5" t="inlineStr">
        <is>
          <t>Earnings Growth 3Y in %</t>
        </is>
      </c>
      <c r="C85" t="n">
        <v>-1.69</v>
      </c>
      <c r="D85" t="n">
        <v>27.63</v>
      </c>
      <c r="E85" t="n">
        <v>27.28</v>
      </c>
      <c r="F85" t="n">
        <v>1.46</v>
      </c>
      <c r="G85" t="n">
        <v>-30.4</v>
      </c>
      <c r="H85" t="n">
        <v>-6.78</v>
      </c>
      <c r="I85" t="n">
        <v>4.34</v>
      </c>
      <c r="J85" t="n">
        <v>154.12</v>
      </c>
      <c r="K85" t="n">
        <v>138.7</v>
      </c>
      <c r="L85" t="n">
        <v>122.99</v>
      </c>
      <c r="M85" t="n">
        <v>-21.85</v>
      </c>
      <c r="N85" t="n">
        <v>-1.86</v>
      </c>
      <c r="O85" t="n">
        <v>0.64</v>
      </c>
      <c r="P85" t="n">
        <v>7.19</v>
      </c>
      <c r="Q85" t="n">
        <v>31.35</v>
      </c>
      <c r="R85" t="n">
        <v>70.05</v>
      </c>
      <c r="S85" t="n">
        <v>22.54</v>
      </c>
      <c r="T85" t="inlineStr">
        <is>
          <t>-</t>
        </is>
      </c>
      <c r="U85" t="inlineStr">
        <is>
          <t>-</t>
        </is>
      </c>
      <c r="V85" t="inlineStr">
        <is>
          <t>-</t>
        </is>
      </c>
    </row>
    <row r="86">
      <c r="A86" s="5" t="inlineStr">
        <is>
          <t>Gewinnwachstum 5J in %</t>
        </is>
      </c>
      <c r="B86" s="5" t="inlineStr">
        <is>
          <t>Earnings Growth 5Y in %</t>
        </is>
      </c>
      <c r="C86" t="n">
        <v>3</v>
      </c>
      <c r="D86" t="n">
        <v>0.21</v>
      </c>
      <c r="E86" t="n">
        <v>11.36</v>
      </c>
      <c r="F86" t="n">
        <v>-0.05</v>
      </c>
      <c r="G86" t="n">
        <v>-13.77</v>
      </c>
      <c r="H86" t="n">
        <v>87.45999999999999</v>
      </c>
      <c r="I86" t="n">
        <v>82.3</v>
      </c>
      <c r="J86" t="n">
        <v>78.26000000000001</v>
      </c>
      <c r="K86" t="n">
        <v>78.42</v>
      </c>
      <c r="L86" t="n">
        <v>78.58</v>
      </c>
      <c r="M86" t="n">
        <v>-13.82</v>
      </c>
      <c r="N86" t="n">
        <v>-0.49</v>
      </c>
      <c r="O86" t="n">
        <v>23.59</v>
      </c>
      <c r="P86" t="n">
        <v>41.32</v>
      </c>
      <c r="Q86" t="n">
        <v>14.15</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45.23</v>
      </c>
      <c r="D87" t="n">
        <v>41.25</v>
      </c>
      <c r="E87" t="n">
        <v>44.81</v>
      </c>
      <c r="F87" t="n">
        <v>39.18</v>
      </c>
      <c r="G87" t="n">
        <v>32.4</v>
      </c>
      <c r="H87" t="n">
        <v>36.82</v>
      </c>
      <c r="I87" t="n">
        <v>40.9</v>
      </c>
      <c r="J87" t="n">
        <v>50.93</v>
      </c>
      <c r="K87" t="n">
        <v>59.87</v>
      </c>
      <c r="L87" t="n">
        <v>46.36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12.9</v>
      </c>
      <c r="D88" t="n">
        <v>150</v>
      </c>
      <c r="E88" t="n">
        <v>1.52</v>
      </c>
      <c r="F88" t="n">
        <v>-460</v>
      </c>
      <c r="G88" t="n">
        <v>-3.41</v>
      </c>
      <c r="H88" t="n">
        <v>0.21</v>
      </c>
      <c r="I88" t="n">
        <v>0.22</v>
      </c>
      <c r="J88" t="n">
        <v>0.13</v>
      </c>
      <c r="K88" t="n">
        <v>0.11</v>
      </c>
      <c r="L88" t="n">
        <v>0.12</v>
      </c>
      <c r="M88" t="n">
        <v>-1.82</v>
      </c>
      <c r="N88" t="n">
        <v>-20.61</v>
      </c>
      <c r="O88" t="n">
        <v>0.58</v>
      </c>
      <c r="P88" t="n">
        <v>0.39</v>
      </c>
      <c r="Q88" t="n">
        <v>1.12</v>
      </c>
      <c r="R88" t="inlineStr">
        <is>
          <t>-</t>
        </is>
      </c>
      <c r="S88" t="inlineStr">
        <is>
          <t>-</t>
        </is>
      </c>
      <c r="T88" t="inlineStr">
        <is>
          <t>-</t>
        </is>
      </c>
      <c r="U88" t="inlineStr">
        <is>
          <t>-</t>
        </is>
      </c>
      <c r="V88" t="inlineStr">
        <is>
          <t>-</t>
        </is>
      </c>
    </row>
    <row r="89">
      <c r="A89" s="5" t="inlineStr">
        <is>
          <t>EBIT-Wachstum 1J in %</t>
        </is>
      </c>
      <c r="B89" s="5" t="inlineStr">
        <is>
          <t>EBIT Growth 1Y in %</t>
        </is>
      </c>
      <c r="C89" t="n">
        <v>6.39</v>
      </c>
      <c r="D89" t="n">
        <v>-59.79</v>
      </c>
      <c r="E89" t="n">
        <v>13.73</v>
      </c>
      <c r="F89" t="n">
        <v>105.25</v>
      </c>
      <c r="G89" t="n">
        <v>-62.65</v>
      </c>
      <c r="H89" t="n">
        <v>-11.06</v>
      </c>
      <c r="I89" t="n">
        <v>-12.54</v>
      </c>
      <c r="J89" t="n">
        <v>7.49</v>
      </c>
      <c r="K89" t="n">
        <v>3.69</v>
      </c>
      <c r="L89" t="n">
        <v>157.18</v>
      </c>
      <c r="M89" t="n">
        <v>-24.29</v>
      </c>
      <c r="N89" t="n">
        <v>-14.88</v>
      </c>
      <c r="O89" t="n">
        <v>-16.13</v>
      </c>
      <c r="P89" t="n">
        <v>18.75</v>
      </c>
      <c r="Q89" t="n">
        <v>28.93</v>
      </c>
      <c r="R89" t="n">
        <v>57.14</v>
      </c>
      <c r="S89" t="n">
        <v>-5.23</v>
      </c>
      <c r="T89" t="n">
        <v>28.21</v>
      </c>
      <c r="U89" t="n">
        <v>-403.59</v>
      </c>
      <c r="V89" t="inlineStr">
        <is>
          <t>-</t>
        </is>
      </c>
    </row>
    <row r="90">
      <c r="A90" s="5" t="inlineStr">
        <is>
          <t>EBIT-Wachstum 3J in %</t>
        </is>
      </c>
      <c r="B90" s="5" t="inlineStr">
        <is>
          <t>EBIT Growth 3Y in %</t>
        </is>
      </c>
      <c r="C90" t="n">
        <v>-13.22</v>
      </c>
      <c r="D90" t="n">
        <v>19.73</v>
      </c>
      <c r="E90" t="n">
        <v>18.78</v>
      </c>
      <c r="F90" t="n">
        <v>10.51</v>
      </c>
      <c r="G90" t="n">
        <v>-28.75</v>
      </c>
      <c r="H90" t="n">
        <v>-5.37</v>
      </c>
      <c r="I90" t="n">
        <v>-0.45</v>
      </c>
      <c r="J90" t="n">
        <v>56.12</v>
      </c>
      <c r="K90" t="n">
        <v>45.53</v>
      </c>
      <c r="L90" t="n">
        <v>39.34</v>
      </c>
      <c r="M90" t="n">
        <v>-18.43</v>
      </c>
      <c r="N90" t="n">
        <v>-4.09</v>
      </c>
      <c r="O90" t="n">
        <v>10.52</v>
      </c>
      <c r="P90" t="n">
        <v>34.94</v>
      </c>
      <c r="Q90" t="n">
        <v>26.95</v>
      </c>
      <c r="R90" t="n">
        <v>26.71</v>
      </c>
      <c r="S90" t="n">
        <v>-126.87</v>
      </c>
      <c r="T90" t="inlineStr">
        <is>
          <t>-</t>
        </is>
      </c>
      <c r="U90" t="inlineStr">
        <is>
          <t>-</t>
        </is>
      </c>
      <c r="V90" t="inlineStr">
        <is>
          <t>-</t>
        </is>
      </c>
    </row>
    <row r="91">
      <c r="A91" s="5" t="inlineStr">
        <is>
          <t>EBIT-Wachstum 5J in %</t>
        </is>
      </c>
      <c r="B91" s="5" t="inlineStr">
        <is>
          <t>EBIT Growth 5Y in %</t>
        </is>
      </c>
      <c r="C91" t="n">
        <v>0.59</v>
      </c>
      <c r="D91" t="n">
        <v>-2.9</v>
      </c>
      <c r="E91" t="n">
        <v>6.55</v>
      </c>
      <c r="F91" t="n">
        <v>5.3</v>
      </c>
      <c r="G91" t="n">
        <v>-15.01</v>
      </c>
      <c r="H91" t="n">
        <v>28.95</v>
      </c>
      <c r="I91" t="n">
        <v>26.31</v>
      </c>
      <c r="J91" t="n">
        <v>25.84</v>
      </c>
      <c r="K91" t="n">
        <v>21.11</v>
      </c>
      <c r="L91" t="n">
        <v>24.13</v>
      </c>
      <c r="M91" t="n">
        <v>-1.52</v>
      </c>
      <c r="N91" t="n">
        <v>14.76</v>
      </c>
      <c r="O91" t="n">
        <v>16.69</v>
      </c>
      <c r="P91" t="n">
        <v>25.56</v>
      </c>
      <c r="Q91" t="n">
        <v>-58.91</v>
      </c>
      <c r="R91" t="inlineStr">
        <is>
          <t>-</t>
        </is>
      </c>
      <c r="S91" t="inlineStr">
        <is>
          <t>-</t>
        </is>
      </c>
      <c r="T91" t="inlineStr">
        <is>
          <t>-</t>
        </is>
      </c>
      <c r="U91" t="inlineStr">
        <is>
          <t>-</t>
        </is>
      </c>
      <c r="V91" t="inlineStr">
        <is>
          <t>-</t>
        </is>
      </c>
    </row>
    <row r="92">
      <c r="A92" s="5" t="inlineStr">
        <is>
          <t>EBIT-Wachstum 10J in %</t>
        </is>
      </c>
      <c r="B92" s="5" t="inlineStr">
        <is>
          <t>EBIT Growth 10Y in %</t>
        </is>
      </c>
      <c r="C92" t="n">
        <v>14.77</v>
      </c>
      <c r="D92" t="n">
        <v>11.7</v>
      </c>
      <c r="E92" t="n">
        <v>16.19</v>
      </c>
      <c r="F92" t="n">
        <v>13.21</v>
      </c>
      <c r="G92" t="n">
        <v>4.56</v>
      </c>
      <c r="H92" t="n">
        <v>13.71</v>
      </c>
      <c r="I92" t="n">
        <v>20.53</v>
      </c>
      <c r="J92" t="n">
        <v>21.27</v>
      </c>
      <c r="K92" t="n">
        <v>23.34</v>
      </c>
      <c r="L92" t="n">
        <v>-17.39</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-97.02</v>
      </c>
      <c r="D93" t="n">
        <v>2151.9</v>
      </c>
      <c r="E93" t="n">
        <v>23.93</v>
      </c>
      <c r="F93" t="n">
        <v>-76.33</v>
      </c>
      <c r="G93" t="n">
        <v>296.62</v>
      </c>
      <c r="H93" t="n">
        <v>-66.43000000000001</v>
      </c>
      <c r="I93" t="n">
        <v>220.84</v>
      </c>
      <c r="J93" t="n">
        <v>9.83</v>
      </c>
      <c r="K93" t="n">
        <v>40.91</v>
      </c>
      <c r="L93" t="n">
        <v>132.16</v>
      </c>
      <c r="M93" t="n">
        <v>-41.64</v>
      </c>
      <c r="N93" t="n">
        <v>-14.96</v>
      </c>
      <c r="O93" t="n">
        <v>-50.12</v>
      </c>
      <c r="P93" t="n">
        <v>-58.9</v>
      </c>
      <c r="Q93" t="n">
        <v>-60.74</v>
      </c>
      <c r="R93" t="n">
        <v>218.14</v>
      </c>
      <c r="S93" t="n">
        <v>621.66</v>
      </c>
      <c r="T93" t="n">
        <v>19.23</v>
      </c>
      <c r="U93" t="n">
        <v>-42.04</v>
      </c>
      <c r="V93" t="inlineStr">
        <is>
          <t>-</t>
        </is>
      </c>
    </row>
    <row r="94">
      <c r="A94" s="5" t="inlineStr">
        <is>
          <t>Op.Cashflow Wachstum 3J in %</t>
        </is>
      </c>
      <c r="B94" s="5" t="inlineStr">
        <is>
          <t>Op.Cashflow Wachstum 3Y in %</t>
        </is>
      </c>
      <c r="C94" t="n">
        <v>692.9400000000001</v>
      </c>
      <c r="D94" t="n">
        <v>699.83</v>
      </c>
      <c r="E94" t="n">
        <v>81.41</v>
      </c>
      <c r="F94" t="n">
        <v>51.29</v>
      </c>
      <c r="G94" t="n">
        <v>150.34</v>
      </c>
      <c r="H94" t="n">
        <v>54.75</v>
      </c>
      <c r="I94" t="n">
        <v>90.53</v>
      </c>
      <c r="J94" t="n">
        <v>60.97</v>
      </c>
      <c r="K94" t="n">
        <v>43.81</v>
      </c>
      <c r="L94" t="n">
        <v>25.19</v>
      </c>
      <c r="M94" t="n">
        <v>-35.57</v>
      </c>
      <c r="N94" t="n">
        <v>-41.33</v>
      </c>
      <c r="O94" t="n">
        <v>-56.59</v>
      </c>
      <c r="P94" t="n">
        <v>32.83</v>
      </c>
      <c r="Q94" t="n">
        <v>259.69</v>
      </c>
      <c r="R94" t="n">
        <v>286.34</v>
      </c>
      <c r="S94" t="n">
        <v>199.62</v>
      </c>
      <c r="T94" t="inlineStr">
        <is>
          <t>-</t>
        </is>
      </c>
      <c r="U94" t="inlineStr">
        <is>
          <t>-</t>
        </is>
      </c>
      <c r="V94" t="inlineStr">
        <is>
          <t>-</t>
        </is>
      </c>
    </row>
    <row r="95">
      <c r="A95" s="5" t="inlineStr">
        <is>
          <t>Op.Cashflow Wachstum 5J in %</t>
        </is>
      </c>
      <c r="B95" s="5" t="inlineStr">
        <is>
          <t>Op.Cashflow Wachstum 5Y in %</t>
        </is>
      </c>
      <c r="C95" t="n">
        <v>459.82</v>
      </c>
      <c r="D95" t="n">
        <v>465.94</v>
      </c>
      <c r="E95" t="n">
        <v>79.73</v>
      </c>
      <c r="F95" t="n">
        <v>76.91</v>
      </c>
      <c r="G95" t="n">
        <v>100.35</v>
      </c>
      <c r="H95" t="n">
        <v>67.45999999999999</v>
      </c>
      <c r="I95" t="n">
        <v>72.42</v>
      </c>
      <c r="J95" t="n">
        <v>25.26</v>
      </c>
      <c r="K95" t="n">
        <v>13.27</v>
      </c>
      <c r="L95" t="n">
        <v>-6.69</v>
      </c>
      <c r="M95" t="n">
        <v>-45.27</v>
      </c>
      <c r="N95" t="n">
        <v>6.68</v>
      </c>
      <c r="O95" t="n">
        <v>134.01</v>
      </c>
      <c r="P95" t="n">
        <v>147.88</v>
      </c>
      <c r="Q95" t="n">
        <v>151.25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263.64</v>
      </c>
      <c r="D96" t="n">
        <v>269.18</v>
      </c>
      <c r="E96" t="n">
        <v>52.49</v>
      </c>
      <c r="F96" t="n">
        <v>45.09</v>
      </c>
      <c r="G96" t="n">
        <v>46.83</v>
      </c>
      <c r="H96" t="n">
        <v>11.1</v>
      </c>
      <c r="I96" t="n">
        <v>39.55</v>
      </c>
      <c r="J96" t="n">
        <v>79.63</v>
      </c>
      <c r="K96" t="n">
        <v>80.56999999999999</v>
      </c>
      <c r="L96" t="n">
        <v>72.28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762.9</v>
      </c>
      <c r="D97" t="n">
        <v>753.2</v>
      </c>
      <c r="E97" t="n">
        <v>728.1</v>
      </c>
      <c r="F97" t="n">
        <v>723.2</v>
      </c>
      <c r="G97" t="n">
        <v>584.6</v>
      </c>
      <c r="H97" t="n">
        <v>702.5</v>
      </c>
      <c r="I97" t="n">
        <v>670.4</v>
      </c>
      <c r="J97" t="n">
        <v>631.5</v>
      </c>
      <c r="K97" t="n">
        <v>689.8</v>
      </c>
      <c r="L97" t="n">
        <v>542.1</v>
      </c>
      <c r="M97" t="n">
        <v>451.1</v>
      </c>
      <c r="N97" t="n">
        <v>519.5</v>
      </c>
      <c r="O97" t="n">
        <v>523.8</v>
      </c>
      <c r="P97" t="n">
        <v>560.6</v>
      </c>
      <c r="Q97" t="n">
        <v>559</v>
      </c>
      <c r="R97" t="n">
        <v>383.2</v>
      </c>
      <c r="S97" t="n">
        <v>840.4</v>
      </c>
      <c r="T97" t="n">
        <v>626.4</v>
      </c>
      <c r="U97" t="n">
        <v>630.3</v>
      </c>
      <c r="V97" t="n">
        <v>616.9</v>
      </c>
      <c r="W97" t="inlineStr">
        <is>
          <t>-</t>
        </is>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20"/>
    <col customWidth="1" max="19" min="19" width="10"/>
    <col customWidth="1" max="20" min="20" width="20"/>
    <col customWidth="1" max="21" min="21" width="20"/>
    <col customWidth="1" max="22" min="22" width="10"/>
    <col customWidth="1" max="23" min="23" width="9"/>
  </cols>
  <sheetData>
    <row r="1">
      <c r="A1" s="1" t="inlineStr">
        <is>
          <t xml:space="preserve">DEUTSCHE TELEKOM </t>
        </is>
      </c>
      <c r="B1" s="2" t="inlineStr">
        <is>
          <t>WKN: 555750  ISIN: DE0005557508  Symbol:DTE  Typ: Aktie</t>
        </is>
      </c>
      <c r="C1" s="2" t="inlineStr"/>
      <c r="D1" s="2" t="inlineStr"/>
      <c r="E1" s="2" t="inlineStr"/>
      <c r="F1" s="2">
        <f>HYPERLINK("tecdax_Stock_Data_EUR.xlsx#INDEX!A1",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+49-0228-181-0</t>
        </is>
      </c>
      <c r="G4" t="inlineStr">
        <is>
          <t>19.02.2020</t>
        </is>
      </c>
      <c r="H4" t="inlineStr">
        <is>
          <t>Publication Of Annual Report</t>
        </is>
      </c>
      <c r="J4" t="inlineStr">
        <is>
          <t>Kreditanstalt für Wiederaufbau</t>
        </is>
      </c>
      <c r="L4" t="inlineStr">
        <is>
          <t>17,40%</t>
        </is>
      </c>
    </row>
    <row r="5">
      <c r="A5" s="5" t="inlineStr">
        <is>
          <t>Ticker</t>
        </is>
      </c>
      <c r="B5" t="inlineStr">
        <is>
          <t>DTE</t>
        </is>
      </c>
      <c r="C5" s="5" t="inlineStr">
        <is>
          <t>Fax</t>
        </is>
      </c>
      <c r="D5" s="5" t="inlineStr"/>
      <c r="E5" t="inlineStr">
        <is>
          <t>+49-0228-181-94004</t>
        </is>
      </c>
      <c r="G5" t="inlineStr">
        <is>
          <t>14.05.2020</t>
        </is>
      </c>
      <c r="H5" t="inlineStr">
        <is>
          <t>Result Q1</t>
        </is>
      </c>
      <c r="J5" t="inlineStr">
        <is>
          <t>Bund</t>
        </is>
      </c>
      <c r="L5" t="inlineStr">
        <is>
          <t>14,50%</t>
        </is>
      </c>
    </row>
    <row r="6">
      <c r="A6" s="5" t="inlineStr">
        <is>
          <t>Gelistet Seit / Listed Since</t>
        </is>
      </c>
      <c r="B6" t="inlineStr">
        <is>
          <t>18.11.1996</t>
        </is>
      </c>
      <c r="C6" s="5" t="inlineStr">
        <is>
          <t>Internet</t>
        </is>
      </c>
      <c r="D6" s="5" t="inlineStr"/>
      <c r="E6" t="inlineStr">
        <is>
          <t>http://www.telekom.com</t>
        </is>
      </c>
      <c r="G6" t="inlineStr">
        <is>
          <t>19.06.2020</t>
        </is>
      </c>
      <c r="H6" t="inlineStr">
        <is>
          <t>Annual General Meeting</t>
        </is>
      </c>
      <c r="J6" t="inlineStr">
        <is>
          <t>BlackRock, Inc.</t>
        </is>
      </c>
      <c r="L6" t="inlineStr">
        <is>
          <t>4,91%</t>
        </is>
      </c>
    </row>
    <row r="7">
      <c r="A7" s="5" t="inlineStr">
        <is>
          <t>Nominalwert / Nominal Value</t>
        </is>
      </c>
      <c r="B7" t="inlineStr">
        <is>
          <t>-</t>
        </is>
      </c>
      <c r="C7" s="5" t="inlineStr">
        <is>
          <t>Inv. Relations Telefon / Phone</t>
        </is>
      </c>
      <c r="D7" s="5" t="inlineStr"/>
      <c r="E7" t="inlineStr">
        <is>
          <t>+49-0228-181-88880</t>
        </is>
      </c>
      <c r="G7" t="inlineStr">
        <is>
          <t>22.06.2020</t>
        </is>
      </c>
      <c r="H7" t="inlineStr">
        <is>
          <t>Ex Dividend</t>
        </is>
      </c>
      <c r="J7" t="inlineStr">
        <is>
          <t>Freefloat</t>
        </is>
      </c>
      <c r="L7" t="inlineStr">
        <is>
          <t>63,19%</t>
        </is>
      </c>
    </row>
    <row r="8">
      <c r="A8" s="5" t="inlineStr">
        <is>
          <t>Land / Country</t>
        </is>
      </c>
      <c r="B8" t="inlineStr">
        <is>
          <t>Deutschland</t>
        </is>
      </c>
      <c r="C8" s="5" t="inlineStr">
        <is>
          <t>Inv. Relations E-Mail</t>
        </is>
      </c>
      <c r="D8" s="5" t="inlineStr"/>
      <c r="E8" t="inlineStr">
        <is>
          <t>investor.relations@telekom.de</t>
        </is>
      </c>
      <c r="G8" t="inlineStr">
        <is>
          <t>24.06.2020</t>
        </is>
      </c>
      <c r="H8" t="inlineStr">
        <is>
          <t>Dividend Payout</t>
        </is>
      </c>
    </row>
    <row r="9">
      <c r="A9" s="5" t="inlineStr">
        <is>
          <t>Währung / Currency</t>
        </is>
      </c>
      <c r="B9" t="inlineStr">
        <is>
          <t>EUR</t>
        </is>
      </c>
      <c r="C9" s="5" t="inlineStr">
        <is>
          <t>Kontaktperson / Contact Person</t>
        </is>
      </c>
      <c r="D9" s="5" t="inlineStr"/>
      <c r="E9" t="inlineStr">
        <is>
          <t>-</t>
        </is>
      </c>
      <c r="G9" t="inlineStr">
        <is>
          <t>13.08.2020</t>
        </is>
      </c>
      <c r="H9" t="inlineStr">
        <is>
          <t>Score Half Year</t>
        </is>
      </c>
    </row>
    <row r="10">
      <c r="A10" s="5" t="inlineStr">
        <is>
          <t>Branche / Industry</t>
        </is>
      </c>
      <c r="B10" t="inlineStr">
        <is>
          <t>Telecommunications Provider</t>
        </is>
      </c>
      <c r="C10" s="5" t="inlineStr">
        <is>
          <t>12.11.2020</t>
        </is>
      </c>
      <c r="D10" s="5" t="inlineStr">
        <is>
          <t>Q3 Earnings</t>
        </is>
      </c>
    </row>
    <row r="11">
      <c r="A11" s="5" t="inlineStr">
        <is>
          <t>Sektor / Sector</t>
        </is>
      </c>
      <c r="B11" t="inlineStr">
        <is>
          <t>Telecommunications</t>
        </is>
      </c>
    </row>
    <row r="12">
      <c r="A12" s="5" t="inlineStr">
        <is>
          <t>Typ / Genre</t>
        </is>
      </c>
      <c r="B12" t="inlineStr">
        <is>
          <t>Namensaktie</t>
        </is>
      </c>
    </row>
    <row r="13">
      <c r="A13" s="5" t="inlineStr">
        <is>
          <t>Adresse / Address</t>
        </is>
      </c>
      <c r="B13" t="inlineStr">
        <is>
          <t>Deutsche Telekom AGFriedrich-Ebert-Allee 140  D-53113 Bonn</t>
        </is>
      </c>
    </row>
    <row r="14">
      <c r="A14" s="5" t="inlineStr">
        <is>
          <t>Management</t>
        </is>
      </c>
      <c r="B14" t="inlineStr">
        <is>
          <t>Timotheus Höttges, Adel Al-Saleh, Birgit Bohle, Srini Gopalan, Christian P. Illek, Thorsten Langheim, Claudia Nemat, Dirk Wössner</t>
        </is>
      </c>
    </row>
    <row r="15">
      <c r="A15" s="5" t="inlineStr">
        <is>
          <t>Aufsichtsrat / Board</t>
        </is>
      </c>
      <c r="B15" t="inlineStr">
        <is>
          <t>Prof. Dr. Ulrich Lehner, Frank Sauerland, Dr. Rolf Bösinger, Dr. Günther Bräunig, Odysseus D. Chatzidis, Constantin Greve, Lars Hinrichs, Dr. Helga Jung, Prof. Dr. Michael Kaschke, Nicole Koch, Dagmar P. Kollmann, Petra Steffi Kreusel, Harald Krüger, Kerstin Marx, Lothar Schröder, Nicole Seelemann-Wandtke, Sibylle Spoo, Karl-Heinz Streibich, Margret Suckale, Karin Topel</t>
        </is>
      </c>
    </row>
    <row r="16">
      <c r="A16" s="5" t="inlineStr">
        <is>
          <t>Beschreibung</t>
        </is>
      </c>
      <c r="B16" t="inlineStr">
        <is>
          <t>Die Deutsche Telekom AG ist ein weltweit führendes Dienstleistungs-Unternehmen der Telekommunikations- und Informationstechnologie-Branche. Der Konzern bietet seinen Kunden die gesamte Palette der Telekommunikations- und IT-Branche aus einer Hand, was Festnetztelefonie, Breitbandinternet, Mobilfunk, TV oder komplexen ICT-Lösungen für Geschäftskunden umfasst. Die Gesellschaft ist international ausgerichtet und in rund 50 Ländern vertreten. Der wachsenden Konvergenz der Technologien trägt die Gesellschaft mit einem zunehmend integrierten Produktportfolio Rechnung, das den Zugriff auf persönliche Daten wie Musik, Videos oder auch Adressen über alle Endgeräte hinweg ermöglicht. Kunden werden sowohl Netzzugänge wie auch Kommunikations- und Mehrwertdienste über Festnetz und Mobilfunk zur Verfügung gestellt. Das Stammgeschäft machen dabei klassische Anschlüsse aus. Die Gesellschaft ist auch in der Erschließung des Smart Grid Marktes, mit IT-Services sowie mit Internet- und Netzwerkdiensten tätig. Des Weiteren betreibt T-Systems, die Großkundensparte des Unternehmens, das Geschäft mit netzzentrierten ICT-Lösungen. Für einen Transaktionswert von 300 Millionen Euro verkauft die Deutsche Telekom 2015 das Internetportal T-Online sowie den Digitalvermarkter Interactive Media an die Werbefirma Ströer. Copyright 2014 FINANCE BASE AG</t>
        </is>
      </c>
    </row>
    <row r="17">
      <c r="A17" s="5" t="inlineStr">
        <is>
          <t>Profile</t>
        </is>
      </c>
      <c r="B17" t="inlineStr">
        <is>
          <t>The German Telekom AG is a leading global services company in the telecommunications and information technology industry. The Group offers its customers the full range of telecommunications and IT industry from a single source, which includes fixed telephony, broadband Internet, mobile, TV or complex ICT solutions for business customers. The company is internationally oriented and present in over 50 countries. The growing convergence of technologies borne by the company with an increasingly integrated product portfolio account, which provides access to personal data such as music, videos and addresses of all devices across. Customers will be provided both network access as well as communications and value-added services over fixed and mobile networks available. The core business of making this classic ports. The company is also active in the development of the smart grid market, with IT services as well as Internet and network services. Furthermore, T-Systems, the corporate customer arm of the company, the business of network-centric ICT solutions. the German Telekom in 2015 sold the Internet portal T-Online and the digital marketing Interactive Media at the advertising company Ströer for a transaction value of 300 million euros.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80531</v>
      </c>
      <c r="D20" t="n">
        <v>75656</v>
      </c>
      <c r="E20" t="n">
        <v>74947</v>
      </c>
      <c r="F20" t="n">
        <v>73095</v>
      </c>
      <c r="G20" t="n">
        <v>69228</v>
      </c>
      <c r="H20" t="n">
        <v>62658</v>
      </c>
      <c r="I20" t="n">
        <v>60132</v>
      </c>
      <c r="J20" t="n">
        <v>58169</v>
      </c>
      <c r="K20" t="n">
        <v>58653</v>
      </c>
      <c r="L20" t="n">
        <v>62421</v>
      </c>
      <c r="M20" t="n">
        <v>64602</v>
      </c>
      <c r="N20" t="n">
        <v>61666</v>
      </c>
      <c r="O20" t="n">
        <v>62516</v>
      </c>
      <c r="P20" t="n">
        <v>61347</v>
      </c>
      <c r="Q20" t="n">
        <v>59604</v>
      </c>
      <c r="R20" t="n">
        <v>57880</v>
      </c>
      <c r="S20" t="n">
        <v>55838</v>
      </c>
      <c r="T20" t="n">
        <v>53689</v>
      </c>
      <c r="U20" t="n">
        <v>48309</v>
      </c>
      <c r="V20" t="n">
        <v>40939</v>
      </c>
      <c r="W20" t="n">
        <v>35470</v>
      </c>
    </row>
    <row r="21">
      <c r="A21" s="5" t="inlineStr">
        <is>
          <t>Operatives Ergebnis (EBIT)</t>
        </is>
      </c>
      <c r="B21" s="5" t="inlineStr">
        <is>
          <t>EBIT Earning Before Interest &amp; Tax</t>
        </is>
      </c>
      <c r="C21" t="n">
        <v>9457</v>
      </c>
      <c r="D21" t="n">
        <v>8001</v>
      </c>
      <c r="E21" t="n">
        <v>9383</v>
      </c>
      <c r="F21" t="n">
        <v>9164</v>
      </c>
      <c r="G21" t="n">
        <v>7028</v>
      </c>
      <c r="H21" t="n">
        <v>7247</v>
      </c>
      <c r="I21" t="n">
        <v>4930</v>
      </c>
      <c r="J21" t="n">
        <v>-3810</v>
      </c>
      <c r="K21" t="n">
        <v>5586</v>
      </c>
      <c r="L21" t="n">
        <v>5505</v>
      </c>
      <c r="M21" t="n">
        <v>6012</v>
      </c>
      <c r="N21" t="n">
        <v>7040</v>
      </c>
      <c r="O21" t="n">
        <v>5286</v>
      </c>
      <c r="P21" t="n">
        <v>5287</v>
      </c>
      <c r="Q21" t="n">
        <v>7622</v>
      </c>
      <c r="R21" t="n">
        <v>9868</v>
      </c>
      <c r="S21" t="n">
        <v>5429</v>
      </c>
      <c r="T21" t="n">
        <v>-20764</v>
      </c>
      <c r="U21" t="n">
        <v>2844</v>
      </c>
      <c r="V21" t="n">
        <v>7722</v>
      </c>
      <c r="W21" t="n">
        <v>6073</v>
      </c>
    </row>
    <row r="22">
      <c r="A22" s="5" t="inlineStr">
        <is>
          <t>Finanzergebnis</t>
        </is>
      </c>
      <c r="B22" s="5" t="inlineStr">
        <is>
          <t>Financial Result</t>
        </is>
      </c>
      <c r="C22" t="n">
        <v>-2197</v>
      </c>
      <c r="D22" t="n">
        <v>-2848</v>
      </c>
      <c r="E22" t="n">
        <v>-4389</v>
      </c>
      <c r="F22" t="n">
        <v>-4617</v>
      </c>
      <c r="G22" t="n">
        <v>-2250</v>
      </c>
      <c r="H22" t="n">
        <v>-2897</v>
      </c>
      <c r="I22" t="n">
        <v>-2802</v>
      </c>
      <c r="J22" t="n">
        <v>-2420</v>
      </c>
      <c r="K22" t="n">
        <v>-2567</v>
      </c>
      <c r="L22" t="n">
        <v>-2810</v>
      </c>
      <c r="M22" t="n">
        <v>-3357</v>
      </c>
      <c r="N22" t="n">
        <v>-3588</v>
      </c>
      <c r="O22" t="n">
        <v>-2834</v>
      </c>
      <c r="P22" t="n">
        <v>-2683</v>
      </c>
      <c r="Q22" t="n">
        <v>-1410</v>
      </c>
      <c r="R22" t="n">
        <v>-3327</v>
      </c>
      <c r="S22" t="n">
        <v>-4031</v>
      </c>
      <c r="T22" t="n">
        <v>-6022</v>
      </c>
      <c r="U22" t="n">
        <v>-5348</v>
      </c>
      <c r="V22" t="n">
        <v>-1230</v>
      </c>
      <c r="W22" t="n">
        <v>-2889</v>
      </c>
    </row>
    <row r="23">
      <c r="A23" s="5" t="inlineStr">
        <is>
          <t>Ergebnis vor Steuer (EBT)</t>
        </is>
      </c>
      <c r="B23" s="5" t="inlineStr">
        <is>
          <t>EBT Earning Before Tax</t>
        </is>
      </c>
      <c r="C23" t="n">
        <v>7260</v>
      </c>
      <c r="D23" t="n">
        <v>5153</v>
      </c>
      <c r="E23" t="n">
        <v>4994</v>
      </c>
      <c r="F23" t="n">
        <v>4547</v>
      </c>
      <c r="G23" t="n">
        <v>4778</v>
      </c>
      <c r="H23" t="n">
        <v>4350</v>
      </c>
      <c r="I23" t="n">
        <v>2128</v>
      </c>
      <c r="J23" t="n">
        <v>-6230</v>
      </c>
      <c r="K23" t="n">
        <v>3019</v>
      </c>
      <c r="L23" t="n">
        <v>2695</v>
      </c>
      <c r="M23" t="n">
        <v>2655</v>
      </c>
      <c r="N23" t="n">
        <v>3452</v>
      </c>
      <c r="O23" t="n">
        <v>2452</v>
      </c>
      <c r="P23" t="n">
        <v>2604</v>
      </c>
      <c r="Q23" t="n">
        <v>6212</v>
      </c>
      <c r="R23" t="n">
        <v>6541</v>
      </c>
      <c r="S23" t="n">
        <v>1398</v>
      </c>
      <c r="T23" t="n">
        <v>-26786</v>
      </c>
      <c r="U23" t="n">
        <v>-2504</v>
      </c>
      <c r="V23" t="n">
        <v>6492</v>
      </c>
      <c r="W23" t="n">
        <v>3184</v>
      </c>
    </row>
    <row r="24">
      <c r="A24" s="5" t="inlineStr">
        <is>
          <t>Steuern auf Einkommen und Ertrag</t>
        </is>
      </c>
      <c r="B24" s="5" t="inlineStr">
        <is>
          <t>Taxes on income and earnings</t>
        </is>
      </c>
      <c r="C24" t="n">
        <v>1993</v>
      </c>
      <c r="D24" t="n">
        <v>1824</v>
      </c>
      <c r="E24" t="n">
        <v>-558</v>
      </c>
      <c r="F24" t="n">
        <v>1443</v>
      </c>
      <c r="G24" t="n">
        <v>1276</v>
      </c>
      <c r="H24" t="n">
        <v>1106</v>
      </c>
      <c r="I24" t="n">
        <v>924</v>
      </c>
      <c r="J24" t="n">
        <v>-1473</v>
      </c>
      <c r="K24" t="n">
        <v>2349</v>
      </c>
      <c r="L24" t="n">
        <v>935</v>
      </c>
      <c r="M24" t="n">
        <v>1782</v>
      </c>
      <c r="N24" t="n">
        <v>1428</v>
      </c>
      <c r="O24" t="n">
        <v>1374</v>
      </c>
      <c r="P24" t="n">
        <v>-970</v>
      </c>
      <c r="Q24" t="n">
        <v>196</v>
      </c>
      <c r="R24" t="n">
        <v>1608</v>
      </c>
      <c r="S24" t="n">
        <v>-225</v>
      </c>
      <c r="T24" t="n">
        <v>-2483</v>
      </c>
      <c r="U24" t="n">
        <v>808</v>
      </c>
      <c r="V24" t="n">
        <v>318</v>
      </c>
      <c r="W24" t="n">
        <v>1420</v>
      </c>
    </row>
    <row r="25">
      <c r="A25" s="5" t="inlineStr">
        <is>
          <t>Ergebnis nach Steuer</t>
        </is>
      </c>
      <c r="B25" s="5" t="inlineStr">
        <is>
          <t>Earnings after tax</t>
        </is>
      </c>
      <c r="C25" t="n">
        <v>5268</v>
      </c>
      <c r="D25" t="n">
        <v>3329</v>
      </c>
      <c r="E25" t="n">
        <v>5551</v>
      </c>
      <c r="F25" t="n">
        <v>3104</v>
      </c>
      <c r="G25" t="n">
        <v>3502</v>
      </c>
      <c r="H25" t="n">
        <v>3244</v>
      </c>
      <c r="I25" t="n">
        <v>1204</v>
      </c>
      <c r="J25" t="n">
        <v>-4757</v>
      </c>
      <c r="K25" t="n">
        <v>670</v>
      </c>
      <c r="L25" t="n">
        <v>1760</v>
      </c>
      <c r="M25" t="n">
        <v>873</v>
      </c>
      <c r="N25" t="n">
        <v>2024</v>
      </c>
      <c r="O25" t="n">
        <v>1078</v>
      </c>
      <c r="P25" t="n">
        <v>3574</v>
      </c>
      <c r="Q25" t="n">
        <v>6016</v>
      </c>
      <c r="R25" t="n">
        <v>4933</v>
      </c>
      <c r="S25" t="n">
        <v>1623</v>
      </c>
      <c r="T25" t="n">
        <v>-24303</v>
      </c>
      <c r="U25" t="n">
        <v>-3312</v>
      </c>
      <c r="V25" t="n">
        <v>6174</v>
      </c>
      <c r="W25" t="n">
        <v>1764</v>
      </c>
    </row>
    <row r="26">
      <c r="A26" s="5" t="inlineStr">
        <is>
          <t>Minderheitenanteil</t>
        </is>
      </c>
      <c r="B26" s="5" t="inlineStr">
        <is>
          <t>Minority Share</t>
        </is>
      </c>
      <c r="C26" t="n">
        <v>-1401</v>
      </c>
      <c r="D26" t="n">
        <v>-1163</v>
      </c>
      <c r="E26" t="n">
        <v>-2090</v>
      </c>
      <c r="F26" t="n">
        <v>-429</v>
      </c>
      <c r="G26" t="n">
        <v>-248</v>
      </c>
      <c r="H26" t="n">
        <v>-320</v>
      </c>
      <c r="I26" t="n">
        <v>-274</v>
      </c>
      <c r="J26" t="n">
        <v>-498</v>
      </c>
      <c r="K26" t="n">
        <v>-113</v>
      </c>
      <c r="L26" t="n">
        <v>-65</v>
      </c>
      <c r="M26" t="n">
        <v>-520</v>
      </c>
      <c r="N26" t="n">
        <v>-541</v>
      </c>
      <c r="O26" t="n">
        <v>-509</v>
      </c>
      <c r="P26" t="n">
        <v>-409</v>
      </c>
      <c r="Q26" t="n">
        <v>-432</v>
      </c>
      <c r="R26" t="n">
        <v>-299</v>
      </c>
      <c r="S26" t="n">
        <v>-370</v>
      </c>
      <c r="T26" t="n">
        <v>-284</v>
      </c>
      <c r="U26" t="n">
        <v>-142</v>
      </c>
      <c r="V26" t="n">
        <v>-89</v>
      </c>
      <c r="W26" t="n">
        <v>-271</v>
      </c>
    </row>
    <row r="27">
      <c r="A27" s="5" t="inlineStr">
        <is>
          <t>Jahresüberschuss/-fehlbetrag</t>
        </is>
      </c>
      <c r="B27" s="5" t="inlineStr">
        <is>
          <t>Net Profit</t>
        </is>
      </c>
      <c r="C27" t="n">
        <v>3867</v>
      </c>
      <c r="D27" t="n">
        <v>2166</v>
      </c>
      <c r="E27" t="n">
        <v>3461</v>
      </c>
      <c r="F27" t="n">
        <v>2675</v>
      </c>
      <c r="G27" t="n">
        <v>3254</v>
      </c>
      <c r="H27" t="n">
        <v>2924</v>
      </c>
      <c r="I27" t="n">
        <v>930</v>
      </c>
      <c r="J27" t="n">
        <v>-5255</v>
      </c>
      <c r="K27" t="n">
        <v>557</v>
      </c>
      <c r="L27" t="n">
        <v>1695</v>
      </c>
      <c r="M27" t="n">
        <v>353</v>
      </c>
      <c r="N27" t="n">
        <v>1483</v>
      </c>
      <c r="O27" t="n">
        <v>569</v>
      </c>
      <c r="P27" t="n">
        <v>3165</v>
      </c>
      <c r="Q27" t="n">
        <v>5584</v>
      </c>
      <c r="R27" t="n">
        <v>4634</v>
      </c>
      <c r="S27" t="n">
        <v>1253</v>
      </c>
      <c r="T27" t="n">
        <v>-24587</v>
      </c>
      <c r="U27" t="n">
        <v>-3454</v>
      </c>
      <c r="V27" t="n">
        <v>5926</v>
      </c>
      <c r="W27" t="n">
        <v>1253</v>
      </c>
    </row>
    <row r="28">
      <c r="A28" s="5" t="inlineStr">
        <is>
          <t>Summe Umlaufvermögen</t>
        </is>
      </c>
      <c r="B28" s="5" t="inlineStr">
        <is>
          <t>Current Assets</t>
        </is>
      </c>
      <c r="C28" t="n">
        <v>24689</v>
      </c>
      <c r="D28" t="n">
        <v>21870</v>
      </c>
      <c r="E28" t="n">
        <v>20392</v>
      </c>
      <c r="F28" t="n">
        <v>26638</v>
      </c>
      <c r="G28" t="n">
        <v>32184</v>
      </c>
      <c r="H28" t="n">
        <v>29798</v>
      </c>
      <c r="I28" t="n">
        <v>21963</v>
      </c>
      <c r="J28" t="n">
        <v>15019</v>
      </c>
      <c r="K28" t="n">
        <v>15865</v>
      </c>
      <c r="L28" t="n">
        <v>15243</v>
      </c>
      <c r="M28" t="n">
        <v>23012</v>
      </c>
      <c r="N28" t="n">
        <v>15908</v>
      </c>
      <c r="O28" t="n">
        <v>15945</v>
      </c>
      <c r="P28" t="n">
        <v>15951</v>
      </c>
      <c r="Q28" t="n">
        <v>16668</v>
      </c>
      <c r="R28" t="n">
        <v>16652</v>
      </c>
      <c r="S28" t="n">
        <v>19656</v>
      </c>
      <c r="T28" t="n">
        <v>13524</v>
      </c>
      <c r="U28" t="n">
        <v>17033</v>
      </c>
      <c r="V28" t="n">
        <v>16680</v>
      </c>
      <c r="W28" t="n">
        <v>11723</v>
      </c>
    </row>
    <row r="29">
      <c r="A29" s="5" t="inlineStr">
        <is>
          <t>Summe Anlagevermögen</t>
        </is>
      </c>
      <c r="B29" s="5" t="inlineStr">
        <is>
          <t>Fixed Assets</t>
        </is>
      </c>
      <c r="C29" t="n">
        <v>145983</v>
      </c>
      <c r="D29" t="n">
        <v>123505</v>
      </c>
      <c r="E29" t="n">
        <v>120942</v>
      </c>
      <c r="F29" t="n">
        <v>121847</v>
      </c>
      <c r="G29" t="n">
        <v>111736</v>
      </c>
      <c r="H29" t="n">
        <v>99562</v>
      </c>
      <c r="I29" t="n">
        <v>96185</v>
      </c>
      <c r="J29" t="n">
        <v>92923</v>
      </c>
      <c r="K29" t="n">
        <v>106677</v>
      </c>
      <c r="L29" t="n">
        <v>112569</v>
      </c>
      <c r="M29" t="n">
        <v>104762</v>
      </c>
      <c r="N29" t="n">
        <v>107232</v>
      </c>
      <c r="O29" t="n">
        <v>104719</v>
      </c>
      <c r="P29" t="n">
        <v>114209</v>
      </c>
      <c r="Q29" t="n">
        <v>111212</v>
      </c>
      <c r="R29" t="n">
        <v>90437</v>
      </c>
      <c r="S29" t="n">
        <v>95651</v>
      </c>
      <c r="T29" t="n">
        <v>111526</v>
      </c>
      <c r="U29" t="n">
        <v>146716</v>
      </c>
      <c r="V29" t="n">
        <v>106606</v>
      </c>
      <c r="W29" t="n">
        <v>81983</v>
      </c>
    </row>
    <row r="30">
      <c r="A30" s="5" t="inlineStr">
        <is>
          <t>Summe Aktiva</t>
        </is>
      </c>
      <c r="B30" s="5" t="inlineStr">
        <is>
          <t>Total Assets</t>
        </is>
      </c>
      <c r="C30" t="n">
        <v>170672</v>
      </c>
      <c r="D30" t="n">
        <v>145375</v>
      </c>
      <c r="E30" t="n">
        <v>141334</v>
      </c>
      <c r="F30" t="n">
        <v>148485</v>
      </c>
      <c r="G30" t="n">
        <v>143920</v>
      </c>
      <c r="H30" t="n">
        <v>129360</v>
      </c>
      <c r="I30" t="n">
        <v>118148</v>
      </c>
      <c r="J30" t="n">
        <v>107942</v>
      </c>
      <c r="K30" t="n">
        <v>122542</v>
      </c>
      <c r="L30" t="n">
        <v>127812</v>
      </c>
      <c r="M30" t="n">
        <v>127774</v>
      </c>
      <c r="N30" t="n">
        <v>123140</v>
      </c>
      <c r="O30" t="n">
        <v>120664</v>
      </c>
      <c r="P30" t="n">
        <v>130160</v>
      </c>
      <c r="Q30" t="n">
        <v>127880</v>
      </c>
      <c r="R30" t="n">
        <v>107816</v>
      </c>
      <c r="S30" t="n">
        <v>116079</v>
      </c>
      <c r="T30" t="n">
        <v>125821</v>
      </c>
      <c r="U30" t="n">
        <v>164562</v>
      </c>
      <c r="V30" t="n">
        <v>124242</v>
      </c>
      <c r="W30" t="n">
        <v>94637</v>
      </c>
    </row>
    <row r="31">
      <c r="A31" s="5" t="inlineStr">
        <is>
          <t>Summe kurzfristiges Fremdkapital</t>
        </is>
      </c>
      <c r="B31" s="5" t="inlineStr">
        <is>
          <t>Short-Term Debt</t>
        </is>
      </c>
      <c r="C31" t="n">
        <v>32913</v>
      </c>
      <c r="D31" t="n">
        <v>29144</v>
      </c>
      <c r="E31" t="n">
        <v>27366</v>
      </c>
      <c r="F31" t="n">
        <v>33126</v>
      </c>
      <c r="G31" t="n">
        <v>33548</v>
      </c>
      <c r="H31" t="n">
        <v>28198</v>
      </c>
      <c r="I31" t="n">
        <v>22496</v>
      </c>
      <c r="J31" t="n">
        <v>23008</v>
      </c>
      <c r="K31" t="n">
        <v>24338</v>
      </c>
      <c r="L31" t="n">
        <v>26452</v>
      </c>
      <c r="M31" t="n">
        <v>24794</v>
      </c>
      <c r="N31" t="n">
        <v>24866</v>
      </c>
      <c r="O31" t="n">
        <v>23215</v>
      </c>
      <c r="P31" t="n">
        <v>22088</v>
      </c>
      <c r="Q31" t="n">
        <v>24958</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91528</v>
      </c>
      <c r="D32" t="n">
        <v>72794</v>
      </c>
      <c r="E32" t="n">
        <v>71498</v>
      </c>
      <c r="F32" t="n">
        <v>76514</v>
      </c>
      <c r="G32" t="n">
        <v>72222</v>
      </c>
      <c r="H32" t="n">
        <v>67096</v>
      </c>
      <c r="I32" t="n">
        <v>63589</v>
      </c>
      <c r="J32" t="n">
        <v>54391</v>
      </c>
      <c r="K32" t="n">
        <v>58263</v>
      </c>
      <c r="L32" t="n">
        <v>58332</v>
      </c>
      <c r="M32" t="n">
        <v>61043</v>
      </c>
      <c r="N32" t="n">
        <v>55162</v>
      </c>
      <c r="O32" t="n">
        <v>52214</v>
      </c>
      <c r="P32" t="n">
        <v>58402</v>
      </c>
      <c r="Q32" t="n">
        <v>53340</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124441</v>
      </c>
      <c r="D33" t="n">
        <v>101938</v>
      </c>
      <c r="E33" t="n">
        <v>98864</v>
      </c>
      <c r="F33" t="n">
        <v>109640</v>
      </c>
      <c r="G33" t="n">
        <v>105770</v>
      </c>
      <c r="H33" t="n">
        <v>95294</v>
      </c>
      <c r="I33" t="n">
        <v>86085</v>
      </c>
      <c r="J33" t="n">
        <v>77399</v>
      </c>
      <c r="K33" t="n">
        <v>82601</v>
      </c>
      <c r="L33" t="n">
        <v>84784</v>
      </c>
      <c r="M33" t="n">
        <v>85837</v>
      </c>
      <c r="N33" t="n">
        <v>80028</v>
      </c>
      <c r="O33" t="n">
        <v>75429</v>
      </c>
      <c r="P33" t="n">
        <v>80490</v>
      </c>
      <c r="Q33" t="n">
        <v>78298</v>
      </c>
      <c r="R33" t="n">
        <v>69875</v>
      </c>
      <c r="S33" t="n">
        <v>82268</v>
      </c>
      <c r="T33" t="n">
        <v>90405</v>
      </c>
      <c r="U33" t="n">
        <v>98261</v>
      </c>
      <c r="V33" t="n">
        <v>81526</v>
      </c>
      <c r="W33" t="n">
        <v>58948</v>
      </c>
    </row>
    <row r="34">
      <c r="A34" s="5" t="inlineStr">
        <is>
          <t>Minderheitenanteil</t>
        </is>
      </c>
      <c r="B34" s="5" t="inlineStr">
        <is>
          <t>Minority Share</t>
        </is>
      </c>
      <c r="C34" t="n">
        <v>14524</v>
      </c>
      <c r="D34" t="n">
        <v>12530</v>
      </c>
      <c r="E34" t="n">
        <v>11737</v>
      </c>
      <c r="F34" t="n">
        <v>9540</v>
      </c>
      <c r="G34" t="n">
        <v>8750</v>
      </c>
      <c r="H34" t="n">
        <v>8629</v>
      </c>
      <c r="I34" t="n">
        <v>8184</v>
      </c>
      <c r="J34" t="n">
        <v>4623</v>
      </c>
      <c r="K34" t="n">
        <v>4647</v>
      </c>
      <c r="L34" t="n">
        <v>5012</v>
      </c>
      <c r="M34" t="n">
        <v>5583</v>
      </c>
      <c r="N34" t="n">
        <v>3115</v>
      </c>
      <c r="O34" t="n">
        <v>3115</v>
      </c>
      <c r="P34" t="n">
        <v>3100</v>
      </c>
      <c r="Q34" t="n">
        <v>3511</v>
      </c>
      <c r="R34" t="n">
        <v>4023</v>
      </c>
      <c r="S34" t="n">
        <v>4053</v>
      </c>
      <c r="T34" t="n">
        <v>3988</v>
      </c>
      <c r="U34" t="n">
        <v>5307</v>
      </c>
      <c r="V34" t="n">
        <v>4302</v>
      </c>
      <c r="W34" t="n">
        <v>988</v>
      </c>
    </row>
    <row r="35">
      <c r="A35" s="5" t="inlineStr">
        <is>
          <t>Summe Eigenkapital</t>
        </is>
      </c>
      <c r="B35" s="5" t="inlineStr">
        <is>
          <t>Equity</t>
        </is>
      </c>
      <c r="C35" t="n">
        <v>31707</v>
      </c>
      <c r="D35" t="n">
        <v>30907</v>
      </c>
      <c r="E35" t="n">
        <v>30733</v>
      </c>
      <c r="F35" t="n">
        <v>29305</v>
      </c>
      <c r="G35" t="n">
        <v>29400</v>
      </c>
      <c r="H35" t="n">
        <v>25437</v>
      </c>
      <c r="I35" t="n">
        <v>23879</v>
      </c>
      <c r="J35" t="n">
        <v>25920</v>
      </c>
      <c r="K35" t="n">
        <v>35294</v>
      </c>
      <c r="L35" t="n">
        <v>38016</v>
      </c>
      <c r="M35" t="n">
        <v>36354</v>
      </c>
      <c r="N35" t="n">
        <v>39997</v>
      </c>
      <c r="O35" t="n">
        <v>42120</v>
      </c>
      <c r="P35" t="n">
        <v>46570</v>
      </c>
      <c r="Q35" t="n">
        <v>46071</v>
      </c>
      <c r="R35" t="n">
        <v>33918</v>
      </c>
      <c r="S35" t="n">
        <v>29758</v>
      </c>
      <c r="T35" t="n">
        <v>31428</v>
      </c>
      <c r="U35" t="n">
        <v>60994</v>
      </c>
      <c r="V35" t="n">
        <v>38414</v>
      </c>
      <c r="W35" t="n">
        <v>34701</v>
      </c>
    </row>
    <row r="36">
      <c r="A36" s="5" t="inlineStr">
        <is>
          <t>Summe Passiva</t>
        </is>
      </c>
      <c r="B36" s="5" t="inlineStr">
        <is>
          <t>Liabilities &amp; Shareholder Equity</t>
        </is>
      </c>
      <c r="C36" t="n">
        <v>170672</v>
      </c>
      <c r="D36" t="n">
        <v>145375</v>
      </c>
      <c r="E36" t="n">
        <v>141334</v>
      </c>
      <c r="F36" t="n">
        <v>148485</v>
      </c>
      <c r="G36" t="n">
        <v>143920</v>
      </c>
      <c r="H36" t="n">
        <v>129360</v>
      </c>
      <c r="I36" t="n">
        <v>118148</v>
      </c>
      <c r="J36" t="n">
        <v>107942</v>
      </c>
      <c r="K36" t="n">
        <v>122542</v>
      </c>
      <c r="L36" t="n">
        <v>127812</v>
      </c>
      <c r="M36" t="n">
        <v>127774</v>
      </c>
      <c r="N36" t="n">
        <v>123140</v>
      </c>
      <c r="O36" t="n">
        <v>120664</v>
      </c>
      <c r="P36" t="n">
        <v>130160</v>
      </c>
      <c r="Q36" t="n">
        <v>127880</v>
      </c>
      <c r="R36" t="n">
        <v>107816</v>
      </c>
      <c r="S36" t="n">
        <v>116079</v>
      </c>
      <c r="T36" t="n">
        <v>125821</v>
      </c>
      <c r="U36" t="n">
        <v>164562</v>
      </c>
      <c r="V36" t="n">
        <v>124242</v>
      </c>
      <c r="W36" t="n">
        <v>94637</v>
      </c>
    </row>
    <row r="37">
      <c r="A37" s="5" t="inlineStr">
        <is>
          <t>Mio.Aktien im Umlauf</t>
        </is>
      </c>
      <c r="B37" s="5" t="inlineStr">
        <is>
          <t>Million shares outstanding</t>
        </is>
      </c>
      <c r="C37" t="n">
        <v>4761</v>
      </c>
      <c r="D37" t="n">
        <v>4761</v>
      </c>
      <c r="E37" t="n">
        <v>4761</v>
      </c>
      <c r="F37" t="n">
        <v>4677</v>
      </c>
      <c r="G37" t="n">
        <v>4607</v>
      </c>
      <c r="H37" t="n">
        <v>4536</v>
      </c>
      <c r="I37" t="n">
        <v>4451</v>
      </c>
      <c r="J37" t="n">
        <v>4321</v>
      </c>
      <c r="K37" t="n">
        <v>4321</v>
      </c>
      <c r="L37" t="n">
        <v>4321</v>
      </c>
      <c r="M37" t="n">
        <v>4361</v>
      </c>
      <c r="N37" t="n">
        <v>4361</v>
      </c>
      <c r="O37" t="n">
        <v>4361</v>
      </c>
      <c r="P37" t="n">
        <v>4361</v>
      </c>
      <c r="Q37" t="n">
        <v>4198</v>
      </c>
      <c r="R37" t="n">
        <v>4198</v>
      </c>
      <c r="S37" t="n">
        <v>4198</v>
      </c>
      <c r="T37" t="n">
        <v>4198</v>
      </c>
      <c r="U37" t="n">
        <v>3715</v>
      </c>
      <c r="V37" t="n">
        <v>3030</v>
      </c>
      <c r="W37" t="inlineStr">
        <is>
          <t>-</t>
        </is>
      </c>
    </row>
    <row r="38">
      <c r="A38" s="5" t="inlineStr">
        <is>
          <t>Ergebnis je Aktie (brutto)</t>
        </is>
      </c>
      <c r="B38" s="5" t="inlineStr">
        <is>
          <t>Earnings per share</t>
        </is>
      </c>
      <c r="C38" t="n">
        <v>1.52</v>
      </c>
      <c r="D38" t="n">
        <v>1.08</v>
      </c>
      <c r="E38" t="n">
        <v>1.05</v>
      </c>
      <c r="F38" t="n">
        <v>0.97</v>
      </c>
      <c r="G38" t="n">
        <v>1.04</v>
      </c>
      <c r="H38" t="n">
        <v>0.96</v>
      </c>
      <c r="I38" t="n">
        <v>0.48</v>
      </c>
      <c r="J38" t="n">
        <v>-1.44</v>
      </c>
      <c r="K38" t="n">
        <v>0.7</v>
      </c>
      <c r="L38" t="n">
        <v>0.62</v>
      </c>
      <c r="M38" t="n">
        <v>0.61</v>
      </c>
      <c r="N38" t="n">
        <v>0.79</v>
      </c>
      <c r="O38" t="n">
        <v>0.5600000000000001</v>
      </c>
      <c r="P38" t="n">
        <v>0.6</v>
      </c>
      <c r="Q38" t="n">
        <v>1.48</v>
      </c>
      <c r="R38" t="n">
        <v>1.56</v>
      </c>
      <c r="S38" t="n">
        <v>0.33</v>
      </c>
      <c r="T38" t="n">
        <v>-6.38</v>
      </c>
      <c r="U38" t="n">
        <v>-0.67</v>
      </c>
      <c r="V38" t="n">
        <v>2.14</v>
      </c>
      <c r="W38" t="inlineStr">
        <is>
          <t>-</t>
        </is>
      </c>
    </row>
    <row r="39">
      <c r="A39" s="5" t="inlineStr">
        <is>
          <t>Ergebnis je Aktie (unverwässert)</t>
        </is>
      </c>
      <c r="B39" s="5" t="inlineStr">
        <is>
          <t>Basic Earnings per share</t>
        </is>
      </c>
      <c r="C39" t="n">
        <v>0.82</v>
      </c>
      <c r="D39" t="n">
        <v>0.46</v>
      </c>
      <c r="E39" t="n">
        <v>0.74</v>
      </c>
      <c r="F39" t="n">
        <v>0.58</v>
      </c>
      <c r="G39" t="n">
        <v>0.71</v>
      </c>
      <c r="H39" t="n">
        <v>0.65</v>
      </c>
      <c r="I39" t="n">
        <v>0.21</v>
      </c>
      <c r="J39" t="n">
        <v>-1.22</v>
      </c>
      <c r="K39" t="n">
        <v>0.13</v>
      </c>
      <c r="L39" t="n">
        <v>0.39</v>
      </c>
      <c r="M39" t="n">
        <v>0.08</v>
      </c>
      <c r="N39" t="n">
        <v>0.34</v>
      </c>
      <c r="O39" t="n">
        <v>0.13</v>
      </c>
      <c r="P39" t="n">
        <v>0.74</v>
      </c>
      <c r="Q39" t="n">
        <v>1.31</v>
      </c>
      <c r="R39" t="n">
        <v>1.1</v>
      </c>
      <c r="S39" t="n">
        <v>0.3</v>
      </c>
      <c r="T39" t="n">
        <v>-5.86</v>
      </c>
      <c r="U39" t="n">
        <v>-0.93</v>
      </c>
      <c r="V39" t="n">
        <v>1.96</v>
      </c>
      <c r="W39" t="n">
        <v>0.43</v>
      </c>
    </row>
    <row r="40">
      <c r="A40" s="5" t="inlineStr">
        <is>
          <t>Ergebnis je Aktie (verwässert)</t>
        </is>
      </c>
      <c r="B40" s="5" t="inlineStr">
        <is>
          <t>Diluted Earnings per share</t>
        </is>
      </c>
      <c r="C40" t="n">
        <v>0.82</v>
      </c>
      <c r="D40" t="n">
        <v>0.46</v>
      </c>
      <c r="E40" t="n">
        <v>0.74</v>
      </c>
      <c r="F40" t="n">
        <v>0.58</v>
      </c>
      <c r="G40" t="n">
        <v>0.71</v>
      </c>
      <c r="H40" t="n">
        <v>0.65</v>
      </c>
      <c r="I40" t="n">
        <v>0.21</v>
      </c>
      <c r="J40" t="n">
        <v>-1.22</v>
      </c>
      <c r="K40" t="n">
        <v>0.13</v>
      </c>
      <c r="L40" t="n">
        <v>0.39</v>
      </c>
      <c r="M40" t="n">
        <v>0.08</v>
      </c>
      <c r="N40" t="n">
        <v>0.34</v>
      </c>
      <c r="O40" t="n">
        <v>0.13</v>
      </c>
      <c r="P40" t="n">
        <v>0.74</v>
      </c>
      <c r="Q40" t="n">
        <v>1.31</v>
      </c>
      <c r="R40" t="n">
        <v>1.1</v>
      </c>
      <c r="S40" t="n">
        <v>0.3</v>
      </c>
      <c r="T40" t="n">
        <v>-5.86</v>
      </c>
      <c r="U40" t="n">
        <v>-0.93</v>
      </c>
      <c r="V40" t="n">
        <v>1.96</v>
      </c>
      <c r="W40" t="n">
        <v>0.43</v>
      </c>
    </row>
    <row r="41">
      <c r="A41" s="5" t="inlineStr">
        <is>
          <t>Dividende je Aktie</t>
        </is>
      </c>
      <c r="B41" s="5" t="inlineStr">
        <is>
          <t>Dividend per share</t>
        </is>
      </c>
      <c r="C41" t="n">
        <v>0.6</v>
      </c>
      <c r="D41" t="n">
        <v>0.7</v>
      </c>
      <c r="E41" t="n">
        <v>0.65</v>
      </c>
      <c r="F41" t="n">
        <v>0.6</v>
      </c>
      <c r="G41" t="n">
        <v>0.55</v>
      </c>
      <c r="H41" t="n">
        <v>0.5</v>
      </c>
      <c r="I41" t="n">
        <v>0.5</v>
      </c>
      <c r="J41" t="n">
        <v>0.7</v>
      </c>
      <c r="K41" t="n">
        <v>0.7</v>
      </c>
      <c r="L41" t="n">
        <v>0.7</v>
      </c>
      <c r="M41" t="n">
        <v>0.78</v>
      </c>
      <c r="N41" t="n">
        <v>0.78</v>
      </c>
      <c r="O41" t="n">
        <v>0.78</v>
      </c>
      <c r="P41" t="n">
        <v>0.72</v>
      </c>
      <c r="Q41" t="n">
        <v>0.72</v>
      </c>
      <c r="R41" t="n">
        <v>0.62</v>
      </c>
      <c r="S41" t="inlineStr">
        <is>
          <t>-</t>
        </is>
      </c>
      <c r="T41" t="inlineStr">
        <is>
          <t>-</t>
        </is>
      </c>
      <c r="U41" t="n">
        <v>0.37</v>
      </c>
      <c r="V41" t="n">
        <v>0.62</v>
      </c>
      <c r="W41" t="inlineStr">
        <is>
          <t>-</t>
        </is>
      </c>
    </row>
    <row r="42">
      <c r="A42" s="5" t="inlineStr">
        <is>
          <t>Dividendenausschüttung in Mio</t>
        </is>
      </c>
      <c r="B42" s="5" t="inlineStr">
        <is>
          <t>Dividend Payment in M</t>
        </is>
      </c>
      <c r="C42" t="n">
        <v>2846</v>
      </c>
      <c r="D42" t="n">
        <v>3320</v>
      </c>
      <c r="E42" t="n">
        <v>3083</v>
      </c>
      <c r="F42" t="n">
        <v>2794</v>
      </c>
      <c r="G42" t="n">
        <v>2523</v>
      </c>
      <c r="H42" t="n">
        <v>2257</v>
      </c>
      <c r="I42" t="n">
        <v>2243</v>
      </c>
      <c r="J42" t="n">
        <v>3010</v>
      </c>
      <c r="K42" t="n">
        <v>3010</v>
      </c>
      <c r="L42" t="n">
        <v>3011</v>
      </c>
      <c r="M42" t="n">
        <v>3386</v>
      </c>
      <c r="N42" t="n">
        <v>3386</v>
      </c>
      <c r="O42" t="n">
        <v>3386</v>
      </c>
      <c r="P42" t="n">
        <v>3124</v>
      </c>
      <c r="Q42" t="n">
        <v>3005</v>
      </c>
      <c r="R42" t="n">
        <v>2586</v>
      </c>
      <c r="S42" t="inlineStr">
        <is>
          <t>-</t>
        </is>
      </c>
      <c r="T42" t="inlineStr">
        <is>
          <t>-</t>
        </is>
      </c>
      <c r="U42" t="n">
        <v>1537</v>
      </c>
      <c r="V42" t="n">
        <v>1910</v>
      </c>
      <c r="W42" t="inlineStr">
        <is>
          <t>-</t>
        </is>
      </c>
    </row>
    <row r="43">
      <c r="A43" s="5" t="inlineStr">
        <is>
          <t>Umsatz</t>
        </is>
      </c>
      <c r="B43" s="5" t="inlineStr">
        <is>
          <t>Revenue</t>
        </is>
      </c>
      <c r="C43" t="n">
        <v>16.91</v>
      </c>
      <c r="D43" t="n">
        <v>15.89</v>
      </c>
      <c r="E43" t="n">
        <v>15.74</v>
      </c>
      <c r="F43" t="n">
        <v>15.63</v>
      </c>
      <c r="G43" t="n">
        <v>15.03</v>
      </c>
      <c r="H43" t="n">
        <v>13.81</v>
      </c>
      <c r="I43" t="n">
        <v>13.51</v>
      </c>
      <c r="J43" t="n">
        <v>13.46</v>
      </c>
      <c r="K43" t="n">
        <v>13.57</v>
      </c>
      <c r="L43" t="n">
        <v>14.44</v>
      </c>
      <c r="M43" t="n">
        <v>14.81</v>
      </c>
      <c r="N43" t="n">
        <v>14.14</v>
      </c>
      <c r="O43" t="n">
        <v>14.33</v>
      </c>
      <c r="P43" t="n">
        <v>14.07</v>
      </c>
      <c r="Q43" t="n">
        <v>14.2</v>
      </c>
      <c r="R43" t="n">
        <v>13.79</v>
      </c>
      <c r="S43" t="n">
        <v>13.3</v>
      </c>
      <c r="T43" t="n">
        <v>12.79</v>
      </c>
      <c r="U43" t="n">
        <v>13</v>
      </c>
      <c r="V43" t="n">
        <v>13.51</v>
      </c>
      <c r="W43" t="inlineStr">
        <is>
          <t>-</t>
        </is>
      </c>
    </row>
    <row r="44">
      <c r="A44" s="5" t="inlineStr">
        <is>
          <t>Buchwert je Aktie</t>
        </is>
      </c>
      <c r="B44" s="5" t="inlineStr">
        <is>
          <t>Book value per share</t>
        </is>
      </c>
      <c r="C44" t="n">
        <v>9.710000000000001</v>
      </c>
      <c r="D44" t="n">
        <v>9.119999999999999</v>
      </c>
      <c r="E44" t="n">
        <v>8.92</v>
      </c>
      <c r="F44" t="n">
        <v>8.31</v>
      </c>
      <c r="G44" t="n">
        <v>8.279999999999999</v>
      </c>
      <c r="H44" t="n">
        <v>7.51</v>
      </c>
      <c r="I44" t="n">
        <v>7.2</v>
      </c>
      <c r="J44" t="n">
        <v>7.07</v>
      </c>
      <c r="K44" t="n">
        <v>9.24</v>
      </c>
      <c r="L44" t="n">
        <v>9.960000000000001</v>
      </c>
      <c r="M44" t="n">
        <v>9.619999999999999</v>
      </c>
      <c r="N44" t="n">
        <v>9.890000000000001</v>
      </c>
      <c r="O44" t="n">
        <v>10.37</v>
      </c>
      <c r="P44" t="n">
        <v>11.39</v>
      </c>
      <c r="Q44" t="n">
        <v>11.81</v>
      </c>
      <c r="R44" t="n">
        <v>9.039999999999999</v>
      </c>
      <c r="S44" t="n">
        <v>8.050000000000001</v>
      </c>
      <c r="T44" t="n">
        <v>8.44</v>
      </c>
      <c r="U44" t="n">
        <v>17.85</v>
      </c>
      <c r="V44" t="n">
        <v>14.1</v>
      </c>
      <c r="W44" t="inlineStr">
        <is>
          <t>-</t>
        </is>
      </c>
    </row>
    <row r="45">
      <c r="A45" s="5" t="inlineStr">
        <is>
          <t>Cashflow je Aktie</t>
        </is>
      </c>
      <c r="B45" s="5" t="inlineStr">
        <is>
          <t>Cashflow per share</t>
        </is>
      </c>
      <c r="C45" t="n">
        <v>4.85</v>
      </c>
      <c r="D45" t="n">
        <v>3.77</v>
      </c>
      <c r="E45" t="n">
        <v>3.61</v>
      </c>
      <c r="F45" t="n">
        <v>3.32</v>
      </c>
      <c r="G45" t="n">
        <v>3.26</v>
      </c>
      <c r="H45" t="n">
        <v>2.95</v>
      </c>
      <c r="I45" t="n">
        <v>2.92</v>
      </c>
      <c r="J45" t="n">
        <v>3.14</v>
      </c>
      <c r="K45" t="n">
        <v>3.75</v>
      </c>
      <c r="L45" t="n">
        <v>3.41</v>
      </c>
      <c r="M45" t="n">
        <v>3.62</v>
      </c>
      <c r="N45" t="n">
        <v>3.52</v>
      </c>
      <c r="O45" t="n">
        <v>3.14</v>
      </c>
      <c r="P45" t="n">
        <v>3.25</v>
      </c>
      <c r="Q45" t="n">
        <v>3.57</v>
      </c>
      <c r="R45" t="n">
        <v>3.88</v>
      </c>
      <c r="S45" t="n">
        <v>3.41</v>
      </c>
      <c r="T45" t="n">
        <v>2.97</v>
      </c>
      <c r="U45" t="n">
        <v>3.21</v>
      </c>
      <c r="V45" t="n">
        <v>3.3</v>
      </c>
      <c r="W45" t="inlineStr">
        <is>
          <t>-</t>
        </is>
      </c>
    </row>
    <row r="46">
      <c r="A46" s="5" t="inlineStr">
        <is>
          <t>Bilanzsumme je Aktie</t>
        </is>
      </c>
      <c r="B46" s="5" t="inlineStr">
        <is>
          <t>Total assets per share</t>
        </is>
      </c>
      <c r="C46" t="n">
        <v>35.84</v>
      </c>
      <c r="D46" t="n">
        <v>30.53</v>
      </c>
      <c r="E46" t="n">
        <v>29.68</v>
      </c>
      <c r="F46" t="n">
        <v>31.75</v>
      </c>
      <c r="G46" t="n">
        <v>31.24</v>
      </c>
      <c r="H46" t="n">
        <v>28.52</v>
      </c>
      <c r="I46" t="n">
        <v>26.54</v>
      </c>
      <c r="J46" t="n">
        <v>24.98</v>
      </c>
      <c r="K46" t="n">
        <v>28.36</v>
      </c>
      <c r="L46" t="n">
        <v>29.58</v>
      </c>
      <c r="M46" t="n">
        <v>29.3</v>
      </c>
      <c r="N46" t="n">
        <v>28.23</v>
      </c>
      <c r="O46" t="n">
        <v>27.67</v>
      </c>
      <c r="P46" t="n">
        <v>29.85</v>
      </c>
      <c r="Q46" t="n">
        <v>30.46</v>
      </c>
      <c r="R46" t="n">
        <v>25.68</v>
      </c>
      <c r="S46" t="n">
        <v>27.65</v>
      </c>
      <c r="T46" t="n">
        <v>29.97</v>
      </c>
      <c r="U46" t="n">
        <v>44.3</v>
      </c>
      <c r="V46" t="n">
        <v>41</v>
      </c>
      <c r="W46" t="inlineStr">
        <is>
          <t>-</t>
        </is>
      </c>
    </row>
    <row r="47">
      <c r="A47" s="5" t="inlineStr">
        <is>
          <t>Personal am Ende des Jahres</t>
        </is>
      </c>
      <c r="B47" s="5" t="inlineStr">
        <is>
          <t>Staff at the end of year</t>
        </is>
      </c>
      <c r="C47" t="n">
        <v>212846</v>
      </c>
      <c r="D47" t="n">
        <v>216369</v>
      </c>
      <c r="E47" t="n">
        <v>216454</v>
      </c>
      <c r="F47" t="n">
        <v>221000</v>
      </c>
      <c r="G47" t="n">
        <v>266332</v>
      </c>
      <c r="H47" t="n">
        <v>228248</v>
      </c>
      <c r="I47" t="n">
        <v>230000</v>
      </c>
      <c r="J47" t="n">
        <v>232342</v>
      </c>
      <c r="K47" t="n">
        <v>240369</v>
      </c>
      <c r="L47" t="n">
        <v>252494</v>
      </c>
      <c r="M47" t="n">
        <v>258000</v>
      </c>
      <c r="N47" t="n">
        <v>235000</v>
      </c>
      <c r="O47" t="n">
        <v>244000</v>
      </c>
      <c r="P47" t="n">
        <v>248000</v>
      </c>
      <c r="Q47" t="n">
        <v>244000</v>
      </c>
      <c r="R47" t="n">
        <v>248000</v>
      </c>
      <c r="S47" t="n">
        <v>251000</v>
      </c>
      <c r="T47" t="n">
        <v>256000</v>
      </c>
      <c r="U47" t="n">
        <v>257000</v>
      </c>
      <c r="V47" t="n">
        <v>227000</v>
      </c>
      <c r="W47" t="inlineStr">
        <is>
          <t>-</t>
        </is>
      </c>
    </row>
    <row r="48">
      <c r="A48" s="5" t="inlineStr">
        <is>
          <t>Personalaufwand in Mio. EUR</t>
        </is>
      </c>
      <c r="B48" s="5" t="inlineStr">
        <is>
          <t>Personnel expenses in M</t>
        </is>
      </c>
      <c r="C48" t="n">
        <v>16723</v>
      </c>
      <c r="D48" t="n">
        <v>16436</v>
      </c>
      <c r="E48" t="n">
        <v>15504</v>
      </c>
      <c r="F48" t="n">
        <v>16463</v>
      </c>
      <c r="G48" t="n">
        <v>15856</v>
      </c>
      <c r="H48" t="n">
        <v>14683</v>
      </c>
      <c r="I48" t="n">
        <v>15144</v>
      </c>
      <c r="J48" t="n">
        <v>14726</v>
      </c>
      <c r="K48" t="n">
        <v>14743</v>
      </c>
      <c r="L48" t="n">
        <v>15071</v>
      </c>
      <c r="M48" t="n">
        <v>14333</v>
      </c>
      <c r="N48" t="n">
        <v>14078</v>
      </c>
      <c r="O48" t="n">
        <v>15387</v>
      </c>
      <c r="P48" t="n">
        <v>16542</v>
      </c>
      <c r="Q48" t="n">
        <v>14254</v>
      </c>
      <c r="R48" t="n">
        <v>13535</v>
      </c>
      <c r="S48" t="n">
        <v>13917</v>
      </c>
      <c r="T48" t="n">
        <v>13480</v>
      </c>
      <c r="U48" t="n">
        <v>12144</v>
      </c>
      <c r="V48" t="n">
        <v>9700</v>
      </c>
      <c r="W48" t="inlineStr">
        <is>
          <t>-</t>
        </is>
      </c>
    </row>
    <row r="49">
      <c r="A49" s="5" t="inlineStr">
        <is>
          <t>Aufwand je Mitarbeiter in EUR</t>
        </is>
      </c>
      <c r="B49" s="5" t="inlineStr">
        <is>
          <t>Effort per employee</t>
        </is>
      </c>
      <c r="C49" t="n">
        <v>78569</v>
      </c>
      <c r="D49" t="n">
        <v>75963</v>
      </c>
      <c r="E49" t="n">
        <v>71627</v>
      </c>
      <c r="F49" t="n">
        <v>74493</v>
      </c>
      <c r="G49" t="n">
        <v>59535</v>
      </c>
      <c r="H49" t="n">
        <v>64329</v>
      </c>
      <c r="I49" t="n">
        <v>65843</v>
      </c>
      <c r="J49" t="n">
        <v>63381</v>
      </c>
      <c r="K49" t="n">
        <v>61335</v>
      </c>
      <c r="L49" t="n">
        <v>59689</v>
      </c>
      <c r="M49" t="n">
        <v>55554</v>
      </c>
      <c r="N49" t="n">
        <v>59906</v>
      </c>
      <c r="O49" t="n">
        <v>63061</v>
      </c>
      <c r="P49" t="n">
        <v>66702</v>
      </c>
      <c r="Q49" t="n">
        <v>58418</v>
      </c>
      <c r="R49" t="n">
        <v>54577</v>
      </c>
      <c r="S49" t="n">
        <v>55446</v>
      </c>
      <c r="T49" t="n">
        <v>52656</v>
      </c>
      <c r="U49" t="n">
        <v>47253</v>
      </c>
      <c r="V49" t="n">
        <v>42731</v>
      </c>
      <c r="W49" t="inlineStr">
        <is>
          <t>-</t>
        </is>
      </c>
    </row>
    <row r="50">
      <c r="A50" s="5" t="inlineStr">
        <is>
          <t>Umsatz je Aktie</t>
        </is>
      </c>
      <c r="B50" s="5" t="inlineStr">
        <is>
          <t>Revenue per share</t>
        </is>
      </c>
      <c r="C50" t="n">
        <v>378353</v>
      </c>
      <c r="D50" t="n">
        <v>350259</v>
      </c>
      <c r="E50" t="n">
        <v>346977</v>
      </c>
      <c r="F50" t="n">
        <v>330747</v>
      </c>
      <c r="G50" t="n">
        <v>259931</v>
      </c>
      <c r="H50" t="n">
        <v>274517</v>
      </c>
      <c r="I50" t="n">
        <v>261443</v>
      </c>
      <c r="J50" t="n">
        <v>250359</v>
      </c>
      <c r="K50" t="n">
        <v>244012</v>
      </c>
      <c r="L50" t="n">
        <v>247218</v>
      </c>
      <c r="M50" t="n">
        <v>250395</v>
      </c>
      <c r="N50" t="n">
        <v>262408</v>
      </c>
      <c r="O50" t="n">
        <v>256213</v>
      </c>
      <c r="P50" t="n">
        <v>247366</v>
      </c>
      <c r="Q50" t="n">
        <v>244278</v>
      </c>
      <c r="R50" t="n">
        <v>233387</v>
      </c>
      <c r="S50" t="n">
        <v>222000</v>
      </c>
      <c r="T50" t="n">
        <v>210000</v>
      </c>
      <c r="U50" t="n">
        <v>199000</v>
      </c>
      <c r="V50" t="n">
        <v>201000</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18168</v>
      </c>
      <c r="D52" t="n">
        <v>10011</v>
      </c>
      <c r="E52" t="n">
        <v>15990</v>
      </c>
      <c r="F52" t="n">
        <v>12104</v>
      </c>
      <c r="G52" t="n">
        <v>12218</v>
      </c>
      <c r="H52" t="n">
        <v>12811</v>
      </c>
      <c r="I52" t="n">
        <v>4043</v>
      </c>
      <c r="J52" t="n">
        <v>-22618</v>
      </c>
      <c r="K52" t="n">
        <v>2317</v>
      </c>
      <c r="L52" t="n">
        <v>6713</v>
      </c>
      <c r="M52" t="n">
        <v>1368</v>
      </c>
      <c r="N52" t="n">
        <v>6311</v>
      </c>
      <c r="O52" t="n">
        <v>2332</v>
      </c>
      <c r="P52" t="n">
        <v>12762</v>
      </c>
      <c r="Q52" t="n">
        <v>22885</v>
      </c>
      <c r="R52" t="n">
        <v>18685</v>
      </c>
      <c r="S52" t="n">
        <v>4992</v>
      </c>
      <c r="T52" t="n">
        <v>-96043</v>
      </c>
      <c r="U52" t="n">
        <v>-13440</v>
      </c>
      <c r="V52" t="n">
        <v>26106</v>
      </c>
      <c r="W52" t="inlineStr">
        <is>
          <t>-</t>
        </is>
      </c>
    </row>
    <row r="53">
      <c r="A53" s="5" t="inlineStr">
        <is>
          <t>KGV (Kurs/Gewinn)</t>
        </is>
      </c>
      <c r="B53" s="5" t="inlineStr">
        <is>
          <t>PE (price/earnings)</t>
        </is>
      </c>
      <c r="C53" t="n">
        <v>17.8</v>
      </c>
      <c r="D53" t="n">
        <v>32.2</v>
      </c>
      <c r="E53" t="n">
        <v>20</v>
      </c>
      <c r="F53" t="n">
        <v>28.2</v>
      </c>
      <c r="G53" t="n">
        <v>23.5</v>
      </c>
      <c r="H53" t="n">
        <v>20.4</v>
      </c>
      <c r="I53" t="n">
        <v>59.2</v>
      </c>
      <c r="J53" t="inlineStr">
        <is>
          <t>-</t>
        </is>
      </c>
      <c r="K53" t="n">
        <v>68.2</v>
      </c>
      <c r="L53" t="n">
        <v>24.7</v>
      </c>
      <c r="M53" t="n">
        <v>128.6</v>
      </c>
      <c r="N53" t="n">
        <v>31.6</v>
      </c>
      <c r="O53" t="n">
        <v>115.5</v>
      </c>
      <c r="P53" t="n">
        <v>18.7</v>
      </c>
      <c r="Q53" t="n">
        <v>10.7</v>
      </c>
      <c r="R53" t="n">
        <v>15.1</v>
      </c>
      <c r="S53" t="n">
        <v>48.4</v>
      </c>
      <c r="T53" t="inlineStr">
        <is>
          <t>-</t>
        </is>
      </c>
      <c r="U53" t="inlineStr">
        <is>
          <t>-</t>
        </is>
      </c>
      <c r="V53" t="n">
        <v>16.4</v>
      </c>
      <c r="W53" t="n">
        <v>165.1</v>
      </c>
    </row>
    <row r="54">
      <c r="A54" s="5" t="inlineStr">
        <is>
          <t>KUV (Kurs/Umsatz)</t>
        </is>
      </c>
      <c r="B54" s="5" t="inlineStr">
        <is>
          <t>PS (price/sales)</t>
        </is>
      </c>
      <c r="C54" t="n">
        <v>0.86</v>
      </c>
      <c r="D54" t="n">
        <v>0.93</v>
      </c>
      <c r="E54" t="n">
        <v>0.9399999999999999</v>
      </c>
      <c r="F54" t="n">
        <v>1.05</v>
      </c>
      <c r="G54" t="n">
        <v>1.11</v>
      </c>
      <c r="H54" t="n">
        <v>0.96</v>
      </c>
      <c r="I54" t="n">
        <v>0.92</v>
      </c>
      <c r="J54" t="n">
        <v>0.64</v>
      </c>
      <c r="K54" t="n">
        <v>0.65</v>
      </c>
      <c r="L54" t="n">
        <v>0.67</v>
      </c>
      <c r="M54" t="n">
        <v>0.6899999999999999</v>
      </c>
      <c r="N54" t="n">
        <v>0.76</v>
      </c>
      <c r="O54" t="n">
        <v>1.05</v>
      </c>
      <c r="P54" t="n">
        <v>0.98</v>
      </c>
      <c r="Q54" t="n">
        <v>0.99</v>
      </c>
      <c r="R54" t="n">
        <v>1.21</v>
      </c>
      <c r="S54" t="n">
        <v>1.09</v>
      </c>
      <c r="T54" t="n">
        <v>0.96</v>
      </c>
      <c r="U54" t="n">
        <v>1.48</v>
      </c>
      <c r="V54" t="n">
        <v>2.38</v>
      </c>
      <c r="W54" t="inlineStr">
        <is>
          <t>-</t>
        </is>
      </c>
    </row>
    <row r="55">
      <c r="A55" s="5" t="inlineStr">
        <is>
          <t>KBV (Kurs/Buchwert)</t>
        </is>
      </c>
      <c r="B55" s="5" t="inlineStr">
        <is>
          <t>PB (price/book value)</t>
        </is>
      </c>
      <c r="C55" t="n">
        <v>2.19</v>
      </c>
      <c r="D55" t="n">
        <v>2.28</v>
      </c>
      <c r="E55" t="n">
        <v>2.29</v>
      </c>
      <c r="F55" t="n">
        <v>2.61</v>
      </c>
      <c r="G55" t="n">
        <v>2.62</v>
      </c>
      <c r="H55" t="n">
        <v>2.36</v>
      </c>
      <c r="I55" t="n">
        <v>2.32</v>
      </c>
      <c r="J55" t="n">
        <v>1.43</v>
      </c>
      <c r="K55" t="n">
        <v>1.08</v>
      </c>
      <c r="L55" t="n">
        <v>1.1</v>
      </c>
      <c r="M55" t="n">
        <v>1.23</v>
      </c>
      <c r="N55" t="n">
        <v>1.17</v>
      </c>
      <c r="O55" t="n">
        <v>1.56</v>
      </c>
      <c r="P55" t="n">
        <v>1.3</v>
      </c>
      <c r="Q55" t="n">
        <v>1.28</v>
      </c>
      <c r="R55" t="n">
        <v>2.06</v>
      </c>
      <c r="S55" t="n">
        <v>2.05</v>
      </c>
      <c r="T55" t="n">
        <v>1.64</v>
      </c>
      <c r="U55" t="n">
        <v>1.18</v>
      </c>
      <c r="V55" t="n">
        <v>2.53</v>
      </c>
      <c r="W55" t="inlineStr">
        <is>
          <t>-</t>
        </is>
      </c>
    </row>
    <row r="56">
      <c r="A56" s="5" t="inlineStr">
        <is>
          <t>KCV (Kurs/Cashflow)</t>
        </is>
      </c>
      <c r="B56" s="5" t="inlineStr">
        <is>
          <t>PC (price/cashflow)</t>
        </is>
      </c>
      <c r="C56" t="n">
        <v>3.01</v>
      </c>
      <c r="D56" t="n">
        <v>3.93</v>
      </c>
      <c r="E56" t="n">
        <v>4.1</v>
      </c>
      <c r="F56" t="n">
        <v>4.92</v>
      </c>
      <c r="G56" t="n">
        <v>5.13</v>
      </c>
      <c r="H56" t="n">
        <v>4.49</v>
      </c>
      <c r="I56" t="n">
        <v>4.25</v>
      </c>
      <c r="J56" t="n">
        <v>2.74</v>
      </c>
      <c r="K56" t="n">
        <v>2.36</v>
      </c>
      <c r="L56" t="n">
        <v>2.83</v>
      </c>
      <c r="M56" t="n">
        <v>2.84</v>
      </c>
      <c r="N56" t="n">
        <v>3.05</v>
      </c>
      <c r="O56" t="n">
        <v>4.78</v>
      </c>
      <c r="P56" t="n">
        <v>4.25</v>
      </c>
      <c r="Q56" t="n">
        <v>3.94</v>
      </c>
      <c r="R56" t="n">
        <v>4.29</v>
      </c>
      <c r="S56" t="n">
        <v>4.25</v>
      </c>
      <c r="T56" t="n">
        <v>4.13</v>
      </c>
      <c r="U56" t="n">
        <v>6.01</v>
      </c>
      <c r="V56" t="n">
        <v>9.73</v>
      </c>
      <c r="W56" t="inlineStr">
        <is>
          <t>-</t>
        </is>
      </c>
    </row>
    <row r="57">
      <c r="A57" s="5" t="inlineStr">
        <is>
          <t>Dividendenrendite in %</t>
        </is>
      </c>
      <c r="B57" s="5" t="inlineStr">
        <is>
          <t>Dividend Yield in %</t>
        </is>
      </c>
      <c r="C57" t="n">
        <v>4.12</v>
      </c>
      <c r="D57" t="n">
        <v>4.72</v>
      </c>
      <c r="E57" t="n">
        <v>4.39</v>
      </c>
      <c r="F57" t="n">
        <v>3.67</v>
      </c>
      <c r="G57" t="n">
        <v>3.3</v>
      </c>
      <c r="H57" t="n">
        <v>3.77</v>
      </c>
      <c r="I57" t="n">
        <v>4.02</v>
      </c>
      <c r="J57" t="n">
        <v>8.140000000000001</v>
      </c>
      <c r="K57" t="n">
        <v>7.9</v>
      </c>
      <c r="L57" t="n">
        <v>7.25</v>
      </c>
      <c r="M57" t="n">
        <v>7.58</v>
      </c>
      <c r="N57" t="n">
        <v>7.26</v>
      </c>
      <c r="O57" t="n">
        <v>5.19</v>
      </c>
      <c r="P57" t="n">
        <v>5.2</v>
      </c>
      <c r="Q57" t="n">
        <v>5.11</v>
      </c>
      <c r="R57" t="n">
        <v>3.72</v>
      </c>
      <c r="S57" t="inlineStr">
        <is>
          <t>-</t>
        </is>
      </c>
      <c r="T57" t="inlineStr">
        <is>
          <t>-</t>
        </is>
      </c>
      <c r="U57" t="n">
        <v>1.92</v>
      </c>
      <c r="V57" t="n">
        <v>1.93</v>
      </c>
      <c r="W57" t="inlineStr">
        <is>
          <t>-</t>
        </is>
      </c>
    </row>
    <row r="58">
      <c r="A58" s="5" t="inlineStr">
        <is>
          <t>Gewinnrendite in %</t>
        </is>
      </c>
      <c r="B58" s="5" t="inlineStr">
        <is>
          <t>Return on profit in %</t>
        </is>
      </c>
      <c r="C58" t="n">
        <v>5.6</v>
      </c>
      <c r="D58" t="n">
        <v>3.1</v>
      </c>
      <c r="E58" t="n">
        <v>5</v>
      </c>
      <c r="F58" t="n">
        <v>3.5</v>
      </c>
      <c r="G58" t="n">
        <v>4.3</v>
      </c>
      <c r="H58" t="n">
        <v>4.9</v>
      </c>
      <c r="I58" t="n">
        <v>1.7</v>
      </c>
      <c r="J58" t="n">
        <v>-14.2</v>
      </c>
      <c r="K58" t="n">
        <v>1.5</v>
      </c>
      <c r="L58" t="n">
        <v>4</v>
      </c>
      <c r="M58" t="n">
        <v>0.8</v>
      </c>
      <c r="N58" t="n">
        <v>3.2</v>
      </c>
      <c r="O58" t="n">
        <v>0.9</v>
      </c>
      <c r="P58" t="n">
        <v>5.3</v>
      </c>
      <c r="Q58" t="n">
        <v>9.300000000000001</v>
      </c>
      <c r="R58" t="n">
        <v>6.6</v>
      </c>
      <c r="S58" t="n">
        <v>2.1</v>
      </c>
      <c r="T58" t="n">
        <v>-47.8</v>
      </c>
      <c r="U58" t="n">
        <v>-4.8</v>
      </c>
      <c r="V58" t="n">
        <v>6.1</v>
      </c>
      <c r="W58" t="n">
        <v>0.6</v>
      </c>
    </row>
    <row r="59">
      <c r="A59" s="5" t="inlineStr">
        <is>
          <t>Eigenkapitalrendite in %</t>
        </is>
      </c>
      <c r="B59" s="5" t="inlineStr">
        <is>
          <t>Return on Equity in %</t>
        </is>
      </c>
      <c r="C59" t="n">
        <v>8.359999999999999</v>
      </c>
      <c r="D59" t="n">
        <v>4.99</v>
      </c>
      <c r="E59" t="n">
        <v>8.15</v>
      </c>
      <c r="F59" t="n">
        <v>6.89</v>
      </c>
      <c r="G59" t="n">
        <v>8.529999999999999</v>
      </c>
      <c r="H59" t="n">
        <v>8.58</v>
      </c>
      <c r="I59" t="n">
        <v>2.9</v>
      </c>
      <c r="J59" t="n">
        <v>-17.21</v>
      </c>
      <c r="K59" t="n">
        <v>1.39</v>
      </c>
      <c r="L59" t="n">
        <v>3.94</v>
      </c>
      <c r="M59" t="n">
        <v>0.84</v>
      </c>
      <c r="N59" t="n">
        <v>3.44</v>
      </c>
      <c r="O59" t="n">
        <v>1.26</v>
      </c>
      <c r="P59" t="n">
        <v>6.37</v>
      </c>
      <c r="Q59" t="n">
        <v>11.26</v>
      </c>
      <c r="R59" t="n">
        <v>12.21</v>
      </c>
      <c r="S59" t="n">
        <v>3.71</v>
      </c>
      <c r="T59" t="n">
        <v>-69.42</v>
      </c>
      <c r="U59" t="n">
        <v>-5.21</v>
      </c>
      <c r="V59" t="n">
        <v>13.87</v>
      </c>
      <c r="W59" t="n">
        <v>3.51</v>
      </c>
    </row>
    <row r="60">
      <c r="A60" s="5" t="inlineStr">
        <is>
          <t>Umsatzrendite in %</t>
        </is>
      </c>
      <c r="B60" s="5" t="inlineStr">
        <is>
          <t>Return on sales in %</t>
        </is>
      </c>
      <c r="C60" t="n">
        <v>4.8</v>
      </c>
      <c r="D60" t="n">
        <v>2.86</v>
      </c>
      <c r="E60" t="n">
        <v>4.62</v>
      </c>
      <c r="F60" t="n">
        <v>3.66</v>
      </c>
      <c r="G60" t="n">
        <v>4.7</v>
      </c>
      <c r="H60" t="n">
        <v>4.67</v>
      </c>
      <c r="I60" t="n">
        <v>1.55</v>
      </c>
      <c r="J60" t="n">
        <v>-9.029999999999999</v>
      </c>
      <c r="K60" t="n">
        <v>0.95</v>
      </c>
      <c r="L60" t="n">
        <v>2.72</v>
      </c>
      <c r="M60" t="n">
        <v>0.55</v>
      </c>
      <c r="N60" t="n">
        <v>2.4</v>
      </c>
      <c r="O60" t="n">
        <v>0.91</v>
      </c>
      <c r="P60" t="n">
        <v>5.16</v>
      </c>
      <c r="Q60" t="n">
        <v>9.369999999999999</v>
      </c>
      <c r="R60" t="n">
        <v>16.01</v>
      </c>
      <c r="S60" t="n">
        <v>2.24</v>
      </c>
      <c r="T60" t="n">
        <v>-45.8</v>
      </c>
      <c r="U60" t="n">
        <v>-7.15</v>
      </c>
      <c r="V60" t="n">
        <v>14.48</v>
      </c>
      <c r="W60" t="n">
        <v>3.53</v>
      </c>
    </row>
    <row r="61">
      <c r="A61" s="5" t="inlineStr">
        <is>
          <t>Gesamtkapitalrendite in %</t>
        </is>
      </c>
      <c r="B61" s="5" t="inlineStr">
        <is>
          <t>Total Return on Investment in %</t>
        </is>
      </c>
      <c r="C61" t="n">
        <v>3.85</v>
      </c>
      <c r="D61" t="n">
        <v>2.93</v>
      </c>
      <c r="E61" t="n">
        <v>4.23</v>
      </c>
      <c r="F61" t="n">
        <v>3.63</v>
      </c>
      <c r="G61" t="n">
        <v>4.07</v>
      </c>
      <c r="H61" t="n">
        <v>4.32</v>
      </c>
      <c r="I61" t="n">
        <v>2.81</v>
      </c>
      <c r="J61" t="n">
        <v>-2.7</v>
      </c>
      <c r="K61" t="n">
        <v>2.57</v>
      </c>
      <c r="L61" t="n">
        <v>1.33</v>
      </c>
      <c r="M61" t="n">
        <v>0.28</v>
      </c>
      <c r="N61" t="n">
        <v>1.2</v>
      </c>
      <c r="O61" t="n">
        <v>0.47</v>
      </c>
      <c r="P61" t="n">
        <v>2.43</v>
      </c>
      <c r="Q61" t="n">
        <v>4.37</v>
      </c>
      <c r="R61" t="n">
        <v>4.3</v>
      </c>
      <c r="S61" t="n">
        <v>1.08</v>
      </c>
      <c r="T61" t="n">
        <v>-19.54</v>
      </c>
      <c r="U61" t="n">
        <v>-2.1</v>
      </c>
      <c r="V61" t="n">
        <v>4.77</v>
      </c>
      <c r="W61" t="n">
        <v>1.32</v>
      </c>
    </row>
    <row r="62">
      <c r="A62" s="5" t="inlineStr">
        <is>
          <t>Return on Investment in %</t>
        </is>
      </c>
      <c r="B62" s="5" t="inlineStr">
        <is>
          <t>Return on Investment in %</t>
        </is>
      </c>
      <c r="C62" t="n">
        <v>2.27</v>
      </c>
      <c r="D62" t="n">
        <v>1.49</v>
      </c>
      <c r="E62" t="n">
        <v>2.45</v>
      </c>
      <c r="F62" t="n">
        <v>1.8</v>
      </c>
      <c r="G62" t="n">
        <v>2.26</v>
      </c>
      <c r="H62" t="n">
        <v>2.26</v>
      </c>
      <c r="I62" t="n">
        <v>0.79</v>
      </c>
      <c r="J62" t="n">
        <v>-4.87</v>
      </c>
      <c r="K62" t="n">
        <v>0.45</v>
      </c>
      <c r="L62" t="n">
        <v>1.33</v>
      </c>
      <c r="M62" t="n">
        <v>0.28</v>
      </c>
      <c r="N62" t="n">
        <v>1.2</v>
      </c>
      <c r="O62" t="n">
        <v>0.47</v>
      </c>
      <c r="P62" t="n">
        <v>2.43</v>
      </c>
      <c r="Q62" t="n">
        <v>4.37</v>
      </c>
      <c r="R62" t="n">
        <v>4.3</v>
      </c>
      <c r="S62" t="n">
        <v>1.08</v>
      </c>
      <c r="T62" t="n">
        <v>-19.54</v>
      </c>
      <c r="U62" t="n">
        <v>-2.1</v>
      </c>
      <c r="V62" t="n">
        <v>4.77</v>
      </c>
      <c r="W62" t="n">
        <v>1.32</v>
      </c>
    </row>
    <row r="63">
      <c r="A63" s="5" t="inlineStr">
        <is>
          <t>Arbeitsintensität in %</t>
        </is>
      </c>
      <c r="B63" s="5" t="inlineStr">
        <is>
          <t>Work Intensity in %</t>
        </is>
      </c>
      <c r="C63" t="n">
        <v>14.47</v>
      </c>
      <c r="D63" t="n">
        <v>15.04</v>
      </c>
      <c r="E63" t="n">
        <v>14.43</v>
      </c>
      <c r="F63" t="n">
        <v>17.94</v>
      </c>
      <c r="G63" t="n">
        <v>22.36</v>
      </c>
      <c r="H63" t="n">
        <v>23.03</v>
      </c>
      <c r="I63" t="n">
        <v>18.59</v>
      </c>
      <c r="J63" t="n">
        <v>13.91</v>
      </c>
      <c r="K63" t="n">
        <v>12.95</v>
      </c>
      <c r="L63" t="n">
        <v>11.93</v>
      </c>
      <c r="M63" t="n">
        <v>18.01</v>
      </c>
      <c r="N63" t="n">
        <v>12.92</v>
      </c>
      <c r="O63" t="n">
        <v>13.21</v>
      </c>
      <c r="P63" t="n">
        <v>12.25</v>
      </c>
      <c r="Q63" t="n">
        <v>13.03</v>
      </c>
      <c r="R63" t="n">
        <v>15.44</v>
      </c>
      <c r="S63" t="n">
        <v>16.93</v>
      </c>
      <c r="T63" t="n">
        <v>10.75</v>
      </c>
      <c r="U63" t="n">
        <v>10.35</v>
      </c>
      <c r="V63" t="n">
        <v>13.43</v>
      </c>
      <c r="W63" t="n">
        <v>12.39</v>
      </c>
    </row>
    <row r="64">
      <c r="A64" s="5" t="inlineStr">
        <is>
          <t>Eigenkapitalquote in %</t>
        </is>
      </c>
      <c r="B64" s="5" t="inlineStr">
        <is>
          <t>Equity Ratio in %</t>
        </is>
      </c>
      <c r="C64" t="n">
        <v>27.09</v>
      </c>
      <c r="D64" t="n">
        <v>29.88</v>
      </c>
      <c r="E64" t="n">
        <v>30.05</v>
      </c>
      <c r="F64" t="n">
        <v>26.16</v>
      </c>
      <c r="G64" t="n">
        <v>26.51</v>
      </c>
      <c r="H64" t="n">
        <v>26.33</v>
      </c>
      <c r="I64" t="n">
        <v>27.14</v>
      </c>
      <c r="J64" t="n">
        <v>28.3</v>
      </c>
      <c r="K64" t="n">
        <v>32.59</v>
      </c>
      <c r="L64" t="n">
        <v>33.67</v>
      </c>
      <c r="M64" t="n">
        <v>32.82</v>
      </c>
      <c r="N64" t="n">
        <v>35.01</v>
      </c>
      <c r="O64" t="n">
        <v>37.49</v>
      </c>
      <c r="P64" t="n">
        <v>38.16</v>
      </c>
      <c r="Q64" t="n">
        <v>38.77</v>
      </c>
      <c r="R64" t="n">
        <v>35.19</v>
      </c>
      <c r="S64" t="n">
        <v>29.13</v>
      </c>
      <c r="T64" t="n">
        <v>28.15</v>
      </c>
      <c r="U64" t="n">
        <v>40.29</v>
      </c>
      <c r="V64" t="n">
        <v>34.38</v>
      </c>
      <c r="W64" t="n">
        <v>37.71</v>
      </c>
    </row>
    <row r="65">
      <c r="A65" s="5" t="inlineStr">
        <is>
          <t>Fremdkapitalquote in %</t>
        </is>
      </c>
      <c r="B65" s="5" t="inlineStr">
        <is>
          <t>Debt Ratio in %</t>
        </is>
      </c>
      <c r="C65" t="n">
        <v>72.91</v>
      </c>
      <c r="D65" t="n">
        <v>70.12</v>
      </c>
      <c r="E65" t="n">
        <v>69.95</v>
      </c>
      <c r="F65" t="n">
        <v>73.84</v>
      </c>
      <c r="G65" t="n">
        <v>73.48999999999999</v>
      </c>
      <c r="H65" t="n">
        <v>73.67</v>
      </c>
      <c r="I65" t="n">
        <v>72.86</v>
      </c>
      <c r="J65" t="n">
        <v>71.7</v>
      </c>
      <c r="K65" t="n">
        <v>67.41</v>
      </c>
      <c r="L65" t="n">
        <v>66.33</v>
      </c>
      <c r="M65" t="n">
        <v>67.18000000000001</v>
      </c>
      <c r="N65" t="n">
        <v>64.98999999999999</v>
      </c>
      <c r="O65" t="n">
        <v>62.51</v>
      </c>
      <c r="P65" t="n">
        <v>61.84</v>
      </c>
      <c r="Q65" t="n">
        <v>61.23</v>
      </c>
      <c r="R65" t="n">
        <v>64.81</v>
      </c>
      <c r="S65" t="n">
        <v>70.87</v>
      </c>
      <c r="T65" t="n">
        <v>71.84999999999999</v>
      </c>
      <c r="U65" t="n">
        <v>59.71</v>
      </c>
      <c r="V65" t="n">
        <v>65.62</v>
      </c>
      <c r="W65" t="n">
        <v>62.29</v>
      </c>
    </row>
    <row r="66">
      <c r="A66" s="5" t="inlineStr">
        <is>
          <t>Verschuldungsgrad in %</t>
        </is>
      </c>
      <c r="B66" s="5" t="inlineStr">
        <is>
          <t>Finance Gearing in %</t>
        </is>
      </c>
      <c r="C66" t="n">
        <v>269.17</v>
      </c>
      <c r="D66" t="n">
        <v>234.68</v>
      </c>
      <c r="E66" t="n">
        <v>232.79</v>
      </c>
      <c r="F66" t="n">
        <v>282.25</v>
      </c>
      <c r="G66" t="n">
        <v>277.25</v>
      </c>
      <c r="H66" t="n">
        <v>279.73</v>
      </c>
      <c r="I66" t="n">
        <v>268.49</v>
      </c>
      <c r="J66" t="n">
        <v>253.41</v>
      </c>
      <c r="K66" t="n">
        <v>206.81</v>
      </c>
      <c r="L66" t="n">
        <v>197.04</v>
      </c>
      <c r="M66" t="n">
        <v>204.68</v>
      </c>
      <c r="N66" t="n">
        <v>185.63</v>
      </c>
      <c r="O66" t="n">
        <v>166.75</v>
      </c>
      <c r="P66" t="n">
        <v>162.05</v>
      </c>
      <c r="Q66" t="n">
        <v>157.92</v>
      </c>
      <c r="R66" t="n">
        <v>184.17</v>
      </c>
      <c r="S66" t="n">
        <v>243.32</v>
      </c>
      <c r="T66" t="n">
        <v>255.27</v>
      </c>
      <c r="U66" t="n">
        <v>148.2</v>
      </c>
      <c r="V66" t="n">
        <v>190.86</v>
      </c>
      <c r="W66" t="n">
        <v>165.17</v>
      </c>
    </row>
    <row r="67">
      <c r="A67" s="5" t="inlineStr"/>
      <c r="B67" s="5" t="inlineStr"/>
    </row>
    <row r="68">
      <c r="A68" s="5" t="inlineStr">
        <is>
          <t>Kurzfristige Vermögensquote in %</t>
        </is>
      </c>
      <c r="B68" s="5" t="inlineStr">
        <is>
          <t>Current Assets Ratio in %</t>
        </is>
      </c>
      <c r="C68" t="n">
        <v>14.47</v>
      </c>
      <c r="D68" t="n">
        <v>15.04</v>
      </c>
      <c r="E68" t="n">
        <v>14.43</v>
      </c>
      <c r="F68" t="n">
        <v>17.94</v>
      </c>
      <c r="G68" t="n">
        <v>22.36</v>
      </c>
      <c r="H68" t="n">
        <v>23.03</v>
      </c>
      <c r="I68" t="n">
        <v>18.59</v>
      </c>
      <c r="J68" t="n">
        <v>13.91</v>
      </c>
      <c r="K68" t="n">
        <v>12.95</v>
      </c>
      <c r="L68" t="n">
        <v>11.93</v>
      </c>
      <c r="M68" t="n">
        <v>18.01</v>
      </c>
      <c r="N68" t="n">
        <v>12.92</v>
      </c>
      <c r="O68" t="n">
        <v>13.21</v>
      </c>
      <c r="P68" t="n">
        <v>12.25</v>
      </c>
      <c r="Q68" t="n">
        <v>13.03</v>
      </c>
      <c r="R68" t="n">
        <v>15.44</v>
      </c>
      <c r="S68" t="n">
        <v>16.93</v>
      </c>
      <c r="T68" t="n">
        <v>10.75</v>
      </c>
      <c r="U68" t="n">
        <v>10.35</v>
      </c>
      <c r="V68" t="n">
        <v>13.43</v>
      </c>
    </row>
    <row r="69">
      <c r="A69" s="5" t="inlineStr">
        <is>
          <t>Nettogewinn Marge in %</t>
        </is>
      </c>
      <c r="B69" s="5" t="inlineStr">
        <is>
          <t>Net Profit Marge in %</t>
        </is>
      </c>
      <c r="C69" t="n">
        <v>22868.13</v>
      </c>
      <c r="D69" t="n">
        <v>13631.21</v>
      </c>
      <c r="E69" t="n">
        <v>21988.56</v>
      </c>
      <c r="F69" t="n">
        <v>17114.52</v>
      </c>
      <c r="G69" t="n">
        <v>21650.03</v>
      </c>
      <c r="H69" t="n">
        <v>21173.06</v>
      </c>
      <c r="I69" t="n">
        <v>6883.79</v>
      </c>
      <c r="J69" t="n">
        <v>-39041.6</v>
      </c>
      <c r="K69" t="n">
        <v>4104.64</v>
      </c>
      <c r="L69" t="n">
        <v>11738.23</v>
      </c>
      <c r="M69" t="n">
        <v>2383.52</v>
      </c>
      <c r="N69" t="n">
        <v>10487.98</v>
      </c>
      <c r="O69" t="n">
        <v>3970.69</v>
      </c>
      <c r="P69" t="n">
        <v>22494.67</v>
      </c>
      <c r="Q69" t="n">
        <v>39323.94</v>
      </c>
      <c r="R69" t="n">
        <v>33604.06</v>
      </c>
      <c r="S69" t="n">
        <v>9421.049999999999</v>
      </c>
      <c r="T69" t="n">
        <v>-192236.12</v>
      </c>
      <c r="U69" t="n">
        <v>-26569.23</v>
      </c>
      <c r="V69" t="n">
        <v>43863.8</v>
      </c>
    </row>
    <row r="70">
      <c r="A70" s="5" t="inlineStr">
        <is>
          <t>Operative Ergebnis Marge in %</t>
        </is>
      </c>
      <c r="B70" s="5" t="inlineStr">
        <is>
          <t>EBIT Marge in %</t>
        </is>
      </c>
      <c r="C70" t="n">
        <v>55925.49</v>
      </c>
      <c r="D70" t="n">
        <v>50352.42</v>
      </c>
      <c r="E70" t="n">
        <v>59612.45</v>
      </c>
      <c r="F70" t="n">
        <v>58630.84</v>
      </c>
      <c r="G70" t="n">
        <v>46759.81</v>
      </c>
      <c r="H70" t="n">
        <v>52476.47</v>
      </c>
      <c r="I70" t="n">
        <v>36491.49</v>
      </c>
      <c r="J70" t="n">
        <v>-28306.09</v>
      </c>
      <c r="K70" t="n">
        <v>41164.33</v>
      </c>
      <c r="L70" t="n">
        <v>38123.27</v>
      </c>
      <c r="M70" t="n">
        <v>40594.19</v>
      </c>
      <c r="N70" t="n">
        <v>49787.84</v>
      </c>
      <c r="O70" t="n">
        <v>36887.65</v>
      </c>
      <c r="P70" t="n">
        <v>37576.4</v>
      </c>
      <c r="Q70" t="n">
        <v>53676.06</v>
      </c>
      <c r="R70" t="n">
        <v>71559.10000000001</v>
      </c>
      <c r="S70" t="n">
        <v>40819.55</v>
      </c>
      <c r="T70" t="n">
        <v>-162345.58</v>
      </c>
      <c r="U70" t="n">
        <v>21876.92</v>
      </c>
      <c r="V70" t="n">
        <v>57157.66</v>
      </c>
    </row>
    <row r="71">
      <c r="A71" s="5" t="inlineStr">
        <is>
          <t>Vermögensumsschlag in %</t>
        </is>
      </c>
      <c r="B71" s="5" t="inlineStr">
        <is>
          <t>Asset Turnover in %</t>
        </is>
      </c>
      <c r="C71" t="n">
        <v>0.01</v>
      </c>
      <c r="D71" t="n">
        <v>0.01</v>
      </c>
      <c r="E71" t="n">
        <v>0.01</v>
      </c>
      <c r="F71" t="n">
        <v>0.01</v>
      </c>
      <c r="G71" t="n">
        <v>0.01</v>
      </c>
      <c r="H71" t="n">
        <v>0.01</v>
      </c>
      <c r="I71" t="n">
        <v>0.01</v>
      </c>
      <c r="J71" t="n">
        <v>0.01</v>
      </c>
      <c r="K71" t="n">
        <v>0.01</v>
      </c>
      <c r="L71" t="n">
        <v>0.01</v>
      </c>
      <c r="M71" t="n">
        <v>0.01</v>
      </c>
      <c r="N71" t="n">
        <v>0.01</v>
      </c>
      <c r="O71" t="n">
        <v>0.01</v>
      </c>
      <c r="P71" t="n">
        <v>0.01</v>
      </c>
      <c r="Q71" t="n">
        <v>0.01</v>
      </c>
      <c r="R71" t="n">
        <v>0.01</v>
      </c>
      <c r="S71" t="n">
        <v>0.01</v>
      </c>
      <c r="T71" t="n">
        <v>0.01</v>
      </c>
      <c r="U71" t="n">
        <v>0.01</v>
      </c>
      <c r="V71" t="n">
        <v>0.01</v>
      </c>
    </row>
    <row r="72">
      <c r="A72" s="5" t="inlineStr">
        <is>
          <t>Langfristige Vermögensquote in %</t>
        </is>
      </c>
      <c r="B72" s="5" t="inlineStr">
        <is>
          <t>Non-Current Assets Ratio in %</t>
        </is>
      </c>
      <c r="C72" t="n">
        <v>85.53</v>
      </c>
      <c r="D72" t="n">
        <v>84.95999999999999</v>
      </c>
      <c r="E72" t="n">
        <v>85.56999999999999</v>
      </c>
      <c r="F72" t="n">
        <v>82.06</v>
      </c>
      <c r="G72" t="n">
        <v>77.64</v>
      </c>
      <c r="H72" t="n">
        <v>76.97</v>
      </c>
      <c r="I72" t="n">
        <v>81.41</v>
      </c>
      <c r="J72" t="n">
        <v>86.09</v>
      </c>
      <c r="K72" t="n">
        <v>87.05</v>
      </c>
      <c r="L72" t="n">
        <v>88.06999999999999</v>
      </c>
      <c r="M72" t="n">
        <v>81.98999999999999</v>
      </c>
      <c r="N72" t="n">
        <v>87.08</v>
      </c>
      <c r="O72" t="n">
        <v>86.79000000000001</v>
      </c>
      <c r="P72" t="n">
        <v>87.75</v>
      </c>
      <c r="Q72" t="n">
        <v>86.97</v>
      </c>
      <c r="R72" t="n">
        <v>83.88</v>
      </c>
      <c r="S72" t="n">
        <v>82.40000000000001</v>
      </c>
      <c r="T72" t="n">
        <v>88.64</v>
      </c>
      <c r="U72" t="n">
        <v>89.16</v>
      </c>
      <c r="V72" t="n">
        <v>85.81</v>
      </c>
    </row>
    <row r="73">
      <c r="A73" s="5" t="inlineStr">
        <is>
          <t>Gesamtkapitalrentabilität</t>
        </is>
      </c>
      <c r="B73" s="5" t="inlineStr">
        <is>
          <t>ROA Return on Assets in %</t>
        </is>
      </c>
      <c r="C73" t="n">
        <v>2.27</v>
      </c>
      <c r="D73" t="n">
        <v>1.49</v>
      </c>
      <c r="E73" t="n">
        <v>2.45</v>
      </c>
      <c r="F73" t="n">
        <v>1.8</v>
      </c>
      <c r="G73" t="n">
        <v>2.26</v>
      </c>
      <c r="H73" t="n">
        <v>2.26</v>
      </c>
      <c r="I73" t="n">
        <v>0.79</v>
      </c>
      <c r="J73" t="n">
        <v>-4.87</v>
      </c>
      <c r="K73" t="n">
        <v>0.45</v>
      </c>
      <c r="L73" t="n">
        <v>1.33</v>
      </c>
      <c r="M73" t="n">
        <v>0.28</v>
      </c>
      <c r="N73" t="n">
        <v>1.2</v>
      </c>
      <c r="O73" t="n">
        <v>0.47</v>
      </c>
      <c r="P73" t="n">
        <v>2.43</v>
      </c>
      <c r="Q73" t="n">
        <v>4.37</v>
      </c>
      <c r="R73" t="n">
        <v>4.3</v>
      </c>
      <c r="S73" t="n">
        <v>1.08</v>
      </c>
      <c r="T73" t="n">
        <v>-19.54</v>
      </c>
      <c r="U73" t="n">
        <v>-2.1</v>
      </c>
      <c r="V73" t="n">
        <v>4.77</v>
      </c>
    </row>
    <row r="74">
      <c r="A74" s="5" t="inlineStr">
        <is>
          <t>Ertrag des eingesetzten Kapitals</t>
        </is>
      </c>
      <c r="B74" s="5" t="inlineStr">
        <is>
          <t>ROCE Return on Cap. Empl. in %</t>
        </is>
      </c>
      <c r="C74" t="n">
        <v>6.86</v>
      </c>
      <c r="D74" t="n">
        <v>6.88</v>
      </c>
      <c r="E74" t="n">
        <v>8.23</v>
      </c>
      <c r="F74" t="n">
        <v>7.94</v>
      </c>
      <c r="G74" t="n">
        <v>6.37</v>
      </c>
      <c r="H74" t="n">
        <v>7.16</v>
      </c>
      <c r="I74" t="n">
        <v>5.15</v>
      </c>
      <c r="J74" t="n">
        <v>-4.49</v>
      </c>
      <c r="K74" t="n">
        <v>5.69</v>
      </c>
      <c r="L74" t="n">
        <v>5.43</v>
      </c>
      <c r="M74" t="n">
        <v>5.84</v>
      </c>
      <c r="N74" t="n">
        <v>7.16</v>
      </c>
      <c r="O74" t="n">
        <v>5.42</v>
      </c>
      <c r="P74" t="n">
        <v>4.89</v>
      </c>
      <c r="Q74" t="n">
        <v>7.41</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21.72</v>
      </c>
      <c r="D75" t="n">
        <v>25.02</v>
      </c>
      <c r="E75" t="n">
        <v>25.41</v>
      </c>
      <c r="F75" t="n">
        <v>24.05</v>
      </c>
      <c r="G75" t="n">
        <v>26.31</v>
      </c>
      <c r="H75" t="n">
        <v>25.55</v>
      </c>
      <c r="I75" t="n">
        <v>24.83</v>
      </c>
      <c r="J75" t="n">
        <v>27.89</v>
      </c>
      <c r="K75" t="n">
        <v>33.08</v>
      </c>
      <c r="L75" t="n">
        <v>33.77</v>
      </c>
      <c r="M75" t="n">
        <v>34.7</v>
      </c>
      <c r="N75" t="n">
        <v>37.3</v>
      </c>
      <c r="O75" t="n">
        <v>40.22</v>
      </c>
      <c r="P75" t="n">
        <v>40.78</v>
      </c>
      <c r="Q75" t="n">
        <v>41.43</v>
      </c>
      <c r="R75" t="n">
        <v>37.5</v>
      </c>
      <c r="S75" t="n">
        <v>31.11</v>
      </c>
      <c r="T75" t="n">
        <v>28.18</v>
      </c>
      <c r="U75" t="n">
        <v>41.57</v>
      </c>
      <c r="V75" t="n">
        <v>36.03</v>
      </c>
    </row>
    <row r="76">
      <c r="A76" s="5" t="inlineStr">
        <is>
          <t>Liquidität Dritten Grades</t>
        </is>
      </c>
      <c r="B76" s="5" t="inlineStr">
        <is>
          <t>Current Ratio in %</t>
        </is>
      </c>
      <c r="C76" t="n">
        <v>75.01000000000001</v>
      </c>
      <c r="D76" t="n">
        <v>75.04000000000001</v>
      </c>
      <c r="E76" t="n">
        <v>74.52</v>
      </c>
      <c r="F76" t="n">
        <v>80.41</v>
      </c>
      <c r="G76" t="n">
        <v>95.93000000000001</v>
      </c>
      <c r="H76" t="n">
        <v>105.67</v>
      </c>
      <c r="I76" t="n">
        <v>97.63</v>
      </c>
      <c r="J76" t="n">
        <v>65.28</v>
      </c>
      <c r="K76" t="n">
        <v>65.19</v>
      </c>
      <c r="L76" t="n">
        <v>57.63</v>
      </c>
      <c r="M76" t="n">
        <v>92.81</v>
      </c>
      <c r="N76" t="n">
        <v>63.97</v>
      </c>
      <c r="O76" t="n">
        <v>68.68000000000001</v>
      </c>
      <c r="P76" t="n">
        <v>72.22</v>
      </c>
      <c r="Q76" t="n">
        <v>66.78</v>
      </c>
      <c r="R76" t="inlineStr">
        <is>
          <t>-</t>
        </is>
      </c>
      <c r="S76" t="inlineStr">
        <is>
          <t>-</t>
        </is>
      </c>
      <c r="T76" t="inlineStr">
        <is>
          <t>-</t>
        </is>
      </c>
      <c r="U76" t="inlineStr">
        <is>
          <t>-</t>
        </is>
      </c>
      <c r="V76" t="inlineStr">
        <is>
          <t>-</t>
        </is>
      </c>
    </row>
    <row r="77">
      <c r="A77" s="5" t="inlineStr">
        <is>
          <t>Operativer Cashflow</t>
        </is>
      </c>
      <c r="B77" s="5" t="inlineStr">
        <is>
          <t>Operating Cashflow in M</t>
        </is>
      </c>
      <c r="C77" t="n">
        <v>14330.61</v>
      </c>
      <c r="D77" t="n">
        <v>18710.73</v>
      </c>
      <c r="E77" t="n">
        <v>19520.1</v>
      </c>
      <c r="F77" t="n">
        <v>23010.84</v>
      </c>
      <c r="G77" t="n">
        <v>23633.91</v>
      </c>
      <c r="H77" t="n">
        <v>20366.64</v>
      </c>
      <c r="I77" t="n">
        <v>18916.75</v>
      </c>
      <c r="J77" t="n">
        <v>11839.54</v>
      </c>
      <c r="K77" t="n">
        <v>10197.56</v>
      </c>
      <c r="L77" t="n">
        <v>12228.43</v>
      </c>
      <c r="M77" t="n">
        <v>12385.24</v>
      </c>
      <c r="N77" t="n">
        <v>13301.05</v>
      </c>
      <c r="O77" t="n">
        <v>20845.58</v>
      </c>
      <c r="P77" t="n">
        <v>18534.25</v>
      </c>
      <c r="Q77" t="n">
        <v>16540.12</v>
      </c>
      <c r="R77" t="n">
        <v>18009.42</v>
      </c>
      <c r="S77" t="n">
        <v>17841.5</v>
      </c>
      <c r="T77" t="n">
        <v>17337.74</v>
      </c>
      <c r="U77" t="n">
        <v>22327.15</v>
      </c>
      <c r="V77" t="n">
        <v>29481.9</v>
      </c>
    </row>
    <row r="78">
      <c r="A78" s="5" t="inlineStr">
        <is>
          <t>Aktienrückkauf</t>
        </is>
      </c>
      <c r="B78" s="5" t="inlineStr">
        <is>
          <t>Share Buyback in M</t>
        </is>
      </c>
      <c r="C78" t="n">
        <v>0</v>
      </c>
      <c r="D78" t="n">
        <v>0</v>
      </c>
      <c r="E78" t="n">
        <v>-84</v>
      </c>
      <c r="F78" t="n">
        <v>-70</v>
      </c>
      <c r="G78" t="n">
        <v>-71</v>
      </c>
      <c r="H78" t="n">
        <v>-85</v>
      </c>
      <c r="I78" t="n">
        <v>-130</v>
      </c>
      <c r="J78" t="n">
        <v>0</v>
      </c>
      <c r="K78" t="n">
        <v>0</v>
      </c>
      <c r="L78" t="n">
        <v>40</v>
      </c>
      <c r="M78" t="n">
        <v>0</v>
      </c>
      <c r="N78" t="n">
        <v>0</v>
      </c>
      <c r="O78" t="n">
        <v>0</v>
      </c>
      <c r="P78" t="n">
        <v>-163</v>
      </c>
      <c r="Q78" t="n">
        <v>0</v>
      </c>
      <c r="R78" t="n">
        <v>0</v>
      </c>
      <c r="S78" t="n">
        <v>0</v>
      </c>
      <c r="T78" t="n">
        <v>-483</v>
      </c>
      <c r="U78" t="n">
        <v>-685</v>
      </c>
      <c r="V78" t="inlineStr">
        <is>
          <t>-</t>
        </is>
      </c>
    </row>
    <row r="79">
      <c r="A79" s="5" t="inlineStr">
        <is>
          <t>Umsatzwachstum 1J in %</t>
        </is>
      </c>
      <c r="B79" s="5" t="inlineStr">
        <is>
          <t>Revenue Growth 1Y in %</t>
        </is>
      </c>
      <c r="C79" t="n">
        <v>6.42</v>
      </c>
      <c r="D79" t="n">
        <v>0.95</v>
      </c>
      <c r="E79" t="n">
        <v>0.7</v>
      </c>
      <c r="F79" t="n">
        <v>3.99</v>
      </c>
      <c r="G79" t="n">
        <v>8.83</v>
      </c>
      <c r="H79" t="n">
        <v>2.22</v>
      </c>
      <c r="I79" t="n">
        <v>0.37</v>
      </c>
      <c r="J79" t="n">
        <v>-0.8100000000000001</v>
      </c>
      <c r="K79" t="n">
        <v>-6.02</v>
      </c>
      <c r="L79" t="n">
        <v>-2.5</v>
      </c>
      <c r="M79" t="n">
        <v>4.74</v>
      </c>
      <c r="N79" t="n">
        <v>-1.33</v>
      </c>
      <c r="O79" t="n">
        <v>1.85</v>
      </c>
      <c r="P79" t="n">
        <v>-0.92</v>
      </c>
      <c r="Q79" t="n">
        <v>2.97</v>
      </c>
      <c r="R79" t="n">
        <v>3.68</v>
      </c>
      <c r="S79" t="n">
        <v>3.99</v>
      </c>
      <c r="T79" t="n">
        <v>-1.62</v>
      </c>
      <c r="U79" t="n">
        <v>-3.77</v>
      </c>
      <c r="V79" t="inlineStr">
        <is>
          <t>-</t>
        </is>
      </c>
    </row>
    <row r="80">
      <c r="A80" s="5" t="inlineStr">
        <is>
          <t>Umsatzwachstum 3J in %</t>
        </is>
      </c>
      <c r="B80" s="5" t="inlineStr">
        <is>
          <t>Revenue Growth 3Y in %</t>
        </is>
      </c>
      <c r="C80" t="n">
        <v>2.69</v>
      </c>
      <c r="D80" t="n">
        <v>1.88</v>
      </c>
      <c r="E80" t="n">
        <v>4.51</v>
      </c>
      <c r="F80" t="n">
        <v>5.01</v>
      </c>
      <c r="G80" t="n">
        <v>3.81</v>
      </c>
      <c r="H80" t="n">
        <v>0.59</v>
      </c>
      <c r="I80" t="n">
        <v>-2.15</v>
      </c>
      <c r="J80" t="n">
        <v>-3.11</v>
      </c>
      <c r="K80" t="n">
        <v>-1.26</v>
      </c>
      <c r="L80" t="n">
        <v>0.3</v>
      </c>
      <c r="M80" t="n">
        <v>1.75</v>
      </c>
      <c r="N80" t="n">
        <v>-0.13</v>
      </c>
      <c r="O80" t="n">
        <v>1.3</v>
      </c>
      <c r="P80" t="n">
        <v>1.91</v>
      </c>
      <c r="Q80" t="n">
        <v>3.55</v>
      </c>
      <c r="R80" t="n">
        <v>2.02</v>
      </c>
      <c r="S80" t="n">
        <v>-0.47</v>
      </c>
      <c r="T80" t="inlineStr">
        <is>
          <t>-</t>
        </is>
      </c>
      <c r="U80" t="inlineStr">
        <is>
          <t>-</t>
        </is>
      </c>
      <c r="V80" t="inlineStr">
        <is>
          <t>-</t>
        </is>
      </c>
    </row>
    <row r="81">
      <c r="A81" s="5" t="inlineStr">
        <is>
          <t>Umsatzwachstum 5J in %</t>
        </is>
      </c>
      <c r="B81" s="5" t="inlineStr">
        <is>
          <t>Revenue Growth 5Y in %</t>
        </is>
      </c>
      <c r="C81" t="n">
        <v>4.18</v>
      </c>
      <c r="D81" t="n">
        <v>3.34</v>
      </c>
      <c r="E81" t="n">
        <v>3.22</v>
      </c>
      <c r="F81" t="n">
        <v>2.92</v>
      </c>
      <c r="G81" t="n">
        <v>0.92</v>
      </c>
      <c r="H81" t="n">
        <v>-1.35</v>
      </c>
      <c r="I81" t="n">
        <v>-0.84</v>
      </c>
      <c r="J81" t="n">
        <v>-1.18</v>
      </c>
      <c r="K81" t="n">
        <v>-0.65</v>
      </c>
      <c r="L81" t="n">
        <v>0.37</v>
      </c>
      <c r="M81" t="n">
        <v>1.46</v>
      </c>
      <c r="N81" t="n">
        <v>1.25</v>
      </c>
      <c r="O81" t="n">
        <v>2.31</v>
      </c>
      <c r="P81" t="n">
        <v>1.62</v>
      </c>
      <c r="Q81" t="n">
        <v>1.05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1.42</v>
      </c>
      <c r="D82" t="n">
        <v>1.25</v>
      </c>
      <c r="E82" t="n">
        <v>1.02</v>
      </c>
      <c r="F82" t="n">
        <v>1.13</v>
      </c>
      <c r="G82" t="n">
        <v>0.64</v>
      </c>
      <c r="H82" t="n">
        <v>0.06</v>
      </c>
      <c r="I82" t="n">
        <v>0.2</v>
      </c>
      <c r="J82" t="n">
        <v>0.57</v>
      </c>
      <c r="K82" t="n">
        <v>0.48</v>
      </c>
      <c r="L82" t="n">
        <v>0.71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78.53</v>
      </c>
      <c r="D83" t="n">
        <v>-37.42</v>
      </c>
      <c r="E83" t="n">
        <v>29.38</v>
      </c>
      <c r="F83" t="n">
        <v>-17.79</v>
      </c>
      <c r="G83" t="n">
        <v>11.29</v>
      </c>
      <c r="H83" t="n">
        <v>214.41</v>
      </c>
      <c r="I83" t="n">
        <v>-117.7</v>
      </c>
      <c r="J83" t="n">
        <v>-1043.45</v>
      </c>
      <c r="K83" t="n">
        <v>-67.14</v>
      </c>
      <c r="L83" t="n">
        <v>380.17</v>
      </c>
      <c r="M83" t="n">
        <v>-76.2</v>
      </c>
      <c r="N83" t="n">
        <v>160.63</v>
      </c>
      <c r="O83" t="n">
        <v>-82.02</v>
      </c>
      <c r="P83" t="n">
        <v>-43.32</v>
      </c>
      <c r="Q83" t="n">
        <v>20.5</v>
      </c>
      <c r="R83" t="n">
        <v>269.83</v>
      </c>
      <c r="S83" t="n">
        <v>-105.1</v>
      </c>
      <c r="T83" t="n">
        <v>611.84</v>
      </c>
      <c r="U83" t="n">
        <v>-158.29</v>
      </c>
      <c r="V83" t="n">
        <v>372.94</v>
      </c>
    </row>
    <row r="84">
      <c r="A84" s="5" t="inlineStr">
        <is>
          <t>Gewinnwachstum 3J in %</t>
        </is>
      </c>
      <c r="B84" s="5" t="inlineStr">
        <is>
          <t>Earnings Growth 3Y in %</t>
        </is>
      </c>
      <c r="C84" t="n">
        <v>23.5</v>
      </c>
      <c r="D84" t="n">
        <v>-8.609999999999999</v>
      </c>
      <c r="E84" t="n">
        <v>7.63</v>
      </c>
      <c r="F84" t="n">
        <v>69.3</v>
      </c>
      <c r="G84" t="n">
        <v>36</v>
      </c>
      <c r="H84" t="n">
        <v>-315.58</v>
      </c>
      <c r="I84" t="n">
        <v>-409.43</v>
      </c>
      <c r="J84" t="n">
        <v>-243.47</v>
      </c>
      <c r="K84" t="n">
        <v>78.94</v>
      </c>
      <c r="L84" t="n">
        <v>154.87</v>
      </c>
      <c r="M84" t="n">
        <v>0.8</v>
      </c>
      <c r="N84" t="n">
        <v>11.76</v>
      </c>
      <c r="O84" t="n">
        <v>-34.95</v>
      </c>
      <c r="P84" t="n">
        <v>82.34</v>
      </c>
      <c r="Q84" t="n">
        <v>61.74</v>
      </c>
      <c r="R84" t="n">
        <v>258.86</v>
      </c>
      <c r="S84" t="n">
        <v>116.15</v>
      </c>
      <c r="T84" t="n">
        <v>275.5</v>
      </c>
      <c r="U84" t="inlineStr">
        <is>
          <t>-</t>
        </is>
      </c>
      <c r="V84" t="inlineStr">
        <is>
          <t>-</t>
        </is>
      </c>
    </row>
    <row r="85">
      <c r="A85" s="5" t="inlineStr">
        <is>
          <t>Gewinnwachstum 5J in %</t>
        </is>
      </c>
      <c r="B85" s="5" t="inlineStr">
        <is>
          <t>Earnings Growth 5Y in %</t>
        </is>
      </c>
      <c r="C85" t="n">
        <v>12.8</v>
      </c>
      <c r="D85" t="n">
        <v>39.97</v>
      </c>
      <c r="E85" t="n">
        <v>23.92</v>
      </c>
      <c r="F85" t="n">
        <v>-190.65</v>
      </c>
      <c r="G85" t="n">
        <v>-200.52</v>
      </c>
      <c r="H85" t="n">
        <v>-126.74</v>
      </c>
      <c r="I85" t="n">
        <v>-184.86</v>
      </c>
      <c r="J85" t="n">
        <v>-129.2</v>
      </c>
      <c r="K85" t="n">
        <v>63.09</v>
      </c>
      <c r="L85" t="n">
        <v>67.84999999999999</v>
      </c>
      <c r="M85" t="n">
        <v>-4.08</v>
      </c>
      <c r="N85" t="n">
        <v>65.12</v>
      </c>
      <c r="O85" t="n">
        <v>11.98</v>
      </c>
      <c r="P85" t="n">
        <v>150.75</v>
      </c>
      <c r="Q85" t="n">
        <v>127.76</v>
      </c>
      <c r="R85" t="n">
        <v>198.24</v>
      </c>
      <c r="S85" t="inlineStr">
        <is>
          <t>-</t>
        </is>
      </c>
      <c r="T85" t="inlineStr">
        <is>
          <t>-</t>
        </is>
      </c>
      <c r="U85" t="inlineStr">
        <is>
          <t>-</t>
        </is>
      </c>
      <c r="V85" t="inlineStr">
        <is>
          <t>-</t>
        </is>
      </c>
    </row>
    <row r="86">
      <c r="A86" s="5" t="inlineStr">
        <is>
          <t>Gewinnwachstum 10J in %</t>
        </is>
      </c>
      <c r="B86" s="5" t="inlineStr">
        <is>
          <t>Earnings Growth 10Y in %</t>
        </is>
      </c>
      <c r="C86" t="n">
        <v>-56.97</v>
      </c>
      <c r="D86" t="n">
        <v>-72.45</v>
      </c>
      <c r="E86" t="n">
        <v>-52.64</v>
      </c>
      <c r="F86" t="n">
        <v>-63.78</v>
      </c>
      <c r="G86" t="n">
        <v>-66.33</v>
      </c>
      <c r="H86" t="n">
        <v>-65.41</v>
      </c>
      <c r="I86" t="n">
        <v>-59.87</v>
      </c>
      <c r="J86" t="n">
        <v>-58.61</v>
      </c>
      <c r="K86" t="n">
        <v>106.92</v>
      </c>
      <c r="L86" t="n">
        <v>97.8</v>
      </c>
      <c r="M86" t="n">
        <v>97.08</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1.39</v>
      </c>
      <c r="D87" t="n">
        <v>0.8100000000000001</v>
      </c>
      <c r="E87" t="n">
        <v>0.84</v>
      </c>
      <c r="F87" t="n">
        <v>-0.15</v>
      </c>
      <c r="G87" t="n">
        <v>-0.12</v>
      </c>
      <c r="H87" t="n">
        <v>-0.16</v>
      </c>
      <c r="I87" t="n">
        <v>-0.32</v>
      </c>
      <c r="J87" t="inlineStr">
        <is>
          <t>-</t>
        </is>
      </c>
      <c r="K87" t="n">
        <v>1.08</v>
      </c>
      <c r="L87" t="n">
        <v>0.36</v>
      </c>
      <c r="M87" t="n">
        <v>-31.52</v>
      </c>
      <c r="N87" t="n">
        <v>0.49</v>
      </c>
      <c r="O87" t="n">
        <v>9.640000000000001</v>
      </c>
      <c r="P87" t="n">
        <v>0.12</v>
      </c>
      <c r="Q87" t="n">
        <v>0.08</v>
      </c>
      <c r="R87" t="n">
        <v>0.08</v>
      </c>
      <c r="S87" t="inlineStr">
        <is>
          <t>-</t>
        </is>
      </c>
      <c r="T87" t="inlineStr">
        <is>
          <t>-</t>
        </is>
      </c>
      <c r="U87" t="inlineStr">
        <is>
          <t>-</t>
        </is>
      </c>
      <c r="V87" t="inlineStr">
        <is>
          <t>-</t>
        </is>
      </c>
    </row>
    <row r="88">
      <c r="A88" s="5" t="inlineStr">
        <is>
          <t>EBIT-Wachstum 1J in %</t>
        </is>
      </c>
      <c r="B88" s="5" t="inlineStr">
        <is>
          <t>EBIT Growth 1Y in %</t>
        </is>
      </c>
      <c r="C88" t="n">
        <v>18.2</v>
      </c>
      <c r="D88" t="n">
        <v>-14.73</v>
      </c>
      <c r="E88" t="n">
        <v>2.39</v>
      </c>
      <c r="F88" t="n">
        <v>30.39</v>
      </c>
      <c r="G88" t="n">
        <v>-3.02</v>
      </c>
      <c r="H88" t="n">
        <v>47</v>
      </c>
      <c r="I88" t="n">
        <v>-229.4</v>
      </c>
      <c r="J88" t="n">
        <v>-168.21</v>
      </c>
      <c r="K88" t="n">
        <v>1.47</v>
      </c>
      <c r="L88" t="n">
        <v>-8.43</v>
      </c>
      <c r="M88" t="n">
        <v>-14.6</v>
      </c>
      <c r="N88" t="n">
        <v>33.18</v>
      </c>
      <c r="O88" t="n">
        <v>-0.02</v>
      </c>
      <c r="P88" t="n">
        <v>-30.64</v>
      </c>
      <c r="Q88" t="n">
        <v>-22.76</v>
      </c>
      <c r="R88" t="n">
        <v>81.76000000000001</v>
      </c>
      <c r="S88" t="n">
        <v>-126.15</v>
      </c>
      <c r="T88" t="n">
        <v>-830.1</v>
      </c>
      <c r="U88" t="n">
        <v>-63.17</v>
      </c>
      <c r="V88" t="n">
        <v>27.15</v>
      </c>
    </row>
    <row r="89">
      <c r="A89" s="5" t="inlineStr">
        <is>
          <t>EBIT-Wachstum 3J in %</t>
        </is>
      </c>
      <c r="B89" s="5" t="inlineStr">
        <is>
          <t>EBIT Growth 3Y in %</t>
        </is>
      </c>
      <c r="C89" t="n">
        <v>1.95</v>
      </c>
      <c r="D89" t="n">
        <v>6.02</v>
      </c>
      <c r="E89" t="n">
        <v>9.92</v>
      </c>
      <c r="F89" t="n">
        <v>24.79</v>
      </c>
      <c r="G89" t="n">
        <v>-61.81</v>
      </c>
      <c r="H89" t="n">
        <v>-116.87</v>
      </c>
      <c r="I89" t="n">
        <v>-132.05</v>
      </c>
      <c r="J89" t="n">
        <v>-58.39</v>
      </c>
      <c r="K89" t="n">
        <v>-7.19</v>
      </c>
      <c r="L89" t="n">
        <v>3.38</v>
      </c>
      <c r="M89" t="n">
        <v>6.19</v>
      </c>
      <c r="N89" t="n">
        <v>0.84</v>
      </c>
      <c r="O89" t="n">
        <v>-17.81</v>
      </c>
      <c r="P89" t="n">
        <v>9.449999999999999</v>
      </c>
      <c r="Q89" t="n">
        <v>-22.38</v>
      </c>
      <c r="R89" t="n">
        <v>-291.5</v>
      </c>
      <c r="S89" t="n">
        <v>-339.81</v>
      </c>
      <c r="T89" t="n">
        <v>-288.71</v>
      </c>
      <c r="U89" t="inlineStr">
        <is>
          <t>-</t>
        </is>
      </c>
      <c r="V89" t="inlineStr">
        <is>
          <t>-</t>
        </is>
      </c>
    </row>
    <row r="90">
      <c r="A90" s="5" t="inlineStr">
        <is>
          <t>EBIT-Wachstum 5J in %</t>
        </is>
      </c>
      <c r="B90" s="5" t="inlineStr">
        <is>
          <t>EBIT Growth 5Y in %</t>
        </is>
      </c>
      <c r="C90" t="n">
        <v>6.65</v>
      </c>
      <c r="D90" t="n">
        <v>12.41</v>
      </c>
      <c r="E90" t="n">
        <v>-30.53</v>
      </c>
      <c r="F90" t="n">
        <v>-64.65000000000001</v>
      </c>
      <c r="G90" t="n">
        <v>-70.43000000000001</v>
      </c>
      <c r="H90" t="n">
        <v>-71.51000000000001</v>
      </c>
      <c r="I90" t="n">
        <v>-83.83</v>
      </c>
      <c r="J90" t="n">
        <v>-31.32</v>
      </c>
      <c r="K90" t="n">
        <v>2.32</v>
      </c>
      <c r="L90" t="n">
        <v>-4.1</v>
      </c>
      <c r="M90" t="n">
        <v>-6.97</v>
      </c>
      <c r="N90" t="n">
        <v>12.3</v>
      </c>
      <c r="O90" t="n">
        <v>-19.56</v>
      </c>
      <c r="P90" t="n">
        <v>-185.58</v>
      </c>
      <c r="Q90" t="n">
        <v>-192.08</v>
      </c>
      <c r="R90" t="n">
        <v>-182.1</v>
      </c>
      <c r="S90" t="inlineStr">
        <is>
          <t>-</t>
        </is>
      </c>
      <c r="T90" t="inlineStr">
        <is>
          <t>-</t>
        </is>
      </c>
      <c r="U90" t="inlineStr">
        <is>
          <t>-</t>
        </is>
      </c>
      <c r="V90" t="inlineStr">
        <is>
          <t>-</t>
        </is>
      </c>
    </row>
    <row r="91">
      <c r="A91" s="5" t="inlineStr">
        <is>
          <t>EBIT-Wachstum 10J in %</t>
        </is>
      </c>
      <c r="B91" s="5" t="inlineStr">
        <is>
          <t>EBIT Growth 10Y in %</t>
        </is>
      </c>
      <c r="C91" t="n">
        <v>-32.43</v>
      </c>
      <c r="D91" t="n">
        <v>-35.71</v>
      </c>
      <c r="E91" t="n">
        <v>-30.92</v>
      </c>
      <c r="F91" t="n">
        <v>-31.16</v>
      </c>
      <c r="G91" t="n">
        <v>-37.27</v>
      </c>
      <c r="H91" t="n">
        <v>-39.24</v>
      </c>
      <c r="I91" t="n">
        <v>-35.77</v>
      </c>
      <c r="J91" t="n">
        <v>-25.44</v>
      </c>
      <c r="K91" t="n">
        <v>-91.63</v>
      </c>
      <c r="L91" t="n">
        <v>-98.09</v>
      </c>
      <c r="M91" t="n">
        <v>-94.53</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-23.41</v>
      </c>
      <c r="D92" t="n">
        <v>-4.15</v>
      </c>
      <c r="E92" t="n">
        <v>-16.67</v>
      </c>
      <c r="F92" t="n">
        <v>-4.09</v>
      </c>
      <c r="G92" t="n">
        <v>14.25</v>
      </c>
      <c r="H92" t="n">
        <v>5.65</v>
      </c>
      <c r="I92" t="n">
        <v>55.11</v>
      </c>
      <c r="J92" t="n">
        <v>16.1</v>
      </c>
      <c r="K92" t="n">
        <v>-16.61</v>
      </c>
      <c r="L92" t="n">
        <v>-0.35</v>
      </c>
      <c r="M92" t="n">
        <v>-6.89</v>
      </c>
      <c r="N92" t="n">
        <v>-36.19</v>
      </c>
      <c r="O92" t="n">
        <v>12.47</v>
      </c>
      <c r="P92" t="n">
        <v>7.87</v>
      </c>
      <c r="Q92" t="n">
        <v>-8.16</v>
      </c>
      <c r="R92" t="n">
        <v>0.9399999999999999</v>
      </c>
      <c r="S92" t="n">
        <v>2.91</v>
      </c>
      <c r="T92" t="n">
        <v>-31.28</v>
      </c>
      <c r="U92" t="n">
        <v>-38.23</v>
      </c>
      <c r="V92" t="inlineStr">
        <is>
          <t>-</t>
        </is>
      </c>
    </row>
    <row r="93">
      <c r="A93" s="5" t="inlineStr">
        <is>
          <t>Op.Cashflow Wachstum 3J in %</t>
        </is>
      </c>
      <c r="B93" s="5" t="inlineStr">
        <is>
          <t>Op.Cashflow Wachstum 3Y in %</t>
        </is>
      </c>
      <c r="C93" t="n">
        <v>-14.74</v>
      </c>
      <c r="D93" t="n">
        <v>-8.300000000000001</v>
      </c>
      <c r="E93" t="n">
        <v>-2.17</v>
      </c>
      <c r="F93" t="n">
        <v>5.27</v>
      </c>
      <c r="G93" t="n">
        <v>25</v>
      </c>
      <c r="H93" t="n">
        <v>25.62</v>
      </c>
      <c r="I93" t="n">
        <v>18.2</v>
      </c>
      <c r="J93" t="n">
        <v>-0.29</v>
      </c>
      <c r="K93" t="n">
        <v>-7.95</v>
      </c>
      <c r="L93" t="n">
        <v>-14.48</v>
      </c>
      <c r="M93" t="n">
        <v>-10.2</v>
      </c>
      <c r="N93" t="n">
        <v>-5.28</v>
      </c>
      <c r="O93" t="n">
        <v>4.06</v>
      </c>
      <c r="P93" t="n">
        <v>0.22</v>
      </c>
      <c r="Q93" t="n">
        <v>-1.44</v>
      </c>
      <c r="R93" t="n">
        <v>-9.140000000000001</v>
      </c>
      <c r="S93" t="n">
        <v>-22.2</v>
      </c>
      <c r="T93" t="inlineStr">
        <is>
          <t>-</t>
        </is>
      </c>
      <c r="U93" t="inlineStr">
        <is>
          <t>-</t>
        </is>
      </c>
      <c r="V93" t="inlineStr">
        <is>
          <t>-</t>
        </is>
      </c>
    </row>
    <row r="94">
      <c r="A94" s="5" t="inlineStr">
        <is>
          <t>Op.Cashflow Wachstum 5J in %</t>
        </is>
      </c>
      <c r="B94" s="5" t="inlineStr">
        <is>
          <t>Op.Cashflow Wachstum 5Y in %</t>
        </is>
      </c>
      <c r="C94" t="n">
        <v>-6.81</v>
      </c>
      <c r="D94" t="n">
        <v>-1</v>
      </c>
      <c r="E94" t="n">
        <v>10.85</v>
      </c>
      <c r="F94" t="n">
        <v>17.4</v>
      </c>
      <c r="G94" t="n">
        <v>14.9</v>
      </c>
      <c r="H94" t="n">
        <v>11.98</v>
      </c>
      <c r="I94" t="n">
        <v>9.470000000000001</v>
      </c>
      <c r="J94" t="n">
        <v>-8.789999999999999</v>
      </c>
      <c r="K94" t="n">
        <v>-9.51</v>
      </c>
      <c r="L94" t="n">
        <v>-4.62</v>
      </c>
      <c r="M94" t="n">
        <v>-6.18</v>
      </c>
      <c r="N94" t="n">
        <v>-4.61</v>
      </c>
      <c r="O94" t="n">
        <v>3.21</v>
      </c>
      <c r="P94" t="n">
        <v>-5.54</v>
      </c>
      <c r="Q94" t="n">
        <v>-14.76</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2.58</v>
      </c>
      <c r="D95" t="n">
        <v>4.24</v>
      </c>
      <c r="E95" t="n">
        <v>1.03</v>
      </c>
      <c r="F95" t="n">
        <v>3.95</v>
      </c>
      <c r="G95" t="n">
        <v>5.14</v>
      </c>
      <c r="H95" t="n">
        <v>2.9</v>
      </c>
      <c r="I95" t="n">
        <v>2.43</v>
      </c>
      <c r="J95" t="n">
        <v>-2.79</v>
      </c>
      <c r="K95" t="n">
        <v>-7.53</v>
      </c>
      <c r="L95" t="n">
        <v>-9.69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-8224</v>
      </c>
      <c r="D96" t="n">
        <v>-7274</v>
      </c>
      <c r="E96" t="n">
        <v>-6974</v>
      </c>
      <c r="F96" t="n">
        <v>-6488</v>
      </c>
      <c r="G96" t="n">
        <v>-1364</v>
      </c>
      <c r="H96" t="n">
        <v>1600</v>
      </c>
      <c r="I96" t="n">
        <v>-533</v>
      </c>
      <c r="J96" t="n">
        <v>-7989</v>
      </c>
      <c r="K96" t="n">
        <v>-8473</v>
      </c>
      <c r="L96" t="n">
        <v>-11209</v>
      </c>
      <c r="M96" t="n">
        <v>-1782</v>
      </c>
      <c r="N96" t="n">
        <v>-8958</v>
      </c>
      <c r="O96" t="n">
        <v>-7270</v>
      </c>
      <c r="P96" t="n">
        <v>-6137</v>
      </c>
      <c r="Q96" t="n">
        <v>-8290</v>
      </c>
      <c r="R96" t="n">
        <v>16652</v>
      </c>
      <c r="S96" t="n">
        <v>19656</v>
      </c>
      <c r="T96" t="n">
        <v>13524</v>
      </c>
      <c r="U96" t="n">
        <v>17033</v>
      </c>
      <c r="V96" t="n">
        <v>16680</v>
      </c>
      <c r="W96" t="n">
        <v>11723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2020-05-16T22:34:15Z</dcterms:created>
  <dcterms:modified xsi:type="dcterms:W3CDTF">2020-05-16T22:34:15Z</dcterms:modified>
</cp:coreProperties>
</file>