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INDEX" sheetId="1" state="visible" r:id="rId1"/>
    <sheet name="ABN AMRO BANK" sheetId="2" state="visible" r:id="rId2"/>
    <sheet name="ADYEN NV" sheetId="3" state="visible" r:id="rId3"/>
    <sheet name="AEGON" sheetId="4" state="visible" r:id="rId4"/>
    <sheet name="AHOLD DELHAIZE" sheetId="5" state="visible" r:id="rId5"/>
    <sheet name="AKZO NOBEL" sheetId="6" state="visible" r:id="rId6"/>
    <sheet name="ARCELORMITTAL" sheetId="7" state="visible" r:id="rId7"/>
    <sheet name="ASM INT." sheetId="8" state="visible" r:id="rId8"/>
    <sheet name="ASML HOLDING NV" sheetId="9" state="visible" r:id="rId9"/>
    <sheet name="ASR NEDERLAND" sheetId="10" state="visible" r:id="rId10"/>
    <sheet name="GALAPAGOS" sheetId="11" state="visible" r:id="rId11"/>
    <sheet name="HEINEKEN" sheetId="12" state="visible" r:id="rId12"/>
    <sheet name="IMCD GROUP" sheetId="13" state="visible" r:id="rId13"/>
    <sheet name="ING GROEP" sheetId="14" state="visible" r:id="rId14"/>
    <sheet name="KONINKLIJKE DSM N.V." sheetId="15" state="visible" r:id="rId15"/>
    <sheet name="KPN" sheetId="16" state="visible" r:id="rId16"/>
    <sheet name="NN GROUP" sheetId="17" state="visible" r:id="rId17"/>
    <sheet name="PHILIPS ELECTRONICS" sheetId="18" state="visible" r:id="rId18"/>
    <sheet name="PROSUS" sheetId="19" state="visible" r:id="rId19"/>
    <sheet name="RANDSTAD" sheetId="20" state="visible" r:id="rId20"/>
    <sheet name="RELX GROUP" sheetId="21" state="visible" r:id="rId21"/>
    <sheet name="ROYAL DUTCH SHELL A" sheetId="22" state="visible" r:id="rId22"/>
    <sheet name="TAKEAWAY.COM" sheetId="23" state="visible" r:id="rId23"/>
    <sheet name="UNIBAIL-RODAMCO-WESTFIELD" sheetId="24" state="visible" r:id="rId24"/>
    <sheet name="UNILEVER" sheetId="25" state="visible" r:id="rId25"/>
    <sheet name="WOLTERS KLUWER" sheetId="26" state="visible" r:id="rId26"/>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b val="1"/>
    </font>
    <font>
      <b val="1"/>
      <sz val="14"/>
    </font>
  </fonts>
  <fills count="5">
    <fill>
      <patternFill/>
    </fill>
    <fill>
      <patternFill patternType="gray125"/>
    </fill>
    <fill>
      <patternFill patternType="solid">
        <fgColor rgb="00fbfce1"/>
        <bgColor rgb="00fbfce1"/>
      </patternFill>
    </fill>
    <fill>
      <patternFill patternType="solid">
        <fgColor rgb="00babab6"/>
        <bgColor rgb="00babab6"/>
      </patternFill>
    </fill>
    <fill>
      <patternFill patternType="solid">
        <fgColor rgb="00c7ffcd"/>
        <bgColor rgb="00fffbc7"/>
      </patternFill>
    </fill>
  </fills>
  <borders count="3">
    <border>
      <left/>
      <right/>
      <top/>
      <bottom/>
      <diagonal/>
    </border>
    <border>
      <left style="thin"/>
      <right style="thin"/>
      <top style="thin"/>
      <bottom style="thin"/>
      <diagonal/>
    </border>
    <border>
      <left/>
      <right/>
      <top style="thin"/>
      <bottom style="thin"/>
      <diagonal/>
    </border>
  </borders>
  <cellStyleXfs count="1">
    <xf borderId="0" fillId="0" fontId="0" numFmtId="0"/>
  </cellStyleXfs>
  <cellXfs count="6">
    <xf borderId="0" fillId="0" fontId="0" numFmtId="0" pivotButton="0" quotePrefix="0" xfId="0"/>
    <xf borderId="1" fillId="4" fontId="2" numFmtId="0" pivotButton="0" quotePrefix="0" xfId="0"/>
    <xf borderId="1" fillId="4" fontId="1" numFmtId="0" pivotButton="0" quotePrefix="0" xfId="0"/>
    <xf borderId="2" fillId="3" fontId="1" numFmtId="0" pivotButton="0" quotePrefix="0" xfId="0"/>
    <xf borderId="2" fillId="3" fontId="0" numFmtId="0" pivotButton="0" quotePrefix="0" xfId="0"/>
    <xf borderId="1" fillId="2" fontId="1"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27"/>
  <sheetViews>
    <sheetView workbookViewId="0">
      <pane activePane="bottomRight" state="frozen" topLeftCell="C2" xSplit="2" ySplit="1"/>
      <selection pane="topRight"/>
      <selection pane="bottomLeft"/>
      <selection activeCell="A1" pane="bottomRight" sqref="A1"/>
    </sheetView>
  </sheetViews>
  <sheetFormatPr baseColWidth="8" defaultRowHeight="15"/>
  <cols>
    <col customWidth="1" max="1" min="1" width="30"/>
  </cols>
  <sheetData>
    <row r="1">
      <c r="A1" s="1" t="inlineStr">
        <is>
          <t>INDEX</t>
        </is>
      </c>
    </row>
    <row r="2">
      <c r="A2" s="3" t="n"/>
    </row>
    <row r="3">
      <c r="A3" s="5">
        <f>HYPERLINK("aex_Stock_Data_EUR.xlsx#'ABN AMRO BANK'!A1", "ABN AMRO BANK")</f>
        <v/>
      </c>
    </row>
    <row r="4">
      <c r="A4" s="5">
        <f>HYPERLINK("aex_Stock_Data_EUR.xlsx#'ADYEN NV'!A1", "ADYEN NV")</f>
        <v/>
      </c>
    </row>
    <row r="5">
      <c r="A5" s="5">
        <f>HYPERLINK("aex_Stock_Data_EUR.xlsx#'AEGON'!A1", "AEGON")</f>
        <v/>
      </c>
    </row>
    <row r="6">
      <c r="A6" s="5">
        <f>HYPERLINK("aex_Stock_Data_EUR.xlsx#'AHOLD DELHAIZE'!A1", "AHOLD DELHAIZE")</f>
        <v/>
      </c>
    </row>
    <row r="7">
      <c r="A7" s="5">
        <f>HYPERLINK("aex_Stock_Data_EUR.xlsx#'AKZO NOBEL'!A1", "AKZO NOBEL")</f>
        <v/>
      </c>
    </row>
    <row r="8">
      <c r="A8" s="5">
        <f>HYPERLINK("aex_Stock_Data_EUR.xlsx#'ARCELORMITTAL'!A1", "ARCELORMITTAL")</f>
        <v/>
      </c>
    </row>
    <row r="9">
      <c r="A9" s="5">
        <f>HYPERLINK("aex_Stock_Data_EUR.xlsx#'ASM INT.'!A1", "ASM INT.")</f>
        <v/>
      </c>
    </row>
    <row r="10">
      <c r="A10" s="5">
        <f>HYPERLINK("aex_Stock_Data_EUR.xlsx#'ASML HOLDING NV'!A1", "ASML HOLDING NV")</f>
        <v/>
      </c>
    </row>
    <row r="11">
      <c r="A11" s="5">
        <f>HYPERLINK("aex_Stock_Data_EUR.xlsx#'ASR NEDERLAND'!A1", "ASR NEDERLAND")</f>
        <v/>
      </c>
    </row>
    <row r="12">
      <c r="A12" s="5">
        <f>HYPERLINK("aex_Stock_Data_EUR.xlsx#'GALAPAGOS'!A1", "GALAPAGOS")</f>
        <v/>
      </c>
    </row>
    <row r="13">
      <c r="A13" s="5">
        <f>HYPERLINK("aex_Stock_Data_EUR.xlsx#'HEINEKEN'!A1", "HEINEKEN")</f>
        <v/>
      </c>
    </row>
    <row r="14">
      <c r="A14" s="5">
        <f>HYPERLINK("aex_Stock_Data_EUR.xlsx#'IMCD GROUP'!A1", "IMCD GROUP")</f>
        <v/>
      </c>
    </row>
    <row r="15">
      <c r="A15" s="5">
        <f>HYPERLINK("aex_Stock_Data_EUR.xlsx#'ING GROEP'!A1", "ING GROEP")</f>
        <v/>
      </c>
    </row>
    <row r="16">
      <c r="A16" s="5">
        <f>HYPERLINK("aex_Stock_Data_EUR.xlsx#'KONINKLIJKE DSM N.V.'!A1", "KONINKLIJKE DSM N.V.")</f>
        <v/>
      </c>
    </row>
    <row r="17">
      <c r="A17" s="5">
        <f>HYPERLINK("aex_Stock_Data_EUR.xlsx#'KPN'!A1", "KPN")</f>
        <v/>
      </c>
    </row>
    <row r="18">
      <c r="A18" s="5">
        <f>HYPERLINK("aex_Stock_Data_EUR.xlsx#'NN GROUP'!A1", "NN GROUP")</f>
        <v/>
      </c>
    </row>
    <row r="19">
      <c r="A19" s="5">
        <f>HYPERLINK("aex_Stock_Data_EUR.xlsx#'PHILIPS ELECTRONICS'!A1", "PHILIPS ELECTRONICS")</f>
        <v/>
      </c>
    </row>
    <row r="20">
      <c r="A20" s="5">
        <f>HYPERLINK("aex_Stock_Data_EUR.xlsx#'PROSUS'!A1", "PROSUS")</f>
        <v/>
      </c>
    </row>
    <row r="21">
      <c r="A21" s="5">
        <f>HYPERLINK("aex_Stock_Data_EUR.xlsx#'RANDSTAD'!A1", "RANDSTAD")</f>
        <v/>
      </c>
    </row>
    <row r="22">
      <c r="A22" s="5">
        <f>HYPERLINK("aex_Stock_Data_EUR.xlsx#'RELX GROUP'!A1", "RELX GROUP")</f>
        <v/>
      </c>
    </row>
    <row r="23">
      <c r="A23" s="5">
        <f>HYPERLINK("aex_Stock_Data_EUR.xlsx#'ROYAL DUTCH SHELL A'!A1", "ROYAL DUTCH SHELL A")</f>
        <v/>
      </c>
    </row>
    <row r="24">
      <c r="A24" s="5">
        <f>HYPERLINK("aex_Stock_Data_EUR.xlsx#'TAKEAWAY.COM'!A1", "TAKEAWAY.COM")</f>
        <v/>
      </c>
    </row>
    <row r="25">
      <c r="A25" s="5">
        <f>HYPERLINK("aex_Stock_Data_EUR.xlsx#'UNIBAIL-RODAMCO-WESTFIELD'!A1", "UNIBAIL-RODAMCO-WESTFIELD")</f>
        <v/>
      </c>
    </row>
    <row r="26">
      <c r="A26" s="5">
        <f>HYPERLINK("aex_Stock_Data_EUR.xlsx#'UNILEVER'!A1", "UNILEVER")</f>
        <v/>
      </c>
    </row>
    <row r="27">
      <c r="A27" s="5">
        <f>HYPERLINK("aex_Stock_Data_EUR.xlsx#'WOLTERS KLUWER'!A1", "WOLTERS KLUWER")</f>
        <v/>
      </c>
    </row>
  </sheetData>
  <pageMargins bottom="1" footer="0.5" header="0.5" left="0.75" right="0.75" top="1"/>
</worksheet>
</file>

<file path=xl/worksheets/sheet10.xml><?xml version="1.0" encoding="utf-8"?>
<worksheet xmlns="http://schemas.openxmlformats.org/spreadsheetml/2006/main">
  <sheetPr>
    <outlinePr summaryBelow="1" summaryRight="1"/>
    <pageSetUpPr/>
  </sheetPr>
  <dimension ref="F1:F1"/>
  <sheetViews>
    <sheetView workbookViewId="0">
      <selection activeCell="A1" sqref="A1"/>
    </sheetView>
  </sheetViews>
  <sheetFormatPr baseColWidth="8" defaultRowHeight="15"/>
  <sheetData>
    <row r="1">
      <c r="F1">
        <f>HYPERLINK("aex_Stock_Data_EUR.xlsx#INDEX!A1", "Back to INDEX")</f>
        <v/>
      </c>
    </row>
  </sheetData>
  <pageMargins bottom="1" footer="0.5" header="0.5" left="0.75" right="0.75" top="1"/>
</worksheet>
</file>

<file path=xl/worksheets/sheet11.xml><?xml version="1.0" encoding="utf-8"?>
<worksheet xmlns="http://schemas.openxmlformats.org/spreadsheetml/2006/main">
  <sheetPr>
    <outlinePr summaryBelow="1" summaryRight="1"/>
    <pageSetUpPr/>
  </sheetPr>
  <dimension ref="A1:L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GALAPAGOS </t>
        </is>
      </c>
      <c r="B1" s="2" t="inlineStr">
        <is>
          <t>WKN: A0EAT9  ISIN: BE0003818359  US-Symbol:GLPGF  Typ: Aktie</t>
        </is>
      </c>
      <c r="C1" s="2" t="inlineStr"/>
      <c r="D1" s="2" t="inlineStr"/>
      <c r="E1" s="2" t="inlineStr"/>
      <c r="F1" s="2">
        <f>HYPERLINK("aex_Stock_Data_EUR.xlsx#INDEX!A1",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+32-15-342900</t>
        </is>
      </c>
      <c r="G4" t="inlineStr">
        <is>
          <t>20.02.2020</t>
        </is>
      </c>
      <c r="H4" t="inlineStr">
        <is>
          <t>Preliminary Results</t>
        </is>
      </c>
      <c r="J4" t="inlineStr">
        <is>
          <t>Gilead</t>
        </is>
      </c>
      <c r="L4" t="inlineStr">
        <is>
          <t>25,78%</t>
        </is>
      </c>
    </row>
    <row r="5">
      <c r="A5" s="5" t="inlineStr">
        <is>
          <t>Ticker</t>
        </is>
      </c>
      <c r="B5" t="inlineStr">
        <is>
          <t>GXE</t>
        </is>
      </c>
      <c r="C5" s="5" t="inlineStr">
        <is>
          <t>Fax</t>
        </is>
      </c>
      <c r="D5" s="5" t="inlineStr"/>
      <c r="E5" t="inlineStr">
        <is>
          <t>+32-15-342901</t>
        </is>
      </c>
      <c r="G5" t="inlineStr">
        <is>
          <t>27.03.2020</t>
        </is>
      </c>
      <c r="H5" t="inlineStr">
        <is>
          <t>Publication Of Annual Report</t>
        </is>
      </c>
      <c r="J5" t="inlineStr">
        <is>
          <t>Van Herk Investment</t>
        </is>
      </c>
      <c r="L5" t="inlineStr">
        <is>
          <t>9,37%</t>
        </is>
      </c>
    </row>
    <row r="6">
      <c r="A6" s="5" t="inlineStr">
        <is>
          <t>Gelistet Seit / Listed Since</t>
        </is>
      </c>
      <c r="B6" t="inlineStr">
        <is>
          <t>-</t>
        </is>
      </c>
      <c r="C6" s="5" t="inlineStr">
        <is>
          <t>Internet</t>
        </is>
      </c>
      <c r="D6" s="5" t="inlineStr"/>
      <c r="E6" t="inlineStr">
        <is>
          <t>http://www.glpg.com</t>
        </is>
      </c>
      <c r="G6" t="inlineStr">
        <is>
          <t>28.04.2020</t>
        </is>
      </c>
      <c r="H6" t="inlineStr">
        <is>
          <t>Annual General Meeting</t>
        </is>
      </c>
      <c r="J6" t="inlineStr">
        <is>
          <t>Freefloat</t>
        </is>
      </c>
      <c r="L6" t="inlineStr">
        <is>
          <t>64,85%</t>
        </is>
      </c>
    </row>
    <row r="7">
      <c r="A7" s="5" t="inlineStr">
        <is>
          <t>Nominalwert / Nominal Value</t>
        </is>
      </c>
      <c r="B7" t="inlineStr">
        <is>
          <t>-</t>
        </is>
      </c>
      <c r="C7" s="5" t="inlineStr">
        <is>
          <t>E-Mail</t>
        </is>
      </c>
      <c r="D7" s="5" t="inlineStr"/>
      <c r="E7" t="inlineStr">
        <is>
          <t>rd@glpg.com</t>
        </is>
      </c>
      <c r="G7" t="inlineStr">
        <is>
          <t>07.05.2020</t>
        </is>
      </c>
      <c r="H7" t="inlineStr">
        <is>
          <t>Result Q1</t>
        </is>
      </c>
    </row>
    <row r="8">
      <c r="A8" s="5" t="inlineStr">
        <is>
          <t>Land / Country</t>
        </is>
      </c>
      <c r="B8" t="inlineStr">
        <is>
          <t>Belgien</t>
        </is>
      </c>
      <c r="C8" s="5" t="inlineStr">
        <is>
          <t>Inv. Relations E-Mail</t>
        </is>
      </c>
      <c r="D8" s="5" t="inlineStr"/>
      <c r="E8" t="inlineStr">
        <is>
          <t>ir@glpg.com</t>
        </is>
      </c>
      <c r="G8" t="inlineStr">
        <is>
          <t>06.08.2020</t>
        </is>
      </c>
      <c r="H8" t="inlineStr">
        <is>
          <t>Score Half Year</t>
        </is>
      </c>
    </row>
    <row r="9">
      <c r="A9" s="5" t="inlineStr">
        <is>
          <t>Währung / Currency</t>
        </is>
      </c>
      <c r="B9" t="inlineStr">
        <is>
          <t>EUR</t>
        </is>
      </c>
      <c r="C9" s="5" t="inlineStr">
        <is>
          <t>Kontaktperson / Contact Person</t>
        </is>
      </c>
      <c r="D9" s="5" t="inlineStr"/>
      <c r="E9" t="inlineStr">
        <is>
          <t>Elizabeth Goodwin</t>
        </is>
      </c>
      <c r="G9" t="inlineStr">
        <is>
          <t>05.11.2020</t>
        </is>
      </c>
      <c r="H9" t="inlineStr">
        <is>
          <t>Q3 Earnings</t>
        </is>
      </c>
    </row>
    <row r="10">
      <c r="A10" s="5" t="inlineStr">
        <is>
          <t>Branche / Industry</t>
        </is>
      </c>
      <c r="B10" t="inlineStr">
        <is>
          <t>Biotechnology</t>
        </is>
      </c>
      <c r="C10" s="5" t="inlineStr"/>
      <c r="D10" s="5" t="inlineStr"/>
    </row>
    <row r="11">
      <c r="A11" s="5" t="inlineStr">
        <is>
          <t>Sektor / Sector</t>
        </is>
      </c>
      <c r="B11" t="inlineStr">
        <is>
          <t>Chemicals / Pharmaceuticals</t>
        </is>
      </c>
    </row>
    <row r="12">
      <c r="A12" s="5" t="inlineStr">
        <is>
          <t>Typ / Genre</t>
        </is>
      </c>
      <c r="B12" t="inlineStr">
        <is>
          <t>Stammaktie</t>
        </is>
      </c>
    </row>
    <row r="13">
      <c r="A13" s="5" t="inlineStr">
        <is>
          <t>Adresse / Address</t>
        </is>
      </c>
      <c r="B13" t="inlineStr">
        <is>
          <t>Galapagos N.V.Generaal De Wittelaan L11 A3  BE-2800 Mechelen</t>
        </is>
      </c>
    </row>
    <row r="14">
      <c r="A14" s="5" t="inlineStr">
        <is>
          <t>Management</t>
        </is>
      </c>
      <c r="B14" t="inlineStr">
        <is>
          <t>Onno van de Stolpe, Dr. Piet Wigerinck, Bart Filius, Dr. Andre Hoekema, Walid Abi-Saab, M.D., Michele Manto</t>
        </is>
      </c>
    </row>
    <row r="15">
      <c r="A15" s="5" t="inlineStr">
        <is>
          <t>Aufsichtsrat / Board</t>
        </is>
      </c>
      <c r="B15" t="inlineStr">
        <is>
          <t>Raj Parekh, Onno van de Stolpe, Howard Rowe, Katrine Bosley, Dr. Mary Kerr, Peter Guenter, Daniel O'Day, Dr. Linda Higgins, Dr. Elisabeth Svanberg</t>
        </is>
      </c>
    </row>
    <row r="16">
      <c r="A16" s="5" t="inlineStr">
        <is>
          <t>Beschreibung</t>
        </is>
      </c>
      <c r="B16" t="inlineStr">
        <is>
          <t>Galapagos N.V. ist ein Biotechnologieunternehmen das auf die Entdeckung und Entwicklung niedermolekularer Medikamente mit neuen Wirkmechanismen fokussiert ist. Die Pipeline umfasst Produkte in den klinischen Phasen 3, 2, 1 sowie Produkte in präklinischen Studien und Forschungen in Kleinmolekülen- und Antikörperprogrammen bei zystischer Fibrose, Entzündungen und anderen Indikationen. Mit menschlichen Primärzellen und Patientenzellen erforscht das Unternehmen welche Proteine ("Targets") eine Schlüsselrolle bei der Entstehung von Krankheiten wie rheumatoider Arthritis, entzündlicher Darmerkrankung und Fibrose spielen und entwickelt auf Grundlage der Forschungsergebnisse kleine Moleküle die die eigentliche Ursache der Krankheit und deren Verlauf positiv beeinflussen. Die Galapagos-Gruppe einschliesslich der Dienstleistungsfirma Fidelta unterhält Niederlassungen in den Niederlanden, Frankreich und Kroatien und hat ihren Hauptsitz in Mechelen, Belgien. Copyright 2014 FINANCE BASE AG</t>
        </is>
      </c>
    </row>
    <row r="17">
      <c r="A17" s="5" t="inlineStr">
        <is>
          <t>Profile</t>
        </is>
      </c>
      <c r="B17" t="inlineStr">
        <is>
          <t>Galapagos N.V. is a biotechnology company that low molecular weight on the discovery and development of drugs focuses with new mechanisms of action. The pipeline includes products in clinical phases 3, 2, 1, and products in preclinical studies and researches in Kleinmolekülen- and antibody programs in cystic fibrosis, inflammation and other indications. With human primary cells and patient cells, the company investigated which proteins ( "targets") a key role in the development of diseases such as rheumatoid arthritis, inflammatory bowel disease and fibrosis play and developed on the basis of research results small molecules which positively influence the actual cause of the disease and its course , The Galapagos Group including service company Fidelta has offices in the Netherlands, France and Croatia and has its headquarters in Mechelen, Belgium.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inlineStr"/>
      <c r="J19" s="5" t="inlineStr"/>
      <c r="K19" s="5" t="inlineStr"/>
      <c r="L19" s="5" t="inlineStr"/>
    </row>
    <row r="20">
      <c r="A20" s="5" t="inlineStr">
        <is>
          <t>Umsatz</t>
        </is>
      </c>
      <c r="B20" s="5" t="inlineStr">
        <is>
          <t>Revenue</t>
        </is>
      </c>
      <c r="C20" t="n">
        <v>895.9</v>
      </c>
      <c r="D20" t="n">
        <v>317.8</v>
      </c>
      <c r="E20" t="n">
        <v>155.9</v>
      </c>
      <c r="F20" t="n">
        <v>151.6</v>
      </c>
      <c r="G20" t="n">
        <v>60.6</v>
      </c>
      <c r="H20" t="n">
        <v>90</v>
      </c>
    </row>
    <row r="21">
      <c r="A21" s="5" t="inlineStr">
        <is>
          <t>Operatives Ergebnis (EBIT)</t>
        </is>
      </c>
      <c r="B21" s="5" t="inlineStr">
        <is>
          <t>EBIT Earning Before Interest &amp; Tax</t>
        </is>
      </c>
      <c r="C21" t="n">
        <v>370.3</v>
      </c>
      <c r="D21" t="n">
        <v>-44.8</v>
      </c>
      <c r="E21" t="n">
        <v>-89.8</v>
      </c>
      <c r="F21" t="n">
        <v>-11.5</v>
      </c>
      <c r="G21" t="n">
        <v>-89.40000000000001</v>
      </c>
      <c r="H21" t="n">
        <v>-36.6</v>
      </c>
    </row>
    <row r="22">
      <c r="A22" s="5" t="inlineStr">
        <is>
          <t>Finanzergebnis</t>
        </is>
      </c>
      <c r="B22" s="5" t="inlineStr">
        <is>
          <t>Financial Result</t>
        </is>
      </c>
      <c r="C22" t="n">
        <v>-220.2</v>
      </c>
      <c r="D22" t="n">
        <v>15.6</v>
      </c>
      <c r="E22" t="n">
        <v>-25.7</v>
      </c>
      <c r="F22" t="n">
        <v>65.7</v>
      </c>
      <c r="G22" t="n">
        <v>-30.2</v>
      </c>
      <c r="H22" t="n">
        <v>1.4</v>
      </c>
    </row>
    <row r="23">
      <c r="A23" s="5" t="inlineStr">
        <is>
          <t>Ergebnis vor Steuer (EBT)</t>
        </is>
      </c>
      <c r="B23" s="5" t="inlineStr">
        <is>
          <t>EBT Earning Before Tax</t>
        </is>
      </c>
      <c r="C23" t="n">
        <v>150.1</v>
      </c>
      <c r="D23" t="n">
        <v>-29.2</v>
      </c>
      <c r="E23" t="n">
        <v>-115.5</v>
      </c>
      <c r="F23" t="n">
        <v>54.2</v>
      </c>
      <c r="G23" t="n">
        <v>-119.6</v>
      </c>
      <c r="H23" t="n">
        <v>-35.2</v>
      </c>
    </row>
    <row r="24">
      <c r="A24" s="5" t="inlineStr">
        <is>
          <t>Ergebnis nach Steuer</t>
        </is>
      </c>
      <c r="B24" s="5" t="inlineStr">
        <is>
          <t>Earnings after tax</t>
        </is>
      </c>
      <c r="C24" t="n">
        <v>149.8</v>
      </c>
      <c r="D24" t="n">
        <v>-29.3</v>
      </c>
      <c r="E24" t="n">
        <v>-115.7</v>
      </c>
      <c r="F24" t="n">
        <v>54</v>
      </c>
      <c r="G24" t="n">
        <v>-118.4</v>
      </c>
      <c r="H24" t="n">
        <v>-37.3</v>
      </c>
    </row>
    <row r="25">
      <c r="A25" s="5" t="inlineStr">
        <is>
          <t>Minderheitenanteil</t>
        </is>
      </c>
      <c r="B25" s="5" t="inlineStr">
        <is>
          <t>Minority Share</t>
        </is>
      </c>
      <c r="C25" t="inlineStr">
        <is>
          <t>-</t>
        </is>
      </c>
      <c r="D25" t="inlineStr">
        <is>
          <t>-</t>
        </is>
      </c>
      <c r="E25" t="inlineStr">
        <is>
          <t>-</t>
        </is>
      </c>
      <c r="F25" t="inlineStr">
        <is>
          <t>-</t>
        </is>
      </c>
      <c r="G25" t="inlineStr">
        <is>
          <t>-</t>
        </is>
      </c>
      <c r="H25" t="inlineStr">
        <is>
          <t>-</t>
        </is>
      </c>
    </row>
    <row r="26">
      <c r="A26" s="5" t="inlineStr">
        <is>
          <t>Jahresüberschuss/-fehlbetrag</t>
        </is>
      </c>
      <c r="B26" s="5" t="inlineStr">
        <is>
          <t>Net Profit</t>
        </is>
      </c>
      <c r="C26" t="n">
        <v>149.8</v>
      </c>
      <c r="D26" t="n">
        <v>-29.3</v>
      </c>
      <c r="E26" t="n">
        <v>-115.7</v>
      </c>
      <c r="F26" t="n">
        <v>54</v>
      </c>
      <c r="G26" t="n">
        <v>-118.4</v>
      </c>
      <c r="H26" t="n">
        <v>33.2</v>
      </c>
    </row>
    <row r="27">
      <c r="A27" s="5" t="inlineStr">
        <is>
          <t>Summe Umlaufvermögen</t>
        </is>
      </c>
      <c r="B27" s="5" t="inlineStr">
        <is>
          <t>Current Assets</t>
        </is>
      </c>
      <c r="C27" t="n">
        <v>5866</v>
      </c>
      <c r="D27" t="n">
        <v>1329</v>
      </c>
      <c r="E27" t="n">
        <v>1198</v>
      </c>
      <c r="F27" t="n">
        <v>1007</v>
      </c>
      <c r="G27" t="n">
        <v>374.5</v>
      </c>
      <c r="H27" t="n">
        <v>213.6</v>
      </c>
    </row>
    <row r="28">
      <c r="A28" s="5" t="inlineStr">
        <is>
          <t>Summe Anlagevermögen</t>
        </is>
      </c>
      <c r="B28" s="5" t="inlineStr">
        <is>
          <t>Fixed Assets</t>
        </is>
      </c>
      <c r="C28" t="n">
        <v>202.7</v>
      </c>
      <c r="D28" t="n">
        <v>110.6</v>
      </c>
      <c r="E28" t="n">
        <v>88.7</v>
      </c>
      <c r="F28" t="n">
        <v>76.09999999999999</v>
      </c>
      <c r="G28" t="n">
        <v>68</v>
      </c>
      <c r="H28" t="n">
        <v>56.9</v>
      </c>
    </row>
    <row r="29">
      <c r="A29" s="5" t="inlineStr">
        <is>
          <t>Summe Aktiva</t>
        </is>
      </c>
      <c r="B29" s="5" t="inlineStr">
        <is>
          <t>Total Assets</t>
        </is>
      </c>
      <c r="C29" t="n">
        <v>6069</v>
      </c>
      <c r="D29" t="n">
        <v>1440</v>
      </c>
      <c r="E29" t="n">
        <v>1286</v>
      </c>
      <c r="F29" t="n">
        <v>1083</v>
      </c>
      <c r="G29" t="n">
        <v>442.5</v>
      </c>
      <c r="H29" t="n">
        <v>270.5</v>
      </c>
    </row>
    <row r="30">
      <c r="A30" s="5" t="inlineStr">
        <is>
          <t>Summe kurzfristiges Fremdkapital</t>
        </is>
      </c>
      <c r="B30" s="5" t="inlineStr">
        <is>
          <t>Short-Term Debt</t>
        </is>
      </c>
      <c r="C30" t="n">
        <v>571.8</v>
      </c>
      <c r="D30" t="n">
        <v>219.9</v>
      </c>
      <c r="E30" t="n">
        <v>171.7</v>
      </c>
      <c r="F30" t="n">
        <v>103.8</v>
      </c>
      <c r="G30" t="n">
        <v>72.40000000000001</v>
      </c>
      <c r="H30" t="n">
        <v>60.4</v>
      </c>
    </row>
    <row r="31">
      <c r="A31" s="5" t="inlineStr">
        <is>
          <t>Summe langfristiges Fremdkapital</t>
        </is>
      </c>
      <c r="B31" s="5" t="inlineStr">
        <is>
          <t>Long-Term Debt</t>
        </is>
      </c>
      <c r="C31" t="n">
        <v>2621</v>
      </c>
      <c r="D31" t="n">
        <v>5.3</v>
      </c>
      <c r="E31" t="n">
        <v>102.6</v>
      </c>
      <c r="F31" t="n">
        <v>220.8</v>
      </c>
      <c r="G31" t="n">
        <v>5.1</v>
      </c>
      <c r="H31" t="n">
        <v>4</v>
      </c>
    </row>
    <row r="32">
      <c r="A32" s="5" t="inlineStr">
        <is>
          <t>Summe Fremdkapital</t>
        </is>
      </c>
      <c r="B32" s="5" t="inlineStr">
        <is>
          <t>Total Liabilities</t>
        </is>
      </c>
      <c r="C32" t="n">
        <v>3193</v>
      </c>
      <c r="D32" t="n">
        <v>225.2</v>
      </c>
      <c r="E32" t="n">
        <v>274.3</v>
      </c>
      <c r="F32" t="n">
        <v>324.6</v>
      </c>
      <c r="G32" t="n">
        <v>77.5</v>
      </c>
      <c r="H32" t="n">
        <v>64.3</v>
      </c>
    </row>
    <row r="33">
      <c r="A33" s="5" t="inlineStr">
        <is>
          <t>Minderheitenanteil</t>
        </is>
      </c>
      <c r="B33" s="5" t="inlineStr">
        <is>
          <t>Minority Share</t>
        </is>
      </c>
      <c r="C33" t="inlineStr">
        <is>
          <t>-</t>
        </is>
      </c>
      <c r="D33" t="inlineStr">
        <is>
          <t>-</t>
        </is>
      </c>
      <c r="E33" t="inlineStr">
        <is>
          <t>-</t>
        </is>
      </c>
      <c r="F33" t="inlineStr">
        <is>
          <t>-</t>
        </is>
      </c>
      <c r="G33" t="inlineStr">
        <is>
          <t>-</t>
        </is>
      </c>
      <c r="H33" t="inlineStr">
        <is>
          <t>-</t>
        </is>
      </c>
    </row>
    <row r="34">
      <c r="A34" s="5" t="inlineStr">
        <is>
          <t>Summe Eigenkapital</t>
        </is>
      </c>
      <c r="B34" s="5" t="inlineStr">
        <is>
          <t>Equity</t>
        </is>
      </c>
      <c r="C34" t="n">
        <v>2876</v>
      </c>
      <c r="D34" t="n">
        <v>1214</v>
      </c>
      <c r="E34" t="n">
        <v>1012</v>
      </c>
      <c r="F34" t="n">
        <v>758.7</v>
      </c>
      <c r="G34" t="n">
        <v>365</v>
      </c>
      <c r="H34" t="n">
        <v>206.1</v>
      </c>
    </row>
    <row r="35">
      <c r="A35" s="5" t="inlineStr">
        <is>
          <t>Summe Passiva</t>
        </is>
      </c>
      <c r="B35" s="5" t="inlineStr">
        <is>
          <t>Liabilities &amp; Shareholder Equity</t>
        </is>
      </c>
      <c r="C35" t="n">
        <v>6069</v>
      </c>
      <c r="D35" t="n">
        <v>1440</v>
      </c>
      <c r="E35" t="n">
        <v>1286</v>
      </c>
      <c r="F35" t="n">
        <v>1083</v>
      </c>
      <c r="G35" t="n">
        <v>442.5</v>
      </c>
      <c r="H35" t="n">
        <v>270.5</v>
      </c>
    </row>
    <row r="36">
      <c r="A36" s="5" t="inlineStr">
        <is>
          <t>Mio.Aktien im Umlauf</t>
        </is>
      </c>
      <c r="B36" s="5" t="inlineStr">
        <is>
          <t>Million shares outstanding</t>
        </is>
      </c>
      <c r="C36" t="n">
        <v>64.67</v>
      </c>
      <c r="D36" t="n">
        <v>54.47</v>
      </c>
      <c r="E36" t="n">
        <v>50.94</v>
      </c>
      <c r="F36" t="n">
        <v>46.26</v>
      </c>
      <c r="G36" t="n">
        <v>39.08</v>
      </c>
      <c r="H36" t="n">
        <v>30.3</v>
      </c>
    </row>
    <row r="37">
      <c r="A37" s="5" t="inlineStr">
        <is>
          <t>Gezeichnetes Kapital (in Mio.)</t>
        </is>
      </c>
      <c r="B37" s="5" t="inlineStr">
        <is>
          <t>Subscribed Capital in M</t>
        </is>
      </c>
      <c r="C37" t="n">
        <v>287.3</v>
      </c>
      <c r="D37" t="n">
        <v>236.5</v>
      </c>
      <c r="E37" t="n">
        <v>233.4</v>
      </c>
      <c r="F37" t="n">
        <v>223.9</v>
      </c>
      <c r="G37" t="n">
        <v>185.4</v>
      </c>
      <c r="H37" t="n">
        <v>157.3</v>
      </c>
    </row>
    <row r="38">
      <c r="A38" s="5" t="inlineStr">
        <is>
          <t>Ergebnis je Aktie (brutto)</t>
        </is>
      </c>
      <c r="B38" s="5" t="inlineStr">
        <is>
          <t>Earnings per share</t>
        </is>
      </c>
      <c r="C38" t="n">
        <v>2.32</v>
      </c>
      <c r="D38" t="n">
        <v>-0.54</v>
      </c>
      <c r="E38" t="n">
        <v>-2.27</v>
      </c>
      <c r="F38" t="n">
        <v>1.17</v>
      </c>
      <c r="G38" t="n">
        <v>-3.06</v>
      </c>
      <c r="H38" t="n">
        <v>-1.16</v>
      </c>
    </row>
    <row r="39">
      <c r="A39" s="5" t="inlineStr">
        <is>
          <t>Ergebnis je Aktie (unverwässert)</t>
        </is>
      </c>
      <c r="B39" s="5" t="inlineStr">
        <is>
          <t>Basic Earnings per share</t>
        </is>
      </c>
      <c r="C39" t="n">
        <v>2.6</v>
      </c>
      <c r="D39" t="n">
        <v>-0.5600000000000001</v>
      </c>
      <c r="E39" t="n">
        <v>-2.34</v>
      </c>
      <c r="F39" t="n">
        <v>1.18</v>
      </c>
      <c r="G39" t="n">
        <v>-3.32</v>
      </c>
      <c r="H39" t="n">
        <v>1.1</v>
      </c>
    </row>
    <row r="40">
      <c r="A40" s="5" t="inlineStr">
        <is>
          <t>Ergebnis je Aktie (verwässert)</t>
        </is>
      </c>
      <c r="B40" s="5" t="inlineStr">
        <is>
          <t>Diluted Earnings per share</t>
        </is>
      </c>
      <c r="C40" t="n">
        <v>2.49</v>
      </c>
      <c r="D40" t="n">
        <v>-0.5600000000000001</v>
      </c>
      <c r="E40" t="n">
        <v>-2.34</v>
      </c>
      <c r="F40" t="n">
        <v>1.14</v>
      </c>
      <c r="G40" t="n">
        <v>-3.32</v>
      </c>
      <c r="H40" t="n">
        <v>1.1</v>
      </c>
    </row>
    <row r="41">
      <c r="A41" s="5" t="inlineStr">
        <is>
          <t>Dividende je Aktie</t>
        </is>
      </c>
      <c r="B41" s="5" t="inlineStr">
        <is>
          <t>Dividend per share</t>
        </is>
      </c>
      <c r="C41" t="inlineStr">
        <is>
          <t>-</t>
        </is>
      </c>
      <c r="D41" t="inlineStr">
        <is>
          <t>-</t>
        </is>
      </c>
      <c r="E41" t="inlineStr">
        <is>
          <t>-</t>
        </is>
      </c>
      <c r="F41" t="inlineStr">
        <is>
          <t>-</t>
        </is>
      </c>
      <c r="G41" t="inlineStr">
        <is>
          <t>-</t>
        </is>
      </c>
      <c r="H41" t="inlineStr">
        <is>
          <t>-</t>
        </is>
      </c>
    </row>
    <row r="42">
      <c r="A42" s="5" t="inlineStr">
        <is>
          <t>Dividendenausschüttung in Mio</t>
        </is>
      </c>
      <c r="B42" s="5" t="inlineStr">
        <is>
          <t>Dividend Payment in M</t>
        </is>
      </c>
      <c r="C42" t="inlineStr">
        <is>
          <t>-</t>
        </is>
      </c>
      <c r="D42" t="inlineStr">
        <is>
          <t>-</t>
        </is>
      </c>
      <c r="E42" t="inlineStr">
        <is>
          <t>-</t>
        </is>
      </c>
      <c r="F42" t="inlineStr">
        <is>
          <t>-</t>
        </is>
      </c>
      <c r="G42" t="inlineStr">
        <is>
          <t>-</t>
        </is>
      </c>
      <c r="H42" t="inlineStr">
        <is>
          <t>-</t>
        </is>
      </c>
    </row>
    <row r="43">
      <c r="A43" s="5" t="inlineStr">
        <is>
          <t>Umsatz</t>
        </is>
      </c>
      <c r="B43" s="5" t="inlineStr">
        <is>
          <t>Revenue</t>
        </is>
      </c>
      <c r="C43" t="n">
        <v>13.85</v>
      </c>
      <c r="D43" t="n">
        <v>5.83</v>
      </c>
      <c r="E43" t="n">
        <v>3.06</v>
      </c>
      <c r="F43" t="n">
        <v>3.28</v>
      </c>
      <c r="G43" t="n">
        <v>1.55</v>
      </c>
      <c r="H43" t="n">
        <v>2.97</v>
      </c>
    </row>
    <row r="44">
      <c r="A44" s="5" t="inlineStr">
        <is>
          <t>Buchwert je Aktie</t>
        </is>
      </c>
      <c r="B44" s="5" t="inlineStr">
        <is>
          <t>Book value per share</t>
        </is>
      </c>
      <c r="C44" t="n">
        <v>44.47</v>
      </c>
      <c r="D44" t="n">
        <v>22.29</v>
      </c>
      <c r="E44" t="n">
        <v>19.87</v>
      </c>
      <c r="F44" t="n">
        <v>16.4</v>
      </c>
      <c r="G44" t="n">
        <v>9.34</v>
      </c>
      <c r="H44" t="n">
        <v>6.8</v>
      </c>
    </row>
    <row r="45">
      <c r="A45" s="5" t="inlineStr">
        <is>
          <t>Cashflow je Aktie</t>
        </is>
      </c>
      <c r="B45" s="5" t="inlineStr">
        <is>
          <t>Cashflow per share</t>
        </is>
      </c>
      <c r="C45" t="n">
        <v>49.62</v>
      </c>
      <c r="D45" t="n">
        <v>-2.62</v>
      </c>
      <c r="E45" t="n">
        <v>-2.9</v>
      </c>
      <c r="F45" t="n">
        <v>5.19</v>
      </c>
      <c r="G45" t="n">
        <v>-2.93</v>
      </c>
      <c r="H45" t="n">
        <v>-2.5</v>
      </c>
    </row>
    <row r="46">
      <c r="A46" s="5" t="inlineStr">
        <is>
          <t>Bilanzsumme je Aktie</t>
        </is>
      </c>
      <c r="B46" s="5" t="inlineStr">
        <is>
          <t>Total assets per share</t>
        </is>
      </c>
      <c r="C46" t="n">
        <v>93.84</v>
      </c>
      <c r="D46" t="n">
        <v>26.43</v>
      </c>
      <c r="E46" t="n">
        <v>25.25</v>
      </c>
      <c r="F46" t="n">
        <v>23.42</v>
      </c>
      <c r="G46" t="n">
        <v>11.32</v>
      </c>
      <c r="H46" t="n">
        <v>8.93</v>
      </c>
    </row>
    <row r="47">
      <c r="A47" s="5" t="inlineStr">
        <is>
          <t>Personal am Ende des Jahres</t>
        </is>
      </c>
      <c r="B47" s="5" t="inlineStr">
        <is>
          <t>Staff at the end of year</t>
        </is>
      </c>
      <c r="C47" t="n">
        <v>1003</v>
      </c>
      <c r="D47" t="n">
        <v>725</v>
      </c>
      <c r="E47" t="n">
        <v>600</v>
      </c>
      <c r="F47" t="n">
        <v>508</v>
      </c>
      <c r="G47" t="n">
        <v>435</v>
      </c>
      <c r="H47" t="n">
        <v>417</v>
      </c>
    </row>
    <row r="48">
      <c r="A48" s="5" t="inlineStr">
        <is>
          <t>Personalaufwand in Mio. EUR</t>
        </is>
      </c>
      <c r="B48" s="5" t="inlineStr">
        <is>
          <t>Personnel expenses in M</t>
        </is>
      </c>
      <c r="C48" t="n">
        <v>177.1</v>
      </c>
      <c r="D48" t="n">
        <v>103</v>
      </c>
      <c r="E48" t="n">
        <v>74.40000000000001</v>
      </c>
      <c r="F48" t="n">
        <v>53.5</v>
      </c>
      <c r="G48" t="n">
        <v>47</v>
      </c>
      <c r="H48" t="n">
        <v>38.4</v>
      </c>
    </row>
    <row r="49">
      <c r="A49" s="5" t="inlineStr">
        <is>
          <t>Aufwand je Mitarbeiter in EUR</t>
        </is>
      </c>
      <c r="B49" s="5" t="inlineStr">
        <is>
          <t>Effort per employee</t>
        </is>
      </c>
      <c r="C49" t="n">
        <v>176570</v>
      </c>
      <c r="D49" t="n">
        <v>142069</v>
      </c>
      <c r="E49" t="n">
        <v>124000</v>
      </c>
      <c r="F49" t="n">
        <v>105315</v>
      </c>
      <c r="G49" t="n">
        <v>108046</v>
      </c>
      <c r="H49" t="n">
        <v>92086</v>
      </c>
    </row>
    <row r="50">
      <c r="A50" s="5" t="inlineStr">
        <is>
          <t>Umsatz je Aktie</t>
        </is>
      </c>
      <c r="B50" s="5" t="inlineStr">
        <is>
          <t>Revenue per share</t>
        </is>
      </c>
      <c r="C50" t="n">
        <v>842458</v>
      </c>
      <c r="D50" t="n">
        <v>398394</v>
      </c>
      <c r="E50" t="n">
        <v>259863</v>
      </c>
      <c r="F50" t="n">
        <v>298449</v>
      </c>
      <c r="G50" t="n">
        <v>139310</v>
      </c>
      <c r="H50" t="n">
        <v>215800</v>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row>
    <row r="52">
      <c r="A52" s="5" t="inlineStr">
        <is>
          <t>Gewinn je Mitarbeiter in EUR</t>
        </is>
      </c>
      <c r="B52" s="5" t="inlineStr">
        <is>
          <t>Earnings per employee</t>
        </is>
      </c>
      <c r="C52" t="n">
        <v>149352</v>
      </c>
      <c r="D52" t="n">
        <v>-40414</v>
      </c>
      <c r="E52" t="n">
        <v>-192833</v>
      </c>
      <c r="F52" t="n">
        <v>106299</v>
      </c>
      <c r="G52" t="n">
        <v>-272184</v>
      </c>
      <c r="H52" t="n">
        <v>79616</v>
      </c>
    </row>
    <row r="53">
      <c r="A53" s="5" t="inlineStr">
        <is>
          <t>KGV (Kurs/Gewinn)</t>
        </is>
      </c>
      <c r="B53" s="5" t="inlineStr">
        <is>
          <t>PE (price/earnings)</t>
        </is>
      </c>
      <c r="C53" t="n">
        <v>71.7</v>
      </c>
      <c r="D53" t="inlineStr">
        <is>
          <t>-</t>
        </is>
      </c>
      <c r="E53" t="inlineStr">
        <is>
          <t>-</t>
        </is>
      </c>
      <c r="F53" t="n">
        <v>51.6</v>
      </c>
      <c r="G53" t="inlineStr">
        <is>
          <t>-</t>
        </is>
      </c>
      <c r="H53" t="n">
        <v>14.1</v>
      </c>
    </row>
    <row r="54">
      <c r="A54" s="5" t="inlineStr">
        <is>
          <t>KUV (Kurs/Umsatz)</t>
        </is>
      </c>
      <c r="B54" s="5" t="inlineStr">
        <is>
          <t>PS (price/sales)</t>
        </is>
      </c>
      <c r="C54" t="n">
        <v>13.46</v>
      </c>
      <c r="D54" t="n">
        <v>13.81</v>
      </c>
      <c r="E54" t="n">
        <v>25.81</v>
      </c>
      <c r="F54" t="n">
        <v>18.59</v>
      </c>
      <c r="G54" t="n">
        <v>36.6</v>
      </c>
      <c r="H54" t="n">
        <v>5.21</v>
      </c>
    </row>
    <row r="55">
      <c r="A55" s="5" t="inlineStr">
        <is>
          <t>KBV (Kurs/Buchwert)</t>
        </is>
      </c>
      <c r="B55" s="5" t="inlineStr">
        <is>
          <t>PB (price/book value)</t>
        </is>
      </c>
      <c r="C55" t="n">
        <v>4.19</v>
      </c>
      <c r="D55" t="n">
        <v>3.61</v>
      </c>
      <c r="E55" t="n">
        <v>3.98</v>
      </c>
      <c r="F55" t="n">
        <v>3.72</v>
      </c>
      <c r="G55" t="n">
        <v>6.08</v>
      </c>
      <c r="H55" t="n">
        <v>2.28</v>
      </c>
    </row>
    <row r="56">
      <c r="A56" s="5" t="inlineStr">
        <is>
          <t>KCV (Kurs/Cashflow)</t>
        </is>
      </c>
      <c r="B56" s="5" t="inlineStr">
        <is>
          <t>PC (price/cashflow)</t>
        </is>
      </c>
      <c r="C56" t="n">
        <v>3.76</v>
      </c>
      <c r="D56" t="n">
        <v>-30.79</v>
      </c>
      <c r="E56" t="n">
        <v>-27.2</v>
      </c>
      <c r="F56" t="n">
        <v>11.74</v>
      </c>
      <c r="G56" t="n">
        <v>-19.35</v>
      </c>
      <c r="H56" t="n">
        <v>-6.21</v>
      </c>
    </row>
    <row r="57">
      <c r="A57" s="5" t="inlineStr">
        <is>
          <t>Dividendenrendite in %</t>
        </is>
      </c>
      <c r="B57" s="5" t="inlineStr">
        <is>
          <t>Dividend Yield in %</t>
        </is>
      </c>
      <c r="C57" t="inlineStr">
        <is>
          <t>-</t>
        </is>
      </c>
      <c r="D57" t="inlineStr">
        <is>
          <t>-</t>
        </is>
      </c>
      <c r="E57" t="inlineStr">
        <is>
          <t>-</t>
        </is>
      </c>
      <c r="F57" t="inlineStr">
        <is>
          <t>-</t>
        </is>
      </c>
      <c r="G57" t="inlineStr">
        <is>
          <t>-</t>
        </is>
      </c>
      <c r="H57" t="inlineStr">
        <is>
          <t>-</t>
        </is>
      </c>
    </row>
    <row r="58">
      <c r="A58" s="5" t="inlineStr">
        <is>
          <t>Gewinnrendite in %</t>
        </is>
      </c>
      <c r="B58" s="5" t="inlineStr">
        <is>
          <t>Return on profit in %</t>
        </is>
      </c>
      <c r="C58" t="n">
        <v>1.4</v>
      </c>
      <c r="D58" t="n">
        <v>-0.7</v>
      </c>
      <c r="E58" t="n">
        <v>-3</v>
      </c>
      <c r="F58" t="n">
        <v>1.9</v>
      </c>
      <c r="G58" t="n">
        <v>-5.8</v>
      </c>
      <c r="H58" t="n">
        <v>7.1</v>
      </c>
    </row>
    <row r="59">
      <c r="A59" s="5" t="inlineStr">
        <is>
          <t>Eigenkapitalrendite in %</t>
        </is>
      </c>
      <c r="B59" s="5" t="inlineStr">
        <is>
          <t>Return on Equity in %</t>
        </is>
      </c>
      <c r="C59" t="n">
        <v>5.21</v>
      </c>
      <c r="D59" t="n">
        <v>-2.41</v>
      </c>
      <c r="E59" t="n">
        <v>-11.43</v>
      </c>
      <c r="F59" t="n">
        <v>7.12</v>
      </c>
      <c r="G59" t="n">
        <v>-32.44</v>
      </c>
      <c r="H59" t="n">
        <v>16.11</v>
      </c>
    </row>
    <row r="60">
      <c r="A60" s="5" t="inlineStr">
        <is>
          <t>Umsatzrendite in %</t>
        </is>
      </c>
      <c r="B60" s="5" t="inlineStr">
        <is>
          <t>Return on sales in %</t>
        </is>
      </c>
      <c r="C60" t="n">
        <v>16.72</v>
      </c>
      <c r="D60" t="n">
        <v>-9.220000000000001</v>
      </c>
      <c r="E60" t="n">
        <v>-74.20999999999999</v>
      </c>
      <c r="F60" t="n">
        <v>35.62</v>
      </c>
      <c r="G60" t="n">
        <v>-195.38</v>
      </c>
      <c r="H60" t="n">
        <v>36.89</v>
      </c>
    </row>
    <row r="61">
      <c r="A61" s="5" t="inlineStr">
        <is>
          <t>Gesamtkapitalrendite in %</t>
        </is>
      </c>
      <c r="B61" s="5" t="inlineStr">
        <is>
          <t>Total Return on Investment in %</t>
        </is>
      </c>
      <c r="C61" t="n">
        <v>2.47</v>
      </c>
      <c r="D61" t="n">
        <v>-2.04</v>
      </c>
      <c r="E61" t="n">
        <v>-8.99</v>
      </c>
      <c r="F61" t="n">
        <v>4.98</v>
      </c>
      <c r="G61" t="n">
        <v>-26.76</v>
      </c>
      <c r="H61" t="n">
        <v>12.27</v>
      </c>
    </row>
    <row r="62">
      <c r="A62" s="5" t="inlineStr">
        <is>
          <t>Return on Investment in %</t>
        </is>
      </c>
      <c r="B62" s="5" t="inlineStr">
        <is>
          <t>Return on Investment in %</t>
        </is>
      </c>
      <c r="C62" t="n">
        <v>2.47</v>
      </c>
      <c r="D62" t="n">
        <v>-2.04</v>
      </c>
      <c r="E62" t="n">
        <v>-8.99</v>
      </c>
      <c r="F62" t="n">
        <v>4.98</v>
      </c>
      <c r="G62" t="n">
        <v>-26.76</v>
      </c>
      <c r="H62" t="n">
        <v>12.27</v>
      </c>
    </row>
    <row r="63">
      <c r="A63" s="5" t="inlineStr">
        <is>
          <t>Arbeitsintensität in %</t>
        </is>
      </c>
      <c r="B63" s="5" t="inlineStr">
        <is>
          <t>Work Intensity in %</t>
        </is>
      </c>
      <c r="C63" t="n">
        <v>96.66</v>
      </c>
      <c r="D63" t="n">
        <v>92.31999999999999</v>
      </c>
      <c r="E63" t="n">
        <v>93.09999999999999</v>
      </c>
      <c r="F63" t="n">
        <v>92.98</v>
      </c>
      <c r="G63" t="n">
        <v>84.63</v>
      </c>
      <c r="H63" t="n">
        <v>78.95999999999999</v>
      </c>
    </row>
    <row r="64">
      <c r="A64" s="5" t="inlineStr">
        <is>
          <t>Eigenkapitalquote in %</t>
        </is>
      </c>
      <c r="B64" s="5" t="inlineStr">
        <is>
          <t>Equity Ratio in %</t>
        </is>
      </c>
      <c r="C64" t="n">
        <v>47.39</v>
      </c>
      <c r="D64" t="n">
        <v>84.34999999999999</v>
      </c>
      <c r="E64" t="n">
        <v>78.68000000000001</v>
      </c>
      <c r="F64" t="n">
        <v>70.04000000000001</v>
      </c>
      <c r="G64" t="n">
        <v>82.48999999999999</v>
      </c>
      <c r="H64" t="n">
        <v>76.19</v>
      </c>
    </row>
    <row r="65">
      <c r="A65" s="5" t="inlineStr">
        <is>
          <t>Fremdkapitalquote in %</t>
        </is>
      </c>
      <c r="B65" s="5" t="inlineStr">
        <is>
          <t>Debt Ratio in %</t>
        </is>
      </c>
      <c r="C65" t="n">
        <v>52.61</v>
      </c>
      <c r="D65" t="n">
        <v>15.65</v>
      </c>
      <c r="E65" t="n">
        <v>21.32</v>
      </c>
      <c r="F65" t="n">
        <v>29.96</v>
      </c>
      <c r="G65" t="n">
        <v>17.51</v>
      </c>
      <c r="H65" t="n">
        <v>23.81</v>
      </c>
    </row>
    <row r="66">
      <c r="A66" s="5" t="inlineStr">
        <is>
          <t>Verschuldungsgrad in %</t>
        </is>
      </c>
      <c r="B66" s="5" t="inlineStr">
        <is>
          <t>Finance Gearing in %</t>
        </is>
      </c>
      <c r="C66" t="n">
        <v>111.03</v>
      </c>
      <c r="D66" t="n">
        <v>18.56</v>
      </c>
      <c r="E66" t="n">
        <v>27.1</v>
      </c>
      <c r="F66" t="n">
        <v>42.78</v>
      </c>
      <c r="G66" t="n">
        <v>21.23</v>
      </c>
      <c r="H66" t="n">
        <v>31.25</v>
      </c>
    </row>
    <row r="67">
      <c r="A67" s="5" t="inlineStr"/>
      <c r="B67" s="5" t="inlineStr"/>
    </row>
    <row r="68">
      <c r="A68" s="5" t="inlineStr">
        <is>
          <t>Kurzfristige Vermögensquote in %</t>
        </is>
      </c>
      <c r="B68" s="5" t="inlineStr">
        <is>
          <t>Current Assets Ratio in %</t>
        </is>
      </c>
      <c r="C68" t="n">
        <v>96.66</v>
      </c>
      <c r="D68" t="n">
        <v>92.29000000000001</v>
      </c>
      <c r="E68" t="n">
        <v>93.16</v>
      </c>
      <c r="F68" t="n">
        <v>92.98</v>
      </c>
      <c r="G68" t="n">
        <v>84.63</v>
      </c>
    </row>
    <row r="69">
      <c r="A69" s="5" t="inlineStr">
        <is>
          <t>Nettogewinn Marge in %</t>
        </is>
      </c>
      <c r="B69" s="5" t="inlineStr">
        <is>
          <t>Net Profit Marge in %</t>
        </is>
      </c>
      <c r="C69" t="n">
        <v>1081.59</v>
      </c>
      <c r="D69" t="n">
        <v>-502.57</v>
      </c>
      <c r="E69" t="n">
        <v>-3781.05</v>
      </c>
      <c r="F69" t="n">
        <v>1646.34</v>
      </c>
      <c r="G69" t="n">
        <v>-7638.71</v>
      </c>
    </row>
    <row r="70">
      <c r="A70" s="5" t="inlineStr">
        <is>
          <t>Operative Ergebnis Marge in %</t>
        </is>
      </c>
      <c r="B70" s="5" t="inlineStr">
        <is>
          <t>EBIT Marge in %</t>
        </is>
      </c>
      <c r="C70" t="n">
        <v>2673.65</v>
      </c>
      <c r="D70" t="n">
        <v>-768.4400000000001</v>
      </c>
      <c r="E70" t="n">
        <v>-2934.64</v>
      </c>
      <c r="F70" t="n">
        <v>-350.61</v>
      </c>
      <c r="G70" t="n">
        <v>-5767.74</v>
      </c>
    </row>
    <row r="71">
      <c r="A71" s="5" t="inlineStr">
        <is>
          <t>Vermögensumsschlag in %</t>
        </is>
      </c>
      <c r="B71" s="5" t="inlineStr">
        <is>
          <t>Asset Turnover in %</t>
        </is>
      </c>
      <c r="C71" t="n">
        <v>0.23</v>
      </c>
      <c r="D71" t="n">
        <v>0.4</v>
      </c>
      <c r="E71" t="n">
        <v>0.24</v>
      </c>
      <c r="F71" t="n">
        <v>0.3</v>
      </c>
      <c r="G71" t="n">
        <v>0.35</v>
      </c>
    </row>
    <row r="72">
      <c r="A72" s="5" t="inlineStr">
        <is>
          <t>Langfristige Vermögensquote in %</t>
        </is>
      </c>
      <c r="B72" s="5" t="inlineStr">
        <is>
          <t>Non-Current Assets Ratio in %</t>
        </is>
      </c>
      <c r="C72" t="n">
        <v>3.34</v>
      </c>
      <c r="D72" t="n">
        <v>7.68</v>
      </c>
      <c r="E72" t="n">
        <v>6.9</v>
      </c>
      <c r="F72" t="n">
        <v>7.03</v>
      </c>
      <c r="G72" t="n">
        <v>15.37</v>
      </c>
    </row>
    <row r="73">
      <c r="A73" s="5" t="inlineStr">
        <is>
          <t>Gesamtkapitalrentabilität</t>
        </is>
      </c>
      <c r="B73" s="5" t="inlineStr">
        <is>
          <t>ROA Return on Assets in %</t>
        </is>
      </c>
      <c r="C73" t="n">
        <v>2.47</v>
      </c>
      <c r="D73" t="n">
        <v>-2.03</v>
      </c>
      <c r="E73" t="n">
        <v>-9</v>
      </c>
      <c r="F73" t="n">
        <v>4.99</v>
      </c>
      <c r="G73" t="n">
        <v>-26.76</v>
      </c>
    </row>
    <row r="74">
      <c r="A74" s="5" t="inlineStr">
        <is>
          <t>Ertrag des eingesetzten Kapitals</t>
        </is>
      </c>
      <c r="B74" s="5" t="inlineStr">
        <is>
          <t>ROCE Return on Cap. Empl. in %</t>
        </is>
      </c>
      <c r="C74" t="n">
        <v>6.74</v>
      </c>
      <c r="D74" t="n">
        <v>-3.67</v>
      </c>
      <c r="E74" t="n">
        <v>-8.06</v>
      </c>
      <c r="F74" t="n">
        <v>-1.17</v>
      </c>
      <c r="G74" t="n">
        <v>-24.16</v>
      </c>
    </row>
    <row r="75">
      <c r="A75" s="5" t="inlineStr">
        <is>
          <t>Eigenkapital zu Anlagevermögen</t>
        </is>
      </c>
      <c r="B75" s="5" t="inlineStr">
        <is>
          <t>Equity to Fixed Assets in %</t>
        </is>
      </c>
      <c r="C75" t="n">
        <v>1418.85</v>
      </c>
      <c r="D75" t="n">
        <v>1097.65</v>
      </c>
      <c r="E75" t="n">
        <v>1140.92</v>
      </c>
      <c r="F75" t="n">
        <v>996.98</v>
      </c>
      <c r="G75" t="n">
        <v>536.76</v>
      </c>
    </row>
    <row r="76">
      <c r="A76" s="5" t="inlineStr">
        <is>
          <t>Liquidität Dritten Grades</t>
        </is>
      </c>
      <c r="B76" s="5" t="inlineStr">
        <is>
          <t>Current Ratio in %</t>
        </is>
      </c>
      <c r="C76" t="n">
        <v>1025.88</v>
      </c>
      <c r="D76" t="n">
        <v>604.37</v>
      </c>
      <c r="E76" t="n">
        <v>697.73</v>
      </c>
      <c r="F76" t="n">
        <v>970.13</v>
      </c>
      <c r="G76" t="n">
        <v>517.27</v>
      </c>
    </row>
    <row r="77">
      <c r="A77" s="5" t="inlineStr">
        <is>
          <t>Operativer Cashflow</t>
        </is>
      </c>
      <c r="B77" s="5" t="inlineStr">
        <is>
          <t>Operating Cashflow in M</t>
        </is>
      </c>
      <c r="C77" t="n">
        <v>243.1592</v>
      </c>
      <c r="D77" t="n">
        <v>-1677.1313</v>
      </c>
      <c r="E77" t="n">
        <v>-1385.568</v>
      </c>
      <c r="F77" t="n">
        <v>543.0924</v>
      </c>
      <c r="G77" t="n">
        <v>-756.198</v>
      </c>
    </row>
    <row r="78">
      <c r="A78" s="5" t="inlineStr">
        <is>
          <t>Aktienrückkauf</t>
        </is>
      </c>
      <c r="B78" s="5" t="inlineStr">
        <is>
          <t>Share Buyback in M</t>
        </is>
      </c>
      <c r="C78" t="n">
        <v>-10.2</v>
      </c>
      <c r="D78" t="n">
        <v>-3.530000000000001</v>
      </c>
      <c r="E78" t="n">
        <v>-4.68</v>
      </c>
      <c r="F78" t="n">
        <v>-7.18</v>
      </c>
      <c r="G78" t="n">
        <v>-8.779999999999998</v>
      </c>
    </row>
    <row r="79">
      <c r="A79" s="5" t="inlineStr">
        <is>
          <t>Umsatzwachstum 1J in %</t>
        </is>
      </c>
      <c r="B79" s="5" t="inlineStr">
        <is>
          <t>Revenue Growth 1Y in %</t>
        </is>
      </c>
      <c r="C79" t="n">
        <v>137.56</v>
      </c>
      <c r="D79" t="n">
        <v>90.52</v>
      </c>
      <c r="E79" t="n">
        <v>-6.71</v>
      </c>
      <c r="F79" t="n">
        <v>111.61</v>
      </c>
      <c r="G79" t="n">
        <v>-47.81</v>
      </c>
    </row>
    <row r="80">
      <c r="A80" s="5" t="inlineStr">
        <is>
          <t>Umsatzwachstum 3J in %</t>
        </is>
      </c>
      <c r="B80" s="5" t="inlineStr">
        <is>
          <t>Revenue Growth 3Y in %</t>
        </is>
      </c>
      <c r="C80" t="n">
        <v>73.79000000000001</v>
      </c>
      <c r="D80" t="n">
        <v>65.14</v>
      </c>
      <c r="E80" t="n">
        <v>19.03</v>
      </c>
      <c r="F80" t="inlineStr">
        <is>
          <t>-</t>
        </is>
      </c>
      <c r="G80" t="inlineStr">
        <is>
          <t>-</t>
        </is>
      </c>
    </row>
    <row r="81">
      <c r="A81" s="5" t="inlineStr">
        <is>
          <t>Umsatzwachstum 5J in %</t>
        </is>
      </c>
      <c r="B81" s="5" t="inlineStr">
        <is>
          <t>Revenue Growth 5Y in %</t>
        </is>
      </c>
      <c r="C81" t="n">
        <v>57.03</v>
      </c>
      <c r="D81" t="inlineStr">
        <is>
          <t>-</t>
        </is>
      </c>
      <c r="E81" t="inlineStr">
        <is>
          <t>-</t>
        </is>
      </c>
      <c r="F81" t="inlineStr">
        <is>
          <t>-</t>
        </is>
      </c>
      <c r="G81" t="inlineStr">
        <is>
          <t>-</t>
        </is>
      </c>
    </row>
    <row r="82">
      <c r="A82" s="5" t="inlineStr">
        <is>
          <t>Umsatzwachstum 10J in %</t>
        </is>
      </c>
      <c r="B82" s="5" t="inlineStr">
        <is>
          <t>Revenue Growth 10Y in %</t>
        </is>
      </c>
      <c r="C82" t="inlineStr">
        <is>
          <t>-</t>
        </is>
      </c>
      <c r="D82" t="inlineStr">
        <is>
          <t>-</t>
        </is>
      </c>
      <c r="E82" t="inlineStr">
        <is>
          <t>-</t>
        </is>
      </c>
      <c r="F82" t="inlineStr">
        <is>
          <t>-</t>
        </is>
      </c>
      <c r="G82" t="inlineStr">
        <is>
          <t>-</t>
        </is>
      </c>
    </row>
    <row r="83">
      <c r="A83" s="5" t="inlineStr">
        <is>
          <t>Gewinnwachstum 1J in %</t>
        </is>
      </c>
      <c r="B83" s="5" t="inlineStr">
        <is>
          <t>Earnings Growth 1Y in %</t>
        </is>
      </c>
      <c r="C83" t="n">
        <v>-611.26</v>
      </c>
      <c r="D83" t="n">
        <v>-74.68000000000001</v>
      </c>
      <c r="E83" t="n">
        <v>-314.26</v>
      </c>
      <c r="F83" t="n">
        <v>-145.61</v>
      </c>
      <c r="G83" t="n">
        <v>-456.63</v>
      </c>
    </row>
    <row r="84">
      <c r="A84" s="5" t="inlineStr">
        <is>
          <t>Gewinnwachstum 3J in %</t>
        </is>
      </c>
      <c r="B84" s="5" t="inlineStr">
        <is>
          <t>Earnings Growth 3Y in %</t>
        </is>
      </c>
      <c r="C84" t="n">
        <v>-333.4</v>
      </c>
      <c r="D84" t="n">
        <v>-178.18</v>
      </c>
      <c r="E84" t="n">
        <v>-305.5</v>
      </c>
      <c r="F84" t="inlineStr">
        <is>
          <t>-</t>
        </is>
      </c>
      <c r="G84" t="inlineStr">
        <is>
          <t>-</t>
        </is>
      </c>
    </row>
    <row r="85">
      <c r="A85" s="5" t="inlineStr">
        <is>
          <t>Gewinnwachstum 5J in %</t>
        </is>
      </c>
      <c r="B85" s="5" t="inlineStr">
        <is>
          <t>Earnings Growth 5Y in %</t>
        </is>
      </c>
      <c r="C85" t="n">
        <v>-320.49</v>
      </c>
      <c r="D85" t="inlineStr">
        <is>
          <t>-</t>
        </is>
      </c>
      <c r="E85" t="inlineStr">
        <is>
          <t>-</t>
        </is>
      </c>
      <c r="F85" t="inlineStr">
        <is>
          <t>-</t>
        </is>
      </c>
      <c r="G85" t="inlineStr">
        <is>
          <t>-</t>
        </is>
      </c>
    </row>
    <row r="86">
      <c r="A86" s="5" t="inlineStr">
        <is>
          <t>Gewinnwachstum 10J in %</t>
        </is>
      </c>
      <c r="B86" s="5" t="inlineStr">
        <is>
          <t>Earnings Growth 10Y in %</t>
        </is>
      </c>
      <c r="C86" t="inlineStr">
        <is>
          <t>-</t>
        </is>
      </c>
      <c r="D86" t="inlineStr">
        <is>
          <t>-</t>
        </is>
      </c>
      <c r="E86" t="inlineStr">
        <is>
          <t>-</t>
        </is>
      </c>
      <c r="F86" t="inlineStr">
        <is>
          <t>-</t>
        </is>
      </c>
      <c r="G86" t="inlineStr">
        <is>
          <t>-</t>
        </is>
      </c>
    </row>
    <row r="87">
      <c r="A87" s="5" t="inlineStr">
        <is>
          <t>PEG Ratio</t>
        </is>
      </c>
      <c r="B87" s="5" t="inlineStr">
        <is>
          <t>KGW Kurs/Gewinn/Wachstum</t>
        </is>
      </c>
      <c r="C87" t="n">
        <v>-0.22</v>
      </c>
      <c r="D87" t="inlineStr">
        <is>
          <t>-</t>
        </is>
      </c>
      <c r="E87" t="inlineStr">
        <is>
          <t>-</t>
        </is>
      </c>
      <c r="F87" t="inlineStr">
        <is>
          <t>-</t>
        </is>
      </c>
      <c r="G87" t="inlineStr">
        <is>
          <t>-</t>
        </is>
      </c>
    </row>
    <row r="88">
      <c r="A88" s="5" t="inlineStr">
        <is>
          <t>EBIT-Wachstum 1J in %</t>
        </is>
      </c>
      <c r="B88" s="5" t="inlineStr">
        <is>
          <t>EBIT Growth 1Y in %</t>
        </is>
      </c>
      <c r="C88" t="n">
        <v>-926.5599999999999</v>
      </c>
      <c r="D88" t="n">
        <v>-50.11</v>
      </c>
      <c r="E88" t="n">
        <v>680.87</v>
      </c>
      <c r="F88" t="n">
        <v>-87.14</v>
      </c>
      <c r="G88" t="n">
        <v>144.26</v>
      </c>
    </row>
    <row r="89">
      <c r="A89" s="5" t="inlineStr">
        <is>
          <t>EBIT-Wachstum 3J in %</t>
        </is>
      </c>
      <c r="B89" s="5" t="inlineStr">
        <is>
          <t>EBIT Growth 3Y in %</t>
        </is>
      </c>
      <c r="C89" t="n">
        <v>-98.59999999999999</v>
      </c>
      <c r="D89" t="n">
        <v>181.21</v>
      </c>
      <c r="E89" t="n">
        <v>246</v>
      </c>
      <c r="F89" t="inlineStr">
        <is>
          <t>-</t>
        </is>
      </c>
      <c r="G89" t="inlineStr">
        <is>
          <t>-</t>
        </is>
      </c>
    </row>
    <row r="90">
      <c r="A90" s="5" t="inlineStr">
        <is>
          <t>EBIT-Wachstum 5J in %</t>
        </is>
      </c>
      <c r="B90" s="5" t="inlineStr">
        <is>
          <t>EBIT Growth 5Y in %</t>
        </is>
      </c>
      <c r="C90" t="n">
        <v>-47.74</v>
      </c>
      <c r="D90" t="inlineStr">
        <is>
          <t>-</t>
        </is>
      </c>
      <c r="E90" t="inlineStr">
        <is>
          <t>-</t>
        </is>
      </c>
      <c r="F90" t="inlineStr">
        <is>
          <t>-</t>
        </is>
      </c>
      <c r="G90" t="inlineStr">
        <is>
          <t>-</t>
        </is>
      </c>
    </row>
    <row r="91">
      <c r="A91" s="5" t="inlineStr">
        <is>
          <t>EBIT-Wachstum 10J in %</t>
        </is>
      </c>
      <c r="B91" s="5" t="inlineStr">
        <is>
          <t>EBIT Growth 10Y in %</t>
        </is>
      </c>
      <c r="C91" t="inlineStr">
        <is>
          <t>-</t>
        </is>
      </c>
      <c r="D91" t="inlineStr">
        <is>
          <t>-</t>
        </is>
      </c>
      <c r="E91" t="inlineStr">
        <is>
          <t>-</t>
        </is>
      </c>
      <c r="F91" t="inlineStr">
        <is>
          <t>-</t>
        </is>
      </c>
      <c r="G91" t="inlineStr">
        <is>
          <t>-</t>
        </is>
      </c>
    </row>
    <row r="92">
      <c r="A92" s="5" t="inlineStr">
        <is>
          <t>Op.Cashflow Wachstum 1J in %</t>
        </is>
      </c>
      <c r="B92" s="5" t="inlineStr">
        <is>
          <t>Op.Cashflow Wachstum 1Y in %</t>
        </is>
      </c>
      <c r="C92" t="n">
        <v>-112.21</v>
      </c>
      <c r="D92" t="n">
        <v>13.2</v>
      </c>
      <c r="E92" t="n">
        <v>-331.69</v>
      </c>
      <c r="F92" t="n">
        <v>-160.67</v>
      </c>
      <c r="G92" t="n">
        <v>211.59</v>
      </c>
    </row>
    <row r="93">
      <c r="A93" s="5" t="inlineStr">
        <is>
          <t>Op.Cashflow Wachstum 3J in %</t>
        </is>
      </c>
      <c r="B93" s="5" t="inlineStr">
        <is>
          <t>Op.Cashflow Wachstum 3Y in %</t>
        </is>
      </c>
      <c r="C93" t="n">
        <v>-143.57</v>
      </c>
      <c r="D93" t="n">
        <v>-159.72</v>
      </c>
      <c r="E93" t="n">
        <v>-93.59</v>
      </c>
      <c r="F93" t="inlineStr">
        <is>
          <t>-</t>
        </is>
      </c>
      <c r="G93" t="inlineStr">
        <is>
          <t>-</t>
        </is>
      </c>
    </row>
    <row r="94">
      <c r="A94" s="5" t="inlineStr">
        <is>
          <t>Op.Cashflow Wachstum 5J in %</t>
        </is>
      </c>
      <c r="B94" s="5" t="inlineStr">
        <is>
          <t>Op.Cashflow Wachstum 5Y in %</t>
        </is>
      </c>
      <c r="C94" t="n">
        <v>-75.95999999999999</v>
      </c>
      <c r="D94" t="inlineStr">
        <is>
          <t>-</t>
        </is>
      </c>
      <c r="E94" t="inlineStr">
        <is>
          <t>-</t>
        </is>
      </c>
      <c r="F94" t="inlineStr">
        <is>
          <t>-</t>
        </is>
      </c>
      <c r="G94" t="inlineStr">
        <is>
          <t>-</t>
        </is>
      </c>
    </row>
    <row r="95">
      <c r="A95" s="5" t="inlineStr">
        <is>
          <t>Op.Cashflow Wachstum 10J in %</t>
        </is>
      </c>
      <c r="B95" s="5" t="inlineStr">
        <is>
          <t>Op.Cashflow Wachstum 10Y in %</t>
        </is>
      </c>
      <c r="C95" t="inlineStr">
        <is>
          <t>-</t>
        </is>
      </c>
      <c r="D95" t="inlineStr">
        <is>
          <t>-</t>
        </is>
      </c>
      <c r="E95" t="inlineStr">
        <is>
          <t>-</t>
        </is>
      </c>
      <c r="F95" t="inlineStr">
        <is>
          <t>-</t>
        </is>
      </c>
      <c r="G95" t="inlineStr">
        <is>
          <t>-</t>
        </is>
      </c>
    </row>
    <row r="96">
      <c r="A96" s="5" t="inlineStr">
        <is>
          <t>Working Capital in Mio</t>
        </is>
      </c>
      <c r="B96" s="5" t="inlineStr">
        <is>
          <t>Working Capital in M</t>
        </is>
      </c>
      <c r="C96" t="n">
        <v>5294</v>
      </c>
      <c r="D96" t="n">
        <v>1109</v>
      </c>
      <c r="E96" t="n">
        <v>1026</v>
      </c>
      <c r="F96" t="n">
        <v>903.4</v>
      </c>
      <c r="G96" t="n">
        <v>302.1</v>
      </c>
      <c r="H96" t="n">
        <v>153.2</v>
      </c>
    </row>
  </sheetData>
  <pageMargins bottom="1" footer="0.5" header="0.5" left="0.75" right="0.75" top="1"/>
</worksheet>
</file>

<file path=xl/worksheets/sheet12.xml><?xml version="1.0" encoding="utf-8"?>
<worksheet xmlns="http://schemas.openxmlformats.org/spreadsheetml/2006/main">
  <sheetPr>
    <outlinePr summaryBelow="1" summaryRight="1"/>
    <pageSetUpPr/>
  </sheetPr>
  <dimension ref="A1:P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21"/>
    <col customWidth="1" max="14" min="14" width="9"/>
    <col customWidth="1" max="15" min="15" width="9"/>
    <col customWidth="1" max="16" min="16" width="9"/>
  </cols>
  <sheetData>
    <row r="1">
      <c r="A1" s="1" t="inlineStr">
        <is>
          <t xml:space="preserve">HEINEKEN </t>
        </is>
      </c>
      <c r="B1" s="2" t="inlineStr">
        <is>
          <t>WKN: A0CA0G  ISIN: NL0000009165  US-Symbol:HINKF  Typ: Aktie</t>
        </is>
      </c>
      <c r="C1" s="2" t="inlineStr"/>
      <c r="D1" s="2" t="inlineStr"/>
      <c r="E1" s="2" t="inlineStr"/>
      <c r="F1" s="2">
        <f>HYPERLINK("aex_Stock_Data_EUR.xlsx#INDEX!A1",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+31-20-5239-239</t>
        </is>
      </c>
      <c r="G4" t="inlineStr">
        <is>
          <t>12.02.2020</t>
        </is>
      </c>
      <c r="H4" t="inlineStr">
        <is>
          <t>Preliminary Results</t>
        </is>
      </c>
      <c r="J4" t="inlineStr">
        <is>
          <t>Heineken Holding N.V.</t>
        </is>
      </c>
      <c r="L4" t="inlineStr">
        <is>
          <t>50,01%</t>
        </is>
      </c>
    </row>
    <row r="5">
      <c r="A5" s="5" t="inlineStr">
        <is>
          <t>Ticker</t>
        </is>
      </c>
      <c r="B5" t="inlineStr">
        <is>
          <t>HNK1</t>
        </is>
      </c>
      <c r="C5" s="5" t="inlineStr">
        <is>
          <t>Fax</t>
        </is>
      </c>
      <c r="D5" s="5" t="inlineStr"/>
      <c r="E5" t="inlineStr">
        <is>
          <t>+31-20-626-3503</t>
        </is>
      </c>
      <c r="G5" t="inlineStr">
        <is>
          <t>21.02.2020</t>
        </is>
      </c>
      <c r="H5" t="inlineStr">
        <is>
          <t>Publication Of Annual Report</t>
        </is>
      </c>
      <c r="J5" t="inlineStr">
        <is>
          <t>FEMSA - CB Equity LLP</t>
        </is>
      </c>
      <c r="L5" t="inlineStr">
        <is>
          <t>8,63%</t>
        </is>
      </c>
    </row>
    <row r="6">
      <c r="A6" s="5" t="inlineStr">
        <is>
          <t>Gelistet Seit / Listed Since</t>
        </is>
      </c>
      <c r="B6" t="inlineStr">
        <is>
          <t>-</t>
        </is>
      </c>
      <c r="C6" s="5" t="inlineStr">
        <is>
          <t>Internet</t>
        </is>
      </c>
      <c r="D6" s="5" t="inlineStr"/>
      <c r="E6" t="inlineStr">
        <is>
          <t>http://www.theheinekencompany.com/</t>
        </is>
      </c>
      <c r="G6" t="inlineStr">
        <is>
          <t>23.04.2020</t>
        </is>
      </c>
      <c r="H6" t="inlineStr">
        <is>
          <t>Annual General Meeting</t>
        </is>
      </c>
      <c r="J6" t="inlineStr">
        <is>
          <t>Freefloat</t>
        </is>
      </c>
      <c r="L6" t="inlineStr">
        <is>
          <t>41,36%</t>
        </is>
      </c>
    </row>
    <row r="7">
      <c r="A7" s="5" t="inlineStr">
        <is>
          <t>Nominalwert / Nominal Value</t>
        </is>
      </c>
      <c r="B7" t="inlineStr">
        <is>
          <t>1,60</t>
        </is>
      </c>
      <c r="C7" s="5" t="inlineStr">
        <is>
          <t>Inv. Relations Telefon / Phone</t>
        </is>
      </c>
      <c r="D7" s="5" t="inlineStr"/>
      <c r="E7" t="inlineStr">
        <is>
          <t>+31-20-5239-590</t>
        </is>
      </c>
      <c r="G7" t="inlineStr">
        <is>
          <t>27.04.2020</t>
        </is>
      </c>
      <c r="H7" t="inlineStr">
        <is>
          <t>Ex Dividend</t>
        </is>
      </c>
    </row>
    <row r="8">
      <c r="A8" s="5" t="inlineStr">
        <is>
          <t>Land / Country</t>
        </is>
      </c>
      <c r="B8" t="inlineStr">
        <is>
          <t>Niederlande</t>
        </is>
      </c>
      <c r="C8" s="5" t="inlineStr">
        <is>
          <t>Inv. Relations E-Mail</t>
        </is>
      </c>
      <c r="D8" s="5" t="inlineStr"/>
      <c r="E8" t="inlineStr">
        <is>
          <t>Investors@heineken.com</t>
        </is>
      </c>
      <c r="G8" t="inlineStr">
        <is>
          <t>07.05.2020</t>
        </is>
      </c>
      <c r="H8" t="inlineStr">
        <is>
          <t>Dividend Payout</t>
        </is>
      </c>
    </row>
    <row r="9">
      <c r="A9" s="5" t="inlineStr">
        <is>
          <t>Währung / Currency</t>
        </is>
      </c>
      <c r="B9" t="inlineStr">
        <is>
          <t>EUR</t>
        </is>
      </c>
      <c r="C9" s="5" t="inlineStr">
        <is>
          <t>Kontaktperson / Contact Person</t>
        </is>
      </c>
      <c r="D9" s="5" t="inlineStr"/>
      <c r="E9" t="inlineStr">
        <is>
          <t>Federico Castillo Martinez</t>
        </is>
      </c>
      <c r="G9" t="inlineStr">
        <is>
          <t>03.08.2020</t>
        </is>
      </c>
      <c r="H9" t="inlineStr">
        <is>
          <t>Score Half Year</t>
        </is>
      </c>
    </row>
    <row r="10">
      <c r="A10" s="5" t="inlineStr">
        <is>
          <t>Branche / Industry</t>
        </is>
      </c>
      <c r="B10" t="inlineStr">
        <is>
          <t>Beverage / Tobacco</t>
        </is>
      </c>
      <c r="C10" s="5" t="inlineStr">
        <is>
          <t>05.08.2020</t>
        </is>
      </c>
      <c r="D10" s="5" t="inlineStr">
        <is>
          <t>Ex Dividend</t>
        </is>
      </c>
    </row>
    <row r="11">
      <c r="A11" s="5" t="inlineStr">
        <is>
          <t>Sektor / Sector</t>
        </is>
      </c>
      <c r="B11" t="inlineStr">
        <is>
          <t>Consumer Goods</t>
        </is>
      </c>
      <c r="C11" t="inlineStr">
        <is>
          <t>13.08.2020</t>
        </is>
      </c>
      <c r="D11" t="inlineStr">
        <is>
          <t>Dividend Payout</t>
        </is>
      </c>
    </row>
    <row r="12">
      <c r="A12" s="5" t="inlineStr">
        <is>
          <t>Typ / Genre</t>
        </is>
      </c>
      <c r="B12" t="inlineStr">
        <is>
          <t>Stammaktie</t>
        </is>
      </c>
    </row>
    <row r="13">
      <c r="A13" s="5" t="inlineStr">
        <is>
          <t>Adresse / Address</t>
        </is>
      </c>
      <c r="B13" t="inlineStr">
        <is>
          <t>Heineken N.V.Tweede Weteringplantsoen 21  NL-1017 ZD Amsterdam</t>
        </is>
      </c>
    </row>
    <row r="14">
      <c r="A14" s="5" t="inlineStr">
        <is>
          <t>Management</t>
        </is>
      </c>
      <c r="B14" t="inlineStr">
        <is>
          <t>Jean-François van Boxmeer (bis 1.06.2020), L. Debroux, Marc Busain, Dolf van den Brink (CEO ab 1.06.2020), Marc Gross, Blanca Juti, Jan Derck van Karnebeek, Roland Pirmez, Stefan Orlowski, Chris Van Steenbergen</t>
        </is>
      </c>
    </row>
    <row r="15">
      <c r="A15" s="5" t="inlineStr">
        <is>
          <t>Aufsichtsrat / Board</t>
        </is>
      </c>
      <c r="B15" t="inlineStr">
        <is>
          <t>Jean-Marc Huët, José Antonio Fernández Carbajal, Maarten Das, Michel de Carvalho, Christophe Navarre, Javier Gerardo Astaburuaga Sanjinés, Pamela Mars-Wright, Marion M. Helmes, Rosemary L. Ripley, Ingrid-Helen Arnold</t>
        </is>
      </c>
    </row>
    <row r="16">
      <c r="A16" s="5" t="inlineStr">
        <is>
          <t>Beschreibung</t>
        </is>
      </c>
      <c r="B16" t="inlineStr">
        <is>
          <t>Heineken N.V. ist einer der grössten Brauereikonzerne weltweit. Die Marke Heineken ®, die den Namen der Gründerfamilie trägt, ist in fast jedem Land der Welt erhältlich. Der Konzern betreibt mehr als 160 Brauereien in über 70 Ländern. Das Produktportfolio umfasst rund 250 internationale, nationale und regionale Marken wie unter anderem Heineken ®, Amstel, Anker, Biere Larue, Calanda, Eichhof, Zipfer, Bintang, Birra Moretti, Cruzcampo, Desperados, Dos Equis, Fosters, Newcastle Brown Ale, Ochota, Primus, Sagres, Sol, Star, Strongbow, Tecate, Tiger und Zywiec. Im Januar 2013 wurde die Asia Pacific Breweries Limited (APB), Singapur, mit einem Portfolio von über 40 Marken wie Tiger beer, Anchor beer, ABC Extra Stout und Baron’s Strong Brew komplett durch die Heineken N.V. übernommen. Zwischen der Privatbrauerei ERDINGER WEISSBRÄU Werner Brombach GmbH und Heineken besteht ein Vertriebsvertrag, mit dem ERDINGER WEISSBRÄU als Herstellerin Heineken als Vertriebsunternehmen das Verkaufsrecht für ERDINGER Weißbiere in der Schweiz eingeräumt hat. Heineken erreicht seine weltweite Abdeckung durch eine Kombination von eigenen Gesellschaften, Lizenzverträge, Tochtergesellschaften und strategischen Partnerschaften und Allianzen. Hauptaktionär der Gesellschaft ist die Heineken Holding N.V., an der die L’Arche Green N.V., die zu über 80% im Besitz der Familie Heineken ist, eine Mehrheitsbeteiligung hält. Heineken wurde bereits 1864 von Gerard Adriaan Heineken in Amsterdam gegründet und hat seinen Hauptsitz in Amsterdam, Holland. Copyright 2014 FINANCE BASE AG</t>
        </is>
      </c>
    </row>
    <row r="17">
      <c r="A17" s="5" t="inlineStr">
        <is>
          <t>Profile</t>
        </is>
      </c>
      <c r="B17" t="inlineStr">
        <is>
          <t>Heineken N.V. is one of the largest brewing groups. The Heineken ® brand that bears the name of the founding family, is available in almost every country in the world. The Group operates more than 160 breweries in more than 70 countries. The product portfolio covers some 250 international, national and regional brands such as Heineken ®, Amstel, Anchor, Biere Larue, Calanda, Eichhof, Zipfer, Bintang, Birra Moretti, Cruzcampo, Desperados, Dos Equis, Foster's, Newcastle Brown Ale, Ochota, Primus, Sagres, Sol, Star, Strongbow, Tecate, Tiger and Zywiec. In January 2013, the Asia Pacific Breweries Limited (APB), Singapore, beer with a portfolio of over 40 brands such as Tiger, Anchor beer, ABC Extra Stout and Baron's Strong Brew was completely through the Heineken N.V. accepted. Between the Erdinger Brewery Werner Brombach GmbH and Heineken is a sales contract whereby Erdinger as a manufacturer Heineken as a distributor for the right to sell ERDINGER wheat beers in Switzerland has conceded. Heineken reaches its worldwide coverage through a combination of its own companies, license agreements, affiliates and strategic partnerships and alliances. Main shareholder of the company is the Heineken Holding N.V. where the L'Arche Green N.V., which is more than 80% owned by the family Heineken, holds a majority interest. Heineken was founded in 1864 by Gerard Adriaan Heineken in Amsterdam and is headquartered in Amsterdam, Holland.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23969</v>
      </c>
      <c r="D20" t="n">
        <v>22471</v>
      </c>
      <c r="E20" t="n">
        <v>21888</v>
      </c>
      <c r="F20" t="n">
        <v>20792</v>
      </c>
      <c r="G20" t="n">
        <v>20511</v>
      </c>
      <c r="H20" t="n">
        <v>19257</v>
      </c>
      <c r="I20" t="n">
        <v>19203</v>
      </c>
      <c r="J20" t="n">
        <v>18383</v>
      </c>
      <c r="K20" t="n">
        <v>17123</v>
      </c>
      <c r="L20" t="n">
        <v>16133</v>
      </c>
      <c r="M20" t="inlineStr">
        <is>
          <t>-</t>
        </is>
      </c>
      <c r="N20" t="inlineStr">
        <is>
          <t>-</t>
        </is>
      </c>
      <c r="O20" t="inlineStr">
        <is>
          <t>-</t>
        </is>
      </c>
      <c r="P20" t="inlineStr">
        <is>
          <t>-</t>
        </is>
      </c>
    </row>
    <row r="21">
      <c r="A21" s="5" t="inlineStr">
        <is>
          <t>Bruttoergebnis vom Umsatz</t>
        </is>
      </c>
      <c r="B21" s="5" t="inlineStr">
        <is>
          <t>Gross Profit</t>
        </is>
      </c>
      <c r="C21" t="n">
        <v>9377</v>
      </c>
      <c r="D21" t="n">
        <v>8504</v>
      </c>
      <c r="E21" t="n">
        <v>8348</v>
      </c>
      <c r="F21" t="n">
        <v>7789</v>
      </c>
      <c r="G21" t="n">
        <v>7580</v>
      </c>
      <c r="H21" t="n">
        <v>7204</v>
      </c>
      <c r="I21" t="n">
        <v>7017</v>
      </c>
      <c r="J21" t="n">
        <v>6534</v>
      </c>
      <c r="K21" t="n">
        <v>6157</v>
      </c>
      <c r="L21" t="n">
        <v>5842</v>
      </c>
      <c r="M21" t="inlineStr">
        <is>
          <t>-</t>
        </is>
      </c>
      <c r="N21" t="inlineStr">
        <is>
          <t>-</t>
        </is>
      </c>
      <c r="O21" t="inlineStr">
        <is>
          <t>-</t>
        </is>
      </c>
      <c r="P21" t="inlineStr">
        <is>
          <t>-</t>
        </is>
      </c>
    </row>
    <row r="22">
      <c r="A22" s="5" t="inlineStr">
        <is>
          <t>Operatives Ergebnis (EBIT)</t>
        </is>
      </c>
      <c r="B22" s="5" t="inlineStr">
        <is>
          <t>EBIT Earning Before Interest &amp; Tax</t>
        </is>
      </c>
      <c r="C22" t="n">
        <v>3633</v>
      </c>
      <c r="D22" t="n">
        <v>3137</v>
      </c>
      <c r="E22" t="n">
        <v>3352</v>
      </c>
      <c r="F22" t="n">
        <v>2755</v>
      </c>
      <c r="G22" t="n">
        <v>3075</v>
      </c>
      <c r="H22" t="n">
        <v>2780</v>
      </c>
      <c r="I22" t="n">
        <v>2554</v>
      </c>
      <c r="J22" t="n">
        <v>3691</v>
      </c>
      <c r="K22" t="n">
        <v>2215</v>
      </c>
      <c r="L22" t="n">
        <v>2298</v>
      </c>
      <c r="M22" t="inlineStr">
        <is>
          <t>-</t>
        </is>
      </c>
      <c r="N22" t="inlineStr">
        <is>
          <t>-</t>
        </is>
      </c>
      <c r="O22" t="inlineStr">
        <is>
          <t>-</t>
        </is>
      </c>
      <c r="P22" t="inlineStr">
        <is>
          <t>-</t>
        </is>
      </c>
    </row>
    <row r="23">
      <c r="A23" s="5" t="inlineStr">
        <is>
          <t>Finanzergebnis</t>
        </is>
      </c>
      <c r="B23" s="5" t="inlineStr">
        <is>
          <t>Financial Result</t>
        </is>
      </c>
      <c r="C23" t="n">
        <v>-349</v>
      </c>
      <c r="D23" t="n">
        <v>-285</v>
      </c>
      <c r="E23" t="n">
        <v>-444</v>
      </c>
      <c r="F23" t="n">
        <v>-343</v>
      </c>
      <c r="G23" t="n">
        <v>-237</v>
      </c>
      <c r="H23" t="n">
        <v>-340</v>
      </c>
      <c r="I23" t="n">
        <v>-447</v>
      </c>
      <c r="J23" t="n">
        <v>-57</v>
      </c>
      <c r="K23" t="n">
        <v>-190</v>
      </c>
      <c r="L23" t="n">
        <v>-316</v>
      </c>
      <c r="M23" t="inlineStr">
        <is>
          <t>-</t>
        </is>
      </c>
      <c r="N23" t="inlineStr">
        <is>
          <t>-</t>
        </is>
      </c>
      <c r="O23" t="inlineStr">
        <is>
          <t>-</t>
        </is>
      </c>
      <c r="P23" t="inlineStr">
        <is>
          <t>-</t>
        </is>
      </c>
    </row>
    <row r="24">
      <c r="A24" s="5" t="inlineStr">
        <is>
          <t>Ergebnis vor Steuer (EBT)</t>
        </is>
      </c>
      <c r="B24" s="5" t="inlineStr">
        <is>
          <t>EBT Earning Before Tax</t>
        </is>
      </c>
      <c r="C24" t="n">
        <v>3284</v>
      </c>
      <c r="D24" t="n">
        <v>2852</v>
      </c>
      <c r="E24" t="n">
        <v>2908</v>
      </c>
      <c r="F24" t="n">
        <v>2412</v>
      </c>
      <c r="G24" t="n">
        <v>2838</v>
      </c>
      <c r="H24" t="n">
        <v>2440</v>
      </c>
      <c r="I24" t="n">
        <v>2107</v>
      </c>
      <c r="J24" t="n">
        <v>3634</v>
      </c>
      <c r="K24" t="n">
        <v>2025</v>
      </c>
      <c r="L24" t="n">
        <v>1982</v>
      </c>
      <c r="M24" t="inlineStr">
        <is>
          <t>-</t>
        </is>
      </c>
      <c r="N24" t="inlineStr">
        <is>
          <t>-</t>
        </is>
      </c>
      <c r="O24" t="inlineStr">
        <is>
          <t>-</t>
        </is>
      </c>
      <c r="P24" t="inlineStr">
        <is>
          <t>-</t>
        </is>
      </c>
    </row>
    <row r="25">
      <c r="A25" s="5" t="inlineStr">
        <is>
          <t>Ergebnis nach Steuer</t>
        </is>
      </c>
      <c r="B25" s="5" t="inlineStr">
        <is>
          <t>Earnings after tax</t>
        </is>
      </c>
      <c r="C25" t="n">
        <v>2374</v>
      </c>
      <c r="D25" t="n">
        <v>2095</v>
      </c>
      <c r="E25" t="n">
        <v>2153</v>
      </c>
      <c r="F25" t="n">
        <v>1739</v>
      </c>
      <c r="G25" t="n">
        <v>2141</v>
      </c>
      <c r="H25" t="n">
        <v>1708</v>
      </c>
      <c r="I25" t="n">
        <v>1587</v>
      </c>
      <c r="J25" t="n">
        <v>3109</v>
      </c>
      <c r="K25" t="n">
        <v>1560</v>
      </c>
      <c r="L25" t="n">
        <v>1579</v>
      </c>
      <c r="M25" t="inlineStr">
        <is>
          <t>-</t>
        </is>
      </c>
      <c r="N25" t="inlineStr">
        <is>
          <t>-</t>
        </is>
      </c>
      <c r="O25" t="inlineStr">
        <is>
          <t>-</t>
        </is>
      </c>
      <c r="P25" t="inlineStr">
        <is>
          <t>-</t>
        </is>
      </c>
    </row>
    <row r="26">
      <c r="A26" s="5" t="inlineStr">
        <is>
          <t>Minderheitenanteil</t>
        </is>
      </c>
      <c r="B26" s="5" t="inlineStr">
        <is>
          <t>Minority Share</t>
        </is>
      </c>
      <c r="C26" t="n">
        <v>-208</v>
      </c>
      <c r="D26" t="n">
        <v>-192</v>
      </c>
      <c r="E26" t="n">
        <v>-218</v>
      </c>
      <c r="F26" t="n">
        <v>-960</v>
      </c>
      <c r="G26" t="n">
        <v>-1184</v>
      </c>
      <c r="H26" t="n">
        <v>-948</v>
      </c>
      <c r="I26" t="n">
        <v>-904</v>
      </c>
      <c r="J26" t="n">
        <v>-1632</v>
      </c>
      <c r="K26" t="n">
        <v>-843</v>
      </c>
      <c r="L26" t="n">
        <v>-853</v>
      </c>
      <c r="M26" t="inlineStr">
        <is>
          <t>-</t>
        </is>
      </c>
      <c r="N26" t="inlineStr">
        <is>
          <t>-</t>
        </is>
      </c>
      <c r="O26" t="inlineStr">
        <is>
          <t>-</t>
        </is>
      </c>
      <c r="P26" t="inlineStr">
        <is>
          <t>-</t>
        </is>
      </c>
    </row>
    <row r="27">
      <c r="A27" s="5" t="inlineStr">
        <is>
          <t>Jahresüberschuss/-fehlbetrag</t>
        </is>
      </c>
      <c r="B27" s="5" t="inlineStr">
        <is>
          <t>Net Profit</t>
        </is>
      </c>
      <c r="C27" t="n">
        <v>2166</v>
      </c>
      <c r="D27" t="n">
        <v>1903</v>
      </c>
      <c r="E27" t="n">
        <v>1935</v>
      </c>
      <c r="F27" t="n">
        <v>779</v>
      </c>
      <c r="G27" t="n">
        <v>957</v>
      </c>
      <c r="H27" t="n">
        <v>760</v>
      </c>
      <c r="I27" t="n">
        <v>683</v>
      </c>
      <c r="J27" t="n">
        <v>1477</v>
      </c>
      <c r="K27" t="n">
        <v>717</v>
      </c>
      <c r="L27" t="n">
        <v>726</v>
      </c>
      <c r="M27" t="inlineStr">
        <is>
          <t>-</t>
        </is>
      </c>
      <c r="N27" t="inlineStr">
        <is>
          <t>-</t>
        </is>
      </c>
      <c r="O27" t="inlineStr">
        <is>
          <t>-</t>
        </is>
      </c>
      <c r="P27" t="inlineStr">
        <is>
          <t>-</t>
        </is>
      </c>
    </row>
    <row r="28">
      <c r="A28" s="5" t="inlineStr">
        <is>
          <t>Summe Umlaufvermögen</t>
        </is>
      </c>
      <c r="B28" s="5" t="inlineStr">
        <is>
          <t>Current Assets</t>
        </is>
      </c>
      <c r="C28" t="n">
        <v>8419</v>
      </c>
      <c r="D28" t="n">
        <v>9070</v>
      </c>
      <c r="E28" t="n">
        <v>8248</v>
      </c>
      <c r="F28" t="n">
        <v>8137</v>
      </c>
      <c r="G28" t="n">
        <v>5914</v>
      </c>
      <c r="H28" t="n">
        <v>6086</v>
      </c>
      <c r="I28" t="n">
        <v>5495</v>
      </c>
      <c r="J28" t="n">
        <v>5537</v>
      </c>
      <c r="K28" t="inlineStr">
        <is>
          <t>-</t>
        </is>
      </c>
      <c r="L28" t="inlineStr">
        <is>
          <t>-</t>
        </is>
      </c>
      <c r="M28" t="inlineStr">
        <is>
          <t>-</t>
        </is>
      </c>
      <c r="N28" t="inlineStr">
        <is>
          <t>-</t>
        </is>
      </c>
      <c r="O28" t="inlineStr">
        <is>
          <t>-</t>
        </is>
      </c>
      <c r="P28" t="inlineStr">
        <is>
          <t>-</t>
        </is>
      </c>
    </row>
    <row r="29">
      <c r="A29" s="5" t="inlineStr">
        <is>
          <t>Summe Anlagevermögen</t>
        </is>
      </c>
      <c r="B29" s="5" t="inlineStr">
        <is>
          <t>Fixed Assets</t>
        </is>
      </c>
      <c r="C29" t="n">
        <v>38085</v>
      </c>
      <c r="D29" t="n">
        <v>32886</v>
      </c>
      <c r="E29" t="n">
        <v>32786</v>
      </c>
      <c r="F29" t="n">
        <v>31184</v>
      </c>
      <c r="G29" t="n">
        <v>31800</v>
      </c>
      <c r="H29" t="n">
        <v>28744</v>
      </c>
      <c r="I29" t="n">
        <v>27842</v>
      </c>
      <c r="J29" t="n">
        <v>30428</v>
      </c>
      <c r="K29" t="inlineStr">
        <is>
          <t>-</t>
        </is>
      </c>
      <c r="L29" t="inlineStr">
        <is>
          <t>-</t>
        </is>
      </c>
      <c r="M29" t="inlineStr">
        <is>
          <t>-</t>
        </is>
      </c>
      <c r="N29" t="inlineStr">
        <is>
          <t>-</t>
        </is>
      </c>
      <c r="O29" t="inlineStr">
        <is>
          <t>-</t>
        </is>
      </c>
      <c r="P29" t="inlineStr">
        <is>
          <t>-</t>
        </is>
      </c>
    </row>
    <row r="30">
      <c r="A30" s="5" t="inlineStr">
        <is>
          <t>Summe Aktiva</t>
        </is>
      </c>
      <c r="B30" s="5" t="inlineStr">
        <is>
          <t>Total Assets</t>
        </is>
      </c>
      <c r="C30" t="n">
        <v>46504</v>
      </c>
      <c r="D30" t="n">
        <v>41956</v>
      </c>
      <c r="E30" t="n">
        <v>41034</v>
      </c>
      <c r="F30" t="n">
        <v>39321</v>
      </c>
      <c r="G30" t="n">
        <v>37714</v>
      </c>
      <c r="H30" t="n">
        <v>34830</v>
      </c>
      <c r="I30" t="n">
        <v>33337</v>
      </c>
      <c r="J30" t="n">
        <v>35965</v>
      </c>
      <c r="K30" t="inlineStr">
        <is>
          <t>-</t>
        </is>
      </c>
      <c r="L30" t="inlineStr">
        <is>
          <t>-</t>
        </is>
      </c>
      <c r="M30" t="inlineStr">
        <is>
          <t>-</t>
        </is>
      </c>
      <c r="N30" t="inlineStr">
        <is>
          <t>-</t>
        </is>
      </c>
      <c r="O30" t="inlineStr">
        <is>
          <t>-</t>
        </is>
      </c>
      <c r="P30" t="inlineStr">
        <is>
          <t>-</t>
        </is>
      </c>
    </row>
    <row r="31">
      <c r="A31" s="5" t="inlineStr">
        <is>
          <t>Summe kurzfristiges Fremdkapital</t>
        </is>
      </c>
      <c r="B31" s="5" t="inlineStr">
        <is>
          <t>Short-Term Debt</t>
        </is>
      </c>
      <c r="C31" t="n">
        <v>12307</v>
      </c>
      <c r="D31" t="n">
        <v>10450</v>
      </c>
      <c r="E31" t="n">
        <v>10458</v>
      </c>
      <c r="F31" t="n">
        <v>10397</v>
      </c>
      <c r="G31" t="n">
        <v>8516</v>
      </c>
      <c r="H31" t="n">
        <v>8532</v>
      </c>
      <c r="I31" t="n">
        <v>8003</v>
      </c>
      <c r="J31" t="n">
        <v>7800</v>
      </c>
      <c r="K31" t="inlineStr">
        <is>
          <t>-</t>
        </is>
      </c>
      <c r="L31" t="inlineStr">
        <is>
          <t>-</t>
        </is>
      </c>
      <c r="M31" t="inlineStr">
        <is>
          <t>-</t>
        </is>
      </c>
      <c r="N31" t="inlineStr">
        <is>
          <t>-</t>
        </is>
      </c>
      <c r="O31" t="inlineStr">
        <is>
          <t>-</t>
        </is>
      </c>
      <c r="P31" t="inlineStr">
        <is>
          <t>-</t>
        </is>
      </c>
    </row>
    <row r="32">
      <c r="A32" s="5" t="inlineStr">
        <is>
          <t>Summe langfristiges Fremdkapital</t>
        </is>
      </c>
      <c r="B32" s="5" t="inlineStr">
        <is>
          <t>Long-Term Debt</t>
        </is>
      </c>
      <c r="C32" t="n">
        <v>16886</v>
      </c>
      <c r="D32" t="n">
        <v>15966</v>
      </c>
      <c r="E32" t="n">
        <v>16055</v>
      </c>
      <c r="F32" t="n">
        <v>14351</v>
      </c>
      <c r="G32" t="n">
        <v>14128</v>
      </c>
      <c r="H32" t="n">
        <v>12846</v>
      </c>
      <c r="I32" t="n">
        <v>12978</v>
      </c>
      <c r="J32" t="n">
        <v>15360</v>
      </c>
      <c r="K32" t="inlineStr">
        <is>
          <t>-</t>
        </is>
      </c>
      <c r="L32" t="inlineStr">
        <is>
          <t>-</t>
        </is>
      </c>
      <c r="M32" t="inlineStr">
        <is>
          <t>-</t>
        </is>
      </c>
      <c r="N32" t="inlineStr">
        <is>
          <t>-</t>
        </is>
      </c>
      <c r="O32" t="inlineStr">
        <is>
          <t>-</t>
        </is>
      </c>
      <c r="P32" t="inlineStr">
        <is>
          <t>-</t>
        </is>
      </c>
    </row>
    <row r="33">
      <c r="A33" s="5" t="inlineStr">
        <is>
          <t>Summe Fremdkapital</t>
        </is>
      </c>
      <c r="B33" s="5" t="inlineStr">
        <is>
          <t>Total Liabilities</t>
        </is>
      </c>
      <c r="C33" t="n">
        <v>29193</v>
      </c>
      <c r="D33" t="n">
        <v>26416</v>
      </c>
      <c r="E33" t="n">
        <v>26513</v>
      </c>
      <c r="F33" t="n">
        <v>24748</v>
      </c>
      <c r="G33" t="n">
        <v>22644</v>
      </c>
      <c r="H33" t="n">
        <v>21378</v>
      </c>
      <c r="I33" t="n">
        <v>20981</v>
      </c>
      <c r="J33" t="n">
        <v>23160</v>
      </c>
      <c r="K33" t="inlineStr">
        <is>
          <t>-</t>
        </is>
      </c>
      <c r="L33" t="inlineStr">
        <is>
          <t>-</t>
        </is>
      </c>
      <c r="M33" t="inlineStr">
        <is>
          <t>-</t>
        </is>
      </c>
      <c r="N33" t="inlineStr">
        <is>
          <t>-</t>
        </is>
      </c>
      <c r="O33" t="inlineStr">
        <is>
          <t>-</t>
        </is>
      </c>
      <c r="P33" t="inlineStr">
        <is>
          <t>-</t>
        </is>
      </c>
    </row>
    <row r="34">
      <c r="A34" s="5" t="inlineStr">
        <is>
          <t>Minderheitenanteil</t>
        </is>
      </c>
      <c r="B34" s="5" t="inlineStr">
        <is>
          <t>Minority Share</t>
        </is>
      </c>
      <c r="C34" t="n">
        <v>1164</v>
      </c>
      <c r="D34" t="n">
        <v>1182</v>
      </c>
      <c r="E34" t="n">
        <v>1200</v>
      </c>
      <c r="F34" t="n">
        <v>7975</v>
      </c>
      <c r="G34" t="n">
        <v>8320</v>
      </c>
      <c r="H34" t="n">
        <v>7327</v>
      </c>
      <c r="I34" t="n">
        <v>6736</v>
      </c>
      <c r="J34" t="n">
        <v>7017</v>
      </c>
      <c r="K34" t="inlineStr">
        <is>
          <t>-</t>
        </is>
      </c>
      <c r="L34" t="inlineStr">
        <is>
          <t>-</t>
        </is>
      </c>
      <c r="M34" t="inlineStr">
        <is>
          <t>-</t>
        </is>
      </c>
      <c r="N34" t="inlineStr">
        <is>
          <t>-</t>
        </is>
      </c>
      <c r="O34" t="inlineStr">
        <is>
          <t>-</t>
        </is>
      </c>
      <c r="P34" t="inlineStr">
        <is>
          <t>-</t>
        </is>
      </c>
    </row>
    <row r="35">
      <c r="A35" s="5" t="inlineStr">
        <is>
          <t>Summe Eigenkapital</t>
        </is>
      </c>
      <c r="B35" s="5" t="inlineStr">
        <is>
          <t>Equity</t>
        </is>
      </c>
      <c r="C35" t="n">
        <v>16147</v>
      </c>
      <c r="D35" t="n">
        <v>14358</v>
      </c>
      <c r="E35" t="n">
        <v>13321</v>
      </c>
      <c r="F35" t="n">
        <v>6598</v>
      </c>
      <c r="G35" t="n">
        <v>6750</v>
      </c>
      <c r="H35" t="n">
        <v>6125</v>
      </c>
      <c r="I35" t="n">
        <v>5620</v>
      </c>
      <c r="J35" t="n">
        <v>5788</v>
      </c>
      <c r="K35" t="inlineStr">
        <is>
          <t>-</t>
        </is>
      </c>
      <c r="L35" t="inlineStr">
        <is>
          <t>-</t>
        </is>
      </c>
      <c r="M35" t="inlineStr">
        <is>
          <t>-</t>
        </is>
      </c>
      <c r="N35" t="inlineStr">
        <is>
          <t>-</t>
        </is>
      </c>
      <c r="O35" t="inlineStr">
        <is>
          <t>-</t>
        </is>
      </c>
      <c r="P35" t="inlineStr">
        <is>
          <t>-</t>
        </is>
      </c>
    </row>
    <row r="36">
      <c r="A36" s="5" t="inlineStr">
        <is>
          <t>Summe Passiva</t>
        </is>
      </c>
      <c r="B36" s="5" t="inlineStr">
        <is>
          <t>Liabilities &amp; Shareholder Equity</t>
        </is>
      </c>
      <c r="C36" t="n">
        <v>46504</v>
      </c>
      <c r="D36" t="n">
        <v>41956</v>
      </c>
      <c r="E36" t="n">
        <v>41034</v>
      </c>
      <c r="F36" t="n">
        <v>39321</v>
      </c>
      <c r="G36" t="n">
        <v>37714</v>
      </c>
      <c r="H36" t="n">
        <v>34830</v>
      </c>
      <c r="I36" t="n">
        <v>33337</v>
      </c>
      <c r="J36" t="n">
        <v>35965</v>
      </c>
      <c r="K36" t="inlineStr">
        <is>
          <t>-</t>
        </is>
      </c>
      <c r="L36" t="inlineStr">
        <is>
          <t>-</t>
        </is>
      </c>
      <c r="M36" t="inlineStr">
        <is>
          <t>-</t>
        </is>
      </c>
      <c r="N36" t="inlineStr">
        <is>
          <t>-</t>
        </is>
      </c>
      <c r="O36" t="inlineStr">
        <is>
          <t>-</t>
        </is>
      </c>
      <c r="P36" t="inlineStr">
        <is>
          <t>-</t>
        </is>
      </c>
    </row>
    <row r="37">
      <c r="A37" s="5" t="inlineStr">
        <is>
          <t>Mio.Aktien im Umlauf</t>
        </is>
      </c>
      <c r="B37" s="5" t="inlineStr">
        <is>
          <t>Million shares outstanding</t>
        </is>
      </c>
      <c r="C37" t="n">
        <v>576</v>
      </c>
      <c r="D37" t="n">
        <v>576</v>
      </c>
      <c r="E37" t="n">
        <v>576</v>
      </c>
      <c r="F37" t="n">
        <v>576</v>
      </c>
      <c r="G37" t="n">
        <v>576</v>
      </c>
      <c r="H37" t="n">
        <v>574.9</v>
      </c>
      <c r="I37" t="n">
        <v>575.1</v>
      </c>
      <c r="J37" t="n">
        <v>575</v>
      </c>
      <c r="K37" t="n">
        <v>585.1</v>
      </c>
      <c r="L37" t="n">
        <v>562.2</v>
      </c>
      <c r="M37" t="n">
        <v>488.7</v>
      </c>
      <c r="N37" t="n">
        <v>488.9</v>
      </c>
      <c r="O37" t="n">
        <v>489.4</v>
      </c>
      <c r="P37" t="n">
        <v>489.4</v>
      </c>
    </row>
    <row r="38">
      <c r="A38" s="5" t="inlineStr">
        <is>
          <t>Gezeichnetes Kapital (in Mio.)</t>
        </is>
      </c>
      <c r="B38" s="5" t="inlineStr">
        <is>
          <t>Subscribed Capital in M</t>
        </is>
      </c>
      <c r="C38" t="n">
        <v>922</v>
      </c>
      <c r="D38" t="n">
        <v>922</v>
      </c>
      <c r="E38" t="n">
        <v>922</v>
      </c>
      <c r="F38" t="n">
        <v>922</v>
      </c>
      <c r="G38" t="n">
        <v>922</v>
      </c>
      <c r="H38" t="n">
        <v>922</v>
      </c>
      <c r="I38" t="n">
        <v>922</v>
      </c>
      <c r="J38" t="n">
        <v>922</v>
      </c>
      <c r="K38" t="n">
        <v>922</v>
      </c>
      <c r="L38" t="n">
        <v>922</v>
      </c>
      <c r="M38" t="n">
        <v>784</v>
      </c>
      <c r="N38" t="n">
        <v>784</v>
      </c>
      <c r="O38" t="n">
        <v>784</v>
      </c>
      <c r="P38" t="n">
        <v>784</v>
      </c>
    </row>
    <row r="39">
      <c r="A39" s="5" t="inlineStr">
        <is>
          <t>Ergebnis je Aktie (brutto)</t>
        </is>
      </c>
      <c r="B39" s="5" t="inlineStr">
        <is>
          <t>Earnings per share</t>
        </is>
      </c>
      <c r="C39" t="n">
        <v>5.7</v>
      </c>
      <c r="D39" t="n">
        <v>4.95</v>
      </c>
      <c r="E39" t="n">
        <v>5.05</v>
      </c>
      <c r="F39" t="n">
        <v>4.19</v>
      </c>
      <c r="G39" t="n">
        <v>4.93</v>
      </c>
      <c r="H39" t="n">
        <v>4.24</v>
      </c>
      <c r="I39" t="n">
        <v>3.66</v>
      </c>
      <c r="J39" t="n">
        <v>6.32</v>
      </c>
      <c r="K39" t="n">
        <v>3.46</v>
      </c>
      <c r="L39" t="n">
        <v>3.53</v>
      </c>
      <c r="M39" t="inlineStr">
        <is>
          <t>-</t>
        </is>
      </c>
      <c r="N39" t="inlineStr">
        <is>
          <t>-</t>
        </is>
      </c>
      <c r="O39" t="inlineStr">
        <is>
          <t>-</t>
        </is>
      </c>
      <c r="P39" t="inlineStr">
        <is>
          <t>-</t>
        </is>
      </c>
    </row>
    <row r="40">
      <c r="A40" s="5" t="inlineStr">
        <is>
          <t>Ergebnis je Aktie (unverwässert)</t>
        </is>
      </c>
      <c r="B40" s="5" t="inlineStr">
        <is>
          <t>Basic Earnings per share</t>
        </is>
      </c>
      <c r="C40" t="n">
        <v>3.78</v>
      </c>
      <c r="D40" t="n">
        <v>3.34</v>
      </c>
      <c r="E40" t="n">
        <v>3.39</v>
      </c>
      <c r="F40" t="n">
        <v>2.7</v>
      </c>
      <c r="G40" t="n">
        <v>3.31</v>
      </c>
      <c r="H40" t="n">
        <v>2.64</v>
      </c>
      <c r="I40" t="n">
        <v>2.37</v>
      </c>
      <c r="J40" t="n">
        <v>5.13</v>
      </c>
      <c r="K40" t="n">
        <v>2.44</v>
      </c>
      <c r="L40" t="n">
        <v>2.55</v>
      </c>
      <c r="M40" t="n">
        <v>2.08</v>
      </c>
      <c r="N40" t="n">
        <v>0.43</v>
      </c>
      <c r="O40" t="n">
        <v>1.65</v>
      </c>
      <c r="P40" t="n">
        <v>1.65</v>
      </c>
    </row>
    <row r="41">
      <c r="A41" s="5" t="inlineStr">
        <is>
          <t>Ergebnis je Aktie (verwässert)</t>
        </is>
      </c>
      <c r="B41" s="5" t="inlineStr">
        <is>
          <t>Diluted Earnings per share</t>
        </is>
      </c>
      <c r="C41" t="n">
        <v>3.77</v>
      </c>
      <c r="D41" t="n">
        <v>3.34</v>
      </c>
      <c r="E41" t="n">
        <v>3.39</v>
      </c>
      <c r="F41" t="n">
        <v>2.7</v>
      </c>
      <c r="G41" t="n">
        <v>3.3</v>
      </c>
      <c r="H41" t="n">
        <v>2.63</v>
      </c>
      <c r="I41" t="n">
        <v>2.37</v>
      </c>
      <c r="J41" t="n">
        <v>5.12</v>
      </c>
      <c r="K41" t="n">
        <v>2.44</v>
      </c>
      <c r="L41" t="n">
        <v>2.55</v>
      </c>
      <c r="M41" t="n">
        <v>2.08</v>
      </c>
      <c r="N41" t="n">
        <v>0.43</v>
      </c>
      <c r="O41" t="n">
        <v>1.65</v>
      </c>
      <c r="P41" t="n">
        <v>1.65</v>
      </c>
    </row>
    <row r="42">
      <c r="A42" s="5" t="inlineStr">
        <is>
          <t>Dividende je Aktie</t>
        </is>
      </c>
      <c r="B42" s="5" t="inlineStr">
        <is>
          <t>Dividend per share</t>
        </is>
      </c>
      <c r="C42" t="n">
        <v>1.68</v>
      </c>
      <c r="D42" t="n">
        <v>1.6</v>
      </c>
      <c r="E42" t="n">
        <v>1.47</v>
      </c>
      <c r="F42" t="n">
        <v>1.34</v>
      </c>
      <c r="G42" t="n">
        <v>1.3</v>
      </c>
      <c r="H42" t="n">
        <v>1.1</v>
      </c>
      <c r="I42" t="n">
        <v>0.89</v>
      </c>
      <c r="J42" t="n">
        <v>0.89</v>
      </c>
      <c r="K42" t="n">
        <v>0.83</v>
      </c>
      <c r="L42" t="n">
        <v>0.76</v>
      </c>
      <c r="M42" t="n">
        <v>0.65</v>
      </c>
      <c r="N42" t="n">
        <v>0.62</v>
      </c>
      <c r="O42" t="n">
        <v>0.7</v>
      </c>
      <c r="P42" t="n">
        <v>0.7</v>
      </c>
    </row>
    <row r="43">
      <c r="A43" s="5" t="inlineStr">
        <is>
          <t>Dividendenausschüttung in Mio</t>
        </is>
      </c>
      <c r="B43" s="5" t="inlineStr">
        <is>
          <t>Dividend Payment in M</t>
        </is>
      </c>
      <c r="C43" t="inlineStr">
        <is>
          <t>-</t>
        </is>
      </c>
      <c r="D43" t="inlineStr">
        <is>
          <t>-</t>
        </is>
      </c>
      <c r="E43" t="inlineStr">
        <is>
          <t>-</t>
        </is>
      </c>
      <c r="F43" t="inlineStr">
        <is>
          <t>-</t>
        </is>
      </c>
      <c r="G43" t="inlineStr">
        <is>
          <t>-</t>
        </is>
      </c>
      <c r="H43" t="inlineStr">
        <is>
          <t>-</t>
        </is>
      </c>
      <c r="I43" t="inlineStr">
        <is>
          <t>-</t>
        </is>
      </c>
      <c r="J43" t="inlineStr">
        <is>
          <t>-</t>
        </is>
      </c>
      <c r="K43" t="inlineStr">
        <is>
          <t>-</t>
        </is>
      </c>
      <c r="L43" t="inlineStr">
        <is>
          <t>-</t>
        </is>
      </c>
      <c r="M43" t="inlineStr">
        <is>
          <t>-</t>
        </is>
      </c>
      <c r="N43" t="inlineStr">
        <is>
          <t>-</t>
        </is>
      </c>
      <c r="O43" t="inlineStr">
        <is>
          <t>-</t>
        </is>
      </c>
      <c r="P43" t="inlineStr">
        <is>
          <t>-</t>
        </is>
      </c>
    </row>
    <row r="44">
      <c r="A44" s="5" t="inlineStr">
        <is>
          <t>Umsatz je Aktie</t>
        </is>
      </c>
      <c r="B44" s="5" t="inlineStr">
        <is>
          <t>Revenue per share</t>
        </is>
      </c>
      <c r="C44" t="n">
        <v>41.61</v>
      </c>
      <c r="D44" t="n">
        <v>39.01</v>
      </c>
      <c r="E44" t="n">
        <v>38</v>
      </c>
      <c r="F44" t="n">
        <v>36.1</v>
      </c>
      <c r="G44" t="n">
        <v>35.61</v>
      </c>
      <c r="H44" t="n">
        <v>33.5</v>
      </c>
      <c r="I44" t="n">
        <v>33.39</v>
      </c>
      <c r="J44" t="n">
        <v>31.97</v>
      </c>
      <c r="K44" t="n">
        <v>29.27</v>
      </c>
      <c r="L44" t="n">
        <v>28.7</v>
      </c>
      <c r="M44" t="inlineStr">
        <is>
          <t>-</t>
        </is>
      </c>
      <c r="N44" t="inlineStr">
        <is>
          <t>-</t>
        </is>
      </c>
      <c r="O44" t="inlineStr">
        <is>
          <t>-</t>
        </is>
      </c>
      <c r="P44" t="inlineStr">
        <is>
          <t>-</t>
        </is>
      </c>
    </row>
    <row r="45">
      <c r="A45" s="5" t="inlineStr">
        <is>
          <t>Buchwert je Aktie</t>
        </is>
      </c>
      <c r="B45" s="5" t="inlineStr">
        <is>
          <t>Book value per share</t>
        </is>
      </c>
      <c r="C45" t="n">
        <v>28.03</v>
      </c>
      <c r="D45" t="n">
        <v>24.93</v>
      </c>
      <c r="E45" t="n">
        <v>23.13</v>
      </c>
      <c r="F45" t="n">
        <v>11.45</v>
      </c>
      <c r="G45" t="n">
        <v>11.72</v>
      </c>
      <c r="H45" t="n">
        <v>10.65</v>
      </c>
      <c r="I45" t="n">
        <v>9.77</v>
      </c>
      <c r="J45" t="n">
        <v>10.07</v>
      </c>
      <c r="K45" t="inlineStr">
        <is>
          <t>-</t>
        </is>
      </c>
      <c r="L45" t="inlineStr">
        <is>
          <t>-</t>
        </is>
      </c>
      <c r="M45" t="inlineStr">
        <is>
          <t>-</t>
        </is>
      </c>
      <c r="N45" t="inlineStr">
        <is>
          <t>-</t>
        </is>
      </c>
      <c r="O45" t="inlineStr">
        <is>
          <t>-</t>
        </is>
      </c>
      <c r="P45" t="inlineStr">
        <is>
          <t>-</t>
        </is>
      </c>
    </row>
    <row r="46">
      <c r="A46" s="5" t="inlineStr">
        <is>
          <t>Cashflow je Aktie</t>
        </is>
      </c>
      <c r="B46" s="5" t="inlineStr">
        <is>
          <t>Cashflow per share</t>
        </is>
      </c>
      <c r="C46" t="n">
        <v>9.84</v>
      </c>
      <c r="D46" t="n">
        <v>7.62</v>
      </c>
      <c r="E46" t="n">
        <v>6.74</v>
      </c>
      <c r="F46" t="n">
        <v>6.45</v>
      </c>
      <c r="G46" t="n">
        <v>6.06</v>
      </c>
      <c r="H46" t="n">
        <v>5.32</v>
      </c>
      <c r="I46" t="n">
        <v>5.07</v>
      </c>
      <c r="J46" t="n">
        <v>4.69</v>
      </c>
      <c r="K46" t="inlineStr">
        <is>
          <t>-</t>
        </is>
      </c>
      <c r="L46" t="inlineStr">
        <is>
          <t>-</t>
        </is>
      </c>
      <c r="M46" t="inlineStr">
        <is>
          <t>-</t>
        </is>
      </c>
      <c r="N46" t="inlineStr">
        <is>
          <t>-</t>
        </is>
      </c>
      <c r="O46" t="inlineStr">
        <is>
          <t>-</t>
        </is>
      </c>
      <c r="P46" t="inlineStr">
        <is>
          <t>-</t>
        </is>
      </c>
    </row>
    <row r="47">
      <c r="A47" s="5" t="inlineStr">
        <is>
          <t>Bilanzsumme je Aktie</t>
        </is>
      </c>
      <c r="B47" s="5" t="inlineStr">
        <is>
          <t>Total assets per share</t>
        </is>
      </c>
      <c r="C47" t="n">
        <v>80.73999999999999</v>
      </c>
      <c r="D47" t="n">
        <v>72.84</v>
      </c>
      <c r="E47" t="n">
        <v>71.23999999999999</v>
      </c>
      <c r="F47" t="n">
        <v>68.27</v>
      </c>
      <c r="G47" t="n">
        <v>65.48</v>
      </c>
      <c r="H47" t="n">
        <v>60.58</v>
      </c>
      <c r="I47" t="n">
        <v>57.97</v>
      </c>
      <c r="J47" t="n">
        <v>62.55</v>
      </c>
      <c r="K47" t="inlineStr">
        <is>
          <t>-</t>
        </is>
      </c>
      <c r="L47" t="inlineStr">
        <is>
          <t>-</t>
        </is>
      </c>
      <c r="M47" t="inlineStr">
        <is>
          <t>-</t>
        </is>
      </c>
      <c r="N47" t="inlineStr">
        <is>
          <t>-</t>
        </is>
      </c>
      <c r="O47" t="inlineStr">
        <is>
          <t>-</t>
        </is>
      </c>
      <c r="P47" t="inlineStr">
        <is>
          <t>-</t>
        </is>
      </c>
    </row>
    <row r="48">
      <c r="A48" s="5" t="inlineStr">
        <is>
          <t>Personal am Ende des Jahres</t>
        </is>
      </c>
      <c r="B48" s="5" t="inlineStr">
        <is>
          <t>Staff at the end of year</t>
        </is>
      </c>
      <c r="C48" t="n">
        <v>85853</v>
      </c>
      <c r="D48" t="n">
        <v>85610</v>
      </c>
      <c r="E48" t="n">
        <v>80425</v>
      </c>
      <c r="F48" t="n">
        <v>73525</v>
      </c>
      <c r="G48" t="n">
        <v>73767</v>
      </c>
      <c r="H48" t="n">
        <v>76136</v>
      </c>
      <c r="I48" t="n">
        <v>80933</v>
      </c>
      <c r="J48" t="n">
        <v>76191</v>
      </c>
      <c r="K48" t="n">
        <v>64252</v>
      </c>
      <c r="L48" t="n">
        <v>65730</v>
      </c>
      <c r="M48" t="n">
        <v>55301</v>
      </c>
      <c r="N48" t="n">
        <v>56208</v>
      </c>
      <c r="O48" t="n">
        <v>46439</v>
      </c>
      <c r="P48" t="n">
        <v>46439</v>
      </c>
    </row>
    <row r="49">
      <c r="A49" s="5" t="inlineStr">
        <is>
          <t>Personalaufwand in Mio. EUR</t>
        </is>
      </c>
      <c r="B49" s="5" t="inlineStr">
        <is>
          <t>Personnel expenses in M</t>
        </is>
      </c>
      <c r="C49" t="n">
        <v>3880</v>
      </c>
      <c r="D49" t="n">
        <v>3749</v>
      </c>
      <c r="E49" t="n">
        <v>3550</v>
      </c>
      <c r="F49" t="n">
        <v>3263</v>
      </c>
      <c r="G49" t="n">
        <v>3322</v>
      </c>
      <c r="H49" t="n">
        <v>3080</v>
      </c>
      <c r="I49" t="n">
        <v>3108</v>
      </c>
      <c r="J49" t="n">
        <v>3037</v>
      </c>
      <c r="K49" t="n">
        <v>2838</v>
      </c>
      <c r="L49" t="n">
        <v>2680</v>
      </c>
      <c r="M49" t="n">
        <v>2379</v>
      </c>
      <c r="N49" t="n">
        <v>2415</v>
      </c>
      <c r="O49" t="n">
        <v>1951</v>
      </c>
      <c r="P49" t="n">
        <v>1951</v>
      </c>
    </row>
    <row r="50">
      <c r="A50" s="5" t="inlineStr">
        <is>
          <t>Aufwand je Mitarbeiter in EUR</t>
        </is>
      </c>
      <c r="B50" s="5" t="inlineStr">
        <is>
          <t>Effort per employee</t>
        </is>
      </c>
      <c r="C50" t="n">
        <v>45194</v>
      </c>
      <c r="D50" t="n">
        <v>43792</v>
      </c>
      <c r="E50" t="n">
        <v>44141</v>
      </c>
      <c r="F50" t="n">
        <v>44379</v>
      </c>
      <c r="G50" t="n">
        <v>45034</v>
      </c>
      <c r="H50" t="n">
        <v>40454</v>
      </c>
      <c r="I50" t="n">
        <v>38402</v>
      </c>
      <c r="J50" t="n">
        <v>39860</v>
      </c>
      <c r="K50" t="n">
        <v>44170</v>
      </c>
      <c r="L50" t="n">
        <v>40773</v>
      </c>
      <c r="M50" t="n">
        <v>43019</v>
      </c>
      <c r="N50" t="n">
        <v>42965</v>
      </c>
      <c r="O50" t="n">
        <v>42012</v>
      </c>
      <c r="P50" t="n">
        <v>42012</v>
      </c>
    </row>
    <row r="51">
      <c r="A51" s="5" t="inlineStr">
        <is>
          <t>Umsatz je Mitarbeiter in EUR</t>
        </is>
      </c>
      <c r="B51" s="5" t="inlineStr">
        <is>
          <t>Turnover per employee</t>
        </is>
      </c>
      <c r="C51" t="n">
        <v>279187</v>
      </c>
      <c r="D51" t="n">
        <v>262481</v>
      </c>
      <c r="E51" t="n">
        <v>272154</v>
      </c>
      <c r="F51" t="n">
        <v>282788</v>
      </c>
      <c r="G51" t="n">
        <v>278051</v>
      </c>
      <c r="H51" t="n">
        <v>252929</v>
      </c>
      <c r="I51" t="n">
        <v>237270</v>
      </c>
      <c r="J51" t="n">
        <v>241275</v>
      </c>
      <c r="K51" t="n">
        <v>266498</v>
      </c>
      <c r="L51" t="n">
        <v>245443</v>
      </c>
      <c r="M51" t="inlineStr">
        <is>
          <t>-</t>
        </is>
      </c>
      <c r="N51" t="inlineStr">
        <is>
          <t>-</t>
        </is>
      </c>
      <c r="O51" t="inlineStr">
        <is>
          <t>-</t>
        </is>
      </c>
      <c r="P51" t="inlineStr">
        <is>
          <t>-</t>
        </is>
      </c>
    </row>
    <row r="52">
      <c r="A52" s="5" t="inlineStr">
        <is>
          <t>Bruttoergebnis je Mitarbeiter in EUR</t>
        </is>
      </c>
      <c r="B52" s="5" t="inlineStr">
        <is>
          <t>Gross Profit per employee</t>
        </is>
      </c>
      <c r="C52" t="n">
        <v>109222</v>
      </c>
      <c r="D52" t="n">
        <v>99334</v>
      </c>
      <c r="E52" t="n">
        <v>103799</v>
      </c>
      <c r="F52" t="n">
        <v>105937</v>
      </c>
      <c r="G52" t="n">
        <v>102756</v>
      </c>
      <c r="H52" t="n">
        <v>94620</v>
      </c>
      <c r="I52" t="n">
        <v>86701</v>
      </c>
      <c r="J52" t="n">
        <v>85758</v>
      </c>
      <c r="K52" t="n">
        <v>95826</v>
      </c>
      <c r="L52" t="n">
        <v>88879</v>
      </c>
      <c r="M52" t="inlineStr">
        <is>
          <t>-</t>
        </is>
      </c>
      <c r="N52" t="inlineStr">
        <is>
          <t>-</t>
        </is>
      </c>
      <c r="O52" t="inlineStr">
        <is>
          <t>-</t>
        </is>
      </c>
      <c r="P52" t="inlineStr">
        <is>
          <t>-</t>
        </is>
      </c>
    </row>
    <row r="53">
      <c r="A53" s="5" t="inlineStr">
        <is>
          <t>Gewinn je Mitarbeiter in EUR</t>
        </is>
      </c>
      <c r="B53" s="5" t="inlineStr">
        <is>
          <t>Earnings per employee</t>
        </is>
      </c>
      <c r="C53" t="n">
        <v>25229</v>
      </c>
      <c r="D53" t="n">
        <v>22229</v>
      </c>
      <c r="E53" t="n">
        <v>24060</v>
      </c>
      <c r="F53" t="n">
        <v>10595</v>
      </c>
      <c r="G53" t="n">
        <v>12973</v>
      </c>
      <c r="H53" t="n">
        <v>9982</v>
      </c>
      <c r="I53" t="n">
        <v>8439</v>
      </c>
      <c r="J53" t="n">
        <v>19385</v>
      </c>
      <c r="K53" t="n">
        <v>11159</v>
      </c>
      <c r="L53" t="n">
        <v>11045</v>
      </c>
      <c r="M53" t="inlineStr">
        <is>
          <t>-</t>
        </is>
      </c>
      <c r="N53" t="inlineStr">
        <is>
          <t>-</t>
        </is>
      </c>
      <c r="O53" t="inlineStr">
        <is>
          <t>-</t>
        </is>
      </c>
      <c r="P53" t="inlineStr">
        <is>
          <t>-</t>
        </is>
      </c>
    </row>
    <row r="54">
      <c r="A54" s="5" t="inlineStr">
        <is>
          <t>KGV (Kurs/Gewinn)</t>
        </is>
      </c>
      <c r="B54" s="5" t="inlineStr">
        <is>
          <t>PE (price/earnings)</t>
        </is>
      </c>
      <c r="C54" t="n">
        <v>25.1</v>
      </c>
      <c r="D54" t="n">
        <v>23.1</v>
      </c>
      <c r="E54" t="n">
        <v>25.6</v>
      </c>
      <c r="F54" t="n">
        <v>26.4</v>
      </c>
      <c r="G54" t="n">
        <v>23.8</v>
      </c>
      <c r="H54" t="n">
        <v>22.3</v>
      </c>
      <c r="I54" t="n">
        <v>20.7</v>
      </c>
      <c r="J54" t="n">
        <v>9.800000000000001</v>
      </c>
      <c r="K54" t="n">
        <v>14.7</v>
      </c>
      <c r="L54" t="n">
        <v>14.4</v>
      </c>
      <c r="M54" t="n">
        <v>17.3</v>
      </c>
      <c r="N54" t="n">
        <v>50.9</v>
      </c>
      <c r="O54" t="n">
        <v>26.8</v>
      </c>
      <c r="P54" t="n">
        <v>26.8</v>
      </c>
    </row>
    <row r="55">
      <c r="A55" s="5" t="inlineStr">
        <is>
          <t>KUV (Kurs/Umsatz)</t>
        </is>
      </c>
      <c r="B55" s="5" t="inlineStr">
        <is>
          <t>PS (price/sales)</t>
        </is>
      </c>
      <c r="C55" t="n">
        <v>2.28</v>
      </c>
      <c r="D55" t="n">
        <v>1.98</v>
      </c>
      <c r="E55" t="n">
        <v>2.29</v>
      </c>
      <c r="F55" t="n">
        <v>1.97</v>
      </c>
      <c r="G55" t="n">
        <v>2.21</v>
      </c>
      <c r="H55" t="n">
        <v>1.76</v>
      </c>
      <c r="I55" t="n">
        <v>1.47</v>
      </c>
      <c r="J55" t="n">
        <v>1.58</v>
      </c>
      <c r="K55" t="n">
        <v>1.22</v>
      </c>
      <c r="L55" t="n">
        <v>1.28</v>
      </c>
      <c r="M55" t="inlineStr">
        <is>
          <t>-</t>
        </is>
      </c>
      <c r="N55" t="inlineStr">
        <is>
          <t>-</t>
        </is>
      </c>
      <c r="O55" t="inlineStr">
        <is>
          <t>-</t>
        </is>
      </c>
      <c r="P55" t="inlineStr">
        <is>
          <t>-</t>
        </is>
      </c>
    </row>
    <row r="56">
      <c r="A56" s="5" t="inlineStr">
        <is>
          <t>KBV (Kurs/Buchwert)</t>
        </is>
      </c>
      <c r="B56" s="5" t="inlineStr">
        <is>
          <t>PB (price/book value)</t>
        </is>
      </c>
      <c r="C56" t="n">
        <v>3.39</v>
      </c>
      <c r="D56" t="n">
        <v>3.1</v>
      </c>
      <c r="E56" t="n">
        <v>3.76</v>
      </c>
      <c r="F56" t="n">
        <v>6.22</v>
      </c>
      <c r="G56" t="n">
        <v>6.72</v>
      </c>
      <c r="H56" t="n">
        <v>5.53</v>
      </c>
      <c r="I56" t="n">
        <v>5.02</v>
      </c>
      <c r="J56" t="n">
        <v>5.01</v>
      </c>
      <c r="K56" t="inlineStr">
        <is>
          <t>-</t>
        </is>
      </c>
      <c r="L56" t="inlineStr">
        <is>
          <t>-</t>
        </is>
      </c>
      <c r="M56" t="inlineStr">
        <is>
          <t>-</t>
        </is>
      </c>
      <c r="N56" t="inlineStr">
        <is>
          <t>-</t>
        </is>
      </c>
      <c r="O56" t="inlineStr">
        <is>
          <t>-</t>
        </is>
      </c>
      <c r="P56" t="inlineStr">
        <is>
          <t>-</t>
        </is>
      </c>
    </row>
    <row r="57">
      <c r="A57" s="5" t="inlineStr">
        <is>
          <t>KCV (Kurs/Cashflow)</t>
        </is>
      </c>
      <c r="B57" s="5" t="inlineStr">
        <is>
          <t>PC (price/cashflow)</t>
        </is>
      </c>
      <c r="C57" t="n">
        <v>9.640000000000001</v>
      </c>
      <c r="D57" t="n">
        <v>10.13</v>
      </c>
      <c r="E57" t="n">
        <v>12.9</v>
      </c>
      <c r="F57" t="n">
        <v>11.04</v>
      </c>
      <c r="G57" t="n">
        <v>13</v>
      </c>
      <c r="H57" t="n">
        <v>11.08</v>
      </c>
      <c r="I57" t="n">
        <v>9.69</v>
      </c>
      <c r="J57" t="n">
        <v>10.77</v>
      </c>
      <c r="K57" t="inlineStr">
        <is>
          <t>-</t>
        </is>
      </c>
      <c r="L57" t="inlineStr">
        <is>
          <t>-</t>
        </is>
      </c>
      <c r="M57" t="inlineStr">
        <is>
          <t>-</t>
        </is>
      </c>
      <c r="N57" t="inlineStr">
        <is>
          <t>-</t>
        </is>
      </c>
      <c r="O57" t="inlineStr">
        <is>
          <t>-</t>
        </is>
      </c>
      <c r="P57" t="inlineStr">
        <is>
          <t>-</t>
        </is>
      </c>
    </row>
    <row r="58">
      <c r="A58" s="5" t="inlineStr">
        <is>
          <t>Dividendenrendite in %</t>
        </is>
      </c>
      <c r="B58" s="5" t="inlineStr">
        <is>
          <t>Dividend Yield in %</t>
        </is>
      </c>
      <c r="C58" t="n">
        <v>1.77</v>
      </c>
      <c r="D58" t="n">
        <v>2.07</v>
      </c>
      <c r="E58" t="n">
        <v>1.69</v>
      </c>
      <c r="F58" t="n">
        <v>1.88</v>
      </c>
      <c r="G58" t="n">
        <v>1.65</v>
      </c>
      <c r="H58" t="n">
        <v>1.87</v>
      </c>
      <c r="I58" t="n">
        <v>1.81</v>
      </c>
      <c r="J58" t="n">
        <v>1.76</v>
      </c>
      <c r="K58" t="n">
        <v>2.32</v>
      </c>
      <c r="L58" t="n">
        <v>2.07</v>
      </c>
      <c r="M58" t="n">
        <v>1.8</v>
      </c>
      <c r="N58" t="n">
        <v>2.83</v>
      </c>
      <c r="O58" t="n">
        <v>1.58</v>
      </c>
      <c r="P58" t="n">
        <v>1.58</v>
      </c>
    </row>
    <row r="59">
      <c r="A59" s="5" t="inlineStr">
        <is>
          <t>Gewinnrendite in %</t>
        </is>
      </c>
      <c r="B59" s="5" t="inlineStr">
        <is>
          <t>Return on profit in %</t>
        </is>
      </c>
      <c r="C59" t="n">
        <v>4</v>
      </c>
      <c r="D59" t="n">
        <v>4.3</v>
      </c>
      <c r="E59" t="n">
        <v>3.9</v>
      </c>
      <c r="F59" t="n">
        <v>3.8</v>
      </c>
      <c r="G59" t="n">
        <v>4.2</v>
      </c>
      <c r="H59" t="n">
        <v>4.5</v>
      </c>
      <c r="I59" t="n">
        <v>4.8</v>
      </c>
      <c r="J59" t="n">
        <v>10.2</v>
      </c>
      <c r="K59" t="n">
        <v>6.8</v>
      </c>
      <c r="L59" t="n">
        <v>7</v>
      </c>
      <c r="M59" t="n">
        <v>5.8</v>
      </c>
      <c r="N59" t="n">
        <v>2</v>
      </c>
      <c r="O59" t="n">
        <v>3.7</v>
      </c>
      <c r="P59" t="n">
        <v>3.7</v>
      </c>
    </row>
    <row r="60">
      <c r="A60" s="5" t="inlineStr">
        <is>
          <t>Eigenkapitalrendite in %</t>
        </is>
      </c>
      <c r="B60" s="5" t="inlineStr">
        <is>
          <t>Return on Equity in %</t>
        </is>
      </c>
      <c r="C60" t="n">
        <v>13.41</v>
      </c>
      <c r="D60" t="n">
        <v>13.25</v>
      </c>
      <c r="E60" t="n">
        <v>14.53</v>
      </c>
      <c r="F60" t="n">
        <v>11.81</v>
      </c>
      <c r="G60" t="n">
        <v>14.18</v>
      </c>
      <c r="H60" t="n">
        <v>12.41</v>
      </c>
      <c r="I60" t="n">
        <v>12.15</v>
      </c>
      <c r="J60" t="n">
        <v>25.52</v>
      </c>
      <c r="K60" t="inlineStr">
        <is>
          <t>-</t>
        </is>
      </c>
      <c r="L60" t="inlineStr">
        <is>
          <t>-</t>
        </is>
      </c>
      <c r="M60" t="inlineStr">
        <is>
          <t>-</t>
        </is>
      </c>
      <c r="N60" t="inlineStr">
        <is>
          <t>-</t>
        </is>
      </c>
      <c r="O60" t="inlineStr">
        <is>
          <t>-</t>
        </is>
      </c>
      <c r="P60" t="inlineStr">
        <is>
          <t>-</t>
        </is>
      </c>
    </row>
    <row r="61">
      <c r="A61" s="5" t="inlineStr">
        <is>
          <t>Umsatzrendite in %</t>
        </is>
      </c>
      <c r="B61" s="5" t="inlineStr">
        <is>
          <t>Return on sales in %</t>
        </is>
      </c>
      <c r="C61" t="n">
        <v>9.039999999999999</v>
      </c>
      <c r="D61" t="n">
        <v>8.470000000000001</v>
      </c>
      <c r="E61" t="n">
        <v>8.84</v>
      </c>
      <c r="F61" t="n">
        <v>3.75</v>
      </c>
      <c r="G61" t="n">
        <v>4.67</v>
      </c>
      <c r="H61" t="n">
        <v>3.95</v>
      </c>
      <c r="I61" t="n">
        <v>3.56</v>
      </c>
      <c r="J61" t="n">
        <v>8.029999999999999</v>
      </c>
      <c r="K61" t="n">
        <v>4.19</v>
      </c>
      <c r="L61" t="n">
        <v>4.5</v>
      </c>
      <c r="M61" t="inlineStr">
        <is>
          <t>-</t>
        </is>
      </c>
      <c r="N61" t="inlineStr">
        <is>
          <t>-</t>
        </is>
      </c>
      <c r="O61" t="inlineStr">
        <is>
          <t>-</t>
        </is>
      </c>
      <c r="P61" t="inlineStr">
        <is>
          <t>-</t>
        </is>
      </c>
    </row>
    <row r="62">
      <c r="A62" s="5" t="inlineStr">
        <is>
          <t>Gesamtkapitalrendite in %</t>
        </is>
      </c>
      <c r="B62" s="5" t="inlineStr">
        <is>
          <t>Total Return on Investment in %</t>
        </is>
      </c>
      <c r="C62" t="n">
        <v>4.66</v>
      </c>
      <c r="D62" t="n">
        <v>4.54</v>
      </c>
      <c r="E62" t="n">
        <v>4.72</v>
      </c>
      <c r="F62" t="n">
        <v>1.98</v>
      </c>
      <c r="G62" t="n">
        <v>2.54</v>
      </c>
      <c r="H62" t="n">
        <v>2.18</v>
      </c>
      <c r="I62" t="n">
        <v>2.05</v>
      </c>
      <c r="J62" t="n">
        <v>4.11</v>
      </c>
      <c r="K62" t="inlineStr">
        <is>
          <t>-</t>
        </is>
      </c>
      <c r="L62" t="inlineStr">
        <is>
          <t>-</t>
        </is>
      </c>
      <c r="M62" t="inlineStr">
        <is>
          <t>-</t>
        </is>
      </c>
      <c r="N62" t="inlineStr">
        <is>
          <t>-</t>
        </is>
      </c>
      <c r="O62" t="inlineStr">
        <is>
          <t>-</t>
        </is>
      </c>
      <c r="P62" t="inlineStr">
        <is>
          <t>-</t>
        </is>
      </c>
    </row>
    <row r="63">
      <c r="A63" s="5" t="inlineStr">
        <is>
          <t>Return on Investment in %</t>
        </is>
      </c>
      <c r="B63" s="5" t="inlineStr">
        <is>
          <t>Return on Investment in %</t>
        </is>
      </c>
      <c r="C63" t="n">
        <v>4.66</v>
      </c>
      <c r="D63" t="n">
        <v>4.54</v>
      </c>
      <c r="E63" t="n">
        <v>4.72</v>
      </c>
      <c r="F63" t="n">
        <v>1.98</v>
      </c>
      <c r="G63" t="n">
        <v>2.54</v>
      </c>
      <c r="H63" t="n">
        <v>2.18</v>
      </c>
      <c r="I63" t="n">
        <v>2.05</v>
      </c>
      <c r="J63" t="n">
        <v>4.11</v>
      </c>
      <c r="K63" t="inlineStr">
        <is>
          <t>-</t>
        </is>
      </c>
      <c r="L63" t="inlineStr">
        <is>
          <t>-</t>
        </is>
      </c>
      <c r="M63" t="inlineStr">
        <is>
          <t>-</t>
        </is>
      </c>
      <c r="N63" t="inlineStr">
        <is>
          <t>-</t>
        </is>
      </c>
      <c r="O63" t="inlineStr">
        <is>
          <t>-</t>
        </is>
      </c>
      <c r="P63" t="inlineStr">
        <is>
          <t>-</t>
        </is>
      </c>
    </row>
    <row r="64">
      <c r="A64" s="5" t="inlineStr">
        <is>
          <t>Arbeitsintensität in %</t>
        </is>
      </c>
      <c r="B64" s="5" t="inlineStr">
        <is>
          <t>Work Intensity in %</t>
        </is>
      </c>
      <c r="C64" t="n">
        <v>18.1</v>
      </c>
      <c r="D64" t="n">
        <v>21.62</v>
      </c>
      <c r="E64" t="n">
        <v>20.1</v>
      </c>
      <c r="F64" t="n">
        <v>20.69</v>
      </c>
      <c r="G64" t="n">
        <v>15.68</v>
      </c>
      <c r="H64" t="n">
        <v>17.47</v>
      </c>
      <c r="I64" t="n">
        <v>16.48</v>
      </c>
      <c r="J64" t="n">
        <v>15.4</v>
      </c>
      <c r="K64" t="inlineStr">
        <is>
          <t>-</t>
        </is>
      </c>
      <c r="L64" t="inlineStr">
        <is>
          <t>-</t>
        </is>
      </c>
      <c r="M64" t="inlineStr">
        <is>
          <t>-</t>
        </is>
      </c>
      <c r="N64" t="inlineStr">
        <is>
          <t>-</t>
        </is>
      </c>
      <c r="O64" t="inlineStr">
        <is>
          <t>-</t>
        </is>
      </c>
      <c r="P64" t="inlineStr">
        <is>
          <t>-</t>
        </is>
      </c>
    </row>
    <row r="65">
      <c r="A65" s="5" t="inlineStr">
        <is>
          <t>Eigenkapitalquote in %</t>
        </is>
      </c>
      <c r="B65" s="5" t="inlineStr">
        <is>
          <t>Equity Ratio in %</t>
        </is>
      </c>
      <c r="C65" t="n">
        <v>34.72</v>
      </c>
      <c r="D65" t="n">
        <v>34.22</v>
      </c>
      <c r="E65" t="n">
        <v>32.46</v>
      </c>
      <c r="F65" t="n">
        <v>16.78</v>
      </c>
      <c r="G65" t="n">
        <v>17.9</v>
      </c>
      <c r="H65" t="n">
        <v>17.59</v>
      </c>
      <c r="I65" t="n">
        <v>16.86</v>
      </c>
      <c r="J65" t="n">
        <v>16.09</v>
      </c>
      <c r="K65" t="inlineStr">
        <is>
          <t>-</t>
        </is>
      </c>
      <c r="L65" t="inlineStr">
        <is>
          <t>-</t>
        </is>
      </c>
      <c r="M65" t="inlineStr">
        <is>
          <t>-</t>
        </is>
      </c>
      <c r="N65" t="inlineStr">
        <is>
          <t>-</t>
        </is>
      </c>
      <c r="O65" t="inlineStr">
        <is>
          <t>-</t>
        </is>
      </c>
      <c r="P65" t="inlineStr">
        <is>
          <t>-</t>
        </is>
      </c>
    </row>
    <row r="66">
      <c r="A66" s="5" t="inlineStr">
        <is>
          <t>Fremdkapitalquote in %</t>
        </is>
      </c>
      <c r="B66" s="5" t="inlineStr">
        <is>
          <t>Debt Ratio in %</t>
        </is>
      </c>
      <c r="C66" t="n">
        <v>65.28</v>
      </c>
      <c r="D66" t="n">
        <v>65.78</v>
      </c>
      <c r="E66" t="n">
        <v>67.54000000000001</v>
      </c>
      <c r="F66" t="n">
        <v>83.22</v>
      </c>
      <c r="G66" t="n">
        <v>82.09999999999999</v>
      </c>
      <c r="H66" t="n">
        <v>82.41</v>
      </c>
      <c r="I66" t="n">
        <v>83.14</v>
      </c>
      <c r="J66" t="n">
        <v>83.91</v>
      </c>
      <c r="K66" t="inlineStr">
        <is>
          <t>-</t>
        </is>
      </c>
      <c r="L66" t="inlineStr">
        <is>
          <t>-</t>
        </is>
      </c>
      <c r="M66" t="inlineStr">
        <is>
          <t>-</t>
        </is>
      </c>
      <c r="N66" t="inlineStr">
        <is>
          <t>-</t>
        </is>
      </c>
      <c r="O66" t="inlineStr">
        <is>
          <t>-</t>
        </is>
      </c>
      <c r="P66" t="inlineStr">
        <is>
          <t>-</t>
        </is>
      </c>
    </row>
    <row r="67">
      <c r="A67" s="5" t="inlineStr">
        <is>
          <t>Verschuldungsgrad in %</t>
        </is>
      </c>
      <c r="B67" s="5" t="inlineStr">
        <is>
          <t>Finance Gearing in %</t>
        </is>
      </c>
      <c r="C67" t="n">
        <v>188</v>
      </c>
      <c r="D67" t="n">
        <v>192.21</v>
      </c>
      <c r="E67" t="n">
        <v>208.04</v>
      </c>
      <c r="F67" t="n">
        <v>495.95</v>
      </c>
      <c r="G67" t="n">
        <v>458.73</v>
      </c>
      <c r="H67" t="n">
        <v>468.65</v>
      </c>
      <c r="I67" t="n">
        <v>493.19</v>
      </c>
      <c r="J67" t="n">
        <v>521.37</v>
      </c>
      <c r="K67" t="inlineStr">
        <is>
          <t>-</t>
        </is>
      </c>
      <c r="L67" t="inlineStr">
        <is>
          <t>-</t>
        </is>
      </c>
      <c r="M67" t="inlineStr">
        <is>
          <t>-</t>
        </is>
      </c>
      <c r="N67" t="inlineStr">
        <is>
          <t>-</t>
        </is>
      </c>
      <c r="O67" t="inlineStr">
        <is>
          <t>-</t>
        </is>
      </c>
      <c r="P67" t="inlineStr">
        <is>
          <t>-</t>
        </is>
      </c>
    </row>
    <row r="68">
      <c r="A68" s="5" t="inlineStr">
        <is>
          <t>Bruttoergebnis Marge in %</t>
        </is>
      </c>
      <c r="B68" s="5" t="inlineStr">
        <is>
          <t>Gross Profit Marge in %</t>
        </is>
      </c>
      <c r="C68" t="n">
        <v>39.12</v>
      </c>
      <c r="D68" t="n">
        <v>37.84</v>
      </c>
      <c r="E68" t="n">
        <v>38.14</v>
      </c>
      <c r="F68" t="n">
        <v>37.46</v>
      </c>
      <c r="G68" t="n">
        <v>36.96</v>
      </c>
      <c r="H68" t="n">
        <v>37.41</v>
      </c>
      <c r="I68" t="n">
        <v>36.54</v>
      </c>
      <c r="J68" t="n">
        <v>35.54</v>
      </c>
      <c r="K68" t="n">
        <v>35.96</v>
      </c>
      <c r="L68" t="n">
        <v>36.21</v>
      </c>
      <c r="M68" t="inlineStr">
        <is>
          <t>-</t>
        </is>
      </c>
      <c r="N68" t="inlineStr">
        <is>
          <t>-</t>
        </is>
      </c>
      <c r="O68" t="inlineStr">
        <is>
          <t>-</t>
        </is>
      </c>
    </row>
    <row r="69">
      <c r="A69" s="5" t="inlineStr">
        <is>
          <t>Kurzfristige Vermögensquote in %</t>
        </is>
      </c>
      <c r="B69" s="5" t="inlineStr">
        <is>
          <t>Current Assets Ratio in %</t>
        </is>
      </c>
      <c r="C69" t="n">
        <v>18.1</v>
      </c>
      <c r="D69" t="n">
        <v>21.62</v>
      </c>
      <c r="E69" t="n">
        <v>20.1</v>
      </c>
      <c r="F69" t="n">
        <v>20.69</v>
      </c>
      <c r="G69" t="n">
        <v>15.68</v>
      </c>
      <c r="H69" t="n">
        <v>17.47</v>
      </c>
      <c r="I69" t="n">
        <v>16.48</v>
      </c>
      <c r="J69" t="n">
        <v>15.4</v>
      </c>
      <c r="K69" t="inlineStr">
        <is>
          <t>-</t>
        </is>
      </c>
      <c r="L69" t="inlineStr">
        <is>
          <t>-</t>
        </is>
      </c>
      <c r="M69" t="inlineStr">
        <is>
          <t>-</t>
        </is>
      </c>
      <c r="N69" t="inlineStr">
        <is>
          <t>-</t>
        </is>
      </c>
      <c r="O69" t="inlineStr">
        <is>
          <t>-</t>
        </is>
      </c>
    </row>
    <row r="70">
      <c r="A70" s="5" t="inlineStr">
        <is>
          <t>Nettogewinn Marge in %</t>
        </is>
      </c>
      <c r="B70" s="5" t="inlineStr">
        <is>
          <t>Net Profit Marge in %</t>
        </is>
      </c>
      <c r="C70" t="n">
        <v>9.039999999999999</v>
      </c>
      <c r="D70" t="n">
        <v>8.470000000000001</v>
      </c>
      <c r="E70" t="n">
        <v>8.84</v>
      </c>
      <c r="F70" t="n">
        <v>3.75</v>
      </c>
      <c r="G70" t="n">
        <v>4.67</v>
      </c>
      <c r="H70" t="n">
        <v>3.95</v>
      </c>
      <c r="I70" t="n">
        <v>3.56</v>
      </c>
      <c r="J70" t="n">
        <v>8.029999999999999</v>
      </c>
      <c r="K70" t="n">
        <v>4.19</v>
      </c>
      <c r="L70" t="n">
        <v>4.5</v>
      </c>
      <c r="M70" t="inlineStr">
        <is>
          <t>-</t>
        </is>
      </c>
      <c r="N70" t="inlineStr">
        <is>
          <t>-</t>
        </is>
      </c>
      <c r="O70" t="inlineStr">
        <is>
          <t>-</t>
        </is>
      </c>
    </row>
    <row r="71">
      <c r="A71" s="5" t="inlineStr">
        <is>
          <t>Operative Ergebnis Marge in %</t>
        </is>
      </c>
      <c r="B71" s="5" t="inlineStr">
        <is>
          <t>EBIT Marge in %</t>
        </is>
      </c>
      <c r="C71" t="n">
        <v>15.16</v>
      </c>
      <c r="D71" t="n">
        <v>13.96</v>
      </c>
      <c r="E71" t="n">
        <v>15.31</v>
      </c>
      <c r="F71" t="n">
        <v>13.25</v>
      </c>
      <c r="G71" t="n">
        <v>14.99</v>
      </c>
      <c r="H71" t="n">
        <v>14.44</v>
      </c>
      <c r="I71" t="n">
        <v>13.3</v>
      </c>
      <c r="J71" t="n">
        <v>20.08</v>
      </c>
      <c r="K71" t="n">
        <v>12.94</v>
      </c>
      <c r="L71" t="n">
        <v>14.24</v>
      </c>
      <c r="M71" t="inlineStr">
        <is>
          <t>-</t>
        </is>
      </c>
      <c r="N71" t="inlineStr">
        <is>
          <t>-</t>
        </is>
      </c>
      <c r="O71" t="inlineStr">
        <is>
          <t>-</t>
        </is>
      </c>
    </row>
    <row r="72">
      <c r="A72" s="5" t="inlineStr">
        <is>
          <t>Vermögensumsschlag in %</t>
        </is>
      </c>
      <c r="B72" s="5" t="inlineStr">
        <is>
          <t>Asset Turnover in %</t>
        </is>
      </c>
      <c r="C72" t="n">
        <v>51.54</v>
      </c>
      <c r="D72" t="n">
        <v>53.56</v>
      </c>
      <c r="E72" t="n">
        <v>53.34</v>
      </c>
      <c r="F72" t="n">
        <v>52.88</v>
      </c>
      <c r="G72" t="n">
        <v>54.39</v>
      </c>
      <c r="H72" t="n">
        <v>55.29</v>
      </c>
      <c r="I72" t="n">
        <v>57.6</v>
      </c>
      <c r="J72" t="n">
        <v>51.11</v>
      </c>
      <c r="K72" t="inlineStr">
        <is>
          <t>-</t>
        </is>
      </c>
      <c r="L72" t="inlineStr">
        <is>
          <t>-</t>
        </is>
      </c>
      <c r="M72" t="inlineStr">
        <is>
          <t>-</t>
        </is>
      </c>
      <c r="N72" t="inlineStr">
        <is>
          <t>-</t>
        </is>
      </c>
      <c r="O72" t="inlineStr">
        <is>
          <t>-</t>
        </is>
      </c>
    </row>
    <row r="73">
      <c r="A73" s="5" t="inlineStr">
        <is>
          <t>Langfristige Vermögensquote in %</t>
        </is>
      </c>
      <c r="B73" s="5" t="inlineStr">
        <is>
          <t>Non-Current Assets Ratio in %</t>
        </is>
      </c>
      <c r="C73" t="n">
        <v>81.90000000000001</v>
      </c>
      <c r="D73" t="n">
        <v>78.38</v>
      </c>
      <c r="E73" t="n">
        <v>79.90000000000001</v>
      </c>
      <c r="F73" t="n">
        <v>79.31</v>
      </c>
      <c r="G73" t="n">
        <v>84.31999999999999</v>
      </c>
      <c r="H73" t="n">
        <v>82.53</v>
      </c>
      <c r="I73" t="n">
        <v>83.52</v>
      </c>
      <c r="J73" t="n">
        <v>84.59999999999999</v>
      </c>
      <c r="K73" t="inlineStr">
        <is>
          <t>-</t>
        </is>
      </c>
      <c r="L73" t="inlineStr">
        <is>
          <t>-</t>
        </is>
      </c>
      <c r="M73" t="inlineStr">
        <is>
          <t>-</t>
        </is>
      </c>
      <c r="N73" t="inlineStr">
        <is>
          <t>-</t>
        </is>
      </c>
      <c r="O73" t="inlineStr">
        <is>
          <t>-</t>
        </is>
      </c>
    </row>
    <row r="74">
      <c r="A74" s="5" t="inlineStr">
        <is>
          <t>Gesamtkapitalrentabilität</t>
        </is>
      </c>
      <c r="B74" s="5" t="inlineStr">
        <is>
          <t>ROA Return on Assets in %</t>
        </is>
      </c>
      <c r="C74" t="n">
        <v>4.66</v>
      </c>
      <c r="D74" t="n">
        <v>4.54</v>
      </c>
      <c r="E74" t="n">
        <v>4.72</v>
      </c>
      <c r="F74" t="n">
        <v>1.98</v>
      </c>
      <c r="G74" t="n">
        <v>2.54</v>
      </c>
      <c r="H74" t="n">
        <v>2.18</v>
      </c>
      <c r="I74" t="n">
        <v>2.05</v>
      </c>
      <c r="J74" t="n">
        <v>4.11</v>
      </c>
      <c r="K74" t="inlineStr">
        <is>
          <t>-</t>
        </is>
      </c>
      <c r="L74" t="inlineStr">
        <is>
          <t>-</t>
        </is>
      </c>
      <c r="M74" t="inlineStr">
        <is>
          <t>-</t>
        </is>
      </c>
      <c r="N74" t="inlineStr">
        <is>
          <t>-</t>
        </is>
      </c>
      <c r="O74" t="inlineStr">
        <is>
          <t>-</t>
        </is>
      </c>
    </row>
    <row r="75">
      <c r="A75" s="5" t="inlineStr">
        <is>
          <t>Ertrag des eingesetzten Kapitals</t>
        </is>
      </c>
      <c r="B75" s="5" t="inlineStr">
        <is>
          <t>ROCE Return on Cap. Empl. in %</t>
        </is>
      </c>
      <c r="C75" t="n">
        <v>10.62</v>
      </c>
      <c r="D75" t="n">
        <v>9.960000000000001</v>
      </c>
      <c r="E75" t="n">
        <v>10.96</v>
      </c>
      <c r="F75" t="n">
        <v>9.52</v>
      </c>
      <c r="G75" t="n">
        <v>10.53</v>
      </c>
      <c r="H75" t="n">
        <v>10.57</v>
      </c>
      <c r="I75" t="n">
        <v>10.08</v>
      </c>
      <c r="J75" t="n">
        <v>13.1</v>
      </c>
      <c r="K75" t="inlineStr">
        <is>
          <t>-</t>
        </is>
      </c>
      <c r="L75" t="inlineStr">
        <is>
          <t>-</t>
        </is>
      </c>
      <c r="M75" t="inlineStr">
        <is>
          <t>-</t>
        </is>
      </c>
      <c r="N75" t="inlineStr">
        <is>
          <t>-</t>
        </is>
      </c>
      <c r="O75" t="inlineStr">
        <is>
          <t>-</t>
        </is>
      </c>
    </row>
    <row r="76">
      <c r="A76" s="5" t="inlineStr">
        <is>
          <t>Eigenkapital zu Anlagevermögen</t>
        </is>
      </c>
      <c r="B76" s="5" t="inlineStr">
        <is>
          <t>Equity to Fixed Assets in %</t>
        </is>
      </c>
      <c r="C76" t="n">
        <v>42.4</v>
      </c>
      <c r="D76" t="n">
        <v>43.66</v>
      </c>
      <c r="E76" t="n">
        <v>40.63</v>
      </c>
      <c r="F76" t="n">
        <v>21.16</v>
      </c>
      <c r="G76" t="n">
        <v>21.23</v>
      </c>
      <c r="H76" t="n">
        <v>21.31</v>
      </c>
      <c r="I76" t="n">
        <v>20.19</v>
      </c>
      <c r="J76" t="n">
        <v>19.02</v>
      </c>
      <c r="K76" t="inlineStr">
        <is>
          <t>-</t>
        </is>
      </c>
      <c r="L76" t="inlineStr">
        <is>
          <t>-</t>
        </is>
      </c>
      <c r="M76" t="inlineStr">
        <is>
          <t>-</t>
        </is>
      </c>
      <c r="N76" t="inlineStr">
        <is>
          <t>-</t>
        </is>
      </c>
      <c r="O76" t="inlineStr">
        <is>
          <t>-</t>
        </is>
      </c>
    </row>
    <row r="77">
      <c r="A77" s="5" t="inlineStr">
        <is>
          <t>Liquidität Dritten Grades</t>
        </is>
      </c>
      <c r="B77" s="5" t="inlineStr">
        <is>
          <t>Current Ratio in %</t>
        </is>
      </c>
      <c r="C77" t="n">
        <v>68.41</v>
      </c>
      <c r="D77" t="n">
        <v>86.79000000000001</v>
      </c>
      <c r="E77" t="n">
        <v>78.87</v>
      </c>
      <c r="F77" t="n">
        <v>78.26000000000001</v>
      </c>
      <c r="G77" t="n">
        <v>69.45</v>
      </c>
      <c r="H77" t="n">
        <v>71.33</v>
      </c>
      <c r="I77" t="n">
        <v>68.66</v>
      </c>
      <c r="J77" t="n">
        <v>70.98999999999999</v>
      </c>
      <c r="K77" t="inlineStr">
        <is>
          <t>-</t>
        </is>
      </c>
      <c r="L77" t="inlineStr">
        <is>
          <t>-</t>
        </is>
      </c>
      <c r="M77" t="inlineStr">
        <is>
          <t>-</t>
        </is>
      </c>
      <c r="N77" t="inlineStr">
        <is>
          <t>-</t>
        </is>
      </c>
      <c r="O77" t="inlineStr">
        <is>
          <t>-</t>
        </is>
      </c>
    </row>
    <row r="78">
      <c r="A78" s="5" t="inlineStr">
        <is>
          <t>Operativer Cashflow</t>
        </is>
      </c>
      <c r="B78" s="5" t="inlineStr">
        <is>
          <t>Operating Cashflow in M</t>
        </is>
      </c>
      <c r="C78" t="n">
        <v>5552.64</v>
      </c>
      <c r="D78" t="n">
        <v>5834.88</v>
      </c>
      <c r="E78" t="n">
        <v>7430.400000000001</v>
      </c>
      <c r="F78" t="n">
        <v>6359.039999999999</v>
      </c>
      <c r="G78" t="n">
        <v>7488</v>
      </c>
      <c r="H78" t="n">
        <v>6369.892</v>
      </c>
      <c r="I78" t="n">
        <v>5572.719</v>
      </c>
      <c r="J78" t="n">
        <v>6192.75</v>
      </c>
      <c r="K78" t="inlineStr">
        <is>
          <t>-</t>
        </is>
      </c>
      <c r="L78" t="inlineStr">
        <is>
          <t>-</t>
        </is>
      </c>
      <c r="M78" t="inlineStr">
        <is>
          <t>-</t>
        </is>
      </c>
      <c r="N78" t="inlineStr">
        <is>
          <t>-</t>
        </is>
      </c>
      <c r="O78" t="inlineStr">
        <is>
          <t>-</t>
        </is>
      </c>
    </row>
    <row r="79">
      <c r="A79" s="5" t="inlineStr">
        <is>
          <t>Aktienrückkauf</t>
        </is>
      </c>
      <c r="B79" s="5" t="inlineStr">
        <is>
          <t>Share Buyback in M</t>
        </is>
      </c>
      <c r="C79" t="n">
        <v>0</v>
      </c>
      <c r="D79" t="n">
        <v>0</v>
      </c>
      <c r="E79" t="n">
        <v>0</v>
      </c>
      <c r="F79" t="n">
        <v>0</v>
      </c>
      <c r="G79" t="n">
        <v>-1.100000000000023</v>
      </c>
      <c r="H79" t="n">
        <v>0.2000000000000455</v>
      </c>
      <c r="I79" t="n">
        <v>-0.1000000000000227</v>
      </c>
      <c r="J79" t="n">
        <v>10.10000000000002</v>
      </c>
      <c r="K79" t="n">
        <v>-22.89999999999998</v>
      </c>
      <c r="L79" t="n">
        <v>-73.50000000000006</v>
      </c>
      <c r="M79" t="n">
        <v>0.1999999999999886</v>
      </c>
      <c r="N79" t="n">
        <v>0.5</v>
      </c>
      <c r="O79" t="n">
        <v>0</v>
      </c>
    </row>
    <row r="80">
      <c r="A80" s="5" t="inlineStr">
        <is>
          <t>Umsatzwachstum 1J in %</t>
        </is>
      </c>
      <c r="B80" s="5" t="inlineStr">
        <is>
          <t>Revenue Growth 1Y in %</t>
        </is>
      </c>
      <c r="C80" t="n">
        <v>6.67</v>
      </c>
      <c r="D80" t="n">
        <v>2.66</v>
      </c>
      <c r="E80" t="n">
        <v>5.27</v>
      </c>
      <c r="F80" t="n">
        <v>1.37</v>
      </c>
      <c r="G80" t="n">
        <v>6.51</v>
      </c>
      <c r="H80" t="n">
        <v>0.28</v>
      </c>
      <c r="I80" t="n">
        <v>4.46</v>
      </c>
      <c r="J80" t="n">
        <v>7.36</v>
      </c>
      <c r="K80" t="n">
        <v>6.14</v>
      </c>
      <c r="L80" t="inlineStr">
        <is>
          <t>-</t>
        </is>
      </c>
      <c r="M80" t="inlineStr">
        <is>
          <t>-</t>
        </is>
      </c>
      <c r="N80" t="inlineStr">
        <is>
          <t>-</t>
        </is>
      </c>
      <c r="O80" t="inlineStr">
        <is>
          <t>-</t>
        </is>
      </c>
    </row>
    <row r="81">
      <c r="A81" s="5" t="inlineStr">
        <is>
          <t>Umsatzwachstum 3J in %</t>
        </is>
      </c>
      <c r="B81" s="5" t="inlineStr">
        <is>
          <t>Revenue Growth 3Y in %</t>
        </is>
      </c>
      <c r="C81" t="n">
        <v>4.87</v>
      </c>
      <c r="D81" t="n">
        <v>3.1</v>
      </c>
      <c r="E81" t="n">
        <v>4.38</v>
      </c>
      <c r="F81" t="n">
        <v>2.72</v>
      </c>
      <c r="G81" t="n">
        <v>3.75</v>
      </c>
      <c r="H81" t="n">
        <v>4.03</v>
      </c>
      <c r="I81" t="n">
        <v>5.99</v>
      </c>
      <c r="J81" t="inlineStr">
        <is>
          <t>-</t>
        </is>
      </c>
      <c r="K81" t="inlineStr">
        <is>
          <t>-</t>
        </is>
      </c>
      <c r="L81" t="inlineStr">
        <is>
          <t>-</t>
        </is>
      </c>
      <c r="M81" t="inlineStr">
        <is>
          <t>-</t>
        </is>
      </c>
      <c r="N81" t="inlineStr">
        <is>
          <t>-</t>
        </is>
      </c>
      <c r="O81" t="inlineStr">
        <is>
          <t>-</t>
        </is>
      </c>
    </row>
    <row r="82">
      <c r="A82" s="5" t="inlineStr">
        <is>
          <t>Umsatzwachstum 5J in %</t>
        </is>
      </c>
      <c r="B82" s="5" t="inlineStr">
        <is>
          <t>Revenue Growth 5Y in %</t>
        </is>
      </c>
      <c r="C82" t="n">
        <v>4.5</v>
      </c>
      <c r="D82" t="n">
        <v>3.22</v>
      </c>
      <c r="E82" t="n">
        <v>3.58</v>
      </c>
      <c r="F82" t="n">
        <v>4</v>
      </c>
      <c r="G82" t="n">
        <v>4.95</v>
      </c>
      <c r="H82" t="inlineStr">
        <is>
          <t>-</t>
        </is>
      </c>
      <c r="I82" t="inlineStr">
        <is>
          <t>-</t>
        </is>
      </c>
      <c r="J82" t="inlineStr">
        <is>
          <t>-</t>
        </is>
      </c>
      <c r="K82" t="inlineStr">
        <is>
          <t>-</t>
        </is>
      </c>
      <c r="L82" t="inlineStr">
        <is>
          <t>-</t>
        </is>
      </c>
      <c r="M82" t="inlineStr">
        <is>
          <t>-</t>
        </is>
      </c>
      <c r="N82" t="inlineStr">
        <is>
          <t>-</t>
        </is>
      </c>
      <c r="O82" t="inlineStr">
        <is>
          <t>-</t>
        </is>
      </c>
    </row>
    <row r="83">
      <c r="A83" s="5" t="inlineStr">
        <is>
          <t>Umsatzwachstum 10J in %</t>
        </is>
      </c>
      <c r="B83" s="5" t="inlineStr">
        <is>
          <t>Revenue Growth 10Y in %</t>
        </is>
      </c>
      <c r="C83" t="inlineStr">
        <is>
          <t>-</t>
        </is>
      </c>
      <c r="D83" t="inlineStr">
        <is>
          <t>-</t>
        </is>
      </c>
      <c r="E83" t="inlineStr">
        <is>
          <t>-</t>
        </is>
      </c>
      <c r="F83" t="inlineStr">
        <is>
          <t>-</t>
        </is>
      </c>
      <c r="G83" t="inlineStr">
        <is>
          <t>-</t>
        </is>
      </c>
      <c r="H83" t="inlineStr">
        <is>
          <t>-</t>
        </is>
      </c>
      <c r="I83" t="inlineStr">
        <is>
          <t>-</t>
        </is>
      </c>
      <c r="J83" t="inlineStr">
        <is>
          <t>-</t>
        </is>
      </c>
      <c r="K83" t="inlineStr">
        <is>
          <t>-</t>
        </is>
      </c>
      <c r="L83" t="inlineStr">
        <is>
          <t>-</t>
        </is>
      </c>
      <c r="M83" t="inlineStr">
        <is>
          <t>-</t>
        </is>
      </c>
      <c r="N83" t="inlineStr">
        <is>
          <t>-</t>
        </is>
      </c>
      <c r="O83" t="inlineStr">
        <is>
          <t>-</t>
        </is>
      </c>
    </row>
    <row r="84">
      <c r="A84" s="5" t="inlineStr">
        <is>
          <t>Gewinnwachstum 1J in %</t>
        </is>
      </c>
      <c r="B84" s="5" t="inlineStr">
        <is>
          <t>Earnings Growth 1Y in %</t>
        </is>
      </c>
      <c r="C84" t="n">
        <v>13.82</v>
      </c>
      <c r="D84" t="n">
        <v>-1.65</v>
      </c>
      <c r="E84" t="n">
        <v>148.4</v>
      </c>
      <c r="F84" t="n">
        <v>-18.6</v>
      </c>
      <c r="G84" t="n">
        <v>25.92</v>
      </c>
      <c r="H84" t="n">
        <v>11.27</v>
      </c>
      <c r="I84" t="n">
        <v>-53.76</v>
      </c>
      <c r="J84" t="n">
        <v>106</v>
      </c>
      <c r="K84" t="n">
        <v>-1.24</v>
      </c>
      <c r="L84" t="inlineStr">
        <is>
          <t>-</t>
        </is>
      </c>
      <c r="M84" t="inlineStr">
        <is>
          <t>-</t>
        </is>
      </c>
      <c r="N84" t="inlineStr">
        <is>
          <t>-</t>
        </is>
      </c>
      <c r="O84" t="inlineStr">
        <is>
          <t>-</t>
        </is>
      </c>
    </row>
    <row r="85">
      <c r="A85" s="5" t="inlineStr">
        <is>
          <t>Gewinnwachstum 3J in %</t>
        </is>
      </c>
      <c r="B85" s="5" t="inlineStr">
        <is>
          <t>Earnings Growth 3Y in %</t>
        </is>
      </c>
      <c r="C85" t="n">
        <v>53.52</v>
      </c>
      <c r="D85" t="n">
        <v>42.72</v>
      </c>
      <c r="E85" t="n">
        <v>51.91</v>
      </c>
      <c r="F85" t="n">
        <v>6.2</v>
      </c>
      <c r="G85" t="n">
        <v>-5.52</v>
      </c>
      <c r="H85" t="n">
        <v>21.17</v>
      </c>
      <c r="I85" t="n">
        <v>17</v>
      </c>
      <c r="J85" t="inlineStr">
        <is>
          <t>-</t>
        </is>
      </c>
      <c r="K85" t="inlineStr">
        <is>
          <t>-</t>
        </is>
      </c>
      <c r="L85" t="inlineStr">
        <is>
          <t>-</t>
        </is>
      </c>
      <c r="M85" t="inlineStr">
        <is>
          <t>-</t>
        </is>
      </c>
      <c r="N85" t="inlineStr">
        <is>
          <t>-</t>
        </is>
      </c>
      <c r="O85" t="inlineStr">
        <is>
          <t>-</t>
        </is>
      </c>
    </row>
    <row r="86">
      <c r="A86" s="5" t="inlineStr">
        <is>
          <t>Gewinnwachstum 5J in %</t>
        </is>
      </c>
      <c r="B86" s="5" t="inlineStr">
        <is>
          <t>Earnings Growth 5Y in %</t>
        </is>
      </c>
      <c r="C86" t="n">
        <v>33.58</v>
      </c>
      <c r="D86" t="n">
        <v>33.07</v>
      </c>
      <c r="E86" t="n">
        <v>22.65</v>
      </c>
      <c r="F86" t="n">
        <v>14.17</v>
      </c>
      <c r="G86" t="n">
        <v>17.64</v>
      </c>
      <c r="H86" t="inlineStr">
        <is>
          <t>-</t>
        </is>
      </c>
      <c r="I86" t="inlineStr">
        <is>
          <t>-</t>
        </is>
      </c>
      <c r="J86" t="inlineStr">
        <is>
          <t>-</t>
        </is>
      </c>
      <c r="K86" t="inlineStr">
        <is>
          <t>-</t>
        </is>
      </c>
      <c r="L86" t="inlineStr">
        <is>
          <t>-</t>
        </is>
      </c>
      <c r="M86" t="inlineStr">
        <is>
          <t>-</t>
        </is>
      </c>
      <c r="N86" t="inlineStr">
        <is>
          <t>-</t>
        </is>
      </c>
      <c r="O86" t="inlineStr">
        <is>
          <t>-</t>
        </is>
      </c>
    </row>
    <row r="87">
      <c r="A87" s="5" t="inlineStr">
        <is>
          <t>Gewinnwachstum 10J in %</t>
        </is>
      </c>
      <c r="B87" s="5" t="inlineStr">
        <is>
          <t>Earnings Growth 10Y in %</t>
        </is>
      </c>
      <c r="C87" t="inlineStr">
        <is>
          <t>-</t>
        </is>
      </c>
      <c r="D87" t="inlineStr">
        <is>
          <t>-</t>
        </is>
      </c>
      <c r="E87" t="inlineStr">
        <is>
          <t>-</t>
        </is>
      </c>
      <c r="F87" t="inlineStr">
        <is>
          <t>-</t>
        </is>
      </c>
      <c r="G87" t="inlineStr">
        <is>
          <t>-</t>
        </is>
      </c>
      <c r="H87" t="inlineStr">
        <is>
          <t>-</t>
        </is>
      </c>
      <c r="I87" t="inlineStr">
        <is>
          <t>-</t>
        </is>
      </c>
      <c r="J87" t="inlineStr">
        <is>
          <t>-</t>
        </is>
      </c>
      <c r="K87" t="inlineStr">
        <is>
          <t>-</t>
        </is>
      </c>
      <c r="L87" t="inlineStr">
        <is>
          <t>-</t>
        </is>
      </c>
      <c r="M87" t="inlineStr">
        <is>
          <t>-</t>
        </is>
      </c>
      <c r="N87" t="inlineStr">
        <is>
          <t>-</t>
        </is>
      </c>
      <c r="O87" t="inlineStr">
        <is>
          <t>-</t>
        </is>
      </c>
    </row>
    <row r="88">
      <c r="A88" s="5" t="inlineStr">
        <is>
          <t>PEG Ratio</t>
        </is>
      </c>
      <c r="B88" s="5" t="inlineStr">
        <is>
          <t>KGW Kurs/Gewinn/Wachstum</t>
        </is>
      </c>
      <c r="C88" t="n">
        <v>0.75</v>
      </c>
      <c r="D88" t="n">
        <v>0.7</v>
      </c>
      <c r="E88" t="n">
        <v>1.13</v>
      </c>
      <c r="F88" t="n">
        <v>1.86</v>
      </c>
      <c r="G88" t="n">
        <v>1.35</v>
      </c>
      <c r="H88" t="inlineStr">
        <is>
          <t>-</t>
        </is>
      </c>
      <c r="I88" t="inlineStr">
        <is>
          <t>-</t>
        </is>
      </c>
      <c r="J88" t="inlineStr">
        <is>
          <t>-</t>
        </is>
      </c>
      <c r="K88" t="inlineStr">
        <is>
          <t>-</t>
        </is>
      </c>
      <c r="L88" t="inlineStr">
        <is>
          <t>-</t>
        </is>
      </c>
      <c r="M88" t="inlineStr">
        <is>
          <t>-</t>
        </is>
      </c>
      <c r="N88" t="inlineStr">
        <is>
          <t>-</t>
        </is>
      </c>
      <c r="O88" t="inlineStr">
        <is>
          <t>-</t>
        </is>
      </c>
    </row>
    <row r="89">
      <c r="A89" s="5" t="inlineStr">
        <is>
          <t>EBIT-Wachstum 1J in %</t>
        </is>
      </c>
      <c r="B89" s="5" t="inlineStr">
        <is>
          <t>EBIT Growth 1Y in %</t>
        </is>
      </c>
      <c r="C89" t="n">
        <v>15.81</v>
      </c>
      <c r="D89" t="n">
        <v>-6.41</v>
      </c>
      <c r="E89" t="n">
        <v>21.67</v>
      </c>
      <c r="F89" t="n">
        <v>-10.41</v>
      </c>
      <c r="G89" t="n">
        <v>10.61</v>
      </c>
      <c r="H89" t="n">
        <v>8.85</v>
      </c>
      <c r="I89" t="n">
        <v>-30.8</v>
      </c>
      <c r="J89" t="n">
        <v>66.64</v>
      </c>
      <c r="K89" t="n">
        <v>-3.61</v>
      </c>
      <c r="L89" t="inlineStr">
        <is>
          <t>-</t>
        </is>
      </c>
      <c r="M89" t="inlineStr">
        <is>
          <t>-</t>
        </is>
      </c>
      <c r="N89" t="inlineStr">
        <is>
          <t>-</t>
        </is>
      </c>
      <c r="O89" t="inlineStr">
        <is>
          <t>-</t>
        </is>
      </c>
    </row>
    <row r="90">
      <c r="A90" s="5" t="inlineStr">
        <is>
          <t>EBIT-Wachstum 3J in %</t>
        </is>
      </c>
      <c r="B90" s="5" t="inlineStr">
        <is>
          <t>EBIT Growth 3Y in %</t>
        </is>
      </c>
      <c r="C90" t="n">
        <v>10.36</v>
      </c>
      <c r="D90" t="n">
        <v>1.62</v>
      </c>
      <c r="E90" t="n">
        <v>7.29</v>
      </c>
      <c r="F90" t="n">
        <v>3.02</v>
      </c>
      <c r="G90" t="n">
        <v>-3.78</v>
      </c>
      <c r="H90" t="n">
        <v>14.9</v>
      </c>
      <c r="I90" t="n">
        <v>10.74</v>
      </c>
      <c r="J90" t="inlineStr">
        <is>
          <t>-</t>
        </is>
      </c>
      <c r="K90" t="inlineStr">
        <is>
          <t>-</t>
        </is>
      </c>
      <c r="L90" t="inlineStr">
        <is>
          <t>-</t>
        </is>
      </c>
      <c r="M90" t="inlineStr">
        <is>
          <t>-</t>
        </is>
      </c>
      <c r="N90" t="inlineStr">
        <is>
          <t>-</t>
        </is>
      </c>
      <c r="O90" t="inlineStr">
        <is>
          <t>-</t>
        </is>
      </c>
    </row>
    <row r="91">
      <c r="A91" s="5" t="inlineStr">
        <is>
          <t>EBIT-Wachstum 5J in %</t>
        </is>
      </c>
      <c r="B91" s="5" t="inlineStr">
        <is>
          <t>EBIT Growth 5Y in %</t>
        </is>
      </c>
      <c r="C91" t="n">
        <v>6.25</v>
      </c>
      <c r="D91" t="n">
        <v>4.86</v>
      </c>
      <c r="E91" t="n">
        <v>-0.02</v>
      </c>
      <c r="F91" t="n">
        <v>8.98</v>
      </c>
      <c r="G91" t="n">
        <v>10.34</v>
      </c>
      <c r="H91" t="inlineStr">
        <is>
          <t>-</t>
        </is>
      </c>
      <c r="I91" t="inlineStr">
        <is>
          <t>-</t>
        </is>
      </c>
      <c r="J91" t="inlineStr">
        <is>
          <t>-</t>
        </is>
      </c>
      <c r="K91" t="inlineStr">
        <is>
          <t>-</t>
        </is>
      </c>
      <c r="L91" t="inlineStr">
        <is>
          <t>-</t>
        </is>
      </c>
      <c r="M91" t="inlineStr">
        <is>
          <t>-</t>
        </is>
      </c>
      <c r="N91" t="inlineStr">
        <is>
          <t>-</t>
        </is>
      </c>
      <c r="O91" t="inlineStr">
        <is>
          <t>-</t>
        </is>
      </c>
    </row>
    <row r="92">
      <c r="A92" s="5" t="inlineStr">
        <is>
          <t>EBIT-Wachstum 10J in %</t>
        </is>
      </c>
      <c r="B92" s="5" t="inlineStr">
        <is>
          <t>EBIT Growth 10Y in %</t>
        </is>
      </c>
      <c r="C92" t="inlineStr">
        <is>
          <t>-</t>
        </is>
      </c>
      <c r="D92" t="inlineStr">
        <is>
          <t>-</t>
        </is>
      </c>
      <c r="E92" t="inlineStr">
        <is>
          <t>-</t>
        </is>
      </c>
      <c r="F92" t="inlineStr">
        <is>
          <t>-</t>
        </is>
      </c>
      <c r="G92" t="inlineStr">
        <is>
          <t>-</t>
        </is>
      </c>
      <c r="H92" t="inlineStr">
        <is>
          <t>-</t>
        </is>
      </c>
      <c r="I92" t="inlineStr">
        <is>
          <t>-</t>
        </is>
      </c>
      <c r="J92" t="inlineStr">
        <is>
          <t>-</t>
        </is>
      </c>
      <c r="K92" t="inlineStr">
        <is>
          <t>-</t>
        </is>
      </c>
      <c r="L92" t="inlineStr">
        <is>
          <t>-</t>
        </is>
      </c>
      <c r="M92" t="inlineStr">
        <is>
          <t>-</t>
        </is>
      </c>
      <c r="N92" t="inlineStr">
        <is>
          <t>-</t>
        </is>
      </c>
      <c r="O92" t="inlineStr">
        <is>
          <t>-</t>
        </is>
      </c>
    </row>
    <row r="93">
      <c r="A93" s="5" t="inlineStr">
        <is>
          <t>Op.Cashflow Wachstum 1J in %</t>
        </is>
      </c>
      <c r="B93" s="5" t="inlineStr">
        <is>
          <t>Op.Cashflow Wachstum 1Y in %</t>
        </is>
      </c>
      <c r="C93" t="n">
        <v>-4.84</v>
      </c>
      <c r="D93" t="n">
        <v>-21.47</v>
      </c>
      <c r="E93" t="n">
        <v>16.85</v>
      </c>
      <c r="F93" t="n">
        <v>-15.08</v>
      </c>
      <c r="G93" t="n">
        <v>17.33</v>
      </c>
      <c r="H93" t="n">
        <v>14.34</v>
      </c>
      <c r="I93" t="n">
        <v>-10.03</v>
      </c>
      <c r="J93" t="inlineStr">
        <is>
          <t>-</t>
        </is>
      </c>
      <c r="K93" t="inlineStr">
        <is>
          <t>-</t>
        </is>
      </c>
      <c r="L93" t="inlineStr">
        <is>
          <t>-</t>
        </is>
      </c>
      <c r="M93" t="inlineStr">
        <is>
          <t>-</t>
        </is>
      </c>
      <c r="N93" t="inlineStr">
        <is>
          <t>-</t>
        </is>
      </c>
      <c r="O93" t="inlineStr">
        <is>
          <t>-</t>
        </is>
      </c>
    </row>
    <row r="94">
      <c r="A94" s="5" t="inlineStr">
        <is>
          <t>Op.Cashflow Wachstum 3J in %</t>
        </is>
      </c>
      <c r="B94" s="5" t="inlineStr">
        <is>
          <t>Op.Cashflow Wachstum 3Y in %</t>
        </is>
      </c>
      <c r="C94" t="n">
        <v>-3.15</v>
      </c>
      <c r="D94" t="n">
        <v>-6.57</v>
      </c>
      <c r="E94" t="n">
        <v>6.37</v>
      </c>
      <c r="F94" t="n">
        <v>5.53</v>
      </c>
      <c r="G94" t="n">
        <v>7.21</v>
      </c>
      <c r="H94" t="inlineStr">
        <is>
          <t>-</t>
        </is>
      </c>
      <c r="I94" t="inlineStr">
        <is>
          <t>-</t>
        </is>
      </c>
      <c r="J94" t="inlineStr">
        <is>
          <t>-</t>
        </is>
      </c>
      <c r="K94" t="inlineStr">
        <is>
          <t>-</t>
        </is>
      </c>
      <c r="L94" t="inlineStr">
        <is>
          <t>-</t>
        </is>
      </c>
      <c r="M94" t="inlineStr">
        <is>
          <t>-</t>
        </is>
      </c>
      <c r="N94" t="inlineStr">
        <is>
          <t>-</t>
        </is>
      </c>
      <c r="O94" t="inlineStr">
        <is>
          <t>-</t>
        </is>
      </c>
    </row>
    <row r="95">
      <c r="A95" s="5" t="inlineStr">
        <is>
          <t>Op.Cashflow Wachstum 5J in %</t>
        </is>
      </c>
      <c r="B95" s="5" t="inlineStr">
        <is>
          <t>Op.Cashflow Wachstum 5Y in %</t>
        </is>
      </c>
      <c r="C95" t="n">
        <v>-1.44</v>
      </c>
      <c r="D95" t="n">
        <v>2.39</v>
      </c>
      <c r="E95" t="n">
        <v>4.68</v>
      </c>
      <c r="F95" t="inlineStr">
        <is>
          <t>-</t>
        </is>
      </c>
      <c r="G95" t="inlineStr">
        <is>
          <t>-</t>
        </is>
      </c>
      <c r="H95" t="inlineStr">
        <is>
          <t>-</t>
        </is>
      </c>
      <c r="I95" t="inlineStr">
        <is>
          <t>-</t>
        </is>
      </c>
      <c r="J95" t="inlineStr">
        <is>
          <t>-</t>
        </is>
      </c>
      <c r="K95" t="inlineStr">
        <is>
          <t>-</t>
        </is>
      </c>
      <c r="L95" t="inlineStr">
        <is>
          <t>-</t>
        </is>
      </c>
      <c r="M95" t="inlineStr">
        <is>
          <t>-</t>
        </is>
      </c>
      <c r="N95" t="inlineStr">
        <is>
          <t>-</t>
        </is>
      </c>
      <c r="O95" t="inlineStr">
        <is>
          <t>-</t>
        </is>
      </c>
    </row>
    <row r="96">
      <c r="A96" s="5" t="inlineStr">
        <is>
          <t>Op.Cashflow Wachstum 10J in %</t>
        </is>
      </c>
      <c r="B96" s="5" t="inlineStr">
        <is>
          <t>Op.Cashflow Wachstum 10Y in %</t>
        </is>
      </c>
      <c r="C96" t="inlineStr">
        <is>
          <t>-</t>
        </is>
      </c>
      <c r="D96" t="inlineStr">
        <is>
          <t>-</t>
        </is>
      </c>
      <c r="E96" t="inlineStr">
        <is>
          <t>-</t>
        </is>
      </c>
      <c r="F96" t="inlineStr">
        <is>
          <t>-</t>
        </is>
      </c>
      <c r="G96" t="inlineStr">
        <is>
          <t>-</t>
        </is>
      </c>
      <c r="H96" t="inlineStr">
        <is>
          <t>-</t>
        </is>
      </c>
      <c r="I96" t="inlineStr">
        <is>
          <t>-</t>
        </is>
      </c>
      <c r="J96" t="inlineStr">
        <is>
          <t>-</t>
        </is>
      </c>
      <c r="K96" t="inlineStr">
        <is>
          <t>-</t>
        </is>
      </c>
      <c r="L96" t="inlineStr">
        <is>
          <t>-</t>
        </is>
      </c>
      <c r="M96" t="inlineStr">
        <is>
          <t>-</t>
        </is>
      </c>
      <c r="N96" t="inlineStr">
        <is>
          <t>-</t>
        </is>
      </c>
      <c r="O96" t="inlineStr">
        <is>
          <t>-</t>
        </is>
      </c>
    </row>
    <row r="97">
      <c r="A97" s="5" t="inlineStr">
        <is>
          <t>Working Capital in Mio</t>
        </is>
      </c>
      <c r="B97" s="5" t="inlineStr">
        <is>
          <t>Working Capital in M</t>
        </is>
      </c>
      <c r="C97" t="n">
        <v>-3888</v>
      </c>
      <c r="D97" t="n">
        <v>-1380</v>
      </c>
      <c r="E97" t="n">
        <v>-2210</v>
      </c>
      <c r="F97" t="n">
        <v>-2260</v>
      </c>
      <c r="G97" t="n">
        <v>-2602</v>
      </c>
      <c r="H97" t="n">
        <v>-2446</v>
      </c>
      <c r="I97" t="n">
        <v>-2508</v>
      </c>
      <c r="J97" t="n">
        <v>-2263</v>
      </c>
      <c r="K97" t="inlineStr">
        <is>
          <t>-</t>
        </is>
      </c>
      <c r="L97" t="inlineStr">
        <is>
          <t>-</t>
        </is>
      </c>
      <c r="M97" t="inlineStr">
        <is>
          <t>-</t>
        </is>
      </c>
      <c r="N97" t="inlineStr">
        <is>
          <t>-</t>
        </is>
      </c>
      <c r="O97" t="inlineStr">
        <is>
          <t>-</t>
        </is>
      </c>
      <c r="P97" t="inlineStr">
        <is>
          <t>-</t>
        </is>
      </c>
    </row>
  </sheetData>
  <pageMargins bottom="1" footer="0.5" header="0.5" left="0.75" right="0.75" top="1"/>
</worksheet>
</file>

<file path=xl/worksheets/sheet13.xml><?xml version="1.0" encoding="utf-8"?>
<worksheet xmlns="http://schemas.openxmlformats.org/spreadsheetml/2006/main">
  <sheetPr>
    <outlinePr summaryBelow="1" summaryRight="1"/>
    <pageSetUpPr/>
  </sheetPr>
  <dimension ref="F1:F1"/>
  <sheetViews>
    <sheetView workbookViewId="0">
      <selection activeCell="A1" sqref="A1"/>
    </sheetView>
  </sheetViews>
  <sheetFormatPr baseColWidth="8" defaultRowHeight="15"/>
  <sheetData>
    <row r="1">
      <c r="F1">
        <f>HYPERLINK("aex_Stock_Data_EUR.xlsx#INDEX!A1", "Back to INDEX")</f>
        <v/>
      </c>
    </row>
  </sheetData>
  <pageMargins bottom="1" footer="0.5" header="0.5" left="0.75" right="0.75" top="1"/>
</worksheet>
</file>

<file path=xl/worksheets/sheet14.xml><?xml version="1.0" encoding="utf-8"?>
<worksheet xmlns="http://schemas.openxmlformats.org/spreadsheetml/2006/main">
  <sheetPr>
    <outlinePr summaryBelow="1" summaryRight="1"/>
    <pageSetUpPr/>
  </sheetPr>
  <dimension ref="A1:W8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21"/>
    <col customWidth="1" max="14" min="14" width="20"/>
    <col customWidth="1" max="15" min="15" width="11"/>
    <col customWidth="1" max="16" min="16" width="11"/>
    <col customWidth="1" max="17" min="17" width="11"/>
    <col customWidth="1" max="18" min="18" width="10"/>
    <col customWidth="1" max="19" min="19" width="10"/>
    <col customWidth="1" max="20" min="20" width="10"/>
    <col customWidth="1" max="21" min="21" width="10"/>
    <col customWidth="1" max="22" min="22" width="11"/>
    <col customWidth="1" max="23" min="23" width="10"/>
  </cols>
  <sheetData>
    <row r="1">
      <c r="A1" s="1" t="inlineStr">
        <is>
          <t xml:space="preserve">ING GROEP </t>
        </is>
      </c>
      <c r="B1" s="2" t="inlineStr">
        <is>
          <t>WKN: A2ANV3  ISIN: NL0011821202  US-Symbol:INGVF  Typ: Aktie</t>
        </is>
      </c>
      <c r="C1" s="2" t="inlineStr"/>
      <c r="D1" s="2" t="inlineStr"/>
      <c r="E1" s="2" t="inlineStr"/>
      <c r="F1" s="2">
        <f>HYPERLINK("aex_Stock_Data_EUR.xlsx#INDEX!A1",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1990</t>
        </is>
      </c>
      <c r="C4" s="5" t="inlineStr">
        <is>
          <t>Telefon / Phone</t>
        </is>
      </c>
      <c r="D4" s="5" t="inlineStr"/>
      <c r="E4" t="inlineStr">
        <is>
          <t>+31-20-563-9111</t>
        </is>
      </c>
      <c r="G4" t="inlineStr">
        <is>
          <t>06.02.2020</t>
        </is>
      </c>
      <c r="H4" t="inlineStr">
        <is>
          <t>Q4 Result</t>
        </is>
      </c>
      <c r="J4" t="inlineStr">
        <is>
          <t>Freefloat</t>
        </is>
      </c>
      <c r="L4" t="inlineStr">
        <is>
          <t>100,00%</t>
        </is>
      </c>
    </row>
    <row r="5">
      <c r="A5" s="5" t="inlineStr">
        <is>
          <t>Ticker</t>
        </is>
      </c>
      <c r="B5" t="inlineStr">
        <is>
          <t>INN1</t>
        </is>
      </c>
      <c r="C5" s="5" t="inlineStr">
        <is>
          <t>Fax</t>
        </is>
      </c>
      <c r="D5" s="5" t="inlineStr"/>
      <c r="E5" t="inlineStr">
        <is>
          <t>-</t>
        </is>
      </c>
      <c r="G5" t="inlineStr">
        <is>
          <t>05.03.2020</t>
        </is>
      </c>
      <c r="H5" t="inlineStr">
        <is>
          <t>Publication Of Annual Report</t>
        </is>
      </c>
    </row>
    <row r="6">
      <c r="A6" s="5" t="inlineStr">
        <is>
          <t>Gelistet Seit / Listed Since</t>
        </is>
      </c>
      <c r="B6" t="inlineStr">
        <is>
          <t>-</t>
        </is>
      </c>
      <c r="C6" s="5" t="inlineStr">
        <is>
          <t>Internet</t>
        </is>
      </c>
      <c r="D6" s="5" t="inlineStr"/>
      <c r="E6" t="inlineStr">
        <is>
          <t>http://www.ing.com</t>
        </is>
      </c>
      <c r="G6" t="inlineStr">
        <is>
          <t>28.04.2020</t>
        </is>
      </c>
      <c r="H6" t="inlineStr">
        <is>
          <t>Annual General Meeting</t>
        </is>
      </c>
    </row>
    <row r="7">
      <c r="A7" s="5" t="inlineStr">
        <is>
          <t>Nominalwert / Nominal Value</t>
        </is>
      </c>
      <c r="B7" t="inlineStr">
        <is>
          <t>0,24</t>
        </is>
      </c>
      <c r="C7" s="5" t="inlineStr">
        <is>
          <t>E-Mail</t>
        </is>
      </c>
      <c r="D7" s="5" t="inlineStr"/>
      <c r="E7" t="inlineStr">
        <is>
          <t>ing@ing.com</t>
        </is>
      </c>
      <c r="G7" t="inlineStr">
        <is>
          <t>30.04.2020</t>
        </is>
      </c>
      <c r="H7" t="inlineStr">
        <is>
          <t>Ex Dividend</t>
        </is>
      </c>
    </row>
    <row r="8">
      <c r="A8" s="5" t="inlineStr">
        <is>
          <t>Land / Country</t>
        </is>
      </c>
      <c r="B8" t="inlineStr">
        <is>
          <t>Niederlande</t>
        </is>
      </c>
      <c r="C8" s="5" t="inlineStr">
        <is>
          <t>Inv. Relations Telefon / Phone</t>
        </is>
      </c>
      <c r="D8" s="5" t="inlineStr"/>
      <c r="E8" t="inlineStr">
        <is>
          <t>+31-20-576-6396</t>
        </is>
      </c>
      <c r="G8" t="inlineStr">
        <is>
          <t>08.05.2020</t>
        </is>
      </c>
      <c r="H8" t="inlineStr">
        <is>
          <t>Result Q1</t>
        </is>
      </c>
    </row>
    <row r="9">
      <c r="A9" s="5" t="inlineStr">
        <is>
          <t>Währung / Currency</t>
        </is>
      </c>
      <c r="B9" t="inlineStr">
        <is>
          <t>EUR</t>
        </is>
      </c>
      <c r="C9" s="5" t="inlineStr">
        <is>
          <t>Inv. Relations E-Mail</t>
        </is>
      </c>
      <c r="D9" s="5" t="inlineStr"/>
      <c r="E9" t="inlineStr">
        <is>
          <t>investor.relations@ing.com</t>
        </is>
      </c>
      <c r="G9" t="inlineStr">
        <is>
          <t>11.05.2020</t>
        </is>
      </c>
      <c r="H9" t="inlineStr">
        <is>
          <t>Dividend Payout</t>
        </is>
      </c>
    </row>
    <row r="10">
      <c r="A10" s="5" t="inlineStr">
        <is>
          <t>Branche / Industry</t>
        </is>
      </c>
      <c r="B10" t="inlineStr">
        <is>
          <t>Financial Services</t>
        </is>
      </c>
      <c r="C10" s="5" t="inlineStr">
        <is>
          <t>Kontaktperson / Contact Person</t>
        </is>
      </c>
      <c r="D10" s="5" t="inlineStr"/>
      <c r="E10" t="inlineStr">
        <is>
          <t>Mark Milders</t>
        </is>
      </c>
      <c r="G10" t="inlineStr">
        <is>
          <t>06.08.2020</t>
        </is>
      </c>
      <c r="H10" t="inlineStr">
        <is>
          <t>Score Half Year</t>
        </is>
      </c>
    </row>
    <row r="11">
      <c r="A11" s="5" t="inlineStr">
        <is>
          <t>Sektor / Sector</t>
        </is>
      </c>
      <c r="B11" t="inlineStr">
        <is>
          <t>Financial Sector</t>
        </is>
      </c>
      <c r="C11" t="inlineStr">
        <is>
          <t>10.08.2020</t>
        </is>
      </c>
      <c r="D11" t="inlineStr">
        <is>
          <t>Ex Dividend</t>
        </is>
      </c>
    </row>
    <row r="12">
      <c r="A12" s="5" t="inlineStr">
        <is>
          <t>Typ / Genre</t>
        </is>
      </c>
      <c r="B12" t="inlineStr">
        <is>
          <t>Stammaktie</t>
        </is>
      </c>
      <c r="C12" t="inlineStr">
        <is>
          <t>18.08.2020</t>
        </is>
      </c>
      <c r="D12" t="inlineStr">
        <is>
          <t>Dividend Payout</t>
        </is>
      </c>
    </row>
    <row r="13">
      <c r="A13" s="5" t="inlineStr">
        <is>
          <t>Adresse / Address</t>
        </is>
      </c>
      <c r="B13" t="inlineStr">
        <is>
          <t>ING Groep N.V.Bijlmerplein 888  NL-1102 MG Amsterdam</t>
        </is>
      </c>
    </row>
    <row r="14">
      <c r="A14" s="5" t="inlineStr">
        <is>
          <t>Management</t>
        </is>
      </c>
      <c r="B14" t="inlineStr">
        <is>
          <t>Ralph A. J. G. Hamers, Tanate Phutrakul, Steven van Rijswijk</t>
        </is>
      </c>
    </row>
    <row r="15">
      <c r="A15" s="5" t="inlineStr">
        <is>
          <t>Aufsichtsrat / Board</t>
        </is>
      </c>
      <c r="B15" t="inlineStr">
        <is>
          <t>Hans Wijers, Hermann-Josef Lamberti, Jan Peter Balkenende, Eric Boyer de la Giroday, Mariana Gheorghe, Margarete Haase, Mike Rees, Herna Verhagen</t>
        </is>
      </c>
    </row>
    <row r="16">
      <c r="A16" s="5" t="inlineStr">
        <is>
          <t>Beschreibung</t>
        </is>
      </c>
      <c r="B16" t="inlineStr">
        <is>
          <t>Die ING Groep N.V. ist ein niederländischer Allfinanz-Dienstleister und Muttergesellschaft für verschiedene Banken, so zum Beispiel für die niederländische ING Bank, oder die deutsche Tochter ING-DiBa. Der Großteil der Kunden lebt in Europa. Die ING bietet eine breite Palette an Bank- und Kapitalmarktprodukten sowohl für Privatkunden als auch für Unternehmen in über 40 Ländern an. Copyright 2014 FINANCE BASE AG</t>
        </is>
      </c>
    </row>
    <row r="17">
      <c r="A17" s="5" t="inlineStr">
        <is>
          <t>Profile</t>
        </is>
      </c>
      <c r="B17" t="inlineStr">
        <is>
          <t>ING Groep N.V. is a Dutch bancassurance provider and parent company for several banks, such as the Dutch ING Bank, or the German subsidiary of ING-DiBa. The majority of customers living in Europe. ING offers a wide range of banking and capital markets products to both private clients and businesses in over 40 countries.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Gesamtertrag</t>
        </is>
      </c>
      <c r="B20" s="5" t="inlineStr">
        <is>
          <t>Total Income</t>
        </is>
      </c>
      <c r="C20" t="n">
        <v>18306</v>
      </c>
      <c r="D20" t="n">
        <v>18176</v>
      </c>
      <c r="E20" t="n">
        <v>17773</v>
      </c>
      <c r="F20" t="n">
        <v>17491</v>
      </c>
      <c r="G20" t="n">
        <v>16845</v>
      </c>
      <c r="H20" t="n">
        <v>15560</v>
      </c>
      <c r="I20" t="n">
        <v>26301</v>
      </c>
      <c r="J20" t="n">
        <v>42644</v>
      </c>
      <c r="K20" t="n">
        <v>55794</v>
      </c>
      <c r="L20" t="n">
        <v>54887</v>
      </c>
      <c r="M20" t="n">
        <v>47765</v>
      </c>
      <c r="N20" t="n">
        <v>66291</v>
      </c>
      <c r="O20" t="n">
        <v>76586</v>
      </c>
      <c r="P20" t="n">
        <v>73621</v>
      </c>
      <c r="Q20" t="n">
        <v>71141</v>
      </c>
      <c r="R20" t="n">
        <v>68404</v>
      </c>
      <c r="S20" t="n">
        <v>69093</v>
      </c>
      <c r="T20" t="n">
        <v>76801</v>
      </c>
      <c r="U20" t="n">
        <v>74488</v>
      </c>
      <c r="V20" t="n">
        <v>58165</v>
      </c>
      <c r="W20" t="inlineStr">
        <is>
          <t>-</t>
        </is>
      </c>
    </row>
    <row r="21">
      <c r="A21" s="5" t="inlineStr">
        <is>
          <t>Operatives Ergebnis (EBIT)</t>
        </is>
      </c>
      <c r="B21" s="5" t="inlineStr">
        <is>
          <t>EBIT Earning Before Interest &amp; Tax</t>
        </is>
      </c>
      <c r="C21" t="n">
        <v>6834</v>
      </c>
      <c r="D21" t="n">
        <v>6838</v>
      </c>
      <c r="E21" t="n">
        <v>7268</v>
      </c>
      <c r="F21" t="n">
        <v>5903</v>
      </c>
      <c r="G21" t="n">
        <v>6172</v>
      </c>
      <c r="H21" t="n">
        <v>3707</v>
      </c>
      <c r="I21" t="n">
        <v>4107</v>
      </c>
      <c r="J21" t="n">
        <v>3896</v>
      </c>
      <c r="K21" t="n">
        <v>6109</v>
      </c>
      <c r="L21" t="n">
        <v>4477</v>
      </c>
      <c r="M21" t="n">
        <v>-1525</v>
      </c>
      <c r="N21" t="n">
        <v>-1487</v>
      </c>
      <c r="O21" t="n">
        <v>11043</v>
      </c>
      <c r="P21" t="n">
        <v>9940</v>
      </c>
      <c r="Q21" t="n">
        <v>8894</v>
      </c>
      <c r="R21" t="n">
        <v>8009</v>
      </c>
      <c r="S21" t="n">
        <v>5877</v>
      </c>
      <c r="T21" t="n">
        <v>5921</v>
      </c>
      <c r="U21" t="n">
        <v>6066</v>
      </c>
      <c r="V21" t="n">
        <v>13969</v>
      </c>
      <c r="W21" t="inlineStr">
        <is>
          <t>-</t>
        </is>
      </c>
    </row>
    <row r="22">
      <c r="A22" s="5" t="inlineStr">
        <is>
          <t>Finanzergebnis</t>
        </is>
      </c>
      <c r="B22" s="5" t="inlineStr">
        <is>
          <t>Financial Result</t>
        </is>
      </c>
      <c r="C22" t="inlineStr">
        <is>
          <t>-</t>
        </is>
      </c>
      <c r="D22" t="inlineStr">
        <is>
          <t>-</t>
        </is>
      </c>
      <c r="E22" t="inlineStr">
        <is>
          <t>-</t>
        </is>
      </c>
      <c r="F22" t="inlineStr">
        <is>
          <t>-</t>
        </is>
      </c>
      <c r="G22" t="inlineStr">
        <is>
          <t>-</t>
        </is>
      </c>
      <c r="H22" t="inlineStr">
        <is>
          <t>-</t>
        </is>
      </c>
      <c r="I22" t="inlineStr">
        <is>
          <t>-</t>
        </is>
      </c>
      <c r="J22" t="inlineStr">
        <is>
          <t>-</t>
        </is>
      </c>
      <c r="K22" t="inlineStr">
        <is>
          <t>-</t>
        </is>
      </c>
      <c r="L22" t="inlineStr">
        <is>
          <t>-</t>
        </is>
      </c>
      <c r="M22" t="inlineStr">
        <is>
          <t>-</t>
        </is>
      </c>
      <c r="N22" t="inlineStr">
        <is>
          <t>-</t>
        </is>
      </c>
      <c r="O22" t="inlineStr">
        <is>
          <t>-</t>
        </is>
      </c>
      <c r="P22" t="inlineStr">
        <is>
          <t>-</t>
        </is>
      </c>
      <c r="Q22" t="inlineStr">
        <is>
          <t>-</t>
        </is>
      </c>
      <c r="R22" t="inlineStr">
        <is>
          <t>-</t>
        </is>
      </c>
      <c r="S22" t="inlineStr">
        <is>
          <t>-</t>
        </is>
      </c>
      <c r="T22" t="inlineStr">
        <is>
          <t>-</t>
        </is>
      </c>
      <c r="U22" t="inlineStr">
        <is>
          <t>-</t>
        </is>
      </c>
      <c r="V22" t="inlineStr">
        <is>
          <t>-</t>
        </is>
      </c>
      <c r="W22" t="inlineStr">
        <is>
          <t>-</t>
        </is>
      </c>
    </row>
    <row r="23">
      <c r="A23" s="5" t="inlineStr">
        <is>
          <t>Ergebnis vor Steuer (EBT)</t>
        </is>
      </c>
      <c r="B23" s="5" t="inlineStr">
        <is>
          <t>EBT Earning Before Tax</t>
        </is>
      </c>
      <c r="C23" t="n">
        <v>6834</v>
      </c>
      <c r="D23" t="n">
        <v>6838</v>
      </c>
      <c r="E23" t="n">
        <v>7268</v>
      </c>
      <c r="F23" t="n">
        <v>5903</v>
      </c>
      <c r="G23" t="n">
        <v>6172</v>
      </c>
      <c r="H23" t="n">
        <v>3707</v>
      </c>
      <c r="I23" t="n">
        <v>4107</v>
      </c>
      <c r="J23" t="n">
        <v>3896</v>
      </c>
      <c r="K23" t="n">
        <v>6109</v>
      </c>
      <c r="L23" t="n">
        <v>4477</v>
      </c>
      <c r="M23" t="n">
        <v>-1525</v>
      </c>
      <c r="N23" t="n">
        <v>-1487</v>
      </c>
      <c r="O23" t="n">
        <v>11043</v>
      </c>
      <c r="P23" t="n">
        <v>9940</v>
      </c>
      <c r="Q23" t="n">
        <v>8894</v>
      </c>
      <c r="R23" t="n">
        <v>8009</v>
      </c>
      <c r="S23" t="n">
        <v>5877</v>
      </c>
      <c r="T23" t="n">
        <v>5921</v>
      </c>
      <c r="U23" t="n">
        <v>6066</v>
      </c>
      <c r="V23" t="n">
        <v>13969</v>
      </c>
      <c r="W23" t="inlineStr">
        <is>
          <t>-</t>
        </is>
      </c>
    </row>
    <row r="24">
      <c r="A24" s="5" t="inlineStr">
        <is>
          <t>Steuern auf Einkommen und Ertrag</t>
        </is>
      </c>
      <c r="B24" s="5" t="inlineStr">
        <is>
          <t>Taxes on income and earnings</t>
        </is>
      </c>
      <c r="C24" t="n">
        <v>1955</v>
      </c>
      <c r="D24" t="n">
        <v>2027</v>
      </c>
      <c r="E24" t="n">
        <v>2281</v>
      </c>
      <c r="F24" t="n">
        <v>1618</v>
      </c>
      <c r="G24" t="n">
        <v>1637</v>
      </c>
      <c r="H24" t="n">
        <v>971</v>
      </c>
      <c r="I24" t="n">
        <v>1013</v>
      </c>
      <c r="J24" t="n">
        <v>799</v>
      </c>
      <c r="K24" t="n">
        <v>1365</v>
      </c>
      <c r="L24" t="n">
        <v>1152</v>
      </c>
      <c r="M24" t="n">
        <v>-472</v>
      </c>
      <c r="N24" t="n">
        <v>-721</v>
      </c>
      <c r="O24" t="n">
        <v>1535</v>
      </c>
      <c r="P24" t="n">
        <v>1907</v>
      </c>
      <c r="Q24" t="n">
        <v>1379</v>
      </c>
      <c r="R24" t="n">
        <v>1769</v>
      </c>
      <c r="S24" t="n">
        <v>1490</v>
      </c>
      <c r="T24" t="n">
        <v>1089</v>
      </c>
      <c r="U24" t="n">
        <v>1165</v>
      </c>
      <c r="V24" t="n">
        <v>1838</v>
      </c>
      <c r="W24" t="inlineStr">
        <is>
          <t>-</t>
        </is>
      </c>
    </row>
    <row r="25">
      <c r="A25" s="5" t="inlineStr">
        <is>
          <t>Ergebnis nach Steuer</t>
        </is>
      </c>
      <c r="B25" s="5" t="inlineStr">
        <is>
          <t>Earnings after tax</t>
        </is>
      </c>
      <c r="C25" t="n">
        <v>4879</v>
      </c>
      <c r="D25" t="n">
        <v>4811</v>
      </c>
      <c r="E25" t="n">
        <v>4987</v>
      </c>
      <c r="F25" t="n">
        <v>4285</v>
      </c>
      <c r="G25" t="n">
        <v>4535</v>
      </c>
      <c r="H25" t="n">
        <v>2736</v>
      </c>
      <c r="I25" t="n">
        <v>3094</v>
      </c>
      <c r="J25" t="n">
        <v>3097</v>
      </c>
      <c r="K25" t="n">
        <v>4744</v>
      </c>
      <c r="L25" t="n">
        <v>3325</v>
      </c>
      <c r="M25" t="n">
        <v>-1053</v>
      </c>
      <c r="N25" t="n">
        <v>-766</v>
      </c>
      <c r="O25" t="n">
        <v>9508</v>
      </c>
      <c r="P25" t="n">
        <v>8033</v>
      </c>
      <c r="Q25" t="n">
        <v>7515</v>
      </c>
      <c r="R25" t="n">
        <v>6240</v>
      </c>
      <c r="S25" t="n">
        <v>4387</v>
      </c>
      <c r="T25" t="n">
        <v>4832</v>
      </c>
      <c r="U25" t="n">
        <v>4901</v>
      </c>
      <c r="V25" t="n">
        <v>12131</v>
      </c>
      <c r="W25" t="inlineStr">
        <is>
          <t>-</t>
        </is>
      </c>
    </row>
    <row r="26">
      <c r="A26" s="5" t="inlineStr">
        <is>
          <t>Minderheitenanteil</t>
        </is>
      </c>
      <c r="B26" s="5" t="inlineStr">
        <is>
          <t>Minority Share</t>
        </is>
      </c>
      <c r="C26" t="n">
        <v>-99</v>
      </c>
      <c r="D26" t="n">
        <v>-108</v>
      </c>
      <c r="E26" t="n">
        <v>-82</v>
      </c>
      <c r="F26" t="n">
        <v>-75</v>
      </c>
      <c r="G26" t="n">
        <v>-403</v>
      </c>
      <c r="H26" t="n">
        <v>-189</v>
      </c>
      <c r="I26" t="n">
        <v>-207</v>
      </c>
      <c r="J26" t="n">
        <v>-109</v>
      </c>
      <c r="K26" t="n">
        <v>-87</v>
      </c>
      <c r="L26" t="n">
        <v>-105</v>
      </c>
      <c r="M26" t="n">
        <v>118</v>
      </c>
      <c r="N26" t="n">
        <v>37</v>
      </c>
      <c r="O26" t="n">
        <v>-267</v>
      </c>
      <c r="P26" t="n">
        <v>-341</v>
      </c>
      <c r="Q26" t="n">
        <v>-305</v>
      </c>
      <c r="R26" t="n">
        <v>-272</v>
      </c>
      <c r="S26" t="n">
        <v>-344</v>
      </c>
      <c r="T26" t="n">
        <v>-332</v>
      </c>
      <c r="U26" t="n">
        <v>-324</v>
      </c>
      <c r="V26" t="n">
        <v>-147</v>
      </c>
      <c r="W26" t="inlineStr">
        <is>
          <t>-</t>
        </is>
      </c>
    </row>
    <row r="27">
      <c r="A27" s="5" t="inlineStr">
        <is>
          <t>Jahresüberschuss/-fehlbetrag</t>
        </is>
      </c>
      <c r="B27" s="5" t="inlineStr">
        <is>
          <t>Net Profit</t>
        </is>
      </c>
      <c r="C27" t="n">
        <v>4781</v>
      </c>
      <c r="D27" t="n">
        <v>4703</v>
      </c>
      <c r="E27" t="n">
        <v>4905</v>
      </c>
      <c r="F27" t="n">
        <v>4651</v>
      </c>
      <c r="G27" t="n">
        <v>4010</v>
      </c>
      <c r="H27" t="n">
        <v>1251</v>
      </c>
      <c r="I27" t="n">
        <v>3232</v>
      </c>
      <c r="J27" t="n">
        <v>3894</v>
      </c>
      <c r="K27" t="n">
        <v>5766</v>
      </c>
      <c r="L27" t="n">
        <v>3220</v>
      </c>
      <c r="M27" t="n">
        <v>-935</v>
      </c>
      <c r="N27" t="n">
        <v>-729</v>
      </c>
      <c r="O27" t="n">
        <v>9241</v>
      </c>
      <c r="P27" t="n">
        <v>7692</v>
      </c>
      <c r="Q27" t="n">
        <v>7210</v>
      </c>
      <c r="R27" t="n">
        <v>5968</v>
      </c>
      <c r="S27" t="n">
        <v>4043</v>
      </c>
      <c r="T27" t="n">
        <v>4500</v>
      </c>
      <c r="U27" t="n">
        <v>4577</v>
      </c>
      <c r="V27" t="n">
        <v>11984</v>
      </c>
      <c r="W27" t="inlineStr">
        <is>
          <t>-</t>
        </is>
      </c>
    </row>
    <row r="28">
      <c r="A28" s="5" t="inlineStr">
        <is>
          <t>Summe Aktiva</t>
        </is>
      </c>
      <c r="B28" s="5" t="inlineStr">
        <is>
          <t>Total Assets</t>
        </is>
      </c>
      <c r="C28" t="n">
        <v>891744</v>
      </c>
      <c r="D28" t="n">
        <v>887030</v>
      </c>
      <c r="E28" t="n">
        <v>846216</v>
      </c>
      <c r="F28" t="n">
        <v>845081</v>
      </c>
      <c r="G28" t="n">
        <v>841769</v>
      </c>
      <c r="H28" t="n">
        <v>992856</v>
      </c>
      <c r="I28" t="n">
        <v>1080000</v>
      </c>
      <c r="J28" t="n">
        <v>1170000</v>
      </c>
      <c r="K28" t="n">
        <v>1280000</v>
      </c>
      <c r="L28" t="n">
        <v>1250000</v>
      </c>
      <c r="M28" t="n">
        <v>1160000</v>
      </c>
      <c r="N28" t="n">
        <v>1330000</v>
      </c>
      <c r="O28" t="n">
        <v>1310000</v>
      </c>
      <c r="P28" t="n">
        <v>1230000</v>
      </c>
      <c r="Q28" t="n">
        <v>1160000</v>
      </c>
      <c r="R28" t="n">
        <v>866201</v>
      </c>
      <c r="S28" t="n">
        <v>778771</v>
      </c>
      <c r="T28" t="n">
        <v>716370</v>
      </c>
      <c r="U28" t="n">
        <v>705119</v>
      </c>
      <c r="V28" t="n">
        <v>650172</v>
      </c>
      <c r="W28" t="inlineStr">
        <is>
          <t>-</t>
        </is>
      </c>
    </row>
    <row r="29">
      <c r="A29" s="5" t="inlineStr">
        <is>
          <t>Summe Fremdkapital</t>
        </is>
      </c>
      <c r="B29" s="5" t="inlineStr">
        <is>
          <t>Total Liabilities</t>
        </is>
      </c>
      <c r="C29" t="n">
        <v>837082</v>
      </c>
      <c r="D29" t="n">
        <v>835295</v>
      </c>
      <c r="E29" t="n">
        <v>795095</v>
      </c>
      <c r="F29" t="n">
        <v>794682</v>
      </c>
      <c r="G29" t="n">
        <v>793299</v>
      </c>
      <c r="H29" t="n">
        <v>934360</v>
      </c>
      <c r="I29" t="n">
        <v>1030000</v>
      </c>
      <c r="J29" t="n">
        <v>1110000</v>
      </c>
      <c r="K29" t="n">
        <v>1230000</v>
      </c>
      <c r="L29" t="n">
        <v>1200000</v>
      </c>
      <c r="M29" t="n">
        <v>1120000</v>
      </c>
      <c r="N29" t="n">
        <v>1300000</v>
      </c>
      <c r="O29" t="n">
        <v>1270000</v>
      </c>
      <c r="P29" t="n">
        <v>1190000</v>
      </c>
      <c r="Q29" t="n">
        <v>1120000</v>
      </c>
      <c r="R29" t="n">
        <v>836840</v>
      </c>
      <c r="S29" t="n">
        <v>753927</v>
      </c>
      <c r="T29" t="n">
        <v>694011</v>
      </c>
      <c r="U29" t="n">
        <v>679602</v>
      </c>
      <c r="V29" t="n">
        <v>621191</v>
      </c>
      <c r="W29" t="inlineStr">
        <is>
          <t>-</t>
        </is>
      </c>
    </row>
    <row r="30">
      <c r="A30" s="5" t="inlineStr">
        <is>
          <t>Minderheitenanteil</t>
        </is>
      </c>
      <c r="B30" s="5" t="inlineStr">
        <is>
          <t>Minority Share</t>
        </is>
      </c>
      <c r="C30" t="n">
        <v>893</v>
      </c>
      <c r="D30" t="n">
        <v>803</v>
      </c>
      <c r="E30" t="n">
        <v>715</v>
      </c>
      <c r="F30" t="n">
        <v>606</v>
      </c>
      <c r="G30" t="n">
        <v>638</v>
      </c>
      <c r="H30" t="n">
        <v>8072</v>
      </c>
      <c r="I30" t="n">
        <v>5402</v>
      </c>
      <c r="J30" t="n">
        <v>1081</v>
      </c>
      <c r="K30" t="n">
        <v>777</v>
      </c>
      <c r="L30" t="n">
        <v>729</v>
      </c>
      <c r="M30" t="n">
        <v>915</v>
      </c>
      <c r="N30" t="n">
        <v>1594</v>
      </c>
      <c r="O30" t="n">
        <v>2323</v>
      </c>
      <c r="P30" t="n">
        <v>2949</v>
      </c>
      <c r="Q30" t="n">
        <v>1689</v>
      </c>
      <c r="R30" t="n">
        <v>2212</v>
      </c>
      <c r="S30" t="n">
        <v>1730</v>
      </c>
      <c r="T30" t="n">
        <v>1959</v>
      </c>
      <c r="U30" t="n">
        <v>1461</v>
      </c>
      <c r="V30" t="n">
        <v>1288</v>
      </c>
      <c r="W30" t="inlineStr">
        <is>
          <t>-</t>
        </is>
      </c>
    </row>
    <row r="31">
      <c r="A31" s="5" t="inlineStr">
        <is>
          <t>Summe Eigenkapital</t>
        </is>
      </c>
      <c r="B31" s="5" t="inlineStr">
        <is>
          <t>Equity</t>
        </is>
      </c>
      <c r="C31" t="inlineStr">
        <is>
          <t>-</t>
        </is>
      </c>
      <c r="D31" t="n">
        <v>50932</v>
      </c>
      <c r="E31" t="n">
        <v>50406</v>
      </c>
      <c r="F31" t="n">
        <v>49793</v>
      </c>
      <c r="G31" t="n">
        <v>47832</v>
      </c>
      <c r="H31" t="n">
        <v>50424</v>
      </c>
      <c r="I31" t="n">
        <v>47441</v>
      </c>
      <c r="J31" t="n">
        <v>56607</v>
      </c>
      <c r="K31" t="n">
        <v>49663</v>
      </c>
      <c r="L31" t="n">
        <v>46555</v>
      </c>
      <c r="M31" t="n">
        <v>38863</v>
      </c>
      <c r="N31" t="n">
        <v>27334</v>
      </c>
      <c r="O31" t="n">
        <v>37208</v>
      </c>
      <c r="P31" t="n">
        <v>38266</v>
      </c>
      <c r="Q31" t="n">
        <v>36736</v>
      </c>
      <c r="R31" t="n">
        <v>25866</v>
      </c>
      <c r="S31" t="n">
        <v>21331</v>
      </c>
      <c r="T31" t="n">
        <v>18254</v>
      </c>
      <c r="U31" t="n">
        <v>21514</v>
      </c>
      <c r="V31" t="n">
        <v>25274</v>
      </c>
      <c r="W31" t="inlineStr">
        <is>
          <t>-</t>
        </is>
      </c>
    </row>
    <row r="32">
      <c r="A32" s="5" t="inlineStr">
        <is>
          <t>Summe Passiva</t>
        </is>
      </c>
      <c r="B32" s="5" t="inlineStr">
        <is>
          <t>Liabilities &amp; Shareholder Equity</t>
        </is>
      </c>
      <c r="C32" t="inlineStr">
        <is>
          <t>-</t>
        </is>
      </c>
      <c r="D32" t="n">
        <v>887030</v>
      </c>
      <c r="E32" t="n">
        <v>846216</v>
      </c>
      <c r="F32" t="n">
        <v>845081</v>
      </c>
      <c r="G32" t="n">
        <v>841769</v>
      </c>
      <c r="H32" t="n">
        <v>992856</v>
      </c>
      <c r="I32" t="n">
        <v>1080000</v>
      </c>
      <c r="J32" t="n">
        <v>1170000</v>
      </c>
      <c r="K32" t="n">
        <v>1280000</v>
      </c>
      <c r="L32" t="n">
        <v>1250000</v>
      </c>
      <c r="M32" t="n">
        <v>1160000</v>
      </c>
      <c r="N32" t="n">
        <v>1330000</v>
      </c>
      <c r="O32" t="n">
        <v>1310000</v>
      </c>
      <c r="P32" t="n">
        <v>1230000</v>
      </c>
      <c r="Q32" t="n">
        <v>1160000</v>
      </c>
      <c r="R32" t="n">
        <v>866201</v>
      </c>
      <c r="S32" t="n">
        <v>778771</v>
      </c>
      <c r="T32" t="n">
        <v>716370</v>
      </c>
      <c r="U32" t="n">
        <v>705119</v>
      </c>
      <c r="V32" t="n">
        <v>650172</v>
      </c>
      <c r="W32" t="inlineStr">
        <is>
          <t>-</t>
        </is>
      </c>
    </row>
    <row r="33">
      <c r="A33" s="5" t="inlineStr">
        <is>
          <t>Mio.Aktien im Umlauf</t>
        </is>
      </c>
      <c r="B33" s="5" t="inlineStr">
        <is>
          <t>Million shares outstanding</t>
        </is>
      </c>
      <c r="C33" t="n">
        <v>3897</v>
      </c>
      <c r="D33" t="n">
        <v>3892</v>
      </c>
      <c r="E33" t="n">
        <v>3886</v>
      </c>
      <c r="F33" t="n">
        <v>3878</v>
      </c>
      <c r="G33" t="n">
        <v>3870</v>
      </c>
      <c r="H33" t="n">
        <v>3859</v>
      </c>
      <c r="I33" t="n">
        <v>3841</v>
      </c>
      <c r="J33" t="n">
        <v>3832</v>
      </c>
      <c r="K33" t="n">
        <v>3832</v>
      </c>
      <c r="L33" t="n">
        <v>3832</v>
      </c>
      <c r="M33" t="n">
        <v>2103</v>
      </c>
      <c r="N33" t="n">
        <v>2063</v>
      </c>
      <c r="O33" t="n">
        <v>2226</v>
      </c>
      <c r="P33" t="n">
        <v>2205</v>
      </c>
      <c r="Q33" t="n">
        <v>2205</v>
      </c>
      <c r="R33" t="n">
        <v>2205</v>
      </c>
      <c r="S33" t="n">
        <v>2116</v>
      </c>
      <c r="T33" t="n">
        <v>1993</v>
      </c>
      <c r="U33" t="n">
        <v>1931</v>
      </c>
      <c r="V33" t="n">
        <v>1911</v>
      </c>
      <c r="W33" t="inlineStr">
        <is>
          <t>-</t>
        </is>
      </c>
    </row>
    <row r="34">
      <c r="A34" s="5" t="inlineStr">
        <is>
          <t>Ergebnis je Aktie (brutto)</t>
        </is>
      </c>
      <c r="B34" s="5" t="inlineStr">
        <is>
          <t>Earnings per share</t>
        </is>
      </c>
      <c r="C34" t="n">
        <v>1.75</v>
      </c>
      <c r="D34" t="n">
        <v>1.76</v>
      </c>
      <c r="E34" t="n">
        <v>1.87</v>
      </c>
      <c r="F34" t="n">
        <v>1.52</v>
      </c>
      <c r="G34" t="n">
        <v>1.59</v>
      </c>
      <c r="H34" t="n">
        <v>0.96</v>
      </c>
      <c r="I34" t="n">
        <v>1.07</v>
      </c>
      <c r="J34" t="n">
        <v>1.02</v>
      </c>
      <c r="K34" t="n">
        <v>1.59</v>
      </c>
      <c r="L34" t="n">
        <v>1.17</v>
      </c>
      <c r="M34" t="n">
        <v>-0.73</v>
      </c>
      <c r="N34" t="n">
        <v>-0.72</v>
      </c>
      <c r="O34" t="n">
        <v>4.96</v>
      </c>
      <c r="P34" t="n">
        <v>4.51</v>
      </c>
      <c r="Q34" t="n">
        <v>4.03</v>
      </c>
      <c r="R34" t="n">
        <v>3.63</v>
      </c>
      <c r="S34" t="n">
        <v>2.78</v>
      </c>
      <c r="T34" t="n">
        <v>2.97</v>
      </c>
      <c r="U34" t="n">
        <v>3.14</v>
      </c>
      <c r="V34" t="n">
        <v>7.31</v>
      </c>
      <c r="W34" t="inlineStr">
        <is>
          <t>-</t>
        </is>
      </c>
    </row>
    <row r="35">
      <c r="A35" s="5" t="inlineStr">
        <is>
          <t>Ergebnis je Aktie (unverwässert)</t>
        </is>
      </c>
      <c r="B35" s="5" t="inlineStr">
        <is>
          <t>Basic Earnings per share</t>
        </is>
      </c>
      <c r="C35" t="n">
        <v>1.23</v>
      </c>
      <c r="D35" t="n">
        <v>1.21</v>
      </c>
      <c r="E35" t="n">
        <v>1.26</v>
      </c>
      <c r="F35" t="n">
        <v>1.2</v>
      </c>
      <c r="G35" t="n">
        <v>1.04</v>
      </c>
      <c r="H35" t="n">
        <v>0.13</v>
      </c>
      <c r="I35" t="n">
        <v>0.71</v>
      </c>
      <c r="J35" t="n">
        <v>0.86</v>
      </c>
      <c r="K35" t="n">
        <v>1.12</v>
      </c>
      <c r="L35" t="n">
        <v>0.73</v>
      </c>
      <c r="M35" t="n">
        <v>-0.44</v>
      </c>
      <c r="N35" t="n">
        <v>-0.36</v>
      </c>
      <c r="O35" t="n">
        <v>4.32</v>
      </c>
      <c r="P35" t="n">
        <v>3.57</v>
      </c>
      <c r="Q35" t="n">
        <v>3.32</v>
      </c>
      <c r="R35" t="n">
        <v>2.8</v>
      </c>
      <c r="S35" t="n">
        <v>2</v>
      </c>
      <c r="T35" t="n">
        <v>2.32</v>
      </c>
      <c r="U35" t="n">
        <v>2.37</v>
      </c>
      <c r="V35" t="n">
        <v>6.27</v>
      </c>
      <c r="W35" t="n">
        <v>2.56</v>
      </c>
    </row>
    <row r="36">
      <c r="A36" s="5" t="inlineStr">
        <is>
          <t>Ergebnis je Aktie (verwässert)</t>
        </is>
      </c>
      <c r="B36" s="5" t="inlineStr">
        <is>
          <t>Diluted Earnings per share</t>
        </is>
      </c>
      <c r="C36" t="n">
        <v>1.23</v>
      </c>
      <c r="D36" t="n">
        <v>1.21</v>
      </c>
      <c r="E36" t="n">
        <v>1.26</v>
      </c>
      <c r="F36" t="n">
        <v>1.2</v>
      </c>
      <c r="G36" t="n">
        <v>1.03</v>
      </c>
      <c r="H36" t="n">
        <v>0.13</v>
      </c>
      <c r="I36" t="n">
        <v>0.71</v>
      </c>
      <c r="J36" t="n">
        <v>0.86</v>
      </c>
      <c r="K36" t="n">
        <v>1.12</v>
      </c>
      <c r="L36" t="n">
        <v>0.73</v>
      </c>
      <c r="M36" t="n">
        <v>-0.44</v>
      </c>
      <c r="N36" t="n">
        <v>-0.36</v>
      </c>
      <c r="O36" t="n">
        <v>4.28</v>
      </c>
      <c r="P36" t="n">
        <v>3.53</v>
      </c>
      <c r="Q36" t="n">
        <v>3.32</v>
      </c>
      <c r="R36" t="n">
        <v>2.8</v>
      </c>
      <c r="S36" t="n">
        <v>2</v>
      </c>
      <c r="T36" t="n">
        <v>2.32</v>
      </c>
      <c r="U36" t="n">
        <v>2.35</v>
      </c>
      <c r="V36" t="n">
        <v>6.18</v>
      </c>
      <c r="W36" t="n">
        <v>2.56</v>
      </c>
    </row>
    <row r="37">
      <c r="A37" s="5" t="inlineStr">
        <is>
          <t>Dividende je Aktie</t>
        </is>
      </c>
      <c r="B37" s="5" t="inlineStr">
        <is>
          <t>Dividend per share</t>
        </is>
      </c>
      <c r="C37" t="n">
        <v>0.6899999999999999</v>
      </c>
      <c r="D37" t="n">
        <v>0.68</v>
      </c>
      <c r="E37" t="n">
        <v>0.67</v>
      </c>
      <c r="F37" t="n">
        <v>0.66</v>
      </c>
      <c r="G37" t="n">
        <v>0.65</v>
      </c>
      <c r="H37" t="n">
        <v>0.12</v>
      </c>
      <c r="I37" t="inlineStr">
        <is>
          <t>-</t>
        </is>
      </c>
      <c r="J37" t="inlineStr">
        <is>
          <t>-</t>
        </is>
      </c>
      <c r="K37" t="inlineStr">
        <is>
          <t>-</t>
        </is>
      </c>
      <c r="L37" t="inlineStr">
        <is>
          <t>-</t>
        </is>
      </c>
      <c r="M37" t="inlineStr">
        <is>
          <t>-</t>
        </is>
      </c>
      <c r="N37" t="n">
        <v>0.74</v>
      </c>
      <c r="O37" t="n">
        <v>1.48</v>
      </c>
      <c r="P37" t="n">
        <v>1.32</v>
      </c>
      <c r="Q37" t="n">
        <v>1.18</v>
      </c>
      <c r="R37" t="n">
        <v>1.07</v>
      </c>
      <c r="S37" t="n">
        <v>0.97</v>
      </c>
      <c r="T37" t="n">
        <v>0.97</v>
      </c>
      <c r="U37" t="n">
        <v>0.97</v>
      </c>
      <c r="V37" t="n">
        <v>1.13</v>
      </c>
      <c r="W37" t="n">
        <v>0.82</v>
      </c>
    </row>
    <row r="38">
      <c r="A38" s="5" t="inlineStr">
        <is>
          <t>Dividendenausschüttung in Mio</t>
        </is>
      </c>
      <c r="B38" s="5" t="inlineStr">
        <is>
          <t>Dividend Payment in M</t>
        </is>
      </c>
      <c r="C38" t="n">
        <v>2689</v>
      </c>
      <c r="D38" t="n">
        <v>2648</v>
      </c>
      <c r="E38" t="n">
        <v>2603</v>
      </c>
      <c r="F38" t="n">
        <v>2560</v>
      </c>
      <c r="G38" t="n">
        <v>2515</v>
      </c>
      <c r="H38" t="n">
        <v>464</v>
      </c>
      <c r="I38" t="inlineStr">
        <is>
          <t>-</t>
        </is>
      </c>
      <c r="J38" t="inlineStr">
        <is>
          <t>-</t>
        </is>
      </c>
      <c r="K38" t="inlineStr">
        <is>
          <t>-</t>
        </is>
      </c>
      <c r="L38" t="inlineStr">
        <is>
          <t>-</t>
        </is>
      </c>
      <c r="M38" t="inlineStr">
        <is>
          <t>-</t>
        </is>
      </c>
      <c r="N38" t="n">
        <v>1500</v>
      </c>
      <c r="O38" t="n">
        <v>3180</v>
      </c>
      <c r="P38" t="n">
        <v>2865</v>
      </c>
      <c r="Q38" t="n">
        <v>2588</v>
      </c>
      <c r="R38" t="n">
        <v>2359</v>
      </c>
      <c r="S38" t="n">
        <v>2024</v>
      </c>
      <c r="T38" t="n">
        <v>1930</v>
      </c>
      <c r="U38" t="inlineStr">
        <is>
          <t>-</t>
        </is>
      </c>
      <c r="V38" t="inlineStr">
        <is>
          <t>-</t>
        </is>
      </c>
      <c r="W38" t="inlineStr">
        <is>
          <t>-</t>
        </is>
      </c>
    </row>
    <row r="39">
      <c r="A39" s="5" t="inlineStr">
        <is>
          <t>Ertrag</t>
        </is>
      </c>
      <c r="B39" s="5" t="inlineStr">
        <is>
          <t>Income</t>
        </is>
      </c>
      <c r="C39" t="n">
        <v>4.7</v>
      </c>
      <c r="D39" t="n">
        <v>4.67</v>
      </c>
      <c r="E39" t="n">
        <v>4.57</v>
      </c>
      <c r="F39" t="n">
        <v>4.51</v>
      </c>
      <c r="G39" t="n">
        <v>4.35</v>
      </c>
      <c r="H39" t="n">
        <v>4.03</v>
      </c>
      <c r="I39" t="n">
        <v>6.85</v>
      </c>
      <c r="J39" t="n">
        <v>11.13</v>
      </c>
      <c r="K39" t="n">
        <v>14.56</v>
      </c>
      <c r="L39" t="n">
        <v>14.32</v>
      </c>
      <c r="M39" t="n">
        <v>22.71</v>
      </c>
      <c r="N39" t="n">
        <v>32.13</v>
      </c>
      <c r="O39" t="n">
        <v>34.4</v>
      </c>
      <c r="P39" t="n">
        <v>33.39</v>
      </c>
      <c r="Q39" t="n">
        <v>32.27</v>
      </c>
      <c r="R39" t="n">
        <v>31.03</v>
      </c>
      <c r="S39" t="n">
        <v>32.65</v>
      </c>
      <c r="T39" t="n">
        <v>38.54</v>
      </c>
      <c r="U39" t="n">
        <v>38.57</v>
      </c>
      <c r="V39" t="n">
        <v>30.43</v>
      </c>
      <c r="W39" t="inlineStr">
        <is>
          <t>-</t>
        </is>
      </c>
    </row>
    <row r="40">
      <c r="A40" s="5" t="inlineStr">
        <is>
          <t>Buchwert je Aktie</t>
        </is>
      </c>
      <c r="B40" s="5" t="inlineStr">
        <is>
          <t>Book value per share</t>
        </is>
      </c>
      <c r="C40" t="inlineStr">
        <is>
          <t>-</t>
        </is>
      </c>
      <c r="D40" t="n">
        <v>13.09</v>
      </c>
      <c r="E40" t="n">
        <v>12.97</v>
      </c>
      <c r="F40" t="n">
        <v>12.84</v>
      </c>
      <c r="G40" t="n">
        <v>12.36</v>
      </c>
      <c r="H40" t="n">
        <v>13.07</v>
      </c>
      <c r="I40" t="n">
        <v>12.35</v>
      </c>
      <c r="J40" t="n">
        <v>14.77</v>
      </c>
      <c r="K40" t="n">
        <v>12.96</v>
      </c>
      <c r="L40" t="n">
        <v>12.15</v>
      </c>
      <c r="M40" t="n">
        <v>18.48</v>
      </c>
      <c r="N40" t="n">
        <v>13.25</v>
      </c>
      <c r="O40" t="n">
        <v>16.71</v>
      </c>
      <c r="P40" t="n">
        <v>17.35</v>
      </c>
      <c r="Q40" t="n">
        <v>16.66</v>
      </c>
      <c r="R40" t="n">
        <v>11.73</v>
      </c>
      <c r="S40" t="n">
        <v>10.08</v>
      </c>
      <c r="T40" t="n">
        <v>9.16</v>
      </c>
      <c r="U40" t="n">
        <v>11.14</v>
      </c>
      <c r="V40" t="n">
        <v>13.22</v>
      </c>
      <c r="W40" t="inlineStr">
        <is>
          <t>-</t>
        </is>
      </c>
    </row>
    <row r="41">
      <c r="A41" s="5" t="inlineStr">
        <is>
          <t>Cashflow je Aktie</t>
        </is>
      </c>
      <c r="B41" s="5" t="inlineStr">
        <is>
          <t>Cashflow per share</t>
        </is>
      </c>
      <c r="C41" t="inlineStr">
        <is>
          <t>-</t>
        </is>
      </c>
      <c r="D41" t="n">
        <v>1.78</v>
      </c>
      <c r="E41" t="n">
        <v>-1.35</v>
      </c>
      <c r="F41" t="n">
        <v>2.21</v>
      </c>
      <c r="G41" t="n">
        <v>2.73</v>
      </c>
      <c r="H41" t="n">
        <v>3.11</v>
      </c>
      <c r="I41" t="n">
        <v>-2.19</v>
      </c>
      <c r="J41" t="n">
        <v>-2.42</v>
      </c>
      <c r="K41" t="n">
        <v>2.4</v>
      </c>
      <c r="L41" t="n">
        <v>-1.25</v>
      </c>
      <c r="M41" t="n">
        <v>-13.03</v>
      </c>
      <c r="N41" t="n">
        <v>6.22</v>
      </c>
      <c r="O41" t="n">
        <v>5.26</v>
      </c>
      <c r="P41" t="n">
        <v>4.42</v>
      </c>
      <c r="Q41" t="n">
        <v>15.31</v>
      </c>
      <c r="R41" t="n">
        <v>34.51</v>
      </c>
      <c r="S41" t="n">
        <v>28.44</v>
      </c>
      <c r="T41" t="n">
        <v>13.06</v>
      </c>
      <c r="U41" t="n">
        <v>12.13</v>
      </c>
      <c r="V41" t="n">
        <v>-1.19</v>
      </c>
      <c r="W41" t="inlineStr">
        <is>
          <t>-</t>
        </is>
      </c>
    </row>
    <row r="42">
      <c r="A42" s="5" t="inlineStr">
        <is>
          <t>Bilanzsumme je Aktie</t>
        </is>
      </c>
      <c r="B42" s="5" t="inlineStr">
        <is>
          <t>Total assets per share</t>
        </is>
      </c>
      <c r="C42" t="n">
        <v>228.84</v>
      </c>
      <c r="D42" t="n">
        <v>227.93</v>
      </c>
      <c r="E42" t="n">
        <v>217.77</v>
      </c>
      <c r="F42" t="n">
        <v>217.89</v>
      </c>
      <c r="G42" t="n">
        <v>217.5</v>
      </c>
      <c r="H42" t="n">
        <v>257.29</v>
      </c>
      <c r="I42" t="n">
        <v>281.35</v>
      </c>
      <c r="J42" t="n">
        <v>305</v>
      </c>
      <c r="K42" t="n">
        <v>333.87</v>
      </c>
      <c r="L42" t="n">
        <v>325.48</v>
      </c>
      <c r="M42" t="n">
        <v>553.35</v>
      </c>
      <c r="N42" t="n">
        <v>645.47</v>
      </c>
      <c r="O42" t="n">
        <v>589.52</v>
      </c>
      <c r="P42" t="n">
        <v>556.12</v>
      </c>
      <c r="Q42" t="n">
        <v>525.53</v>
      </c>
      <c r="R42" t="n">
        <v>392.89</v>
      </c>
      <c r="S42" t="n">
        <v>368.06</v>
      </c>
      <c r="T42" t="n">
        <v>359.5</v>
      </c>
      <c r="U42" t="n">
        <v>365.12</v>
      </c>
      <c r="V42" t="n">
        <v>340.17</v>
      </c>
      <c r="W42" t="inlineStr">
        <is>
          <t>-</t>
        </is>
      </c>
    </row>
    <row r="43">
      <c r="A43" s="5" t="inlineStr">
        <is>
          <t>Personal am Ende des Jahres</t>
        </is>
      </c>
      <c r="B43" s="5" t="inlineStr">
        <is>
          <t>Staff at the end of year</t>
        </is>
      </c>
      <c r="C43" t="n">
        <v>56196</v>
      </c>
      <c r="D43" t="n">
        <v>54804</v>
      </c>
      <c r="E43" t="n">
        <v>54302</v>
      </c>
      <c r="F43" t="n">
        <v>54737</v>
      </c>
      <c r="G43" t="n">
        <v>44873</v>
      </c>
      <c r="H43" t="n">
        <v>55192</v>
      </c>
      <c r="I43" t="n">
        <v>76050</v>
      </c>
      <c r="J43" t="n">
        <v>92572</v>
      </c>
      <c r="K43" t="n">
        <v>104419</v>
      </c>
      <c r="L43" t="n">
        <v>106140</v>
      </c>
      <c r="M43" t="n">
        <v>107173</v>
      </c>
      <c r="N43" t="n">
        <v>124661</v>
      </c>
      <c r="O43" t="n">
        <v>124634</v>
      </c>
      <c r="P43" t="n">
        <v>119801</v>
      </c>
      <c r="Q43" t="n">
        <v>115300</v>
      </c>
      <c r="R43" t="n">
        <v>113000</v>
      </c>
      <c r="S43" t="n">
        <v>115200</v>
      </c>
      <c r="T43" t="n">
        <v>113060</v>
      </c>
      <c r="U43" t="n">
        <v>112000</v>
      </c>
      <c r="V43" t="n">
        <v>92650</v>
      </c>
      <c r="W43" t="n">
        <v>86040</v>
      </c>
    </row>
    <row r="44">
      <c r="A44" s="5" t="inlineStr">
        <is>
          <t>Personalaufwand in Mio. EUR</t>
        </is>
      </c>
      <c r="B44" s="5" t="inlineStr">
        <is>
          <t>Personnel expenses in M</t>
        </is>
      </c>
      <c r="C44" t="n">
        <v>5755</v>
      </c>
      <c r="D44" t="n">
        <v>5420</v>
      </c>
      <c r="E44" t="n">
        <v>5202</v>
      </c>
      <c r="F44" t="n">
        <v>5039</v>
      </c>
      <c r="G44" t="n">
        <v>4972</v>
      </c>
      <c r="H44" t="n">
        <v>5788</v>
      </c>
      <c r="I44" t="n">
        <v>6101</v>
      </c>
      <c r="J44" t="n">
        <v>6803</v>
      </c>
      <c r="K44" t="n">
        <v>7220</v>
      </c>
      <c r="L44" t="n">
        <v>7355</v>
      </c>
      <c r="M44" t="n">
        <v>7338</v>
      </c>
      <c r="N44" t="n">
        <v>8764</v>
      </c>
      <c r="O44" t="n">
        <v>8261</v>
      </c>
      <c r="P44" t="n">
        <v>7918</v>
      </c>
      <c r="Q44" t="n">
        <v>7646</v>
      </c>
      <c r="R44" t="n">
        <v>7744</v>
      </c>
      <c r="S44" t="n">
        <v>7429</v>
      </c>
      <c r="T44" t="n">
        <v>7552</v>
      </c>
      <c r="U44" t="n">
        <v>7796</v>
      </c>
      <c r="V44" t="n">
        <v>6729</v>
      </c>
      <c r="W44" t="inlineStr">
        <is>
          <t>-</t>
        </is>
      </c>
    </row>
    <row r="45">
      <c r="A45" s="5" t="inlineStr">
        <is>
          <t>Aufwand je Mitarbeiter in EUR</t>
        </is>
      </c>
      <c r="B45" s="5" t="inlineStr">
        <is>
          <t>Effort per employee</t>
        </is>
      </c>
      <c r="C45" t="n">
        <v>102409</v>
      </c>
      <c r="D45" t="n">
        <v>98898</v>
      </c>
      <c r="E45" t="n">
        <v>95798</v>
      </c>
      <c r="F45" t="n">
        <v>92058</v>
      </c>
      <c r="G45" t="n">
        <v>110802</v>
      </c>
      <c r="H45" t="n">
        <v>104870</v>
      </c>
      <c r="I45" t="n">
        <v>80224</v>
      </c>
      <c r="J45" t="n">
        <v>73489</v>
      </c>
      <c r="K45" t="n">
        <v>69145</v>
      </c>
      <c r="L45" t="n">
        <v>69295</v>
      </c>
      <c r="M45" t="n">
        <v>68469</v>
      </c>
      <c r="N45" t="n">
        <v>70303</v>
      </c>
      <c r="O45" t="n">
        <v>66282</v>
      </c>
      <c r="P45" t="n">
        <v>66093</v>
      </c>
      <c r="Q45" t="n">
        <v>66314</v>
      </c>
      <c r="R45" t="n">
        <v>68531</v>
      </c>
      <c r="S45" t="n">
        <v>64488</v>
      </c>
      <c r="T45" t="n">
        <v>66796</v>
      </c>
      <c r="U45" t="n">
        <v>69607</v>
      </c>
      <c r="V45" t="n">
        <v>72628</v>
      </c>
      <c r="W45" t="inlineStr">
        <is>
          <t>-</t>
        </is>
      </c>
    </row>
    <row r="46">
      <c r="A46" s="5" t="inlineStr">
        <is>
          <t>Ertrag je Mitarbeiter in EUR</t>
        </is>
      </c>
      <c r="B46" s="5" t="inlineStr">
        <is>
          <t>Income per employee</t>
        </is>
      </c>
      <c r="C46" t="n">
        <v>325753</v>
      </c>
      <c r="D46" t="n">
        <v>331655</v>
      </c>
      <c r="E46" t="n">
        <v>327299</v>
      </c>
      <c r="F46" t="n">
        <v>319546</v>
      </c>
      <c r="G46" t="n">
        <v>375393</v>
      </c>
      <c r="H46" t="n">
        <v>281925</v>
      </c>
      <c r="I46" t="n">
        <v>345838</v>
      </c>
      <c r="J46" t="n">
        <v>460657</v>
      </c>
      <c r="K46" t="n">
        <v>534328</v>
      </c>
      <c r="L46" t="n">
        <v>512455</v>
      </c>
      <c r="M46" t="n">
        <v>449674</v>
      </c>
      <c r="N46" t="n">
        <v>526828</v>
      </c>
      <c r="O46" t="n">
        <v>614487</v>
      </c>
      <c r="P46" t="n">
        <v>614527</v>
      </c>
      <c r="Q46" t="n">
        <v>617007</v>
      </c>
      <c r="R46" t="n">
        <v>605345</v>
      </c>
      <c r="S46" t="n">
        <v>599765</v>
      </c>
      <c r="T46" t="n">
        <v>676967</v>
      </c>
      <c r="U46" t="n">
        <v>665071</v>
      </c>
      <c r="V46" t="n">
        <v>627792</v>
      </c>
      <c r="W46" t="n">
        <v>460204</v>
      </c>
    </row>
    <row r="47">
      <c r="A47" s="5" t="inlineStr">
        <is>
          <t>Bruttoergebnis je Mitarbeiter in EUR</t>
        </is>
      </c>
      <c r="B47" s="5" t="inlineStr">
        <is>
          <t>Gross Profit per employee</t>
        </is>
      </c>
      <c r="C47" t="inlineStr">
        <is>
          <t>-</t>
        </is>
      </c>
      <c r="D47" t="inlineStr">
        <is>
          <t>-</t>
        </is>
      </c>
      <c r="E47" t="inlineStr">
        <is>
          <t>-</t>
        </is>
      </c>
      <c r="F47" t="inlineStr">
        <is>
          <t>-</t>
        </is>
      </c>
      <c r="G47" t="inlineStr">
        <is>
          <t>-</t>
        </is>
      </c>
      <c r="H47" t="inlineStr">
        <is>
          <t>-</t>
        </is>
      </c>
      <c r="I47" t="inlineStr">
        <is>
          <t>-</t>
        </is>
      </c>
      <c r="J47" t="inlineStr">
        <is>
          <t>-</t>
        </is>
      </c>
      <c r="K47" t="inlineStr">
        <is>
          <t>-</t>
        </is>
      </c>
      <c r="L47" t="inlineStr">
        <is>
          <t>-</t>
        </is>
      </c>
      <c r="M47" t="inlineStr">
        <is>
          <t>-</t>
        </is>
      </c>
      <c r="N47" t="inlineStr">
        <is>
          <t>-</t>
        </is>
      </c>
      <c r="O47" t="inlineStr">
        <is>
          <t>-</t>
        </is>
      </c>
      <c r="P47" t="inlineStr">
        <is>
          <t>-</t>
        </is>
      </c>
      <c r="Q47" t="inlineStr">
        <is>
          <t>-</t>
        </is>
      </c>
      <c r="R47" t="inlineStr">
        <is>
          <t>-</t>
        </is>
      </c>
      <c r="S47" t="inlineStr">
        <is>
          <t>-</t>
        </is>
      </c>
      <c r="T47" t="inlineStr">
        <is>
          <t>-</t>
        </is>
      </c>
      <c r="U47" t="inlineStr">
        <is>
          <t>-</t>
        </is>
      </c>
      <c r="V47" t="inlineStr">
        <is>
          <t>-</t>
        </is>
      </c>
      <c r="W47" t="inlineStr">
        <is>
          <t>-</t>
        </is>
      </c>
    </row>
    <row r="48">
      <c r="A48" s="5" t="inlineStr">
        <is>
          <t>Gewinn je Mitarbeiter in EUR</t>
        </is>
      </c>
      <c r="B48" s="5" t="inlineStr">
        <is>
          <t>Earnings per employee</t>
        </is>
      </c>
      <c r="C48" t="n">
        <v>85077</v>
      </c>
      <c r="D48" t="n">
        <v>85815</v>
      </c>
      <c r="E48" t="n">
        <v>90328</v>
      </c>
      <c r="F48" t="n">
        <v>84970</v>
      </c>
      <c r="G48" t="n">
        <v>89363</v>
      </c>
      <c r="H48" t="n">
        <v>22666</v>
      </c>
      <c r="I48" t="n">
        <v>42498</v>
      </c>
      <c r="J48" t="n">
        <v>42065</v>
      </c>
      <c r="K48" t="n">
        <v>55220</v>
      </c>
      <c r="L48" t="n">
        <v>30337</v>
      </c>
      <c r="M48" t="n">
        <v>-8724</v>
      </c>
      <c r="N48" t="n">
        <v>-5848</v>
      </c>
      <c r="O48" t="n">
        <v>74145</v>
      </c>
      <c r="P48" t="n">
        <v>64206</v>
      </c>
      <c r="Q48" t="n">
        <v>62533</v>
      </c>
      <c r="R48" t="n">
        <v>52814</v>
      </c>
      <c r="S48" t="n">
        <v>35095</v>
      </c>
      <c r="T48" t="n">
        <v>39802</v>
      </c>
      <c r="U48" t="n">
        <v>40866</v>
      </c>
      <c r="V48" t="n">
        <v>129347</v>
      </c>
      <c r="W48" t="inlineStr">
        <is>
          <t>-</t>
        </is>
      </c>
    </row>
    <row r="49">
      <c r="A49" s="5" t="inlineStr">
        <is>
          <t>KGV (Kurs/Gewinn)</t>
        </is>
      </c>
      <c r="B49" s="5" t="inlineStr">
        <is>
          <t>PE (price/earnings)</t>
        </is>
      </c>
      <c r="C49" t="n">
        <v>8.699999999999999</v>
      </c>
      <c r="D49" t="n">
        <v>7.8</v>
      </c>
      <c r="E49" t="n">
        <v>12.2</v>
      </c>
      <c r="F49" t="n">
        <v>11.4</v>
      </c>
      <c r="G49" t="n">
        <v>12</v>
      </c>
      <c r="H49" t="n">
        <v>83.3</v>
      </c>
      <c r="I49" t="n">
        <v>14.2</v>
      </c>
      <c r="J49" t="n">
        <v>8.199999999999999</v>
      </c>
      <c r="K49" t="n">
        <v>5</v>
      </c>
      <c r="L49" t="n">
        <v>10</v>
      </c>
      <c r="M49" t="inlineStr">
        <is>
          <t>-</t>
        </is>
      </c>
      <c r="N49" t="inlineStr">
        <is>
          <t>-</t>
        </is>
      </c>
      <c r="O49" t="n">
        <v>6.2</v>
      </c>
      <c r="P49" t="n">
        <v>9.4</v>
      </c>
      <c r="Q49" t="n">
        <v>8.800000000000001</v>
      </c>
      <c r="R49" t="n">
        <v>8</v>
      </c>
      <c r="S49" t="n">
        <v>9.199999999999999</v>
      </c>
      <c r="T49" t="n">
        <v>7</v>
      </c>
      <c r="U49" t="n">
        <v>12.1</v>
      </c>
      <c r="V49" t="n">
        <v>6.8</v>
      </c>
      <c r="W49" t="n">
        <v>11.7</v>
      </c>
    </row>
    <row r="50">
      <c r="A50" s="5" t="inlineStr">
        <is>
          <t>KUV (Kurs/Umsatz)</t>
        </is>
      </c>
      <c r="B50" s="5" t="inlineStr">
        <is>
          <t>PS (price/sales)</t>
        </is>
      </c>
      <c r="C50" t="n">
        <v>2.3</v>
      </c>
      <c r="D50" t="n">
        <v>2.01</v>
      </c>
      <c r="E50" t="n">
        <v>3.35</v>
      </c>
      <c r="F50" t="n">
        <v>3.03</v>
      </c>
      <c r="G50" t="n">
        <v>2.86</v>
      </c>
      <c r="H50" t="n">
        <v>2.69</v>
      </c>
      <c r="I50" t="n">
        <v>1.47</v>
      </c>
      <c r="J50" t="n">
        <v>0.63</v>
      </c>
      <c r="K50" t="n">
        <v>0.38</v>
      </c>
      <c r="L50" t="n">
        <v>0.51</v>
      </c>
      <c r="M50" t="n">
        <v>0.31</v>
      </c>
      <c r="N50" t="n">
        <v>0.23</v>
      </c>
      <c r="O50" t="n">
        <v>0.78</v>
      </c>
      <c r="P50" t="n">
        <v>1.01</v>
      </c>
      <c r="Q50" t="n">
        <v>0.91</v>
      </c>
      <c r="R50" t="n">
        <v>0.72</v>
      </c>
      <c r="S50" t="n">
        <v>0.57</v>
      </c>
      <c r="T50" t="n">
        <v>0.42</v>
      </c>
      <c r="U50" t="n">
        <v>0.74</v>
      </c>
      <c r="V50" t="n">
        <v>1.4</v>
      </c>
      <c r="W50" t="inlineStr">
        <is>
          <t>-</t>
        </is>
      </c>
    </row>
    <row r="51">
      <c r="A51" s="5" t="inlineStr">
        <is>
          <t>KBV (Kurs/Buchwert)</t>
        </is>
      </c>
      <c r="B51" s="5" t="inlineStr">
        <is>
          <t>PB (price/book value)</t>
        </is>
      </c>
      <c r="C51" t="inlineStr">
        <is>
          <t>-</t>
        </is>
      </c>
      <c r="D51" t="n">
        <v>0.72</v>
      </c>
      <c r="E51" t="n">
        <v>1.18</v>
      </c>
      <c r="F51" t="n">
        <v>1.06</v>
      </c>
      <c r="G51" t="n">
        <v>1.01</v>
      </c>
      <c r="H51" t="n">
        <v>0.83</v>
      </c>
      <c r="I51" t="n">
        <v>0.82</v>
      </c>
      <c r="J51" t="n">
        <v>0.48</v>
      </c>
      <c r="K51" t="n">
        <v>0.43</v>
      </c>
      <c r="L51" t="n">
        <v>0.6</v>
      </c>
      <c r="M51" t="n">
        <v>0.37</v>
      </c>
      <c r="N51" t="n">
        <v>0.55</v>
      </c>
      <c r="O51" t="n">
        <v>1.6</v>
      </c>
      <c r="P51" t="n">
        <v>1.94</v>
      </c>
      <c r="Q51" t="n">
        <v>1.76</v>
      </c>
      <c r="R51" t="n">
        <v>1.9</v>
      </c>
      <c r="S51" t="n">
        <v>1.83</v>
      </c>
      <c r="T51" t="n">
        <v>1.76</v>
      </c>
      <c r="U51" t="n">
        <v>2.57</v>
      </c>
      <c r="V51" t="n">
        <v>3.22</v>
      </c>
      <c r="W51" t="inlineStr">
        <is>
          <t>-</t>
        </is>
      </c>
    </row>
    <row r="52">
      <c r="A52" s="5" t="inlineStr">
        <is>
          <t>KCV (Kurs/Cashflow)</t>
        </is>
      </c>
      <c r="B52" s="5" t="inlineStr">
        <is>
          <t>PC (price/cashflow)</t>
        </is>
      </c>
      <c r="C52" t="inlineStr">
        <is>
          <t>-</t>
        </is>
      </c>
      <c r="D52" t="n">
        <v>5.3</v>
      </c>
      <c r="E52" t="n">
        <v>-11.33</v>
      </c>
      <c r="F52" t="n">
        <v>6.19</v>
      </c>
      <c r="G52" t="n">
        <v>4.56</v>
      </c>
      <c r="H52" t="n">
        <v>3.48</v>
      </c>
      <c r="I52" t="n">
        <v>-4.61</v>
      </c>
      <c r="J52" t="n">
        <v>-2.92</v>
      </c>
      <c r="K52" t="n">
        <v>2.32</v>
      </c>
      <c r="L52" t="n">
        <v>-5.84</v>
      </c>
      <c r="M52" t="n">
        <v>-0.53</v>
      </c>
      <c r="N52" t="n">
        <v>1.18</v>
      </c>
      <c r="O52" t="n">
        <v>5.09</v>
      </c>
      <c r="P52" t="n">
        <v>7.6</v>
      </c>
      <c r="Q52" t="n">
        <v>1.91</v>
      </c>
      <c r="R52" t="n">
        <v>0.65</v>
      </c>
      <c r="S52" t="n">
        <v>0.65</v>
      </c>
      <c r="T52" t="n">
        <v>1.24</v>
      </c>
      <c r="U52" t="n">
        <v>2.36</v>
      </c>
      <c r="V52" t="n">
        <v>-35.69</v>
      </c>
      <c r="W52" t="inlineStr">
        <is>
          <t>-</t>
        </is>
      </c>
    </row>
    <row r="53">
      <c r="A53" s="5" t="inlineStr">
        <is>
          <t>Dividendenrendite in %</t>
        </is>
      </c>
      <c r="B53" s="5" t="inlineStr">
        <is>
          <t>Dividend Yield in %</t>
        </is>
      </c>
      <c r="C53" t="n">
        <v>6.45</v>
      </c>
      <c r="D53" t="n">
        <v>7.23</v>
      </c>
      <c r="E53" t="n">
        <v>4.37</v>
      </c>
      <c r="F53" t="n">
        <v>4.84</v>
      </c>
      <c r="G53" t="n">
        <v>5.22</v>
      </c>
      <c r="H53" t="n">
        <v>1.11</v>
      </c>
      <c r="I53" t="inlineStr">
        <is>
          <t>-</t>
        </is>
      </c>
      <c r="J53" t="inlineStr">
        <is>
          <t>-</t>
        </is>
      </c>
      <c r="K53" t="inlineStr">
        <is>
          <t>-</t>
        </is>
      </c>
      <c r="L53" t="inlineStr">
        <is>
          <t>-</t>
        </is>
      </c>
      <c r="M53" t="inlineStr">
        <is>
          <t>-</t>
        </is>
      </c>
      <c r="N53" t="n">
        <v>10.1</v>
      </c>
      <c r="O53" t="n">
        <v>5.53</v>
      </c>
      <c r="P53" t="n">
        <v>3.93</v>
      </c>
      <c r="Q53" t="n">
        <v>4.03</v>
      </c>
      <c r="R53" t="n">
        <v>4.81</v>
      </c>
      <c r="S53" t="n">
        <v>5.25</v>
      </c>
      <c r="T53" t="n">
        <v>6.01</v>
      </c>
      <c r="U53" t="n">
        <v>3.39</v>
      </c>
      <c r="V53" t="n">
        <v>2.66</v>
      </c>
      <c r="W53" t="n">
        <v>2.74</v>
      </c>
    </row>
    <row r="54">
      <c r="A54" s="5" t="inlineStr">
        <is>
          <t>Gewinnrendite in %</t>
        </is>
      </c>
      <c r="B54" s="5" t="inlineStr">
        <is>
          <t>Return on profit in %</t>
        </is>
      </c>
      <c r="C54" t="n">
        <v>11.5</v>
      </c>
      <c r="D54" t="n">
        <v>12.9</v>
      </c>
      <c r="E54" t="n">
        <v>8.199999999999999</v>
      </c>
      <c r="F54" t="n">
        <v>8.800000000000001</v>
      </c>
      <c r="G54" t="n">
        <v>8.4</v>
      </c>
      <c r="H54" t="n">
        <v>1.2</v>
      </c>
      <c r="I54" t="n">
        <v>7</v>
      </c>
      <c r="J54" t="n">
        <v>12.2</v>
      </c>
      <c r="K54" t="n">
        <v>20.1</v>
      </c>
      <c r="L54" t="n">
        <v>10</v>
      </c>
      <c r="M54" t="n">
        <v>-6.3</v>
      </c>
      <c r="N54" t="n">
        <v>-4.9</v>
      </c>
      <c r="O54" t="n">
        <v>16.1</v>
      </c>
      <c r="P54" t="n">
        <v>10.6</v>
      </c>
      <c r="Q54" t="n">
        <v>11.3</v>
      </c>
      <c r="R54" t="n">
        <v>12.6</v>
      </c>
      <c r="S54" t="n">
        <v>10.8</v>
      </c>
      <c r="T54" t="n">
        <v>14.4</v>
      </c>
      <c r="U54" t="n">
        <v>8.300000000000001</v>
      </c>
      <c r="V54" t="n">
        <v>14.7</v>
      </c>
      <c r="W54" t="n">
        <v>8.5</v>
      </c>
    </row>
    <row r="55">
      <c r="A55" s="5" t="inlineStr">
        <is>
          <t>Eigenkapitalrendite in %</t>
        </is>
      </c>
      <c r="B55" s="5" t="inlineStr">
        <is>
          <t>Return on Equity in %</t>
        </is>
      </c>
      <c r="C55" t="inlineStr">
        <is>
          <t>-</t>
        </is>
      </c>
      <c r="D55" t="n">
        <v>9.23</v>
      </c>
      <c r="E55" t="n">
        <v>9.73</v>
      </c>
      <c r="F55" t="n">
        <v>9.34</v>
      </c>
      <c r="G55" t="n">
        <v>8.380000000000001</v>
      </c>
      <c r="H55" t="n">
        <v>2.48</v>
      </c>
      <c r="I55" t="n">
        <v>6.81</v>
      </c>
      <c r="J55" t="n">
        <v>6.88</v>
      </c>
      <c r="K55" t="n">
        <v>11.61</v>
      </c>
      <c r="L55" t="n">
        <v>6.92</v>
      </c>
      <c r="M55" t="n">
        <v>-2.41</v>
      </c>
      <c r="N55" t="n">
        <v>-2.67</v>
      </c>
      <c r="O55" t="n">
        <v>24.84</v>
      </c>
      <c r="P55" t="n">
        <v>20.1</v>
      </c>
      <c r="Q55" t="n">
        <v>19.63</v>
      </c>
      <c r="R55" t="n">
        <v>23.07</v>
      </c>
      <c r="S55" t="n">
        <v>18.95</v>
      </c>
      <c r="T55" t="n">
        <v>24.65</v>
      </c>
      <c r="U55" t="n">
        <v>21.27</v>
      </c>
      <c r="V55" t="n">
        <v>47.42</v>
      </c>
      <c r="W55" t="inlineStr">
        <is>
          <t>-</t>
        </is>
      </c>
    </row>
    <row r="56">
      <c r="A56" s="5" t="inlineStr">
        <is>
          <t>Gesamtkapitalrendite in %</t>
        </is>
      </c>
      <c r="B56" s="5" t="inlineStr">
        <is>
          <t>Total Return on Investment in %</t>
        </is>
      </c>
      <c r="C56" t="n">
        <v>0.54</v>
      </c>
      <c r="D56" t="n">
        <v>0.53</v>
      </c>
      <c r="E56" t="n">
        <v>0.58</v>
      </c>
      <c r="F56" t="n">
        <v>0.55</v>
      </c>
      <c r="G56" t="n">
        <v>0.48</v>
      </c>
      <c r="H56" t="n">
        <v>0.13</v>
      </c>
      <c r="I56" t="n">
        <v>0.3</v>
      </c>
      <c r="J56" t="n">
        <v>0.33</v>
      </c>
      <c r="K56" t="n">
        <v>0.45</v>
      </c>
      <c r="L56" t="n">
        <v>0.26</v>
      </c>
      <c r="M56" t="n">
        <v>-0.08</v>
      </c>
      <c r="N56" t="n">
        <v>-0.05</v>
      </c>
      <c r="O56" t="n">
        <v>0.7</v>
      </c>
      <c r="P56" t="n">
        <v>0.63</v>
      </c>
      <c r="Q56" t="n">
        <v>0.62</v>
      </c>
      <c r="R56" t="n">
        <v>0.6899999999999999</v>
      </c>
      <c r="S56" t="n">
        <v>0.52</v>
      </c>
      <c r="T56" t="n">
        <v>0.63</v>
      </c>
      <c r="U56" t="n">
        <v>0.65</v>
      </c>
      <c r="V56" t="n">
        <v>1.84</v>
      </c>
      <c r="W56" t="inlineStr">
        <is>
          <t>-</t>
        </is>
      </c>
    </row>
    <row r="57">
      <c r="A57" s="5" t="inlineStr">
        <is>
          <t>Eigenkapitalquote in %</t>
        </is>
      </c>
      <c r="B57" s="5" t="inlineStr">
        <is>
          <t>Equity Ratio in %</t>
        </is>
      </c>
      <c r="C57" t="inlineStr">
        <is>
          <t>-</t>
        </is>
      </c>
      <c r="D57" t="n">
        <v>5.74</v>
      </c>
      <c r="E57" t="n">
        <v>5.96</v>
      </c>
      <c r="F57" t="n">
        <v>5.89</v>
      </c>
      <c r="G57" t="n">
        <v>5.68</v>
      </c>
      <c r="H57" t="n">
        <v>5.08</v>
      </c>
      <c r="I57" t="n">
        <v>4.39</v>
      </c>
      <c r="J57" t="n">
        <v>4.84</v>
      </c>
      <c r="K57" t="n">
        <v>3.88</v>
      </c>
      <c r="L57" t="n">
        <v>3.73</v>
      </c>
      <c r="M57" t="n">
        <v>3.34</v>
      </c>
      <c r="N57" t="n">
        <v>2.05</v>
      </c>
      <c r="O57" t="n">
        <v>2.83</v>
      </c>
      <c r="P57" t="n">
        <v>3.12</v>
      </c>
      <c r="Q57" t="n">
        <v>3.17</v>
      </c>
      <c r="R57" t="n">
        <v>2.99</v>
      </c>
      <c r="S57" t="n">
        <v>2.74</v>
      </c>
      <c r="T57" t="n">
        <v>2.55</v>
      </c>
      <c r="U57" t="n">
        <v>3.05</v>
      </c>
      <c r="V57" t="n">
        <v>3.89</v>
      </c>
      <c r="W57" t="inlineStr">
        <is>
          <t>-</t>
        </is>
      </c>
    </row>
    <row r="58">
      <c r="A58" s="5" t="inlineStr">
        <is>
          <t>Fremdkapitalquote in %</t>
        </is>
      </c>
      <c r="B58" s="5" t="inlineStr">
        <is>
          <t>Debt Ratio in %</t>
        </is>
      </c>
      <c r="C58" t="inlineStr">
        <is>
          <t>-</t>
        </is>
      </c>
      <c r="D58" t="n">
        <v>94.26000000000001</v>
      </c>
      <c r="E58" t="n">
        <v>94.04000000000001</v>
      </c>
      <c r="F58" t="n">
        <v>94.11</v>
      </c>
      <c r="G58" t="n">
        <v>94.31999999999999</v>
      </c>
      <c r="H58" t="n">
        <v>94.92</v>
      </c>
      <c r="I58" t="n">
        <v>95.61</v>
      </c>
      <c r="J58" t="n">
        <v>95.16</v>
      </c>
      <c r="K58" t="n">
        <v>96.12</v>
      </c>
      <c r="L58" t="n">
        <v>96.27</v>
      </c>
      <c r="M58" t="n">
        <v>96.66</v>
      </c>
      <c r="N58" t="n">
        <v>97.95</v>
      </c>
      <c r="O58" t="n">
        <v>97.17</v>
      </c>
      <c r="P58" t="n">
        <v>96.88</v>
      </c>
      <c r="Q58" t="n">
        <v>96.83</v>
      </c>
      <c r="R58" t="n">
        <v>97.01000000000001</v>
      </c>
      <c r="S58" t="n">
        <v>97.26000000000001</v>
      </c>
      <c r="T58" t="n">
        <v>97.45</v>
      </c>
      <c r="U58" t="n">
        <v>96.95</v>
      </c>
      <c r="V58" t="n">
        <v>96.11</v>
      </c>
      <c r="W58" t="inlineStr">
        <is>
          <t>-</t>
        </is>
      </c>
    </row>
    <row r="59">
      <c r="A59" s="5" t="inlineStr"/>
      <c r="B59" s="5" t="inlineStr"/>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is>
          <t>Gesamtkapitalrentabilität</t>
        </is>
      </c>
      <c r="B65" s="5" t="inlineStr">
        <is>
          <t>ROA Return on Assets in %</t>
        </is>
      </c>
      <c r="C65" t="n">
        <v>0.54</v>
      </c>
      <c r="D65" t="n">
        <v>0.53</v>
      </c>
      <c r="E65" t="n">
        <v>0.58</v>
      </c>
      <c r="F65" t="n">
        <v>0.55</v>
      </c>
      <c r="G65" t="n">
        <v>0.48</v>
      </c>
      <c r="H65" t="n">
        <v>0.13</v>
      </c>
      <c r="I65" t="n">
        <v>0.3</v>
      </c>
      <c r="J65" t="n">
        <v>0.33</v>
      </c>
      <c r="K65" t="n">
        <v>0.45</v>
      </c>
      <c r="L65" t="n">
        <v>0.26</v>
      </c>
      <c r="M65" t="n">
        <v>-0.08</v>
      </c>
      <c r="N65" t="n">
        <v>-0.05</v>
      </c>
      <c r="O65" t="n">
        <v>0.71</v>
      </c>
      <c r="P65" t="n">
        <v>0.63</v>
      </c>
      <c r="Q65" t="n">
        <v>0.62</v>
      </c>
      <c r="R65" t="n">
        <v>0.6899999999999999</v>
      </c>
      <c r="S65" t="n">
        <v>0.52</v>
      </c>
      <c r="T65" t="n">
        <v>0.63</v>
      </c>
      <c r="U65" t="n">
        <v>0.65</v>
      </c>
      <c r="V65" t="n">
        <v>1.84</v>
      </c>
    </row>
    <row r="66">
      <c r="A66" s="5" t="inlineStr">
        <is>
          <t>Ertrag des eingesetzten Kapitals</t>
        </is>
      </c>
      <c r="B66" s="5" t="inlineStr">
        <is>
          <t>ROCE Return on Cap. Empl. in %</t>
        </is>
      </c>
      <c r="C66" t="n">
        <v>0.77</v>
      </c>
      <c r="D66" t="n">
        <v>0.77</v>
      </c>
      <c r="E66" t="n">
        <v>0.86</v>
      </c>
      <c r="F66" t="n">
        <v>0.7</v>
      </c>
      <c r="G66" t="n">
        <v>0.73</v>
      </c>
      <c r="H66" t="n">
        <v>0.37</v>
      </c>
      <c r="I66" t="n">
        <v>0.38</v>
      </c>
      <c r="J66" t="n">
        <v>0.33</v>
      </c>
      <c r="K66" t="n">
        <v>0.48</v>
      </c>
      <c r="L66" t="n">
        <v>0.36</v>
      </c>
      <c r="M66" t="n">
        <v>-0.13</v>
      </c>
      <c r="N66" t="n">
        <v>-0.11</v>
      </c>
      <c r="O66" t="n">
        <v>0.84</v>
      </c>
      <c r="P66" t="n">
        <v>0.8100000000000001</v>
      </c>
      <c r="Q66" t="n">
        <v>0.77</v>
      </c>
      <c r="R66" t="n">
        <v>0.93</v>
      </c>
      <c r="S66" t="n">
        <v>0.76</v>
      </c>
      <c r="T66" t="n">
        <v>0.83</v>
      </c>
      <c r="U66" t="n">
        <v>0.86</v>
      </c>
      <c r="V66" t="n">
        <v>2.16</v>
      </c>
    </row>
    <row r="67">
      <c r="A67" s="5" t="inlineStr"/>
      <c r="B67" s="5" t="inlineStr"/>
    </row>
    <row r="68">
      <c r="A68" s="5" t="inlineStr"/>
      <c r="B68" s="5" t="inlineStr"/>
    </row>
    <row r="69">
      <c r="A69" s="5" t="inlineStr">
        <is>
          <t>Operativer Cashflow</t>
        </is>
      </c>
      <c r="B69" s="5" t="inlineStr">
        <is>
          <t>Operating Cashflow in M</t>
        </is>
      </c>
      <c r="C69" t="inlineStr">
        <is>
          <t>-</t>
        </is>
      </c>
      <c r="D69" t="n">
        <v>20627.6</v>
      </c>
      <c r="E69" t="n">
        <v>-44028.38</v>
      </c>
      <c r="F69" t="n">
        <v>24004.82</v>
      </c>
      <c r="G69" t="n">
        <v>17647.2</v>
      </c>
      <c r="H69" t="n">
        <v>13429.32</v>
      </c>
      <c r="I69" t="n">
        <v>-17707.01</v>
      </c>
      <c r="J69" t="n">
        <v>-11189.44</v>
      </c>
      <c r="K69" t="n">
        <v>8890.24</v>
      </c>
      <c r="L69" t="n">
        <v>-22378.88</v>
      </c>
      <c r="M69" t="n">
        <v>-1114.59</v>
      </c>
      <c r="N69" t="n">
        <v>2434.34</v>
      </c>
      <c r="O69" t="n">
        <v>11330.34</v>
      </c>
      <c r="P69" t="n">
        <v>16758</v>
      </c>
      <c r="Q69" t="n">
        <v>4211.55</v>
      </c>
      <c r="R69" t="n">
        <v>1433.25</v>
      </c>
      <c r="S69" t="n">
        <v>1375.4</v>
      </c>
      <c r="T69" t="n">
        <v>2471.32</v>
      </c>
      <c r="U69" t="n">
        <v>4557.16</v>
      </c>
      <c r="V69" t="n">
        <v>-68203.59</v>
      </c>
    </row>
    <row r="70">
      <c r="A70" s="5" t="inlineStr">
        <is>
          <t>Aktienrückkauf</t>
        </is>
      </c>
      <c r="B70" s="5" t="inlineStr">
        <is>
          <t>Share Buyback in M</t>
        </is>
      </c>
      <c r="C70" t="n">
        <v>-5</v>
      </c>
      <c r="D70" t="n">
        <v>-6</v>
      </c>
      <c r="E70" t="n">
        <v>-8</v>
      </c>
      <c r="F70" t="n">
        <v>-8</v>
      </c>
      <c r="G70" t="n">
        <v>-11</v>
      </c>
      <c r="H70" t="n">
        <v>-18</v>
      </c>
      <c r="I70" t="n">
        <v>-9</v>
      </c>
      <c r="J70" t="n">
        <v>0</v>
      </c>
      <c r="K70" t="n">
        <v>0</v>
      </c>
      <c r="L70" t="n">
        <v>-1729</v>
      </c>
      <c r="M70" t="n">
        <v>-40</v>
      </c>
      <c r="N70" t="n">
        <v>163</v>
      </c>
      <c r="O70" t="n">
        <v>-21</v>
      </c>
      <c r="P70" t="n">
        <v>0</v>
      </c>
      <c r="Q70" t="n">
        <v>0</v>
      </c>
      <c r="R70" t="n">
        <v>-89</v>
      </c>
      <c r="S70" t="n">
        <v>-123</v>
      </c>
      <c r="T70" t="n">
        <v>-62</v>
      </c>
      <c r="U70" t="n">
        <v>-20</v>
      </c>
      <c r="V70" t="inlineStr">
        <is>
          <t>-</t>
        </is>
      </c>
    </row>
    <row r="71">
      <c r="A71" s="5" t="inlineStr"/>
      <c r="B71" s="5" t="inlineStr"/>
    </row>
    <row r="72">
      <c r="A72" s="5" t="inlineStr"/>
      <c r="B72" s="5" t="inlineStr"/>
    </row>
    <row r="73">
      <c r="A73" s="5" t="inlineStr"/>
      <c r="B73" s="5" t="inlineStr"/>
    </row>
    <row r="74">
      <c r="A74" s="5" t="inlineStr"/>
      <c r="B74" s="5" t="inlineStr"/>
    </row>
    <row r="75">
      <c r="A75" s="5" t="inlineStr">
        <is>
          <t>Gewinnwachstum 1J in %</t>
        </is>
      </c>
      <c r="B75" s="5" t="inlineStr">
        <is>
          <t>Earnings Growth 1Y in %</t>
        </is>
      </c>
      <c r="C75" t="n">
        <v>1.66</v>
      </c>
      <c r="D75" t="n">
        <v>-4.12</v>
      </c>
      <c r="E75" t="n">
        <v>5.46</v>
      </c>
      <c r="F75" t="n">
        <v>15.99</v>
      </c>
      <c r="G75" t="n">
        <v>220.54</v>
      </c>
      <c r="H75" t="n">
        <v>-61.29</v>
      </c>
      <c r="I75" t="n">
        <v>-17</v>
      </c>
      <c r="J75" t="n">
        <v>-32.47</v>
      </c>
      <c r="K75" t="n">
        <v>79.06999999999999</v>
      </c>
      <c r="L75" t="n">
        <v>-444.39</v>
      </c>
      <c r="M75" t="n">
        <v>28.26</v>
      </c>
      <c r="N75" t="n">
        <v>-107.89</v>
      </c>
      <c r="O75" t="n">
        <v>20.14</v>
      </c>
      <c r="P75" t="n">
        <v>6.69</v>
      </c>
      <c r="Q75" t="n">
        <v>20.81</v>
      </c>
      <c r="R75" t="n">
        <v>47.61</v>
      </c>
      <c r="S75" t="n">
        <v>-10.16</v>
      </c>
      <c r="T75" t="n">
        <v>-1.68</v>
      </c>
      <c r="U75" t="n">
        <v>-61.81</v>
      </c>
      <c r="V75" t="inlineStr">
        <is>
          <t>-</t>
        </is>
      </c>
    </row>
    <row r="76">
      <c r="A76" s="5" t="inlineStr">
        <is>
          <t>Gewinnwachstum 3J in %</t>
        </is>
      </c>
      <c r="B76" s="5" t="inlineStr">
        <is>
          <t>Earnings Growth 3Y in %</t>
        </is>
      </c>
      <c r="C76" t="n">
        <v>1</v>
      </c>
      <c r="D76" t="n">
        <v>5.78</v>
      </c>
      <c r="E76" t="n">
        <v>80.66</v>
      </c>
      <c r="F76" t="n">
        <v>58.41</v>
      </c>
      <c r="G76" t="n">
        <v>47.42</v>
      </c>
      <c r="H76" t="n">
        <v>-36.92</v>
      </c>
      <c r="I76" t="n">
        <v>9.869999999999999</v>
      </c>
      <c r="J76" t="n">
        <v>-132.6</v>
      </c>
      <c r="K76" t="n">
        <v>-112.35</v>
      </c>
      <c r="L76" t="n">
        <v>-174.67</v>
      </c>
      <c r="M76" t="n">
        <v>-19.83</v>
      </c>
      <c r="N76" t="n">
        <v>-27.02</v>
      </c>
      <c r="O76" t="n">
        <v>15.88</v>
      </c>
      <c r="P76" t="n">
        <v>25.04</v>
      </c>
      <c r="Q76" t="n">
        <v>19.42</v>
      </c>
      <c r="R76" t="n">
        <v>11.92</v>
      </c>
      <c r="S76" t="n">
        <v>-24.55</v>
      </c>
      <c r="T76" t="inlineStr">
        <is>
          <t>-</t>
        </is>
      </c>
      <c r="U76" t="inlineStr">
        <is>
          <t>-</t>
        </is>
      </c>
      <c r="V76" t="inlineStr">
        <is>
          <t>-</t>
        </is>
      </c>
    </row>
    <row r="77">
      <c r="A77" s="5" t="inlineStr">
        <is>
          <t>Gewinnwachstum 5J in %</t>
        </is>
      </c>
      <c r="B77" s="5" t="inlineStr">
        <is>
          <t>Earnings Growth 5Y in %</t>
        </is>
      </c>
      <c r="C77" t="n">
        <v>47.91</v>
      </c>
      <c r="D77" t="n">
        <v>35.32</v>
      </c>
      <c r="E77" t="n">
        <v>32.74</v>
      </c>
      <c r="F77" t="n">
        <v>25.15</v>
      </c>
      <c r="G77" t="n">
        <v>37.77</v>
      </c>
      <c r="H77" t="n">
        <v>-95.22</v>
      </c>
      <c r="I77" t="n">
        <v>-77.31</v>
      </c>
      <c r="J77" t="n">
        <v>-95.48</v>
      </c>
      <c r="K77" t="n">
        <v>-84.95999999999999</v>
      </c>
      <c r="L77" t="n">
        <v>-99.44</v>
      </c>
      <c r="M77" t="n">
        <v>-6.4</v>
      </c>
      <c r="N77" t="n">
        <v>-2.53</v>
      </c>
      <c r="O77" t="n">
        <v>17.02</v>
      </c>
      <c r="P77" t="n">
        <v>12.65</v>
      </c>
      <c r="Q77" t="n">
        <v>-1.05</v>
      </c>
      <c r="R77" t="inlineStr">
        <is>
          <t>-</t>
        </is>
      </c>
      <c r="S77" t="inlineStr">
        <is>
          <t>-</t>
        </is>
      </c>
      <c r="T77" t="inlineStr">
        <is>
          <t>-</t>
        </is>
      </c>
      <c r="U77" t="inlineStr">
        <is>
          <t>-</t>
        </is>
      </c>
      <c r="V77" t="inlineStr">
        <is>
          <t>-</t>
        </is>
      </c>
    </row>
    <row r="78">
      <c r="A78" s="5" t="inlineStr">
        <is>
          <t>Gewinnwachstum 10J in %</t>
        </is>
      </c>
      <c r="B78" s="5" t="inlineStr">
        <is>
          <t>Earnings Growth 10Y in %</t>
        </is>
      </c>
      <c r="C78" t="n">
        <v>-23.65</v>
      </c>
      <c r="D78" t="n">
        <v>-20.99</v>
      </c>
      <c r="E78" t="n">
        <v>-31.37</v>
      </c>
      <c r="F78" t="n">
        <v>-29.9</v>
      </c>
      <c r="G78" t="n">
        <v>-30.83</v>
      </c>
      <c r="H78" t="n">
        <v>-50.81</v>
      </c>
      <c r="I78" t="n">
        <v>-39.92</v>
      </c>
      <c r="J78" t="n">
        <v>-39.23</v>
      </c>
      <c r="K78" t="n">
        <v>-36.15</v>
      </c>
      <c r="L78" t="n">
        <v>-50.24</v>
      </c>
      <c r="M78" t="inlineStr">
        <is>
          <t>-</t>
        </is>
      </c>
      <c r="N78" t="inlineStr">
        <is>
          <t>-</t>
        </is>
      </c>
      <c r="O78" t="inlineStr">
        <is>
          <t>-</t>
        </is>
      </c>
      <c r="P78" t="inlineStr">
        <is>
          <t>-</t>
        </is>
      </c>
      <c r="Q78" t="inlineStr">
        <is>
          <t>-</t>
        </is>
      </c>
      <c r="R78" t="inlineStr">
        <is>
          <t>-</t>
        </is>
      </c>
      <c r="S78" t="inlineStr">
        <is>
          <t>-</t>
        </is>
      </c>
      <c r="T78" t="inlineStr">
        <is>
          <t>-</t>
        </is>
      </c>
      <c r="U78" t="inlineStr">
        <is>
          <t>-</t>
        </is>
      </c>
      <c r="V78" t="inlineStr">
        <is>
          <t>-</t>
        </is>
      </c>
    </row>
    <row r="79">
      <c r="A79" s="5" t="inlineStr">
        <is>
          <t>PEG Ratio</t>
        </is>
      </c>
      <c r="B79" s="5" t="inlineStr">
        <is>
          <t>KGW Kurs/Gewinn/Wachstum</t>
        </is>
      </c>
      <c r="C79" t="n">
        <v>0.18</v>
      </c>
      <c r="D79" t="n">
        <v>0.22</v>
      </c>
      <c r="E79" t="n">
        <v>0.37</v>
      </c>
      <c r="F79" t="n">
        <v>0.45</v>
      </c>
      <c r="G79" t="n">
        <v>0.32</v>
      </c>
      <c r="H79" t="n">
        <v>-0.87</v>
      </c>
      <c r="I79" t="n">
        <v>-0.18</v>
      </c>
      <c r="J79" t="n">
        <v>-0.09</v>
      </c>
      <c r="K79" t="n">
        <v>-0.06</v>
      </c>
      <c r="L79" t="n">
        <v>-0.1</v>
      </c>
      <c r="M79" t="inlineStr">
        <is>
          <t>-</t>
        </is>
      </c>
      <c r="N79" t="inlineStr">
        <is>
          <t>-</t>
        </is>
      </c>
      <c r="O79" t="n">
        <v>0.36</v>
      </c>
      <c r="P79" t="n">
        <v>0.74</v>
      </c>
      <c r="Q79" t="n">
        <v>-8.380000000000001</v>
      </c>
      <c r="R79" t="inlineStr">
        <is>
          <t>-</t>
        </is>
      </c>
      <c r="S79" t="inlineStr">
        <is>
          <t>-</t>
        </is>
      </c>
      <c r="T79" t="inlineStr">
        <is>
          <t>-</t>
        </is>
      </c>
      <c r="U79" t="inlineStr">
        <is>
          <t>-</t>
        </is>
      </c>
      <c r="V79" t="inlineStr">
        <is>
          <t>-</t>
        </is>
      </c>
    </row>
    <row r="80">
      <c r="A80" s="5" t="inlineStr">
        <is>
          <t>EBIT-Wachstum 1J in %</t>
        </is>
      </c>
      <c r="B80" s="5" t="inlineStr">
        <is>
          <t>EBIT Growth 1Y in %</t>
        </is>
      </c>
      <c r="C80" t="n">
        <v>-0.06</v>
      </c>
      <c r="D80" t="n">
        <v>-5.92</v>
      </c>
      <c r="E80" t="n">
        <v>23.12</v>
      </c>
      <c r="F80" t="n">
        <v>-4.36</v>
      </c>
      <c r="G80" t="n">
        <v>66.5</v>
      </c>
      <c r="H80" t="n">
        <v>-9.74</v>
      </c>
      <c r="I80" t="n">
        <v>5.42</v>
      </c>
      <c r="J80" t="n">
        <v>-36.23</v>
      </c>
      <c r="K80" t="n">
        <v>36.45</v>
      </c>
      <c r="L80" t="n">
        <v>-393.57</v>
      </c>
      <c r="M80" t="n">
        <v>2.56</v>
      </c>
      <c r="N80" t="n">
        <v>-113.47</v>
      </c>
      <c r="O80" t="n">
        <v>11.1</v>
      </c>
      <c r="P80" t="n">
        <v>11.76</v>
      </c>
      <c r="Q80" t="n">
        <v>11.05</v>
      </c>
      <c r="R80" t="n">
        <v>36.28</v>
      </c>
      <c r="S80" t="n">
        <v>-0.74</v>
      </c>
      <c r="T80" t="n">
        <v>-2.39</v>
      </c>
      <c r="U80" t="n">
        <v>-56.58</v>
      </c>
      <c r="V80" t="inlineStr">
        <is>
          <t>-</t>
        </is>
      </c>
    </row>
    <row r="81">
      <c r="A81" s="5" t="inlineStr">
        <is>
          <t>EBIT-Wachstum 3J in %</t>
        </is>
      </c>
      <c r="B81" s="5" t="inlineStr">
        <is>
          <t>EBIT Growth 3Y in %</t>
        </is>
      </c>
      <c r="C81" t="n">
        <v>5.71</v>
      </c>
      <c r="D81" t="n">
        <v>4.28</v>
      </c>
      <c r="E81" t="n">
        <v>28.42</v>
      </c>
      <c r="F81" t="n">
        <v>17.47</v>
      </c>
      <c r="G81" t="n">
        <v>20.73</v>
      </c>
      <c r="H81" t="n">
        <v>-13.52</v>
      </c>
      <c r="I81" t="n">
        <v>1.88</v>
      </c>
      <c r="J81" t="n">
        <v>-131.12</v>
      </c>
      <c r="K81" t="n">
        <v>-118.19</v>
      </c>
      <c r="L81" t="n">
        <v>-168.16</v>
      </c>
      <c r="M81" t="n">
        <v>-33.27</v>
      </c>
      <c r="N81" t="n">
        <v>-30.2</v>
      </c>
      <c r="O81" t="n">
        <v>11.3</v>
      </c>
      <c r="P81" t="n">
        <v>19.7</v>
      </c>
      <c r="Q81" t="n">
        <v>15.53</v>
      </c>
      <c r="R81" t="n">
        <v>11.05</v>
      </c>
      <c r="S81" t="n">
        <v>-19.9</v>
      </c>
      <c r="T81" t="inlineStr">
        <is>
          <t>-</t>
        </is>
      </c>
      <c r="U81" t="inlineStr">
        <is>
          <t>-</t>
        </is>
      </c>
      <c r="V81" t="inlineStr">
        <is>
          <t>-</t>
        </is>
      </c>
    </row>
    <row r="82">
      <c r="A82" s="5" t="inlineStr">
        <is>
          <t>EBIT-Wachstum 5J in %</t>
        </is>
      </c>
      <c r="B82" s="5" t="inlineStr">
        <is>
          <t>EBIT Growth 5Y in %</t>
        </is>
      </c>
      <c r="C82" t="n">
        <v>15.86</v>
      </c>
      <c r="D82" t="n">
        <v>13.92</v>
      </c>
      <c r="E82" t="n">
        <v>16.19</v>
      </c>
      <c r="F82" t="n">
        <v>4.32</v>
      </c>
      <c r="G82" t="n">
        <v>12.48</v>
      </c>
      <c r="H82" t="n">
        <v>-79.53</v>
      </c>
      <c r="I82" t="n">
        <v>-77.06999999999999</v>
      </c>
      <c r="J82" t="n">
        <v>-100.85</v>
      </c>
      <c r="K82" t="n">
        <v>-91.39</v>
      </c>
      <c r="L82" t="n">
        <v>-96.31999999999999</v>
      </c>
      <c r="M82" t="n">
        <v>-15.4</v>
      </c>
      <c r="N82" t="n">
        <v>-8.66</v>
      </c>
      <c r="O82" t="n">
        <v>13.89</v>
      </c>
      <c r="P82" t="n">
        <v>11.19</v>
      </c>
      <c r="Q82" t="n">
        <v>-2.48</v>
      </c>
      <c r="R82" t="inlineStr">
        <is>
          <t>-</t>
        </is>
      </c>
      <c r="S82" t="inlineStr">
        <is>
          <t>-</t>
        </is>
      </c>
      <c r="T82" t="inlineStr">
        <is>
          <t>-</t>
        </is>
      </c>
      <c r="U82" t="inlineStr">
        <is>
          <t>-</t>
        </is>
      </c>
      <c r="V82" t="inlineStr">
        <is>
          <t>-</t>
        </is>
      </c>
    </row>
    <row r="83">
      <c r="A83" s="5" t="inlineStr">
        <is>
          <t>EBIT-Wachstum 10J in %</t>
        </is>
      </c>
      <c r="B83" s="5" t="inlineStr">
        <is>
          <t>EBIT Growth 10Y in %</t>
        </is>
      </c>
      <c r="C83" t="n">
        <v>-31.84</v>
      </c>
      <c r="D83" t="n">
        <v>-31.58</v>
      </c>
      <c r="E83" t="n">
        <v>-42.33</v>
      </c>
      <c r="F83" t="n">
        <v>-43.53</v>
      </c>
      <c r="G83" t="n">
        <v>-41.92</v>
      </c>
      <c r="H83" t="n">
        <v>-47.47</v>
      </c>
      <c r="I83" t="n">
        <v>-42.86</v>
      </c>
      <c r="J83" t="n">
        <v>-43.48</v>
      </c>
      <c r="K83" t="n">
        <v>-40.1</v>
      </c>
      <c r="L83" t="n">
        <v>-49.4</v>
      </c>
      <c r="M83" t="inlineStr">
        <is>
          <t>-</t>
        </is>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Op.Cashflow Wachstum 1J in %</t>
        </is>
      </c>
      <c r="B84" s="5" t="inlineStr">
        <is>
          <t>Op.Cashflow Wachstum 1Y in %</t>
        </is>
      </c>
      <c r="C84" t="inlineStr">
        <is>
          <t>-</t>
        </is>
      </c>
      <c r="D84" t="n">
        <v>-146.78</v>
      </c>
      <c r="E84" t="n">
        <v>-283.04</v>
      </c>
      <c r="F84" t="n">
        <v>35.75</v>
      </c>
      <c r="G84" t="n">
        <v>31.03</v>
      </c>
      <c r="H84" t="n">
        <v>-175.49</v>
      </c>
      <c r="I84" t="n">
        <v>57.88</v>
      </c>
      <c r="J84" t="n">
        <v>-225.86</v>
      </c>
      <c r="K84" t="n">
        <v>-139.73</v>
      </c>
      <c r="L84" t="n">
        <v>1001.89</v>
      </c>
      <c r="M84" t="n">
        <v>-144.92</v>
      </c>
      <c r="N84" t="n">
        <v>-76.81999999999999</v>
      </c>
      <c r="O84" t="n">
        <v>-33.03</v>
      </c>
      <c r="P84" t="n">
        <v>297.91</v>
      </c>
      <c r="Q84" t="n">
        <v>193.85</v>
      </c>
      <c r="R84" t="inlineStr">
        <is>
          <t>-</t>
        </is>
      </c>
      <c r="S84" t="n">
        <v>-47.58</v>
      </c>
      <c r="T84" t="n">
        <v>-47.46</v>
      </c>
      <c r="U84" t="n">
        <v>-106.61</v>
      </c>
      <c r="V84" t="inlineStr">
        <is>
          <t>-</t>
        </is>
      </c>
    </row>
    <row r="85">
      <c r="A85" s="5" t="inlineStr">
        <is>
          <t>Op.Cashflow Wachstum 3J in %</t>
        </is>
      </c>
      <c r="B85" s="5" t="inlineStr">
        <is>
          <t>Op.Cashflow Wachstum 3Y in %</t>
        </is>
      </c>
      <c r="C85" t="inlineStr">
        <is>
          <t>-</t>
        </is>
      </c>
      <c r="D85" t="n">
        <v>-131.36</v>
      </c>
      <c r="E85" t="n">
        <v>-72.09</v>
      </c>
      <c r="F85" t="n">
        <v>-36.24</v>
      </c>
      <c r="G85" t="n">
        <v>-28.86</v>
      </c>
      <c r="H85" t="n">
        <v>-114.49</v>
      </c>
      <c r="I85" t="n">
        <v>-102.57</v>
      </c>
      <c r="J85" t="n">
        <v>212.1</v>
      </c>
      <c r="K85" t="n">
        <v>239.08</v>
      </c>
      <c r="L85" t="n">
        <v>260.05</v>
      </c>
      <c r="M85" t="n">
        <v>-84.92</v>
      </c>
      <c r="N85" t="n">
        <v>62.69</v>
      </c>
      <c r="O85" t="n">
        <v>152.91</v>
      </c>
      <c r="P85" t="n">
        <v>163.92</v>
      </c>
      <c r="Q85" t="n">
        <v>48.76</v>
      </c>
      <c r="R85" t="n">
        <v>-31.68</v>
      </c>
      <c r="S85" t="n">
        <v>-67.22</v>
      </c>
      <c r="T85" t="inlineStr">
        <is>
          <t>-</t>
        </is>
      </c>
      <c r="U85" t="inlineStr">
        <is>
          <t>-</t>
        </is>
      </c>
      <c r="V85" t="inlineStr">
        <is>
          <t>-</t>
        </is>
      </c>
    </row>
    <row r="86">
      <c r="A86" s="5" t="inlineStr">
        <is>
          <t>Op.Cashflow Wachstum 5J in %</t>
        </is>
      </c>
      <c r="B86" s="5" t="inlineStr">
        <is>
          <t>Op.Cashflow Wachstum 5Y in %</t>
        </is>
      </c>
      <c r="C86" t="inlineStr">
        <is>
          <t>-</t>
        </is>
      </c>
      <c r="D86" t="n">
        <v>-107.71</v>
      </c>
      <c r="E86" t="n">
        <v>-66.77</v>
      </c>
      <c r="F86" t="n">
        <v>-55.34</v>
      </c>
      <c r="G86" t="n">
        <v>-90.43000000000001</v>
      </c>
      <c r="H86" t="n">
        <v>103.74</v>
      </c>
      <c r="I86" t="n">
        <v>109.85</v>
      </c>
      <c r="J86" t="n">
        <v>82.91</v>
      </c>
      <c r="K86" t="n">
        <v>121.48</v>
      </c>
      <c r="L86" t="n">
        <v>209.01</v>
      </c>
      <c r="M86" t="n">
        <v>47.4</v>
      </c>
      <c r="N86" t="n">
        <v>76.38</v>
      </c>
      <c r="O86" t="n">
        <v>82.23</v>
      </c>
      <c r="P86" t="n">
        <v>79.34</v>
      </c>
      <c r="Q86" t="n">
        <v>-1.56</v>
      </c>
      <c r="R86" t="inlineStr">
        <is>
          <t>-</t>
        </is>
      </c>
      <c r="S86" t="inlineStr">
        <is>
          <t>-</t>
        </is>
      </c>
      <c r="T86" t="inlineStr">
        <is>
          <t>-</t>
        </is>
      </c>
      <c r="U86" t="inlineStr">
        <is>
          <t>-</t>
        </is>
      </c>
      <c r="V86" t="inlineStr">
        <is>
          <t>-</t>
        </is>
      </c>
    </row>
    <row r="87">
      <c r="A87" s="5" t="inlineStr">
        <is>
          <t>Op.Cashflow Wachstum 10J in %</t>
        </is>
      </c>
      <c r="B87" s="5" t="inlineStr">
        <is>
          <t>Op.Cashflow Wachstum 10Y in %</t>
        </is>
      </c>
      <c r="C87" t="inlineStr">
        <is>
          <t>-</t>
        </is>
      </c>
      <c r="D87" t="n">
        <v>1.07</v>
      </c>
      <c r="E87" t="n">
        <v>8.07</v>
      </c>
      <c r="F87" t="n">
        <v>33.07</v>
      </c>
      <c r="G87" t="n">
        <v>59.29</v>
      </c>
      <c r="H87" t="n">
        <v>75.56999999999999</v>
      </c>
      <c r="I87" t="n">
        <v>93.12</v>
      </c>
      <c r="J87" t="n">
        <v>82.56999999999999</v>
      </c>
      <c r="K87" t="n">
        <v>100.41</v>
      </c>
      <c r="L87" t="n">
        <v>103.72</v>
      </c>
      <c r="M87" t="inlineStr">
        <is>
          <t>-</t>
        </is>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Verschuldungsgrad in %</t>
        </is>
      </c>
      <c r="B88" s="5" t="inlineStr">
        <is>
          <t>Finance Gearing in %</t>
        </is>
      </c>
      <c r="C88" t="inlineStr">
        <is>
          <t>-</t>
        </is>
      </c>
      <c r="D88" t="n">
        <v>1642</v>
      </c>
      <c r="E88" t="n">
        <v>1579</v>
      </c>
      <c r="F88" t="n">
        <v>1597</v>
      </c>
      <c r="G88" t="n">
        <v>1660</v>
      </c>
      <c r="H88" t="n">
        <v>1869</v>
      </c>
      <c r="I88" t="n">
        <v>2178</v>
      </c>
      <c r="J88" t="n">
        <v>1964</v>
      </c>
      <c r="K88" t="n">
        <v>2476</v>
      </c>
      <c r="L88" t="n">
        <v>2579</v>
      </c>
      <c r="M88" t="n">
        <v>2894</v>
      </c>
      <c r="N88" t="n">
        <v>4772</v>
      </c>
      <c r="O88" t="n">
        <v>3427</v>
      </c>
      <c r="P88" t="n">
        <v>3105</v>
      </c>
      <c r="Q88" t="n">
        <v>3054</v>
      </c>
      <c r="R88" t="n">
        <v>3249</v>
      </c>
      <c r="S88" t="n">
        <v>3551</v>
      </c>
      <c r="T88" t="n">
        <v>3824</v>
      </c>
      <c r="U88" t="n">
        <v>3177</v>
      </c>
      <c r="V88" t="n">
        <v>2472</v>
      </c>
      <c r="W88" t="inlineStr">
        <is>
          <t>-</t>
        </is>
      </c>
    </row>
  </sheetData>
  <pageMargins bottom="1" footer="0.5" header="0.5" left="0.75" right="0.75" top="1"/>
</worksheet>
</file>

<file path=xl/worksheets/sheet15.xml><?xml version="1.0" encoding="utf-8"?>
<worksheet xmlns="http://schemas.openxmlformats.org/spreadsheetml/2006/main">
  <sheetPr>
    <outlinePr summaryBelow="1" summaryRight="1"/>
    <pageSetUpPr/>
  </sheetPr>
  <dimension ref="A1:P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10"/>
    <col customWidth="1" max="16" min="16" width="10"/>
  </cols>
  <sheetData>
    <row r="1">
      <c r="A1" s="1" t="inlineStr">
        <is>
          <t xml:space="preserve">KONINKLIJKE DSM N V </t>
        </is>
      </c>
      <c r="B1" s="2" t="inlineStr">
        <is>
          <t>WKN: A0JLZ7  ISIN: NL0000009827  US-Symbol:KDSKF  Typ: Aktie</t>
        </is>
      </c>
      <c r="C1" s="2" t="inlineStr"/>
      <c r="D1" s="2" t="inlineStr"/>
      <c r="E1" s="2" t="inlineStr"/>
      <c r="F1" s="2">
        <f>HYPERLINK("aex_Stock_Data_EUR.xlsx#INDEX!A1",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+31-45-578-8111</t>
        </is>
      </c>
      <c r="G4" t="inlineStr">
        <is>
          <t>13.02.2020</t>
        </is>
      </c>
      <c r="H4" t="inlineStr">
        <is>
          <t>Preliminary Results</t>
        </is>
      </c>
      <c r="J4" t="inlineStr">
        <is>
          <t>ASR Nederland N.V.</t>
        </is>
      </c>
      <c r="L4" t="inlineStr">
        <is>
          <t>3,00%</t>
        </is>
      </c>
    </row>
    <row r="5">
      <c r="A5" s="5" t="inlineStr">
        <is>
          <t>Ticker</t>
        </is>
      </c>
      <c r="B5" t="inlineStr">
        <is>
          <t>DSM2</t>
        </is>
      </c>
      <c r="C5" s="5" t="inlineStr">
        <is>
          <t>Fax</t>
        </is>
      </c>
      <c r="D5" s="5" t="inlineStr"/>
      <c r="E5" t="inlineStr">
        <is>
          <t>+31-45-574-2595</t>
        </is>
      </c>
      <c r="G5" t="inlineStr">
        <is>
          <t>27.02.2020</t>
        </is>
      </c>
      <c r="H5" t="inlineStr">
        <is>
          <t>Publication Of Annual Report</t>
        </is>
      </c>
      <c r="J5" t="inlineStr">
        <is>
          <t>BlackRock, Inc.</t>
        </is>
      </c>
      <c r="L5" t="inlineStr">
        <is>
          <t>3,00%</t>
        </is>
      </c>
    </row>
    <row r="6">
      <c r="A6" s="5" t="inlineStr">
        <is>
          <t>Gelistet Seit / Listed Since</t>
        </is>
      </c>
      <c r="B6" t="inlineStr">
        <is>
          <t>-</t>
        </is>
      </c>
      <c r="C6" s="5" t="inlineStr">
        <is>
          <t>Internet</t>
        </is>
      </c>
      <c r="D6" s="5" t="inlineStr"/>
      <c r="E6" t="inlineStr">
        <is>
          <t>http://www.dsm.com/corporate/home.html</t>
        </is>
      </c>
      <c r="G6" t="inlineStr">
        <is>
          <t>07.05.2020</t>
        </is>
      </c>
      <c r="H6" t="inlineStr">
        <is>
          <t>Result Q1</t>
        </is>
      </c>
      <c r="J6" t="inlineStr">
        <is>
          <t>Capital Research and Management Company and Capital Group International Inc.</t>
        </is>
      </c>
      <c r="L6" t="inlineStr">
        <is>
          <t>3,00%</t>
        </is>
      </c>
    </row>
    <row r="7">
      <c r="A7" s="5" t="inlineStr">
        <is>
          <t>Nominalwert / Nominal Value</t>
        </is>
      </c>
      <c r="B7" t="inlineStr">
        <is>
          <t>-</t>
        </is>
      </c>
      <c r="C7" s="5" t="inlineStr">
        <is>
          <t>Inv. Relations Telefon / Phone</t>
        </is>
      </c>
      <c r="D7" s="5" t="inlineStr"/>
      <c r="E7" t="inlineStr">
        <is>
          <t>+31-45-578-2864</t>
        </is>
      </c>
      <c r="G7" t="inlineStr">
        <is>
          <t>08.05.2020</t>
        </is>
      </c>
      <c r="H7" t="inlineStr">
        <is>
          <t>Annual General Meeting</t>
        </is>
      </c>
      <c r="J7" t="inlineStr">
        <is>
          <t>NN Group N.V.</t>
        </is>
      </c>
      <c r="L7" t="inlineStr">
        <is>
          <t>3,00%</t>
        </is>
      </c>
    </row>
    <row r="8">
      <c r="A8" s="5" t="inlineStr">
        <is>
          <t>Land / Country</t>
        </is>
      </c>
      <c r="B8" t="inlineStr">
        <is>
          <t>Niederlande</t>
        </is>
      </c>
      <c r="C8" s="5" t="inlineStr">
        <is>
          <t>Inv. Relations E-Mail</t>
        </is>
      </c>
      <c r="D8" s="5" t="inlineStr"/>
      <c r="E8" t="inlineStr">
        <is>
          <t>investor.relations@dsm.com</t>
        </is>
      </c>
      <c r="G8" t="inlineStr">
        <is>
          <t>04.08.2020</t>
        </is>
      </c>
      <c r="H8" t="inlineStr">
        <is>
          <t>Score Half Year</t>
        </is>
      </c>
      <c r="J8" t="inlineStr">
        <is>
          <t>Rabobank Nederland Participatie B.V.</t>
        </is>
      </c>
      <c r="L8" t="inlineStr">
        <is>
          <t>3,00%</t>
        </is>
      </c>
    </row>
    <row r="9">
      <c r="A9" s="5" t="inlineStr">
        <is>
          <t>Währung / Currency</t>
        </is>
      </c>
      <c r="B9" t="inlineStr">
        <is>
          <t>EUR</t>
        </is>
      </c>
      <c r="C9" s="5" t="inlineStr">
        <is>
          <t>Kontaktperson / Contact Person</t>
        </is>
      </c>
      <c r="D9" s="5" t="inlineStr"/>
      <c r="E9" t="inlineStr">
        <is>
          <t>Dave Huizing</t>
        </is>
      </c>
      <c r="G9" t="inlineStr">
        <is>
          <t>03.11.2020</t>
        </is>
      </c>
      <c r="H9" t="inlineStr">
        <is>
          <t>Q3 Earnings</t>
        </is>
      </c>
      <c r="J9" t="inlineStr">
        <is>
          <t>Freefloat</t>
        </is>
      </c>
      <c r="L9" t="inlineStr">
        <is>
          <t>85,00%</t>
        </is>
      </c>
    </row>
    <row r="10">
      <c r="A10" s="5" t="inlineStr">
        <is>
          <t>Branche / Industry</t>
        </is>
      </c>
      <c r="B10" t="inlineStr">
        <is>
          <t>Chemistry</t>
        </is>
      </c>
      <c r="C10" s="5" t="inlineStr"/>
      <c r="D10" s="5" t="inlineStr"/>
    </row>
    <row r="11">
      <c r="A11" s="5" t="inlineStr">
        <is>
          <t>Sektor / Sector</t>
        </is>
      </c>
      <c r="B11" t="inlineStr">
        <is>
          <t>Chemicals / Pharmaceuticals</t>
        </is>
      </c>
    </row>
    <row r="12">
      <c r="A12" s="5" t="inlineStr">
        <is>
          <t>Typ / Genre</t>
        </is>
      </c>
      <c r="B12" t="inlineStr">
        <is>
          <t>Stammaktie</t>
        </is>
      </c>
    </row>
    <row r="13">
      <c r="A13" s="5" t="inlineStr">
        <is>
          <t>Adresse / Address</t>
        </is>
      </c>
      <c r="B13" t="inlineStr">
        <is>
          <t>DSM N.V.Het Overloon 1  NL-6411 TE Heerlen</t>
        </is>
      </c>
    </row>
    <row r="14">
      <c r="A14" s="5" t="inlineStr">
        <is>
          <t>Management</t>
        </is>
      </c>
      <c r="B14" t="inlineStr">
        <is>
          <t>Geraldine Matchett, Dimitri de Vreeze</t>
        </is>
      </c>
    </row>
    <row r="15">
      <c r="A15" s="5" t="inlineStr">
        <is>
          <t>Aufsichtsrat / Board</t>
        </is>
      </c>
      <c r="B15" t="inlineStr">
        <is>
          <t>Rob J. Routs, Pauline F.M. van der Meer Mohr, Victoria Haynes, Eileen Kennedy, Pradeep Pant, Frits van Paasschen, John Ramsay, Erica Mann, Thomas Leysen</t>
        </is>
      </c>
    </row>
    <row r="16">
      <c r="A16" s="5" t="inlineStr">
        <is>
          <t>Beschreibung</t>
        </is>
      </c>
      <c r="B16" t="inlineStr">
        <is>
          <t>DSM N.V. ist ein international tätiger Chemiekonzern. Die Geschäftsaktivitäten der Gesellschaft sind in die Segmente Ernährung, Materialien und Innovationszentrum strukturiert. Die angebotenen Produkte werden beispielsweise bei der Herstellung von menschlichen und tierischen Nahrungsmitteln, Körperpflegeprodukten, Arzneimitteln und Aromastoffen verwendet. Darüber hinaus offeriert DSM kundenspezifischen Dienstleistungen und Technologien für die chemische Industrie mit Fokus auf biobasierte Chemikalien und Materialien. Der Kundenkreis setzt sich aus Unternehmen in den Bereichen Automotive, Bauwesen, Elektrik- und Elektronik, Futtermittel, Textilien und Bekleidung, Kosmetik, Pharma- und Biopharma zusammen. Die Bereiche Polymer Zwischenprodukte und Verbundharze wurden im Juli 2015 aus dem Konzern ausgegliedert und agieren als eigenständiges Unternehmen unter ChemicaInvest B.V. DMS wurde 1902 als staatliches Bergbauunternehmen gegründet und entwickelte sich nach der Privatisierung im Jahr 1989 zu einem global agierenden Chemiekonzern. Copyright 2014 FINANCE BASE AG</t>
        </is>
      </c>
    </row>
    <row r="17">
      <c r="A17" s="5" t="inlineStr">
        <is>
          <t>Profile</t>
        </is>
      </c>
      <c r="B17" t="inlineStr">
        <is>
          <t>DSM N.V. is an international chemical company. The business activities of the company are structured into the segments diet, materials and innovation center. The products offered are for example used in the manufacture of human and animal food products, personal care products, pharmaceuticals and flavors. In addition, DSM offers customized services and technologies for the chemical industry with a focus on bio-based chemicals and materials. The customer base consists of companies in the automotive, construction, electrical and electronics, feed, textiles and clothing, cosmetics, pharmaceutical and biopharmaceutical together. The areas of polymer intermediates and composite resins were spun off from the Group in July 2015 and operate as an independent company under ChemicaInvest B.V. DMS was founded in 1902 as a state mining company and became after its privatization in 1989 into a global chemical company.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9010</v>
      </c>
      <c r="D20" t="n">
        <v>9267</v>
      </c>
      <c r="E20" t="n">
        <v>8632</v>
      </c>
      <c r="F20" t="n">
        <v>7920</v>
      </c>
      <c r="G20" t="n">
        <v>8935</v>
      </c>
      <c r="H20" t="n">
        <v>9283</v>
      </c>
      <c r="I20" t="n">
        <v>9618</v>
      </c>
      <c r="J20" t="n">
        <v>9131</v>
      </c>
      <c r="K20" t="n">
        <v>9193</v>
      </c>
      <c r="L20" t="n">
        <v>9050</v>
      </c>
      <c r="M20" t="n">
        <v>8322</v>
      </c>
      <c r="N20" t="n">
        <v>9439</v>
      </c>
      <c r="O20" t="n">
        <v>8921</v>
      </c>
      <c r="P20" t="n">
        <v>8921</v>
      </c>
    </row>
    <row r="21">
      <c r="A21" s="5" t="inlineStr">
        <is>
          <t>Operatives Ergebnis (EBIT)</t>
        </is>
      </c>
      <c r="B21" s="5" t="inlineStr">
        <is>
          <t>EBIT Earning Before Interest &amp; Tax</t>
        </is>
      </c>
      <c r="C21" t="n">
        <v>954</v>
      </c>
      <c r="D21" t="n">
        <v>1245</v>
      </c>
      <c r="E21" t="n">
        <v>846</v>
      </c>
      <c r="F21" t="n">
        <v>657</v>
      </c>
      <c r="G21" t="n">
        <v>304</v>
      </c>
      <c r="H21" t="n">
        <v>290</v>
      </c>
      <c r="I21" t="n">
        <v>493</v>
      </c>
      <c r="J21" t="n">
        <v>441</v>
      </c>
      <c r="K21" t="n">
        <v>928</v>
      </c>
      <c r="L21" t="n">
        <v>802</v>
      </c>
      <c r="M21" t="n">
        <v>535</v>
      </c>
      <c r="N21" t="n">
        <v>858</v>
      </c>
      <c r="O21" t="n">
        <v>647</v>
      </c>
      <c r="P21" t="n">
        <v>647</v>
      </c>
    </row>
    <row r="22">
      <c r="A22" s="5" t="inlineStr">
        <is>
          <t>Finanzergebnis</t>
        </is>
      </c>
      <c r="B22" s="5" t="inlineStr">
        <is>
          <t>Financial Result</t>
        </is>
      </c>
      <c r="C22" t="n">
        <v>-92</v>
      </c>
      <c r="D22" t="n">
        <v>-101</v>
      </c>
      <c r="E22" t="n">
        <v>-104</v>
      </c>
      <c r="F22" t="n">
        <v>-133</v>
      </c>
      <c r="G22" t="n">
        <v>-106</v>
      </c>
      <c r="H22" t="n">
        <v>-125</v>
      </c>
      <c r="I22" t="n">
        <v>4</v>
      </c>
      <c r="J22" t="n">
        <v>-92</v>
      </c>
      <c r="K22" t="n">
        <v>61</v>
      </c>
      <c r="L22" t="n">
        <v>-88</v>
      </c>
      <c r="M22" t="n">
        <v>-117</v>
      </c>
      <c r="N22" t="n">
        <v>-105</v>
      </c>
      <c r="O22" t="n">
        <v>-77</v>
      </c>
      <c r="P22" t="n">
        <v>-77</v>
      </c>
    </row>
    <row r="23">
      <c r="A23" s="5" t="inlineStr">
        <is>
          <t>Ergebnis vor Steuer (EBT)</t>
        </is>
      </c>
      <c r="B23" s="5" t="inlineStr">
        <is>
          <t>EBT Earning Before Tax</t>
        </is>
      </c>
      <c r="C23" t="n">
        <v>862</v>
      </c>
      <c r="D23" t="n">
        <v>1144</v>
      </c>
      <c r="E23" t="n">
        <v>742</v>
      </c>
      <c r="F23" t="n">
        <v>524</v>
      </c>
      <c r="G23" t="n">
        <v>198</v>
      </c>
      <c r="H23" t="n">
        <v>165</v>
      </c>
      <c r="I23" t="n">
        <v>497</v>
      </c>
      <c r="J23" t="n">
        <v>349</v>
      </c>
      <c r="K23" t="n">
        <v>989</v>
      </c>
      <c r="L23" t="n">
        <v>714</v>
      </c>
      <c r="M23" t="n">
        <v>418</v>
      </c>
      <c r="N23" t="n">
        <v>753</v>
      </c>
      <c r="O23" t="n">
        <v>570</v>
      </c>
      <c r="P23" t="n">
        <v>570</v>
      </c>
    </row>
    <row r="24">
      <c r="A24" s="5" t="inlineStr">
        <is>
          <t>Ergebnis nach Steuer</t>
        </is>
      </c>
      <c r="B24" s="5" t="inlineStr">
        <is>
          <t>Earnings after tax</t>
        </is>
      </c>
      <c r="C24" t="n">
        <v>710</v>
      </c>
      <c r="D24" t="n">
        <v>950</v>
      </c>
      <c r="E24" t="n">
        <v>627</v>
      </c>
      <c r="F24" t="n">
        <v>435</v>
      </c>
      <c r="G24" t="n">
        <v>182</v>
      </c>
      <c r="H24" t="n">
        <v>99</v>
      </c>
      <c r="I24" t="n">
        <v>420</v>
      </c>
      <c r="J24" t="n">
        <v>298</v>
      </c>
      <c r="K24" t="n">
        <v>860</v>
      </c>
      <c r="L24" t="n">
        <v>525</v>
      </c>
      <c r="M24" t="n">
        <v>336</v>
      </c>
      <c r="N24" t="n">
        <v>571</v>
      </c>
      <c r="O24" t="n">
        <v>434</v>
      </c>
      <c r="P24" t="n">
        <v>434</v>
      </c>
    </row>
    <row r="25">
      <c r="A25" s="5" t="inlineStr">
        <is>
          <t>Minderheitenanteil</t>
        </is>
      </c>
      <c r="B25" s="5" t="inlineStr">
        <is>
          <t>Minority Share</t>
        </is>
      </c>
      <c r="C25" t="n">
        <v>-6</v>
      </c>
      <c r="D25" t="n">
        <v>-2</v>
      </c>
      <c r="E25" t="n">
        <v>-12</v>
      </c>
      <c r="F25" t="n">
        <v>-8</v>
      </c>
      <c r="G25" t="n">
        <v>-4</v>
      </c>
      <c r="H25" t="n">
        <v>46</v>
      </c>
      <c r="I25" t="n">
        <v>2</v>
      </c>
      <c r="J25" t="n">
        <v>-10</v>
      </c>
      <c r="K25" t="n">
        <v>-46</v>
      </c>
      <c r="L25" t="n">
        <v>-18</v>
      </c>
      <c r="M25" t="n">
        <v>1</v>
      </c>
      <c r="N25" t="n">
        <v>6</v>
      </c>
      <c r="O25" t="n">
        <v>-5</v>
      </c>
      <c r="P25" t="n">
        <v>-5</v>
      </c>
    </row>
    <row r="26">
      <c r="A26" s="5" t="inlineStr">
        <is>
          <t>Jahresüberschuss/-fehlbetrag</t>
        </is>
      </c>
      <c r="B26" s="5" t="inlineStr">
        <is>
          <t>Net Profit</t>
        </is>
      </c>
      <c r="C26" t="n">
        <v>758</v>
      </c>
      <c r="D26" t="n">
        <v>1077</v>
      </c>
      <c r="E26" t="n">
        <v>1769</v>
      </c>
      <c r="F26" t="n">
        <v>621</v>
      </c>
      <c r="G26" t="n">
        <v>88</v>
      </c>
      <c r="H26" t="n">
        <v>145</v>
      </c>
      <c r="I26" t="n">
        <v>271</v>
      </c>
      <c r="J26" t="n">
        <v>288</v>
      </c>
      <c r="K26" t="n">
        <v>814</v>
      </c>
      <c r="L26" t="n">
        <v>507</v>
      </c>
      <c r="M26" t="n">
        <v>337</v>
      </c>
      <c r="N26" t="n">
        <v>577</v>
      </c>
      <c r="O26" t="n">
        <v>429</v>
      </c>
      <c r="P26" t="n">
        <v>429</v>
      </c>
    </row>
    <row r="27">
      <c r="A27" s="5" t="inlineStr">
        <is>
          <t>Summe Umlaufvermögen</t>
        </is>
      </c>
      <c r="B27" s="5" t="inlineStr">
        <is>
          <t>Current Assets</t>
        </is>
      </c>
      <c r="C27" t="n">
        <v>5224</v>
      </c>
      <c r="D27" t="n">
        <v>6310</v>
      </c>
      <c r="E27" t="n">
        <v>5432</v>
      </c>
      <c r="F27" t="n">
        <v>5041</v>
      </c>
      <c r="G27" t="n">
        <v>3904</v>
      </c>
      <c r="H27" t="n">
        <v>4230</v>
      </c>
      <c r="I27" t="n">
        <v>4238</v>
      </c>
      <c r="J27" t="n">
        <v>4797</v>
      </c>
      <c r="K27" t="n">
        <v>5474</v>
      </c>
      <c r="L27" t="n">
        <v>5241</v>
      </c>
      <c r="M27" t="n">
        <v>4204</v>
      </c>
      <c r="N27" t="n">
        <v>4088</v>
      </c>
      <c r="O27" t="n">
        <v>3690</v>
      </c>
      <c r="P27" t="n">
        <v>3690</v>
      </c>
    </row>
    <row r="28">
      <c r="A28" s="5" t="inlineStr">
        <is>
          <t>Summe Anlagevermögen</t>
        </is>
      </c>
      <c r="B28" s="5" t="inlineStr">
        <is>
          <t>Fixed Assets</t>
        </is>
      </c>
      <c r="C28" t="n">
        <v>8219</v>
      </c>
      <c r="D28" t="n">
        <v>7331</v>
      </c>
      <c r="E28" t="n">
        <v>7370</v>
      </c>
      <c r="F28" t="n">
        <v>7917</v>
      </c>
      <c r="G28" t="n">
        <v>7839</v>
      </c>
      <c r="H28" t="n">
        <v>7896</v>
      </c>
      <c r="I28" t="n">
        <v>7779</v>
      </c>
      <c r="J28" t="n">
        <v>7169</v>
      </c>
      <c r="K28" t="n">
        <v>5683</v>
      </c>
      <c r="L28" t="n">
        <v>5239</v>
      </c>
      <c r="M28" t="n">
        <v>5410</v>
      </c>
      <c r="N28" t="n">
        <v>5565</v>
      </c>
      <c r="O28" t="n">
        <v>6138</v>
      </c>
      <c r="P28" t="n">
        <v>6138</v>
      </c>
    </row>
    <row r="29">
      <c r="A29" s="5" t="inlineStr">
        <is>
          <t>Summe Aktiva</t>
        </is>
      </c>
      <c r="B29" s="5" t="inlineStr">
        <is>
          <t>Total Assets</t>
        </is>
      </c>
      <c r="C29" t="n">
        <v>13443</v>
      </c>
      <c r="D29" t="n">
        <v>13641</v>
      </c>
      <c r="E29" t="n">
        <v>12802</v>
      </c>
      <c r="F29" t="n">
        <v>12958</v>
      </c>
      <c r="G29" t="n">
        <v>11743</v>
      </c>
      <c r="H29" t="n">
        <v>12126</v>
      </c>
      <c r="I29" t="n">
        <v>12017</v>
      </c>
      <c r="J29" t="n">
        <v>11966</v>
      </c>
      <c r="K29" t="n">
        <v>11157</v>
      </c>
      <c r="L29" t="n">
        <v>10480</v>
      </c>
      <c r="M29" t="n">
        <v>9614</v>
      </c>
      <c r="N29" t="n">
        <v>9653</v>
      </c>
      <c r="O29" t="n">
        <v>9828</v>
      </c>
      <c r="P29" t="n">
        <v>9828</v>
      </c>
    </row>
    <row r="30">
      <c r="A30" s="5" t="inlineStr">
        <is>
          <t>Summe kurzfristiges Fremdkapital</t>
        </is>
      </c>
      <c r="B30" s="5" t="inlineStr">
        <is>
          <t>Short-Term Debt</t>
        </is>
      </c>
      <c r="C30" t="n">
        <v>2163</v>
      </c>
      <c r="D30" t="n">
        <v>2571</v>
      </c>
      <c r="E30" t="n">
        <v>2228</v>
      </c>
      <c r="F30" t="n">
        <v>3172</v>
      </c>
      <c r="G30" t="n">
        <v>2412</v>
      </c>
      <c r="H30" t="n">
        <v>3507</v>
      </c>
      <c r="I30" t="n">
        <v>3062</v>
      </c>
      <c r="J30" t="n">
        <v>3145</v>
      </c>
      <c r="K30" t="n">
        <v>2440</v>
      </c>
      <c r="L30" t="n">
        <v>2170</v>
      </c>
      <c r="M30" t="n">
        <v>1965</v>
      </c>
      <c r="N30" t="n">
        <v>2708</v>
      </c>
      <c r="O30" t="n">
        <v>2063</v>
      </c>
      <c r="P30" t="n">
        <v>2063</v>
      </c>
    </row>
    <row r="31">
      <c r="A31" s="5" t="inlineStr">
        <is>
          <t>Summe langfristiges Fremdkapital</t>
        </is>
      </c>
      <c r="B31" s="5" t="inlineStr">
        <is>
          <t>Long-Term Debt</t>
        </is>
      </c>
      <c r="C31" t="n">
        <v>3445</v>
      </c>
      <c r="D31" t="n">
        <v>3255</v>
      </c>
      <c r="E31" t="n">
        <v>3509</v>
      </c>
      <c r="F31" t="n">
        <v>3606</v>
      </c>
      <c r="G31" t="n">
        <v>3698</v>
      </c>
      <c r="H31" t="n">
        <v>2667</v>
      </c>
      <c r="I31" t="n">
        <v>2627</v>
      </c>
      <c r="J31" t="n">
        <v>2765</v>
      </c>
      <c r="K31" t="n">
        <v>2728</v>
      </c>
      <c r="L31" t="n">
        <v>2570</v>
      </c>
      <c r="M31" t="n">
        <v>2631</v>
      </c>
      <c r="N31" t="n">
        <v>2250</v>
      </c>
      <c r="O31" t="n">
        <v>2382</v>
      </c>
      <c r="P31" t="n">
        <v>2382</v>
      </c>
    </row>
    <row r="32">
      <c r="A32" s="5" t="inlineStr">
        <is>
          <t>Summe Fremdkapital</t>
        </is>
      </c>
      <c r="B32" s="5" t="inlineStr">
        <is>
          <t>Total Liabilities</t>
        </is>
      </c>
      <c r="C32" t="n">
        <v>5608</v>
      </c>
      <c r="D32" t="n">
        <v>5826</v>
      </c>
      <c r="E32" t="n">
        <v>5737</v>
      </c>
      <c r="F32" t="n">
        <v>6778</v>
      </c>
      <c r="G32" t="n">
        <v>6112</v>
      </c>
      <c r="H32" t="n">
        <v>6190</v>
      </c>
      <c r="I32" t="n">
        <v>5919</v>
      </c>
      <c r="J32" t="n">
        <v>5924</v>
      </c>
      <c r="K32" t="n">
        <v>5183</v>
      </c>
      <c r="L32" t="n">
        <v>4903</v>
      </c>
      <c r="M32" t="n">
        <v>4603</v>
      </c>
      <c r="N32" t="n">
        <v>4958</v>
      </c>
      <c r="O32" t="n">
        <v>4445</v>
      </c>
      <c r="P32" t="n">
        <v>4445</v>
      </c>
    </row>
    <row r="33">
      <c r="A33" s="5" t="inlineStr">
        <is>
          <t>Minderheitenanteil</t>
        </is>
      </c>
      <c r="B33" s="5" t="inlineStr">
        <is>
          <t>Minority Share</t>
        </is>
      </c>
      <c r="C33" t="n">
        <v>104</v>
      </c>
      <c r="D33" t="n">
        <v>33</v>
      </c>
      <c r="E33" t="n">
        <v>103</v>
      </c>
      <c r="F33" t="n">
        <v>108</v>
      </c>
      <c r="G33" t="n">
        <v>90</v>
      </c>
      <c r="H33" t="n">
        <v>213</v>
      </c>
      <c r="I33" t="n">
        <v>190</v>
      </c>
      <c r="J33" t="n">
        <v>168</v>
      </c>
      <c r="K33" t="n">
        <v>190</v>
      </c>
      <c r="L33" t="n">
        <v>96</v>
      </c>
      <c r="M33" t="n">
        <v>62</v>
      </c>
      <c r="N33" t="n">
        <v>62</v>
      </c>
      <c r="O33" t="n">
        <v>73</v>
      </c>
      <c r="P33" t="n">
        <v>73</v>
      </c>
    </row>
    <row r="34">
      <c r="A34" s="5" t="inlineStr">
        <is>
          <t>Summe Eigenkapital</t>
        </is>
      </c>
      <c r="B34" s="5" t="inlineStr">
        <is>
          <t>Equity</t>
        </is>
      </c>
      <c r="C34" t="n">
        <v>7731</v>
      </c>
      <c r="D34" t="n">
        <v>7782</v>
      </c>
      <c r="E34" t="n">
        <v>6982</v>
      </c>
      <c r="F34" t="n">
        <v>6072</v>
      </c>
      <c r="G34" t="n">
        <v>5541</v>
      </c>
      <c r="H34" t="n">
        <v>5723</v>
      </c>
      <c r="I34" t="n">
        <v>5908</v>
      </c>
      <c r="J34" t="n">
        <v>5874</v>
      </c>
      <c r="K34" t="n">
        <v>5784</v>
      </c>
      <c r="L34" t="n">
        <v>5481</v>
      </c>
      <c r="M34" t="n">
        <v>4949</v>
      </c>
      <c r="N34" t="n">
        <v>4633</v>
      </c>
      <c r="O34" t="n">
        <v>5310</v>
      </c>
      <c r="P34" t="n">
        <v>5310</v>
      </c>
    </row>
    <row r="35">
      <c r="A35" s="5" t="inlineStr">
        <is>
          <t>Summe Passiva</t>
        </is>
      </c>
      <c r="B35" s="5" t="inlineStr">
        <is>
          <t>Liabilities &amp; Shareholder Equity</t>
        </is>
      </c>
      <c r="C35" t="n">
        <v>13443</v>
      </c>
      <c r="D35" t="n">
        <v>13641</v>
      </c>
      <c r="E35" t="n">
        <v>12802</v>
      </c>
      <c r="F35" t="n">
        <v>12958</v>
      </c>
      <c r="G35" t="n">
        <v>11743</v>
      </c>
      <c r="H35" t="n">
        <v>12126</v>
      </c>
      <c r="I35" t="n">
        <v>12017</v>
      </c>
      <c r="J35" t="n">
        <v>11966</v>
      </c>
      <c r="K35" t="n">
        <v>11157</v>
      </c>
      <c r="L35" t="n">
        <v>10480</v>
      </c>
      <c r="M35" t="n">
        <v>9614</v>
      </c>
      <c r="N35" t="n">
        <v>9653</v>
      </c>
      <c r="O35" t="n">
        <v>9828</v>
      </c>
      <c r="P35" t="n">
        <v>9828</v>
      </c>
    </row>
    <row r="36">
      <c r="A36" s="5" t="inlineStr">
        <is>
          <t>Mio.Aktien im Umlauf</t>
        </is>
      </c>
      <c r="B36" s="5" t="inlineStr">
        <is>
          <t>Million shares outstanding</t>
        </is>
      </c>
      <c r="C36" t="n">
        <v>172.45</v>
      </c>
      <c r="D36" t="n">
        <v>175.65</v>
      </c>
      <c r="E36" t="n">
        <v>174.64</v>
      </c>
      <c r="F36" t="n">
        <v>175</v>
      </c>
      <c r="G36" t="n">
        <v>174.92</v>
      </c>
      <c r="H36" t="n">
        <v>173.5</v>
      </c>
      <c r="I36" t="n">
        <v>173.7</v>
      </c>
      <c r="J36" t="n">
        <v>168.7</v>
      </c>
      <c r="K36" t="n">
        <v>163.3</v>
      </c>
      <c r="L36" t="n">
        <v>166.5</v>
      </c>
      <c r="M36" t="n">
        <v>163</v>
      </c>
      <c r="N36" t="inlineStr">
        <is>
          <t>-</t>
        </is>
      </c>
      <c r="O36" t="inlineStr">
        <is>
          <t>-</t>
        </is>
      </c>
      <c r="P36" t="inlineStr">
        <is>
          <t>-</t>
        </is>
      </c>
    </row>
    <row r="37">
      <c r="A37" s="5" t="inlineStr">
        <is>
          <t>Gezeichnetes Kapital (in Mio.)</t>
        </is>
      </c>
      <c r="B37" s="5" t="inlineStr">
        <is>
          <t>Subscribed Capital in M</t>
        </is>
      </c>
      <c r="C37" t="n">
        <v>338</v>
      </c>
      <c r="D37" t="n">
        <v>338</v>
      </c>
      <c r="E37" t="n">
        <v>338</v>
      </c>
      <c r="F37" t="n">
        <v>338</v>
      </c>
      <c r="G37" t="n">
        <v>338</v>
      </c>
      <c r="H37" t="n">
        <v>338</v>
      </c>
      <c r="I37" t="n">
        <v>338</v>
      </c>
      <c r="J37" t="n">
        <v>338</v>
      </c>
      <c r="K37" t="n">
        <v>338</v>
      </c>
      <c r="L37" t="n">
        <v>338</v>
      </c>
      <c r="M37" t="n">
        <v>338</v>
      </c>
      <c r="N37" t="inlineStr">
        <is>
          <t>-</t>
        </is>
      </c>
      <c r="O37" t="inlineStr">
        <is>
          <t>-</t>
        </is>
      </c>
      <c r="P37" t="inlineStr">
        <is>
          <t>-</t>
        </is>
      </c>
    </row>
    <row r="38">
      <c r="A38" s="5" t="inlineStr">
        <is>
          <t>Ergebnis je Aktie (brutto)</t>
        </is>
      </c>
      <c r="B38" s="5" t="inlineStr">
        <is>
          <t>Earnings per share</t>
        </is>
      </c>
      <c r="C38" t="n">
        <v>5</v>
      </c>
      <c r="D38" t="n">
        <v>6.51</v>
      </c>
      <c r="E38" t="n">
        <v>4.25</v>
      </c>
      <c r="F38" t="n">
        <v>2.99</v>
      </c>
      <c r="G38" t="n">
        <v>1.13</v>
      </c>
      <c r="H38" t="n">
        <v>0.95</v>
      </c>
      <c r="I38" t="n">
        <v>2.86</v>
      </c>
      <c r="J38" t="n">
        <v>2.07</v>
      </c>
      <c r="K38" t="n">
        <v>6.06</v>
      </c>
      <c r="L38" t="n">
        <v>4.29</v>
      </c>
      <c r="M38" t="n">
        <v>2.56</v>
      </c>
      <c r="N38" t="inlineStr">
        <is>
          <t>-</t>
        </is>
      </c>
      <c r="O38" t="inlineStr">
        <is>
          <t>-</t>
        </is>
      </c>
      <c r="P38" t="inlineStr">
        <is>
          <t>-</t>
        </is>
      </c>
    </row>
    <row r="39">
      <c r="A39" s="5" t="inlineStr">
        <is>
          <t>Ergebnis je Aktie (unverwässert)</t>
        </is>
      </c>
      <c r="B39" s="5" t="inlineStr">
        <is>
          <t>Basic Earnings per share</t>
        </is>
      </c>
      <c r="C39" t="n">
        <v>4.27</v>
      </c>
      <c r="D39" t="n">
        <v>6.1</v>
      </c>
      <c r="E39" t="n">
        <v>10.07</v>
      </c>
      <c r="F39" t="n">
        <v>3.52</v>
      </c>
      <c r="G39" t="n">
        <v>0.45</v>
      </c>
      <c r="H39" t="n">
        <v>0.78</v>
      </c>
      <c r="I39" t="n">
        <v>1.52</v>
      </c>
      <c r="J39" t="n">
        <v>1.68</v>
      </c>
      <c r="K39" t="n">
        <v>4.86</v>
      </c>
      <c r="L39" t="n">
        <v>3.03</v>
      </c>
      <c r="M39" t="n">
        <v>2.01</v>
      </c>
      <c r="N39" t="n">
        <v>3.45</v>
      </c>
      <c r="O39" t="n">
        <v>2.35</v>
      </c>
      <c r="P39" t="n">
        <v>2.35</v>
      </c>
    </row>
    <row r="40">
      <c r="A40" s="5" t="inlineStr">
        <is>
          <t>Ergebnis je Aktie (verwässert)</t>
        </is>
      </c>
      <c r="B40" s="5" t="inlineStr">
        <is>
          <t>Diluted Earnings per share</t>
        </is>
      </c>
      <c r="C40" t="n">
        <v>4.24</v>
      </c>
      <c r="D40" t="n">
        <v>6.06</v>
      </c>
      <c r="E40" t="n">
        <v>10.04</v>
      </c>
      <c r="F40" t="n">
        <v>3.52</v>
      </c>
      <c r="G40" t="n">
        <v>0.45</v>
      </c>
      <c r="H40" t="n">
        <v>0.78</v>
      </c>
      <c r="I40" t="n">
        <v>1.51</v>
      </c>
      <c r="J40" t="n">
        <v>1.67</v>
      </c>
      <c r="K40" t="n">
        <v>4.82</v>
      </c>
      <c r="L40" t="n">
        <v>3.01</v>
      </c>
      <c r="M40" t="n">
        <v>2.01</v>
      </c>
      <c r="N40" t="n">
        <v>3.43</v>
      </c>
      <c r="O40" t="n">
        <v>2.33</v>
      </c>
      <c r="P40" t="n">
        <v>2.33</v>
      </c>
    </row>
    <row r="41">
      <c r="A41" s="5" t="inlineStr">
        <is>
          <t>Dividende je Aktie</t>
        </is>
      </c>
      <c r="B41" s="5" t="inlineStr">
        <is>
          <t>Dividend per share</t>
        </is>
      </c>
      <c r="C41" t="n">
        <v>2.4</v>
      </c>
      <c r="D41" t="n">
        <v>2.3</v>
      </c>
      <c r="E41" t="n">
        <v>1.85</v>
      </c>
      <c r="F41" t="n">
        <v>1.75</v>
      </c>
      <c r="G41" t="n">
        <v>1.65</v>
      </c>
      <c r="H41" t="n">
        <v>1.65</v>
      </c>
      <c r="I41" t="n">
        <v>1.65</v>
      </c>
      <c r="J41" t="n">
        <v>1.5</v>
      </c>
      <c r="K41" t="n">
        <v>1.45</v>
      </c>
      <c r="L41" t="n">
        <v>1.35</v>
      </c>
      <c r="M41" t="n">
        <v>1.2</v>
      </c>
      <c r="N41" t="n">
        <v>1.2</v>
      </c>
      <c r="O41" t="n">
        <v>1.2</v>
      </c>
      <c r="P41" t="n">
        <v>1.2</v>
      </c>
    </row>
    <row r="42">
      <c r="A42" s="5" t="inlineStr">
        <is>
          <t>Dividendenausschüttung in Mio</t>
        </is>
      </c>
      <c r="B42" s="5" t="inlineStr">
        <is>
          <t>Dividend Payment in M</t>
        </is>
      </c>
      <c r="C42" t="inlineStr">
        <is>
          <t>-</t>
        </is>
      </c>
      <c r="D42" t="inlineStr">
        <is>
          <t>-</t>
        </is>
      </c>
      <c r="E42" t="inlineStr">
        <is>
          <t>-</t>
        </is>
      </c>
      <c r="F42" t="inlineStr">
        <is>
          <t>-</t>
        </is>
      </c>
      <c r="G42" t="inlineStr">
        <is>
          <t>-</t>
        </is>
      </c>
      <c r="H42" t="inlineStr">
        <is>
          <t>-</t>
        </is>
      </c>
      <c r="I42" t="inlineStr">
        <is>
          <t>-</t>
        </is>
      </c>
      <c r="J42" t="inlineStr">
        <is>
          <t>-</t>
        </is>
      </c>
      <c r="K42" t="inlineStr">
        <is>
          <t>-</t>
        </is>
      </c>
      <c r="L42" t="inlineStr">
        <is>
          <t>-</t>
        </is>
      </c>
      <c r="M42" t="inlineStr">
        <is>
          <t>-</t>
        </is>
      </c>
      <c r="N42" t="inlineStr">
        <is>
          <t>-</t>
        </is>
      </c>
      <c r="O42" t="inlineStr">
        <is>
          <t>-</t>
        </is>
      </c>
      <c r="P42" t="inlineStr">
        <is>
          <t>-</t>
        </is>
      </c>
    </row>
    <row r="43">
      <c r="A43" s="5" t="inlineStr">
        <is>
          <t>Umsatz</t>
        </is>
      </c>
      <c r="B43" s="5" t="inlineStr">
        <is>
          <t>Revenue</t>
        </is>
      </c>
      <c r="C43" t="n">
        <v>52.25</v>
      </c>
      <c r="D43" t="n">
        <v>52.76</v>
      </c>
      <c r="E43" t="n">
        <v>49.43</v>
      </c>
      <c r="F43" t="n">
        <v>45.26</v>
      </c>
      <c r="G43" t="n">
        <v>51.08</v>
      </c>
      <c r="H43" t="n">
        <v>53.5</v>
      </c>
      <c r="I43" t="n">
        <v>55.37</v>
      </c>
      <c r="J43" t="n">
        <v>54.13</v>
      </c>
      <c r="K43" t="n">
        <v>56.3</v>
      </c>
      <c r="L43" t="n">
        <v>54.35</v>
      </c>
      <c r="M43" t="n">
        <v>51.06</v>
      </c>
      <c r="N43" t="inlineStr">
        <is>
          <t>-</t>
        </is>
      </c>
      <c r="O43" t="inlineStr">
        <is>
          <t>-</t>
        </is>
      </c>
      <c r="P43" t="inlineStr">
        <is>
          <t>-</t>
        </is>
      </c>
    </row>
    <row r="44">
      <c r="A44" s="5" t="inlineStr">
        <is>
          <t>Buchwert je Aktie</t>
        </is>
      </c>
      <c r="B44" s="5" t="inlineStr">
        <is>
          <t>Book value per share</t>
        </is>
      </c>
      <c r="C44" t="n">
        <v>44.83</v>
      </c>
      <c r="D44" t="n">
        <v>44.3</v>
      </c>
      <c r="E44" t="n">
        <v>39.98</v>
      </c>
      <c r="F44" t="n">
        <v>34.7</v>
      </c>
      <c r="G44" t="n">
        <v>31.68</v>
      </c>
      <c r="H44" t="n">
        <v>32.99</v>
      </c>
      <c r="I44" t="n">
        <v>34.01</v>
      </c>
      <c r="J44" t="n">
        <v>34.82</v>
      </c>
      <c r="K44" t="n">
        <v>35.42</v>
      </c>
      <c r="L44" t="n">
        <v>32.92</v>
      </c>
      <c r="M44" t="n">
        <v>30.36</v>
      </c>
      <c r="N44" t="inlineStr">
        <is>
          <t>-</t>
        </is>
      </c>
      <c r="O44" t="inlineStr">
        <is>
          <t>-</t>
        </is>
      </c>
      <c r="P44" t="inlineStr">
        <is>
          <t>-</t>
        </is>
      </c>
    </row>
    <row r="45">
      <c r="A45" s="5" t="inlineStr">
        <is>
          <t>Cashflow je Aktie</t>
        </is>
      </c>
      <c r="B45" s="5" t="inlineStr">
        <is>
          <t>Cashflow per share</t>
        </is>
      </c>
      <c r="C45" t="n">
        <v>8.029999999999999</v>
      </c>
      <c r="D45" t="n">
        <v>7.92</v>
      </c>
      <c r="E45" t="n">
        <v>5.7</v>
      </c>
      <c r="F45" t="n">
        <v>5.82</v>
      </c>
      <c r="G45" t="n">
        <v>3.98</v>
      </c>
      <c r="H45" t="n">
        <v>4.66</v>
      </c>
      <c r="I45" t="n">
        <v>5.12</v>
      </c>
      <c r="J45" t="n">
        <v>4.33</v>
      </c>
      <c r="K45" t="n">
        <v>5.4</v>
      </c>
      <c r="L45" t="n">
        <v>6.62</v>
      </c>
      <c r="M45" t="n">
        <v>7.83</v>
      </c>
      <c r="N45" t="inlineStr">
        <is>
          <t>-</t>
        </is>
      </c>
      <c r="O45" t="inlineStr">
        <is>
          <t>-</t>
        </is>
      </c>
      <c r="P45" t="inlineStr">
        <is>
          <t>-</t>
        </is>
      </c>
    </row>
    <row r="46">
      <c r="A46" s="5" t="inlineStr">
        <is>
          <t>Bilanzsumme je Aktie</t>
        </is>
      </c>
      <c r="B46" s="5" t="inlineStr">
        <is>
          <t>Total assets per share</t>
        </is>
      </c>
      <c r="C46" t="n">
        <v>77.95</v>
      </c>
      <c r="D46" t="n">
        <v>77.66</v>
      </c>
      <c r="E46" t="n">
        <v>73.3</v>
      </c>
      <c r="F46" t="n">
        <v>74.04000000000001</v>
      </c>
      <c r="G46" t="n">
        <v>67.13</v>
      </c>
      <c r="H46" t="n">
        <v>69.89</v>
      </c>
      <c r="I46" t="n">
        <v>69.18000000000001</v>
      </c>
      <c r="J46" t="n">
        <v>70.93000000000001</v>
      </c>
      <c r="K46" t="n">
        <v>68.31999999999999</v>
      </c>
      <c r="L46" t="n">
        <v>62.94</v>
      </c>
      <c r="M46" t="n">
        <v>58.98</v>
      </c>
      <c r="N46" t="inlineStr">
        <is>
          <t>-</t>
        </is>
      </c>
      <c r="O46" t="inlineStr">
        <is>
          <t>-</t>
        </is>
      </c>
      <c r="P46" t="inlineStr">
        <is>
          <t>-</t>
        </is>
      </c>
    </row>
    <row r="47">
      <c r="A47" s="5" t="inlineStr">
        <is>
          <t>Personal am Ende des Jahres</t>
        </is>
      </c>
      <c r="B47" s="5" t="inlineStr">
        <is>
          <t>Staff at the end of year</t>
        </is>
      </c>
      <c r="C47" t="n">
        <v>22174</v>
      </c>
      <c r="D47" t="n">
        <v>20977</v>
      </c>
      <c r="E47" t="n">
        <v>21054</v>
      </c>
      <c r="F47" t="n">
        <v>20786</v>
      </c>
      <c r="G47" t="n">
        <v>20750</v>
      </c>
      <c r="H47" t="n">
        <v>21351</v>
      </c>
      <c r="I47" t="n">
        <v>24349</v>
      </c>
      <c r="J47" t="n">
        <v>23498</v>
      </c>
      <c r="K47" t="n">
        <v>22224</v>
      </c>
      <c r="L47" t="n">
        <v>21911</v>
      </c>
      <c r="M47" t="n">
        <v>22738</v>
      </c>
      <c r="N47" t="n">
        <v>23591</v>
      </c>
      <c r="O47" t="n">
        <v>23254</v>
      </c>
      <c r="P47" t="n">
        <v>23254</v>
      </c>
    </row>
    <row r="48">
      <c r="A48" s="5" t="inlineStr">
        <is>
          <t>Personalaufwand in Mio. EUR</t>
        </is>
      </c>
      <c r="B48" s="5" t="inlineStr">
        <is>
          <t>Personnel expenses in M</t>
        </is>
      </c>
      <c r="C48" t="n">
        <v>1811</v>
      </c>
      <c r="D48" t="n">
        <v>1753</v>
      </c>
      <c r="E48" t="n">
        <v>1656</v>
      </c>
      <c r="F48" t="n">
        <v>1621</v>
      </c>
      <c r="G48" t="n">
        <v>1649</v>
      </c>
      <c r="H48" t="n">
        <v>1597</v>
      </c>
      <c r="I48" t="n">
        <v>1845</v>
      </c>
      <c r="J48" t="n">
        <v>1761</v>
      </c>
      <c r="K48" t="n">
        <v>1655</v>
      </c>
      <c r="L48" t="n">
        <v>1566</v>
      </c>
      <c r="M48" t="n">
        <v>1532</v>
      </c>
      <c r="N48" t="n">
        <v>1465</v>
      </c>
      <c r="O48" t="n">
        <v>1389</v>
      </c>
      <c r="P48" t="n">
        <v>1389</v>
      </c>
    </row>
    <row r="49">
      <c r="A49" s="5" t="inlineStr">
        <is>
          <t>Aufwand je Mitarbeiter in EUR</t>
        </is>
      </c>
      <c r="B49" s="5" t="inlineStr">
        <is>
          <t>Effort per employee</t>
        </is>
      </c>
      <c r="C49" t="n">
        <v>81672</v>
      </c>
      <c r="D49" t="n">
        <v>83568</v>
      </c>
      <c r="E49" t="n">
        <v>78655</v>
      </c>
      <c r="F49" t="n">
        <v>77985</v>
      </c>
      <c r="G49" t="n">
        <v>79470</v>
      </c>
      <c r="H49" t="n">
        <v>74797</v>
      </c>
      <c r="I49" t="n">
        <v>75773</v>
      </c>
      <c r="J49" t="n">
        <v>74943</v>
      </c>
      <c r="K49" t="n">
        <v>74469</v>
      </c>
      <c r="L49" t="n">
        <v>71471</v>
      </c>
      <c r="M49" t="n">
        <v>67376</v>
      </c>
      <c r="N49" t="n">
        <v>62100</v>
      </c>
      <c r="O49" t="n">
        <v>59732</v>
      </c>
      <c r="P49" t="n">
        <v>59732</v>
      </c>
    </row>
    <row r="50">
      <c r="A50" s="5" t="inlineStr">
        <is>
          <t>Umsatz je Aktie</t>
        </is>
      </c>
      <c r="B50" s="5" t="inlineStr">
        <is>
          <t>Revenue per share</t>
        </is>
      </c>
      <c r="C50" t="n">
        <v>406332</v>
      </c>
      <c r="D50" t="n">
        <v>441770</v>
      </c>
      <c r="E50" t="n">
        <v>409993</v>
      </c>
      <c r="F50" t="n">
        <v>381026</v>
      </c>
      <c r="G50" t="n">
        <v>430602</v>
      </c>
      <c r="H50" t="n">
        <v>434781</v>
      </c>
      <c r="I50" t="n">
        <v>395006</v>
      </c>
      <c r="J50" t="n">
        <v>388586</v>
      </c>
      <c r="K50" t="n">
        <v>413652</v>
      </c>
      <c r="L50" t="n">
        <v>413034</v>
      </c>
      <c r="M50" t="n">
        <v>365995</v>
      </c>
      <c r="N50" t="n">
        <v>400110</v>
      </c>
      <c r="O50" t="n">
        <v>383633</v>
      </c>
      <c r="P50" t="n">
        <v>383633</v>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row>
    <row r="52">
      <c r="A52" s="5" t="inlineStr">
        <is>
          <t>Gewinn je Mitarbeiter in EUR</t>
        </is>
      </c>
      <c r="B52" s="5" t="inlineStr">
        <is>
          <t>Earnings per employee</t>
        </is>
      </c>
      <c r="C52" t="n">
        <v>34184</v>
      </c>
      <c r="D52" t="n">
        <v>51342</v>
      </c>
      <c r="E52" t="n">
        <v>84022</v>
      </c>
      <c r="F52" t="n">
        <v>29876</v>
      </c>
      <c r="G52" t="n">
        <v>4241</v>
      </c>
      <c r="H52" t="n">
        <v>6791</v>
      </c>
      <c r="I52" t="n">
        <v>11130</v>
      </c>
      <c r="J52" t="n">
        <v>12256</v>
      </c>
      <c r="K52" t="n">
        <v>36627</v>
      </c>
      <c r="L52" t="n">
        <v>23139</v>
      </c>
      <c r="M52" t="n">
        <v>14821</v>
      </c>
      <c r="N52" t="n">
        <v>24458</v>
      </c>
      <c r="O52" t="n">
        <v>18448</v>
      </c>
      <c r="P52" t="n">
        <v>18448</v>
      </c>
    </row>
    <row r="53">
      <c r="A53" s="5" t="inlineStr">
        <is>
          <t>KGV (Kurs/Gewinn)</t>
        </is>
      </c>
      <c r="B53" s="5" t="inlineStr">
        <is>
          <t>PE (price/earnings)</t>
        </is>
      </c>
      <c r="C53" t="n">
        <v>27.2</v>
      </c>
      <c r="D53" t="n">
        <v>11.7</v>
      </c>
      <c r="E53" t="n">
        <v>7.9</v>
      </c>
      <c r="F53" t="n">
        <v>16.2</v>
      </c>
      <c r="G53" t="n">
        <v>102.8</v>
      </c>
      <c r="H53" t="n">
        <v>64.90000000000001</v>
      </c>
      <c r="I53" t="n">
        <v>37.6</v>
      </c>
      <c r="J53" t="n">
        <v>27.3</v>
      </c>
      <c r="K53" t="n">
        <v>7.4</v>
      </c>
      <c r="L53" t="n">
        <v>14.1</v>
      </c>
      <c r="M53" t="n">
        <v>17.1</v>
      </c>
      <c r="N53" t="n">
        <v>5.3</v>
      </c>
      <c r="O53" t="n">
        <v>13.8</v>
      </c>
      <c r="P53" t="n">
        <v>13.8</v>
      </c>
    </row>
    <row r="54">
      <c r="A54" s="5" t="inlineStr">
        <is>
          <t>KUV (Kurs/Umsatz)</t>
        </is>
      </c>
      <c r="B54" s="5" t="inlineStr">
        <is>
          <t>PS (price/sales)</t>
        </is>
      </c>
      <c r="C54" t="n">
        <v>2.22</v>
      </c>
      <c r="D54" t="n">
        <v>1.35</v>
      </c>
      <c r="E54" t="n">
        <v>1.61</v>
      </c>
      <c r="F54" t="n">
        <v>1.26</v>
      </c>
      <c r="G54" t="n">
        <v>0.91</v>
      </c>
      <c r="H54" t="n">
        <v>0.95</v>
      </c>
      <c r="I54" t="n">
        <v>1.03</v>
      </c>
      <c r="J54" t="n">
        <v>0.85</v>
      </c>
      <c r="K54" t="n">
        <v>0.64</v>
      </c>
      <c r="L54" t="n">
        <v>0.78</v>
      </c>
      <c r="M54" t="n">
        <v>0.67</v>
      </c>
      <c r="N54" t="inlineStr">
        <is>
          <t>-</t>
        </is>
      </c>
      <c r="O54" t="inlineStr">
        <is>
          <t>-</t>
        </is>
      </c>
      <c r="P54" t="inlineStr">
        <is>
          <t>-</t>
        </is>
      </c>
    </row>
    <row r="55">
      <c r="A55" s="5" t="inlineStr">
        <is>
          <t>KBV (Kurs/Buchwert)</t>
        </is>
      </c>
      <c r="B55" s="5" t="inlineStr">
        <is>
          <t>PB (price/book value)</t>
        </is>
      </c>
      <c r="C55" t="n">
        <v>2.59</v>
      </c>
      <c r="D55" t="n">
        <v>1.61</v>
      </c>
      <c r="E55" t="n">
        <v>1.99</v>
      </c>
      <c r="F55" t="n">
        <v>1.64</v>
      </c>
      <c r="G55" t="n">
        <v>1.46</v>
      </c>
      <c r="H55" t="n">
        <v>1.54</v>
      </c>
      <c r="I55" t="n">
        <v>1.68</v>
      </c>
      <c r="J55" t="n">
        <v>1.32</v>
      </c>
      <c r="K55" t="n">
        <v>1.01</v>
      </c>
      <c r="L55" t="n">
        <v>1.29</v>
      </c>
      <c r="M55" t="n">
        <v>1.13</v>
      </c>
      <c r="N55" t="inlineStr">
        <is>
          <t>-</t>
        </is>
      </c>
      <c r="O55" t="inlineStr">
        <is>
          <t>-</t>
        </is>
      </c>
      <c r="P55" t="inlineStr">
        <is>
          <t>-</t>
        </is>
      </c>
    </row>
    <row r="56">
      <c r="A56" s="5" t="inlineStr">
        <is>
          <t>KCV (Kurs/Cashflow)</t>
        </is>
      </c>
      <c r="B56" s="5" t="inlineStr">
        <is>
          <t>PC (price/cashflow)</t>
        </is>
      </c>
      <c r="C56" t="n">
        <v>14.46</v>
      </c>
      <c r="D56" t="n">
        <v>9.02</v>
      </c>
      <c r="E56" t="n">
        <v>13.97</v>
      </c>
      <c r="F56" t="n">
        <v>9.789999999999999</v>
      </c>
      <c r="G56" t="n">
        <v>11.63</v>
      </c>
      <c r="H56" t="n">
        <v>10.87</v>
      </c>
      <c r="I56" t="n">
        <v>11.17</v>
      </c>
      <c r="J56" t="n">
        <v>10.58</v>
      </c>
      <c r="K56" t="n">
        <v>6.64</v>
      </c>
      <c r="L56" t="n">
        <v>6.43</v>
      </c>
      <c r="M56" t="n">
        <v>4.4</v>
      </c>
      <c r="N56" t="inlineStr">
        <is>
          <t>-</t>
        </is>
      </c>
      <c r="O56" t="inlineStr">
        <is>
          <t>-</t>
        </is>
      </c>
      <c r="P56" t="inlineStr">
        <is>
          <t>-</t>
        </is>
      </c>
    </row>
    <row r="57">
      <c r="A57" s="5" t="inlineStr">
        <is>
          <t>Dividendenrendite in %</t>
        </is>
      </c>
      <c r="B57" s="5" t="inlineStr">
        <is>
          <t>Dividend Yield in %</t>
        </is>
      </c>
      <c r="C57" t="n">
        <v>2.07</v>
      </c>
      <c r="D57" t="n">
        <v>3.22</v>
      </c>
      <c r="E57" t="n">
        <v>2.32</v>
      </c>
      <c r="F57" t="n">
        <v>3.07</v>
      </c>
      <c r="G57" t="n">
        <v>3.57</v>
      </c>
      <c r="H57" t="n">
        <v>3.26</v>
      </c>
      <c r="I57" t="n">
        <v>2.89</v>
      </c>
      <c r="J57" t="n">
        <v>3.28</v>
      </c>
      <c r="K57" t="n">
        <v>4.04</v>
      </c>
      <c r="L57" t="n">
        <v>3.17</v>
      </c>
      <c r="M57" t="n">
        <v>3.48</v>
      </c>
      <c r="N57" t="n">
        <v>6.55</v>
      </c>
      <c r="O57" t="n">
        <v>3.71</v>
      </c>
      <c r="P57" t="n">
        <v>3.71</v>
      </c>
    </row>
    <row r="58">
      <c r="A58" s="5" t="inlineStr">
        <is>
          <t>Gewinnrendite in %</t>
        </is>
      </c>
      <c r="B58" s="5" t="inlineStr">
        <is>
          <t>Return on profit in %</t>
        </is>
      </c>
      <c r="C58" t="n">
        <v>3.7</v>
      </c>
      <c r="D58" t="n">
        <v>8.5</v>
      </c>
      <c r="E58" t="n">
        <v>12.6</v>
      </c>
      <c r="F58" t="n">
        <v>6.2</v>
      </c>
      <c r="G58" t="n">
        <v>1</v>
      </c>
      <c r="H58" t="n">
        <v>1.5</v>
      </c>
      <c r="I58" t="n">
        <v>2.7</v>
      </c>
      <c r="J58" t="n">
        <v>3.7</v>
      </c>
      <c r="K58" t="n">
        <v>13.6</v>
      </c>
      <c r="L58" t="n">
        <v>7.1</v>
      </c>
      <c r="M58" t="n">
        <v>5.8</v>
      </c>
      <c r="N58" t="n">
        <v>18.8</v>
      </c>
      <c r="O58" t="n">
        <v>7.3</v>
      </c>
      <c r="P58" t="n">
        <v>7.3</v>
      </c>
    </row>
    <row r="59">
      <c r="A59" s="5" t="inlineStr">
        <is>
          <t>Eigenkapitalrendite in %</t>
        </is>
      </c>
      <c r="B59" s="5" t="inlineStr">
        <is>
          <t>Return on Equity in %</t>
        </is>
      </c>
      <c r="C59" t="n">
        <v>9.800000000000001</v>
      </c>
      <c r="D59" t="n">
        <v>13.84</v>
      </c>
      <c r="E59" t="n">
        <v>25.34</v>
      </c>
      <c r="F59" t="n">
        <v>10.23</v>
      </c>
      <c r="G59" t="n">
        <v>1.59</v>
      </c>
      <c r="H59" t="n">
        <v>2.53</v>
      </c>
      <c r="I59" t="n">
        <v>4.59</v>
      </c>
      <c r="J59" t="n">
        <v>4.9</v>
      </c>
      <c r="K59" t="n">
        <v>14.07</v>
      </c>
      <c r="L59" t="n">
        <v>9.25</v>
      </c>
      <c r="M59" t="n">
        <v>6.81</v>
      </c>
      <c r="N59" t="n">
        <v>12.45</v>
      </c>
      <c r="O59" t="n">
        <v>8.08</v>
      </c>
      <c r="P59" t="n">
        <v>8.08</v>
      </c>
    </row>
    <row r="60">
      <c r="A60" s="5" t="inlineStr">
        <is>
          <t>Umsatzrendite in %</t>
        </is>
      </c>
      <c r="B60" s="5" t="inlineStr">
        <is>
          <t>Return on sales in %</t>
        </is>
      </c>
      <c r="C60" t="n">
        <v>8.41</v>
      </c>
      <c r="D60" t="n">
        <v>11.62</v>
      </c>
      <c r="E60" t="n">
        <v>20.49</v>
      </c>
      <c r="F60" t="n">
        <v>7.84</v>
      </c>
      <c r="G60" t="n">
        <v>0.98</v>
      </c>
      <c r="H60" t="n">
        <v>1.56</v>
      </c>
      <c r="I60" t="n">
        <v>2.82</v>
      </c>
      <c r="J60" t="n">
        <v>3.15</v>
      </c>
      <c r="K60" t="n">
        <v>8.85</v>
      </c>
      <c r="L60" t="n">
        <v>5.6</v>
      </c>
      <c r="M60" t="n">
        <v>4.05</v>
      </c>
      <c r="N60" t="n">
        <v>6.11</v>
      </c>
      <c r="O60" t="n">
        <v>4.81</v>
      </c>
      <c r="P60" t="n">
        <v>4.81</v>
      </c>
    </row>
    <row r="61">
      <c r="A61" s="5" t="inlineStr">
        <is>
          <t>Gesamtkapitalrendite in %</t>
        </is>
      </c>
      <c r="B61" s="5" t="inlineStr">
        <is>
          <t>Total Return on Investment in %</t>
        </is>
      </c>
      <c r="C61" t="n">
        <v>5.64</v>
      </c>
      <c r="D61" t="n">
        <v>7.9</v>
      </c>
      <c r="E61" t="n">
        <v>13.82</v>
      </c>
      <c r="F61" t="n">
        <v>4.79</v>
      </c>
      <c r="G61" t="n">
        <v>0.75</v>
      </c>
      <c r="H61" t="n">
        <v>1.2</v>
      </c>
      <c r="I61" t="n">
        <v>2.26</v>
      </c>
      <c r="J61" t="n">
        <v>2.41</v>
      </c>
      <c r="K61" t="n">
        <v>7.3</v>
      </c>
      <c r="L61" t="n">
        <v>4.84</v>
      </c>
      <c r="M61" t="n">
        <v>3.51</v>
      </c>
      <c r="N61" t="n">
        <v>5.98</v>
      </c>
      <c r="O61" t="n">
        <v>4.37</v>
      </c>
      <c r="P61" t="n">
        <v>4.37</v>
      </c>
    </row>
    <row r="62">
      <c r="A62" s="5" t="inlineStr">
        <is>
          <t>Return on Investment in %</t>
        </is>
      </c>
      <c r="B62" s="5" t="inlineStr">
        <is>
          <t>Return on Investment in %</t>
        </is>
      </c>
      <c r="C62" t="n">
        <v>5.64</v>
      </c>
      <c r="D62" t="n">
        <v>7.9</v>
      </c>
      <c r="E62" t="n">
        <v>13.82</v>
      </c>
      <c r="F62" t="n">
        <v>4.79</v>
      </c>
      <c r="G62" t="n">
        <v>0.75</v>
      </c>
      <c r="H62" t="n">
        <v>1.2</v>
      </c>
      <c r="I62" t="n">
        <v>2.26</v>
      </c>
      <c r="J62" t="n">
        <v>2.41</v>
      </c>
      <c r="K62" t="n">
        <v>7.3</v>
      </c>
      <c r="L62" t="n">
        <v>4.84</v>
      </c>
      <c r="M62" t="n">
        <v>3.51</v>
      </c>
      <c r="N62" t="n">
        <v>5.98</v>
      </c>
      <c r="O62" t="n">
        <v>4.37</v>
      </c>
      <c r="P62" t="n">
        <v>4.37</v>
      </c>
    </row>
    <row r="63">
      <c r="A63" s="5" t="inlineStr">
        <is>
          <t>Arbeitsintensität in %</t>
        </is>
      </c>
      <c r="B63" s="5" t="inlineStr">
        <is>
          <t>Work Intensity in %</t>
        </is>
      </c>
      <c r="C63" t="n">
        <v>38.86</v>
      </c>
      <c r="D63" t="n">
        <v>46.26</v>
      </c>
      <c r="E63" t="n">
        <v>42.43</v>
      </c>
      <c r="F63" t="n">
        <v>38.9</v>
      </c>
      <c r="G63" t="n">
        <v>33.25</v>
      </c>
      <c r="H63" t="n">
        <v>34.88</v>
      </c>
      <c r="I63" t="n">
        <v>35.27</v>
      </c>
      <c r="J63" t="n">
        <v>40.09</v>
      </c>
      <c r="K63" t="n">
        <v>49.06</v>
      </c>
      <c r="L63" t="n">
        <v>50.01</v>
      </c>
      <c r="M63" t="n">
        <v>43.73</v>
      </c>
      <c r="N63" t="n">
        <v>42.35</v>
      </c>
      <c r="O63" t="n">
        <v>37.55</v>
      </c>
      <c r="P63" t="n">
        <v>37.55</v>
      </c>
    </row>
    <row r="64">
      <c r="A64" s="5" t="inlineStr">
        <is>
          <t>Eigenkapitalquote in %</t>
        </is>
      </c>
      <c r="B64" s="5" t="inlineStr">
        <is>
          <t>Equity Ratio in %</t>
        </is>
      </c>
      <c r="C64" t="n">
        <v>57.51</v>
      </c>
      <c r="D64" t="n">
        <v>57.05</v>
      </c>
      <c r="E64" t="n">
        <v>54.54</v>
      </c>
      <c r="F64" t="n">
        <v>46.86</v>
      </c>
      <c r="G64" t="n">
        <v>47.19</v>
      </c>
      <c r="H64" t="n">
        <v>47.2</v>
      </c>
      <c r="I64" t="n">
        <v>49.16</v>
      </c>
      <c r="J64" t="n">
        <v>49.09</v>
      </c>
      <c r="K64" t="n">
        <v>51.84</v>
      </c>
      <c r="L64" t="n">
        <v>52.3</v>
      </c>
      <c r="M64" t="n">
        <v>51.48</v>
      </c>
      <c r="N64" t="n">
        <v>48</v>
      </c>
      <c r="O64" t="n">
        <v>54.03</v>
      </c>
      <c r="P64" t="n">
        <v>54.03</v>
      </c>
    </row>
    <row r="65">
      <c r="A65" s="5" t="inlineStr">
        <is>
          <t>Fremdkapitalquote in %</t>
        </is>
      </c>
      <c r="B65" s="5" t="inlineStr">
        <is>
          <t>Debt Ratio in %</t>
        </is>
      </c>
      <c r="C65" t="n">
        <v>42.49</v>
      </c>
      <c r="D65" t="n">
        <v>42.95</v>
      </c>
      <c r="E65" t="n">
        <v>45.46</v>
      </c>
      <c r="F65" t="n">
        <v>53.14</v>
      </c>
      <c r="G65" t="n">
        <v>52.81</v>
      </c>
      <c r="H65" t="n">
        <v>52.8</v>
      </c>
      <c r="I65" t="n">
        <v>50.84</v>
      </c>
      <c r="J65" t="n">
        <v>50.91</v>
      </c>
      <c r="K65" t="n">
        <v>48.16</v>
      </c>
      <c r="L65" t="n">
        <v>47.7</v>
      </c>
      <c r="M65" t="n">
        <v>48.52</v>
      </c>
      <c r="N65" t="n">
        <v>52</v>
      </c>
      <c r="O65" t="n">
        <v>45.97</v>
      </c>
      <c r="P65" t="n">
        <v>45.97</v>
      </c>
    </row>
    <row r="66">
      <c r="A66" s="5" t="inlineStr">
        <is>
          <t>Verschuldungsgrad in %</t>
        </is>
      </c>
      <c r="B66" s="5" t="inlineStr">
        <is>
          <t>Finance Gearing in %</t>
        </is>
      </c>
      <c r="C66" t="n">
        <v>73.88</v>
      </c>
      <c r="D66" t="n">
        <v>75.29000000000001</v>
      </c>
      <c r="E66" t="n">
        <v>83.36</v>
      </c>
      <c r="F66" t="n">
        <v>113.41</v>
      </c>
      <c r="G66" t="n">
        <v>111.93</v>
      </c>
      <c r="H66" t="n">
        <v>111.88</v>
      </c>
      <c r="I66" t="n">
        <v>103.4</v>
      </c>
      <c r="J66" t="n">
        <v>103.71</v>
      </c>
      <c r="K66" t="n">
        <v>92.89</v>
      </c>
      <c r="L66" t="n">
        <v>91.20999999999999</v>
      </c>
      <c r="M66" t="n">
        <v>94.26000000000001</v>
      </c>
      <c r="N66" t="n">
        <v>108.35</v>
      </c>
      <c r="O66" t="n">
        <v>85.08</v>
      </c>
      <c r="P66" t="n">
        <v>85.08</v>
      </c>
    </row>
    <row r="67">
      <c r="A67" s="5" t="inlineStr"/>
      <c r="B67" s="5" t="inlineStr"/>
    </row>
    <row r="68">
      <c r="A68" s="5" t="inlineStr">
        <is>
          <t>Kurzfristige Vermögensquote in %</t>
        </is>
      </c>
      <c r="B68" s="5" t="inlineStr">
        <is>
          <t>Current Assets Ratio in %</t>
        </is>
      </c>
      <c r="C68" t="n">
        <v>38.86</v>
      </c>
      <c r="D68" t="n">
        <v>46.26</v>
      </c>
      <c r="E68" t="n">
        <v>42.43</v>
      </c>
      <c r="F68" t="n">
        <v>38.9</v>
      </c>
      <c r="G68" t="n">
        <v>33.25</v>
      </c>
      <c r="H68" t="n">
        <v>34.88</v>
      </c>
      <c r="I68" t="n">
        <v>35.27</v>
      </c>
      <c r="J68" t="n">
        <v>40.09</v>
      </c>
      <c r="K68" t="n">
        <v>49.06</v>
      </c>
      <c r="L68" t="n">
        <v>50.01</v>
      </c>
      <c r="M68" t="n">
        <v>43.73</v>
      </c>
      <c r="N68" t="n">
        <v>42.35</v>
      </c>
      <c r="O68" t="n">
        <v>37.55</v>
      </c>
    </row>
    <row r="69">
      <c r="A69" s="5" t="inlineStr">
        <is>
          <t>Nettogewinn Marge in %</t>
        </is>
      </c>
      <c r="B69" s="5" t="inlineStr">
        <is>
          <t>Net Profit Marge in %</t>
        </is>
      </c>
      <c r="C69" t="n">
        <v>1450.72</v>
      </c>
      <c r="D69" t="n">
        <v>2041.32</v>
      </c>
      <c r="E69" t="n">
        <v>3578.8</v>
      </c>
      <c r="F69" t="n">
        <v>1372.07</v>
      </c>
      <c r="G69" t="n">
        <v>172.28</v>
      </c>
      <c r="H69" t="n">
        <v>271.03</v>
      </c>
      <c r="I69" t="n">
        <v>489.43</v>
      </c>
      <c r="J69" t="n">
        <v>532.05</v>
      </c>
      <c r="K69" t="n">
        <v>1445.83</v>
      </c>
      <c r="L69" t="n">
        <v>932.84</v>
      </c>
      <c r="M69" t="n">
        <v>660.01</v>
      </c>
      <c r="N69" t="inlineStr">
        <is>
          <t>-</t>
        </is>
      </c>
      <c r="O69" t="inlineStr">
        <is>
          <t>-</t>
        </is>
      </c>
    </row>
    <row r="70">
      <c r="A70" s="5" t="inlineStr">
        <is>
          <t>Operative Ergebnis Marge in %</t>
        </is>
      </c>
      <c r="B70" s="5" t="inlineStr">
        <is>
          <t>EBIT Marge in %</t>
        </is>
      </c>
      <c r="C70" t="n">
        <v>1825.84</v>
      </c>
      <c r="D70" t="n">
        <v>2359.74</v>
      </c>
      <c r="E70" t="n">
        <v>1711.51</v>
      </c>
      <c r="F70" t="n">
        <v>1451.61</v>
      </c>
      <c r="G70" t="n">
        <v>595.14</v>
      </c>
      <c r="H70" t="n">
        <v>542.0599999999999</v>
      </c>
      <c r="I70" t="n">
        <v>890.37</v>
      </c>
      <c r="J70" t="n">
        <v>814.71</v>
      </c>
      <c r="K70" t="n">
        <v>1648.31</v>
      </c>
      <c r="L70" t="n">
        <v>1475.62</v>
      </c>
      <c r="M70" t="n">
        <v>1047.79</v>
      </c>
      <c r="N70" t="inlineStr">
        <is>
          <t>-</t>
        </is>
      </c>
      <c r="O70" t="inlineStr">
        <is>
          <t>-</t>
        </is>
      </c>
    </row>
    <row r="71">
      <c r="A71" s="5" t="inlineStr">
        <is>
          <t>Vermögensumsschlag in %</t>
        </is>
      </c>
      <c r="B71" s="5" t="inlineStr">
        <is>
          <t>Asset Turnover in %</t>
        </is>
      </c>
      <c r="C71" t="n">
        <v>0.39</v>
      </c>
      <c r="D71" t="n">
        <v>0.39</v>
      </c>
      <c r="E71" t="n">
        <v>0.39</v>
      </c>
      <c r="F71" t="n">
        <v>0.35</v>
      </c>
      <c r="G71" t="n">
        <v>0.43</v>
      </c>
      <c r="H71" t="n">
        <v>0.44</v>
      </c>
      <c r="I71" t="n">
        <v>0.46</v>
      </c>
      <c r="J71" t="n">
        <v>0.45</v>
      </c>
      <c r="K71" t="n">
        <v>0.5</v>
      </c>
      <c r="L71" t="n">
        <v>0.52</v>
      </c>
      <c r="M71" t="n">
        <v>0.53</v>
      </c>
      <c r="N71" t="inlineStr">
        <is>
          <t>-</t>
        </is>
      </c>
      <c r="O71" t="inlineStr">
        <is>
          <t>-</t>
        </is>
      </c>
    </row>
    <row r="72">
      <c r="A72" s="5" t="inlineStr">
        <is>
          <t>Langfristige Vermögensquote in %</t>
        </is>
      </c>
      <c r="B72" s="5" t="inlineStr">
        <is>
          <t>Non-Current Assets Ratio in %</t>
        </is>
      </c>
      <c r="C72" t="n">
        <v>61.14</v>
      </c>
      <c r="D72" t="n">
        <v>53.74</v>
      </c>
      <c r="E72" t="n">
        <v>57.57</v>
      </c>
      <c r="F72" t="n">
        <v>61.1</v>
      </c>
      <c r="G72" t="n">
        <v>66.75</v>
      </c>
      <c r="H72" t="n">
        <v>65.12</v>
      </c>
      <c r="I72" t="n">
        <v>64.73</v>
      </c>
      <c r="J72" t="n">
        <v>59.91</v>
      </c>
      <c r="K72" t="n">
        <v>50.94</v>
      </c>
      <c r="L72" t="n">
        <v>49.99</v>
      </c>
      <c r="M72" t="n">
        <v>56.27</v>
      </c>
      <c r="N72" t="n">
        <v>57.65</v>
      </c>
      <c r="O72" t="n">
        <v>62.45</v>
      </c>
    </row>
    <row r="73">
      <c r="A73" s="5" t="inlineStr">
        <is>
          <t>Gesamtkapitalrentabilität</t>
        </is>
      </c>
      <c r="B73" s="5" t="inlineStr">
        <is>
          <t>ROA Return on Assets in %</t>
        </is>
      </c>
      <c r="C73" t="n">
        <v>5.64</v>
      </c>
      <c r="D73" t="n">
        <v>7.9</v>
      </c>
      <c r="E73" t="n">
        <v>13.82</v>
      </c>
      <c r="F73" t="n">
        <v>4.79</v>
      </c>
      <c r="G73" t="n">
        <v>0.75</v>
      </c>
      <c r="H73" t="n">
        <v>1.2</v>
      </c>
      <c r="I73" t="n">
        <v>2.26</v>
      </c>
      <c r="J73" t="n">
        <v>2.41</v>
      </c>
      <c r="K73" t="n">
        <v>7.3</v>
      </c>
      <c r="L73" t="n">
        <v>4.84</v>
      </c>
      <c r="M73" t="n">
        <v>3.51</v>
      </c>
      <c r="N73" t="n">
        <v>5.98</v>
      </c>
      <c r="O73" t="n">
        <v>4.37</v>
      </c>
    </row>
    <row r="74">
      <c r="A74" s="5" t="inlineStr">
        <is>
          <t>Ertrag des eingesetzten Kapitals</t>
        </is>
      </c>
      <c r="B74" s="5" t="inlineStr">
        <is>
          <t>ROCE Return on Cap. Empl. in %</t>
        </is>
      </c>
      <c r="C74" t="n">
        <v>8.460000000000001</v>
      </c>
      <c r="D74" t="n">
        <v>11.25</v>
      </c>
      <c r="E74" t="n">
        <v>8</v>
      </c>
      <c r="F74" t="n">
        <v>6.71</v>
      </c>
      <c r="G74" t="n">
        <v>3.26</v>
      </c>
      <c r="H74" t="n">
        <v>3.36</v>
      </c>
      <c r="I74" t="n">
        <v>5.51</v>
      </c>
      <c r="J74" t="n">
        <v>5</v>
      </c>
      <c r="K74" t="n">
        <v>10.65</v>
      </c>
      <c r="L74" t="n">
        <v>9.65</v>
      </c>
      <c r="M74" t="n">
        <v>6.99</v>
      </c>
      <c r="N74" t="n">
        <v>12.35</v>
      </c>
      <c r="O74" t="n">
        <v>8.33</v>
      </c>
    </row>
    <row r="75">
      <c r="A75" s="5" t="inlineStr">
        <is>
          <t>Eigenkapital zu Anlagevermögen</t>
        </is>
      </c>
      <c r="B75" s="5" t="inlineStr">
        <is>
          <t>Equity to Fixed Assets in %</t>
        </is>
      </c>
      <c r="C75" t="n">
        <v>94.06</v>
      </c>
      <c r="D75" t="n">
        <v>106.15</v>
      </c>
      <c r="E75" t="n">
        <v>94.73999999999999</v>
      </c>
      <c r="F75" t="n">
        <v>76.7</v>
      </c>
      <c r="G75" t="n">
        <v>70.69</v>
      </c>
      <c r="H75" t="n">
        <v>72.48</v>
      </c>
      <c r="I75" t="n">
        <v>75.95</v>
      </c>
      <c r="J75" t="n">
        <v>81.94</v>
      </c>
      <c r="K75" t="n">
        <v>101.78</v>
      </c>
      <c r="L75" t="n">
        <v>104.62</v>
      </c>
      <c r="M75" t="n">
        <v>91.48</v>
      </c>
      <c r="N75" t="n">
        <v>83.25</v>
      </c>
      <c r="O75" t="n">
        <v>86.51000000000001</v>
      </c>
    </row>
    <row r="76">
      <c r="A76" s="5" t="inlineStr">
        <is>
          <t>Liquidität Dritten Grades</t>
        </is>
      </c>
      <c r="B76" s="5" t="inlineStr">
        <is>
          <t>Current Ratio in %</t>
        </is>
      </c>
      <c r="C76" t="n">
        <v>241.52</v>
      </c>
      <c r="D76" t="n">
        <v>245.43</v>
      </c>
      <c r="E76" t="n">
        <v>243.81</v>
      </c>
      <c r="F76" t="n">
        <v>158.92</v>
      </c>
      <c r="G76" t="n">
        <v>161.86</v>
      </c>
      <c r="H76" t="n">
        <v>120.62</v>
      </c>
      <c r="I76" t="n">
        <v>138.41</v>
      </c>
      <c r="J76" t="n">
        <v>152.53</v>
      </c>
      <c r="K76" t="n">
        <v>224.34</v>
      </c>
      <c r="L76" t="n">
        <v>241.52</v>
      </c>
      <c r="M76" t="n">
        <v>213.94</v>
      </c>
      <c r="N76" t="n">
        <v>150.96</v>
      </c>
      <c r="O76" t="n">
        <v>178.87</v>
      </c>
    </row>
    <row r="77">
      <c r="A77" s="5" t="inlineStr">
        <is>
          <t>Operativer Cashflow</t>
        </is>
      </c>
      <c r="B77" s="5" t="inlineStr">
        <is>
          <t>Operating Cashflow in M</t>
        </is>
      </c>
      <c r="C77" t="n">
        <v>2493.627</v>
      </c>
      <c r="D77" t="n">
        <v>1584.363</v>
      </c>
      <c r="E77" t="n">
        <v>2439.7208</v>
      </c>
      <c r="F77" t="n">
        <v>1713.25</v>
      </c>
      <c r="G77" t="n">
        <v>2034.3196</v>
      </c>
      <c r="H77" t="n">
        <v>1885.945</v>
      </c>
      <c r="I77" t="n">
        <v>1940.229</v>
      </c>
      <c r="J77" t="n">
        <v>1784.846</v>
      </c>
      <c r="K77" t="n">
        <v>1084.312</v>
      </c>
      <c r="L77" t="n">
        <v>1070.595</v>
      </c>
      <c r="M77" t="n">
        <v>717.2</v>
      </c>
      <c r="N77" t="inlineStr">
        <is>
          <t>-</t>
        </is>
      </c>
      <c r="O77" t="inlineStr">
        <is>
          <t>-</t>
        </is>
      </c>
    </row>
    <row r="78">
      <c r="A78" s="5" t="inlineStr">
        <is>
          <t>Aktienrückkauf</t>
        </is>
      </c>
      <c r="B78" s="5" t="inlineStr">
        <is>
          <t>Share Buyback in M</t>
        </is>
      </c>
      <c r="C78" t="n">
        <v>3.200000000000017</v>
      </c>
      <c r="D78" t="n">
        <v>-1.010000000000019</v>
      </c>
      <c r="E78" t="n">
        <v>0.3600000000000136</v>
      </c>
      <c r="F78" t="n">
        <v>-0.08000000000001251</v>
      </c>
      <c r="G78" t="n">
        <v>-1.419999999999987</v>
      </c>
      <c r="H78" t="n">
        <v>0.1999999999999886</v>
      </c>
      <c r="I78" t="n">
        <v>-5</v>
      </c>
      <c r="J78" t="n">
        <v>-5.399999999999977</v>
      </c>
      <c r="K78" t="n">
        <v>3.199999999999989</v>
      </c>
      <c r="L78" t="n">
        <v>-3.5</v>
      </c>
      <c r="M78" t="inlineStr">
        <is>
          <t>-</t>
        </is>
      </c>
      <c r="N78" t="inlineStr">
        <is>
          <t>-</t>
        </is>
      </c>
      <c r="O78" t="inlineStr">
        <is>
          <t>-</t>
        </is>
      </c>
    </row>
    <row r="79">
      <c r="A79" s="5" t="inlineStr">
        <is>
          <t>Umsatzwachstum 1J in %</t>
        </is>
      </c>
      <c r="B79" s="5" t="inlineStr">
        <is>
          <t>Revenue Growth 1Y in %</t>
        </is>
      </c>
      <c r="C79" t="n">
        <v>-0.97</v>
      </c>
      <c r="D79" t="n">
        <v>6.74</v>
      </c>
      <c r="E79" t="n">
        <v>9.210000000000001</v>
      </c>
      <c r="F79" t="n">
        <v>-11.39</v>
      </c>
      <c r="G79" t="n">
        <v>-4.52</v>
      </c>
      <c r="H79" t="n">
        <v>-3.38</v>
      </c>
      <c r="I79" t="n">
        <v>2.29</v>
      </c>
      <c r="J79" t="n">
        <v>-3.85</v>
      </c>
      <c r="K79" t="n">
        <v>3.59</v>
      </c>
      <c r="L79" t="n">
        <v>6.44</v>
      </c>
      <c r="M79" t="inlineStr">
        <is>
          <t>-</t>
        </is>
      </c>
      <c r="N79" t="inlineStr">
        <is>
          <t>-</t>
        </is>
      </c>
      <c r="O79" t="inlineStr">
        <is>
          <t>-</t>
        </is>
      </c>
    </row>
    <row r="80">
      <c r="A80" s="5" t="inlineStr">
        <is>
          <t>Umsatzwachstum 3J in %</t>
        </is>
      </c>
      <c r="B80" s="5" t="inlineStr">
        <is>
          <t>Revenue Growth 3Y in %</t>
        </is>
      </c>
      <c r="C80" t="n">
        <v>4.99</v>
      </c>
      <c r="D80" t="n">
        <v>1.52</v>
      </c>
      <c r="E80" t="n">
        <v>-2.23</v>
      </c>
      <c r="F80" t="n">
        <v>-6.43</v>
      </c>
      <c r="G80" t="n">
        <v>-1.87</v>
      </c>
      <c r="H80" t="n">
        <v>-1.65</v>
      </c>
      <c r="I80" t="n">
        <v>0.68</v>
      </c>
      <c r="J80" t="n">
        <v>2.06</v>
      </c>
      <c r="K80" t="inlineStr">
        <is>
          <t>-</t>
        </is>
      </c>
      <c r="L80" t="inlineStr">
        <is>
          <t>-</t>
        </is>
      </c>
      <c r="M80" t="inlineStr">
        <is>
          <t>-</t>
        </is>
      </c>
      <c r="N80" t="inlineStr">
        <is>
          <t>-</t>
        </is>
      </c>
      <c r="O80" t="inlineStr">
        <is>
          <t>-</t>
        </is>
      </c>
    </row>
    <row r="81">
      <c r="A81" s="5" t="inlineStr">
        <is>
          <t>Umsatzwachstum 5J in %</t>
        </is>
      </c>
      <c r="B81" s="5" t="inlineStr">
        <is>
          <t>Revenue Growth 5Y in %</t>
        </is>
      </c>
      <c r="C81" t="n">
        <v>-0.19</v>
      </c>
      <c r="D81" t="n">
        <v>-0.67</v>
      </c>
      <c r="E81" t="n">
        <v>-1.56</v>
      </c>
      <c r="F81" t="n">
        <v>-4.17</v>
      </c>
      <c r="G81" t="n">
        <v>-1.17</v>
      </c>
      <c r="H81" t="n">
        <v>1.02</v>
      </c>
      <c r="I81" t="inlineStr">
        <is>
          <t>-</t>
        </is>
      </c>
      <c r="J81" t="inlineStr">
        <is>
          <t>-</t>
        </is>
      </c>
      <c r="K81" t="inlineStr">
        <is>
          <t>-</t>
        </is>
      </c>
      <c r="L81" t="inlineStr">
        <is>
          <t>-</t>
        </is>
      </c>
      <c r="M81" t="inlineStr">
        <is>
          <t>-</t>
        </is>
      </c>
      <c r="N81" t="inlineStr">
        <is>
          <t>-</t>
        </is>
      </c>
      <c r="O81" t="inlineStr">
        <is>
          <t>-</t>
        </is>
      </c>
    </row>
    <row r="82">
      <c r="A82" s="5" t="inlineStr">
        <is>
          <t>Umsatzwachstum 10J in %</t>
        </is>
      </c>
      <c r="B82" s="5" t="inlineStr">
        <is>
          <t>Revenue Growth 10Y in %</t>
        </is>
      </c>
      <c r="C82" t="n">
        <v>0.42</v>
      </c>
      <c r="D82" t="inlineStr">
        <is>
          <t>-</t>
        </is>
      </c>
      <c r="E82" t="inlineStr">
        <is>
          <t>-</t>
        </is>
      </c>
      <c r="F82" t="inlineStr">
        <is>
          <t>-</t>
        </is>
      </c>
      <c r="G82" t="inlineStr">
        <is>
          <t>-</t>
        </is>
      </c>
      <c r="H82" t="inlineStr">
        <is>
          <t>-</t>
        </is>
      </c>
      <c r="I82" t="inlineStr">
        <is>
          <t>-</t>
        </is>
      </c>
      <c r="J82" t="inlineStr">
        <is>
          <t>-</t>
        </is>
      </c>
      <c r="K82" t="inlineStr">
        <is>
          <t>-</t>
        </is>
      </c>
      <c r="L82" t="inlineStr">
        <is>
          <t>-</t>
        </is>
      </c>
      <c r="M82" t="inlineStr">
        <is>
          <t>-</t>
        </is>
      </c>
      <c r="N82" t="inlineStr">
        <is>
          <t>-</t>
        </is>
      </c>
      <c r="O82" t="inlineStr">
        <is>
          <t>-</t>
        </is>
      </c>
    </row>
    <row r="83">
      <c r="A83" s="5" t="inlineStr">
        <is>
          <t>Gewinnwachstum 1J in %</t>
        </is>
      </c>
      <c r="B83" s="5" t="inlineStr">
        <is>
          <t>Earnings Growth 1Y in %</t>
        </is>
      </c>
      <c r="C83" t="n">
        <v>-29.62</v>
      </c>
      <c r="D83" t="n">
        <v>-39.12</v>
      </c>
      <c r="E83" t="n">
        <v>184.86</v>
      </c>
      <c r="F83" t="n">
        <v>605.6799999999999</v>
      </c>
      <c r="G83" t="n">
        <v>-39.31</v>
      </c>
      <c r="H83" t="n">
        <v>-46.49</v>
      </c>
      <c r="I83" t="n">
        <v>-5.9</v>
      </c>
      <c r="J83" t="n">
        <v>-64.62</v>
      </c>
      <c r="K83" t="n">
        <v>60.55</v>
      </c>
      <c r="L83" t="n">
        <v>50.45</v>
      </c>
      <c r="M83" t="n">
        <v>-41.59</v>
      </c>
      <c r="N83" t="n">
        <v>34.5</v>
      </c>
      <c r="O83" t="inlineStr">
        <is>
          <t>-</t>
        </is>
      </c>
    </row>
    <row r="84">
      <c r="A84" s="5" t="inlineStr">
        <is>
          <t>Gewinnwachstum 3J in %</t>
        </is>
      </c>
      <c r="B84" s="5" t="inlineStr">
        <is>
          <t>Earnings Growth 3Y in %</t>
        </is>
      </c>
      <c r="C84" t="n">
        <v>38.71</v>
      </c>
      <c r="D84" t="n">
        <v>250.47</v>
      </c>
      <c r="E84" t="n">
        <v>250.41</v>
      </c>
      <c r="F84" t="n">
        <v>173.29</v>
      </c>
      <c r="G84" t="n">
        <v>-30.57</v>
      </c>
      <c r="H84" t="n">
        <v>-39</v>
      </c>
      <c r="I84" t="n">
        <v>-3.32</v>
      </c>
      <c r="J84" t="n">
        <v>15.46</v>
      </c>
      <c r="K84" t="n">
        <v>23.14</v>
      </c>
      <c r="L84" t="n">
        <v>14.45</v>
      </c>
      <c r="M84" t="n">
        <v>-2.36</v>
      </c>
      <c r="N84" t="inlineStr">
        <is>
          <t>-</t>
        </is>
      </c>
      <c r="O84" t="inlineStr">
        <is>
          <t>-</t>
        </is>
      </c>
    </row>
    <row r="85">
      <c r="A85" s="5" t="inlineStr">
        <is>
          <t>Gewinnwachstum 5J in %</t>
        </is>
      </c>
      <c r="B85" s="5" t="inlineStr">
        <is>
          <t>Earnings Growth 5Y in %</t>
        </is>
      </c>
      <c r="C85" t="n">
        <v>136.5</v>
      </c>
      <c r="D85" t="n">
        <v>133.12</v>
      </c>
      <c r="E85" t="n">
        <v>139.77</v>
      </c>
      <c r="F85" t="n">
        <v>89.87</v>
      </c>
      <c r="G85" t="n">
        <v>-19.15</v>
      </c>
      <c r="H85" t="n">
        <v>-1.2</v>
      </c>
      <c r="I85" t="n">
        <v>-0.22</v>
      </c>
      <c r="J85" t="n">
        <v>7.86</v>
      </c>
      <c r="K85" t="n">
        <v>20.78</v>
      </c>
      <c r="L85" t="inlineStr">
        <is>
          <t>-</t>
        </is>
      </c>
      <c r="M85" t="inlineStr">
        <is>
          <t>-</t>
        </is>
      </c>
      <c r="N85" t="inlineStr">
        <is>
          <t>-</t>
        </is>
      </c>
      <c r="O85" t="inlineStr">
        <is>
          <t>-</t>
        </is>
      </c>
    </row>
    <row r="86">
      <c r="A86" s="5" t="inlineStr">
        <is>
          <t>Gewinnwachstum 10J in %</t>
        </is>
      </c>
      <c r="B86" s="5" t="inlineStr">
        <is>
          <t>Earnings Growth 10Y in %</t>
        </is>
      </c>
      <c r="C86" t="n">
        <v>67.65000000000001</v>
      </c>
      <c r="D86" t="n">
        <v>66.45</v>
      </c>
      <c r="E86" t="n">
        <v>73.81</v>
      </c>
      <c r="F86" t="n">
        <v>55.33</v>
      </c>
      <c r="G86" t="inlineStr">
        <is>
          <t>-</t>
        </is>
      </c>
      <c r="H86" t="inlineStr">
        <is>
          <t>-</t>
        </is>
      </c>
      <c r="I86" t="inlineStr">
        <is>
          <t>-</t>
        </is>
      </c>
      <c r="J86" t="inlineStr">
        <is>
          <t>-</t>
        </is>
      </c>
      <c r="K86" t="inlineStr">
        <is>
          <t>-</t>
        </is>
      </c>
      <c r="L86" t="inlineStr">
        <is>
          <t>-</t>
        </is>
      </c>
      <c r="M86" t="inlineStr">
        <is>
          <t>-</t>
        </is>
      </c>
      <c r="N86" t="inlineStr">
        <is>
          <t>-</t>
        </is>
      </c>
      <c r="O86" t="inlineStr">
        <is>
          <t>-</t>
        </is>
      </c>
    </row>
    <row r="87">
      <c r="A87" s="5" t="inlineStr">
        <is>
          <t>PEG Ratio</t>
        </is>
      </c>
      <c r="B87" s="5" t="inlineStr">
        <is>
          <t>KGW Kurs/Gewinn/Wachstum</t>
        </is>
      </c>
      <c r="C87" t="n">
        <v>0.2</v>
      </c>
      <c r="D87" t="n">
        <v>0.09</v>
      </c>
      <c r="E87" t="n">
        <v>0.06</v>
      </c>
      <c r="F87" t="n">
        <v>0.18</v>
      </c>
      <c r="G87" t="n">
        <v>-5.37</v>
      </c>
      <c r="H87" t="n">
        <v>-54.08</v>
      </c>
      <c r="I87" t="n">
        <v>-170.91</v>
      </c>
      <c r="J87" t="n">
        <v>3.47</v>
      </c>
      <c r="K87" t="n">
        <v>0.36</v>
      </c>
      <c r="L87" t="inlineStr">
        <is>
          <t>-</t>
        </is>
      </c>
      <c r="M87" t="inlineStr">
        <is>
          <t>-</t>
        </is>
      </c>
      <c r="N87" t="inlineStr">
        <is>
          <t>-</t>
        </is>
      </c>
      <c r="O87" t="inlineStr">
        <is>
          <t>-</t>
        </is>
      </c>
    </row>
    <row r="88">
      <c r="A88" s="5" t="inlineStr">
        <is>
          <t>EBIT-Wachstum 1J in %</t>
        </is>
      </c>
      <c r="B88" s="5" t="inlineStr">
        <is>
          <t>EBIT Growth 1Y in %</t>
        </is>
      </c>
      <c r="C88" t="n">
        <v>-23.37</v>
      </c>
      <c r="D88" t="n">
        <v>47.16</v>
      </c>
      <c r="E88" t="n">
        <v>28.77</v>
      </c>
      <c r="F88" t="n">
        <v>116.12</v>
      </c>
      <c r="G88" t="n">
        <v>4.83</v>
      </c>
      <c r="H88" t="n">
        <v>-41.18</v>
      </c>
      <c r="I88" t="n">
        <v>11.79</v>
      </c>
      <c r="J88" t="n">
        <v>-52.48</v>
      </c>
      <c r="K88" t="n">
        <v>15.71</v>
      </c>
      <c r="L88" t="n">
        <v>49.91</v>
      </c>
      <c r="M88" t="n">
        <v>-37.65</v>
      </c>
      <c r="N88" t="n">
        <v>32.61</v>
      </c>
      <c r="O88" t="inlineStr">
        <is>
          <t>-</t>
        </is>
      </c>
    </row>
    <row r="89">
      <c r="A89" s="5" t="inlineStr">
        <is>
          <t>EBIT-Wachstum 3J in %</t>
        </is>
      </c>
      <c r="B89" s="5" t="inlineStr">
        <is>
          <t>EBIT Growth 3Y in %</t>
        </is>
      </c>
      <c r="C89" t="n">
        <v>17.52</v>
      </c>
      <c r="D89" t="n">
        <v>64.02</v>
      </c>
      <c r="E89" t="n">
        <v>49.91</v>
      </c>
      <c r="F89" t="n">
        <v>26.59</v>
      </c>
      <c r="G89" t="n">
        <v>-8.19</v>
      </c>
      <c r="H89" t="n">
        <v>-27.29</v>
      </c>
      <c r="I89" t="n">
        <v>-8.33</v>
      </c>
      <c r="J89" t="n">
        <v>4.38</v>
      </c>
      <c r="K89" t="n">
        <v>9.32</v>
      </c>
      <c r="L89" t="n">
        <v>14.96</v>
      </c>
      <c r="M89" t="n">
        <v>-1.68</v>
      </c>
      <c r="N89" t="inlineStr">
        <is>
          <t>-</t>
        </is>
      </c>
      <c r="O89" t="inlineStr">
        <is>
          <t>-</t>
        </is>
      </c>
    </row>
    <row r="90">
      <c r="A90" s="5" t="inlineStr">
        <is>
          <t>EBIT-Wachstum 5J in %</t>
        </is>
      </c>
      <c r="B90" s="5" t="inlineStr">
        <is>
          <t>EBIT Growth 5Y in %</t>
        </is>
      </c>
      <c r="C90" t="n">
        <v>34.7</v>
      </c>
      <c r="D90" t="n">
        <v>31.14</v>
      </c>
      <c r="E90" t="n">
        <v>24.07</v>
      </c>
      <c r="F90" t="n">
        <v>7.82</v>
      </c>
      <c r="G90" t="n">
        <v>-12.27</v>
      </c>
      <c r="H90" t="n">
        <v>-3.25</v>
      </c>
      <c r="I90" t="n">
        <v>-2.54</v>
      </c>
      <c r="J90" t="n">
        <v>1.62</v>
      </c>
      <c r="K90" t="n">
        <v>12.12</v>
      </c>
      <c r="L90" t="inlineStr">
        <is>
          <t>-</t>
        </is>
      </c>
      <c r="M90" t="inlineStr">
        <is>
          <t>-</t>
        </is>
      </c>
      <c r="N90" t="inlineStr">
        <is>
          <t>-</t>
        </is>
      </c>
      <c r="O90" t="inlineStr">
        <is>
          <t>-</t>
        </is>
      </c>
    </row>
    <row r="91">
      <c r="A91" s="5" t="inlineStr">
        <is>
          <t>EBIT-Wachstum 10J in %</t>
        </is>
      </c>
      <c r="B91" s="5" t="inlineStr">
        <is>
          <t>EBIT Growth 10Y in %</t>
        </is>
      </c>
      <c r="C91" t="n">
        <v>15.73</v>
      </c>
      <c r="D91" t="n">
        <v>14.3</v>
      </c>
      <c r="E91" t="n">
        <v>12.84</v>
      </c>
      <c r="F91" t="n">
        <v>9.970000000000001</v>
      </c>
      <c r="G91" t="inlineStr">
        <is>
          <t>-</t>
        </is>
      </c>
      <c r="H91" t="inlineStr">
        <is>
          <t>-</t>
        </is>
      </c>
      <c r="I91" t="inlineStr">
        <is>
          <t>-</t>
        </is>
      </c>
      <c r="J91" t="inlineStr">
        <is>
          <t>-</t>
        </is>
      </c>
      <c r="K91" t="inlineStr">
        <is>
          <t>-</t>
        </is>
      </c>
      <c r="L91" t="inlineStr">
        <is>
          <t>-</t>
        </is>
      </c>
      <c r="M91" t="inlineStr">
        <is>
          <t>-</t>
        </is>
      </c>
      <c r="N91" t="inlineStr">
        <is>
          <t>-</t>
        </is>
      </c>
      <c r="O91" t="inlineStr">
        <is>
          <t>-</t>
        </is>
      </c>
    </row>
    <row r="92">
      <c r="A92" s="5" t="inlineStr">
        <is>
          <t>Op.Cashflow Wachstum 1J in %</t>
        </is>
      </c>
      <c r="B92" s="5" t="inlineStr">
        <is>
          <t>Op.Cashflow Wachstum 1Y in %</t>
        </is>
      </c>
      <c r="C92" t="n">
        <v>60.31</v>
      </c>
      <c r="D92" t="n">
        <v>-35.43</v>
      </c>
      <c r="E92" t="n">
        <v>42.7</v>
      </c>
      <c r="F92" t="n">
        <v>-15.82</v>
      </c>
      <c r="G92" t="n">
        <v>6.99</v>
      </c>
      <c r="H92" t="n">
        <v>-2.69</v>
      </c>
      <c r="I92" t="n">
        <v>5.58</v>
      </c>
      <c r="J92" t="n">
        <v>59.34</v>
      </c>
      <c r="K92" t="n">
        <v>3.27</v>
      </c>
      <c r="L92" t="n">
        <v>46.14</v>
      </c>
      <c r="M92" t="inlineStr">
        <is>
          <t>-</t>
        </is>
      </c>
      <c r="N92" t="inlineStr">
        <is>
          <t>-</t>
        </is>
      </c>
      <c r="O92" t="inlineStr">
        <is>
          <t>-</t>
        </is>
      </c>
    </row>
    <row r="93">
      <c r="A93" s="5" t="inlineStr">
        <is>
          <t>Op.Cashflow Wachstum 3J in %</t>
        </is>
      </c>
      <c r="B93" s="5" t="inlineStr">
        <is>
          <t>Op.Cashflow Wachstum 3Y in %</t>
        </is>
      </c>
      <c r="C93" t="n">
        <v>22.53</v>
      </c>
      <c r="D93" t="n">
        <v>-2.85</v>
      </c>
      <c r="E93" t="n">
        <v>11.29</v>
      </c>
      <c r="F93" t="n">
        <v>-3.84</v>
      </c>
      <c r="G93" t="n">
        <v>3.29</v>
      </c>
      <c r="H93" t="n">
        <v>20.74</v>
      </c>
      <c r="I93" t="n">
        <v>22.73</v>
      </c>
      <c r="J93" t="n">
        <v>36.25</v>
      </c>
      <c r="K93" t="inlineStr">
        <is>
          <t>-</t>
        </is>
      </c>
      <c r="L93" t="inlineStr">
        <is>
          <t>-</t>
        </is>
      </c>
      <c r="M93" t="inlineStr">
        <is>
          <t>-</t>
        </is>
      </c>
      <c r="N93" t="inlineStr">
        <is>
          <t>-</t>
        </is>
      </c>
      <c r="O93" t="inlineStr">
        <is>
          <t>-</t>
        </is>
      </c>
    </row>
    <row r="94">
      <c r="A94" s="5" t="inlineStr">
        <is>
          <t>Op.Cashflow Wachstum 5J in %</t>
        </is>
      </c>
      <c r="B94" s="5" t="inlineStr">
        <is>
          <t>Op.Cashflow Wachstum 5Y in %</t>
        </is>
      </c>
      <c r="C94" t="n">
        <v>11.75</v>
      </c>
      <c r="D94" t="n">
        <v>-0.85</v>
      </c>
      <c r="E94" t="n">
        <v>7.35</v>
      </c>
      <c r="F94" t="n">
        <v>10.68</v>
      </c>
      <c r="G94" t="n">
        <v>14.5</v>
      </c>
      <c r="H94" t="n">
        <v>22.33</v>
      </c>
      <c r="I94" t="inlineStr">
        <is>
          <t>-</t>
        </is>
      </c>
      <c r="J94" t="inlineStr">
        <is>
          <t>-</t>
        </is>
      </c>
      <c r="K94" t="inlineStr">
        <is>
          <t>-</t>
        </is>
      </c>
      <c r="L94" t="inlineStr">
        <is>
          <t>-</t>
        </is>
      </c>
      <c r="M94" t="inlineStr">
        <is>
          <t>-</t>
        </is>
      </c>
      <c r="N94" t="inlineStr">
        <is>
          <t>-</t>
        </is>
      </c>
      <c r="O94" t="inlineStr">
        <is>
          <t>-</t>
        </is>
      </c>
    </row>
    <row r="95">
      <c r="A95" s="5" t="inlineStr">
        <is>
          <t>Op.Cashflow Wachstum 10J in %</t>
        </is>
      </c>
      <c r="B95" s="5" t="inlineStr">
        <is>
          <t>Op.Cashflow Wachstum 10Y in %</t>
        </is>
      </c>
      <c r="C95" t="n">
        <v>17.04</v>
      </c>
      <c r="D95" t="inlineStr">
        <is>
          <t>-</t>
        </is>
      </c>
      <c r="E95" t="inlineStr">
        <is>
          <t>-</t>
        </is>
      </c>
      <c r="F95" t="inlineStr">
        <is>
          <t>-</t>
        </is>
      </c>
      <c r="G95" t="inlineStr">
        <is>
          <t>-</t>
        </is>
      </c>
      <c r="H95" t="inlineStr">
        <is>
          <t>-</t>
        </is>
      </c>
      <c r="I95" t="inlineStr">
        <is>
          <t>-</t>
        </is>
      </c>
      <c r="J95" t="inlineStr">
        <is>
          <t>-</t>
        </is>
      </c>
      <c r="K95" t="inlineStr">
        <is>
          <t>-</t>
        </is>
      </c>
      <c r="L95" t="inlineStr">
        <is>
          <t>-</t>
        </is>
      </c>
      <c r="M95" t="inlineStr">
        <is>
          <t>-</t>
        </is>
      </c>
      <c r="N95" t="inlineStr">
        <is>
          <t>-</t>
        </is>
      </c>
      <c r="O95" t="inlineStr">
        <is>
          <t>-</t>
        </is>
      </c>
    </row>
    <row r="96">
      <c r="A96" s="5" t="inlineStr">
        <is>
          <t>Working Capital in Mio</t>
        </is>
      </c>
      <c r="B96" s="5" t="inlineStr">
        <is>
          <t>Working Capital in M</t>
        </is>
      </c>
      <c r="C96" t="n">
        <v>3061</v>
      </c>
      <c r="D96" t="n">
        <v>3739</v>
      </c>
      <c r="E96" t="n">
        <v>3204</v>
      </c>
      <c r="F96" t="n">
        <v>1869</v>
      </c>
      <c r="G96" t="n">
        <v>1492</v>
      </c>
      <c r="H96" t="n">
        <v>723</v>
      </c>
      <c r="I96" t="n">
        <v>1176</v>
      </c>
      <c r="J96" t="n">
        <v>1652</v>
      </c>
      <c r="K96" t="n">
        <v>3034</v>
      </c>
      <c r="L96" t="n">
        <v>3071</v>
      </c>
      <c r="M96" t="n">
        <v>2239</v>
      </c>
      <c r="N96" t="n">
        <v>1380</v>
      </c>
      <c r="O96" t="n">
        <v>1627</v>
      </c>
      <c r="P96" t="n">
        <v>1627</v>
      </c>
    </row>
  </sheetData>
  <pageMargins bottom="1" footer="0.5" header="0.5" left="0.75" right="0.75" top="1"/>
</worksheet>
</file>

<file path=xl/worksheets/sheet16.xml><?xml version="1.0" encoding="utf-8"?>
<worksheet xmlns="http://schemas.openxmlformats.org/spreadsheetml/2006/main">
  <sheetPr>
    <outlinePr summaryBelow="1" summaryRight="1"/>
    <pageSetUpPr/>
  </sheetPr>
  <dimension ref="A1:P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10"/>
    <col customWidth="1" max="16" min="16" width="9"/>
  </cols>
  <sheetData>
    <row r="1">
      <c r="A1" s="1" t="inlineStr">
        <is>
          <t xml:space="preserve">KPN </t>
        </is>
      </c>
      <c r="B1" s="2" t="inlineStr">
        <is>
          <t>WKN: 890963  ISIN: NL0000009082  US-Symbol:KKPNF  Typ: Aktie</t>
        </is>
      </c>
      <c r="C1" s="2" t="inlineStr"/>
      <c r="D1" s="2" t="inlineStr"/>
      <c r="E1" s="2" t="inlineStr"/>
      <c r="F1" s="2">
        <f>HYPERLINK("aex_Stock_Data_EUR.xlsx#INDEX!A1",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+31-70-343-4343</t>
        </is>
      </c>
      <c r="G4" t="inlineStr">
        <is>
          <t>29.01.2020</t>
        </is>
      </c>
      <c r="H4" t="inlineStr">
        <is>
          <t>Preliminary Results</t>
        </is>
      </c>
      <c r="J4" t="inlineStr">
        <is>
          <t>América Móvil (Carlos Slim)</t>
        </is>
      </c>
      <c r="L4" t="inlineStr">
        <is>
          <t>16,10%</t>
        </is>
      </c>
    </row>
    <row r="5">
      <c r="A5" s="5" t="inlineStr">
        <is>
          <t>Ticker</t>
        </is>
      </c>
      <c r="B5" t="inlineStr">
        <is>
          <t>KPN</t>
        </is>
      </c>
      <c r="C5" s="5" t="inlineStr">
        <is>
          <t>Fax</t>
        </is>
      </c>
      <c r="D5" s="5" t="inlineStr"/>
      <c r="E5" t="inlineStr">
        <is>
          <t>-</t>
        </is>
      </c>
      <c r="G5" t="inlineStr">
        <is>
          <t>24.02.2020</t>
        </is>
      </c>
      <c r="H5" t="inlineStr">
        <is>
          <t>Publication Of Annual Report</t>
        </is>
      </c>
      <c r="J5" t="inlineStr">
        <is>
          <t>Franklin Mutual Series Fund, Inc.</t>
        </is>
      </c>
      <c r="L5" t="inlineStr">
        <is>
          <t>4,99%</t>
        </is>
      </c>
    </row>
    <row r="6">
      <c r="A6" s="5" t="inlineStr">
        <is>
          <t>Gelistet Seit / Listed Since</t>
        </is>
      </c>
      <c r="B6" t="inlineStr">
        <is>
          <t>-</t>
        </is>
      </c>
      <c r="C6" s="5" t="inlineStr">
        <is>
          <t>Internet</t>
        </is>
      </c>
      <c r="D6" s="5" t="inlineStr"/>
      <c r="E6" t="inlineStr">
        <is>
          <t>http://corporate.kpn.com/kpncorporate_eng.htm</t>
        </is>
      </c>
      <c r="G6" t="inlineStr">
        <is>
          <t>17.04.2020</t>
        </is>
      </c>
      <c r="H6" t="inlineStr">
        <is>
          <t>Ex Dividend</t>
        </is>
      </c>
      <c r="J6" t="inlineStr">
        <is>
          <t>BlackRock, Inc.</t>
        </is>
      </c>
      <c r="L6" t="inlineStr">
        <is>
          <t>3,83%</t>
        </is>
      </c>
    </row>
    <row r="7">
      <c r="A7" s="5" t="inlineStr">
        <is>
          <t>Nominalwert / Nominal Value</t>
        </is>
      </c>
      <c r="B7" t="inlineStr">
        <is>
          <t>-</t>
        </is>
      </c>
      <c r="C7" s="5" t="inlineStr">
        <is>
          <t>Inv. Relations Telefon / Phone</t>
        </is>
      </c>
      <c r="D7" s="5" t="inlineStr"/>
      <c r="E7" t="inlineStr">
        <is>
          <t>+31-70-446-0997</t>
        </is>
      </c>
      <c r="G7" t="inlineStr">
        <is>
          <t>22.04.2020</t>
        </is>
      </c>
      <c r="H7" t="inlineStr">
        <is>
          <t>Dividend Payout</t>
        </is>
      </c>
      <c r="J7" t="inlineStr">
        <is>
          <t>Capital Group International Inc.</t>
        </is>
      </c>
      <c r="L7" t="inlineStr">
        <is>
          <t>3,01%</t>
        </is>
      </c>
    </row>
    <row r="8">
      <c r="A8" s="5" t="inlineStr">
        <is>
          <t>Land / Country</t>
        </is>
      </c>
      <c r="B8" t="inlineStr">
        <is>
          <t>Niederlanden</t>
        </is>
      </c>
      <c r="C8" s="5" t="inlineStr">
        <is>
          <t>Inv. Relations E-Mail</t>
        </is>
      </c>
      <c r="D8" s="5" t="inlineStr"/>
      <c r="E8" t="inlineStr">
        <is>
          <t>ir@kpn.com</t>
        </is>
      </c>
      <c r="J8" t="inlineStr">
        <is>
          <t>Freefloat</t>
        </is>
      </c>
      <c r="L8" t="inlineStr">
        <is>
          <t>72,07%</t>
        </is>
      </c>
    </row>
    <row r="9">
      <c r="A9" s="5" t="inlineStr">
        <is>
          <t>Währung / Currency</t>
        </is>
      </c>
      <c r="B9" t="inlineStr">
        <is>
          <t>EUR</t>
        </is>
      </c>
      <c r="C9" s="5" t="inlineStr">
        <is>
          <t>Kontaktperson / Contact Person</t>
        </is>
      </c>
      <c r="D9" s="5" t="inlineStr"/>
      <c r="E9" t="inlineStr">
        <is>
          <t>Bisera Grubesic</t>
        </is>
      </c>
    </row>
    <row r="10">
      <c r="A10" s="5" t="inlineStr">
        <is>
          <t>Branche / Industry</t>
        </is>
      </c>
      <c r="B10" t="inlineStr">
        <is>
          <t>Telecommunications Provider</t>
        </is>
      </c>
      <c r="C10" s="5" t="inlineStr"/>
      <c r="D10" s="5" t="inlineStr"/>
    </row>
    <row r="11">
      <c r="A11" s="5" t="inlineStr">
        <is>
          <t>Sektor / Sector</t>
        </is>
      </c>
      <c r="B11" t="inlineStr">
        <is>
          <t>Telecommunications</t>
        </is>
      </c>
    </row>
    <row r="12">
      <c r="A12" s="5" t="inlineStr">
        <is>
          <t>Typ / Genre</t>
        </is>
      </c>
      <c r="B12" t="inlineStr">
        <is>
          <t>Stammaktie</t>
        </is>
      </c>
    </row>
    <row r="13">
      <c r="A13" s="5" t="inlineStr">
        <is>
          <t>Adresse / Address</t>
        </is>
      </c>
      <c r="B13" t="inlineStr">
        <is>
          <t>Koninklijke KPN N.V.Maanplein 55  NL-2516 CK Den Haag</t>
        </is>
      </c>
    </row>
    <row r="14">
      <c r="A14" s="5" t="inlineStr">
        <is>
          <t>Management</t>
        </is>
      </c>
      <c r="B14" t="inlineStr">
        <is>
          <t>Joost Farwerck, Chris Figee, Babak Fouladi, Hilde Garssen, Jean-Pascal Van Overbeke, Marieke Snoep</t>
        </is>
      </c>
    </row>
    <row r="15">
      <c r="A15" s="5" t="inlineStr">
        <is>
          <t>Aufsichtsrat / Board</t>
        </is>
      </c>
      <c r="B15" t="inlineStr">
        <is>
          <t>Duco W. Sickinghe, Derk J. Haank, Peter A.M. van Bommel (bis 30.04.2020), Carlos J. García Moreno Elizondo, Claudia J.G. Zuiderwijk, Peter F. Hartman, Jolande C.M. Sap, Edzard J.C. Overbeek, Catherine Guillouard (ab 1.05.2020)</t>
        </is>
      </c>
    </row>
    <row r="16">
      <c r="A16" s="5" t="inlineStr">
        <is>
          <t>Beschreibung</t>
        </is>
      </c>
      <c r="B16" t="inlineStr">
        <is>
          <t>Koninklijke KPN N.V. ist eine Unternehmensgruppe, die in den Bereichen Telekommunikation und ICT-Dienstleistungen tätig ist. In den Niederlanden bietet der Konzern unter den Marken KPN, Hi, Telfort und Simyo Festnetztelefonie, mobile Kommunikation, Internet und Fernsehen für Privatpersonen an. Für Geschäftskunden werden Festnetztelefonie, mobile Kommunikation und komplette Telekommunikations- und IT-Lösungen über KPN, XS4ALL, Telfort Zakelijk, Yes Telecom und Talk &amp; Vision offeriert. Zusätzlich werden mit XS4ALL Fachpersonen und anspruchsvolle Verbraucher mit qualitativ und technisch hochwertigen Internetverbindungen bedient. Im Weiteren werden über die Tochtergesellschaft iBasis internationale Netzwerkdienstleistungen für Telekommunikationsunternehmen bereitgestellt. Die Tochtergesellschaft E-Plus wurde im Oktober 2014 an die Telefonica Deutschland verkauft. Die Tochtergesellschaft BASE, die in Belgien tätig ist, wurde im Februar 2016 an die belgische Firma Telenet verkauft. Koninklijke KPN N.V. wurde 1998 gegründet und hat seinen Hauptsitz in Den Haag, Holland. Copyright 2014 FINANCE BASE AG</t>
        </is>
      </c>
    </row>
    <row r="17">
      <c r="A17" s="5" t="inlineStr">
        <is>
          <t>Profile</t>
        </is>
      </c>
      <c r="B17" t="inlineStr">
        <is>
          <t>Koninklijke KPN N.V. is a group of companies that is active in the fields of telecommunications and ICT services. In the Netherlands, the Group offers under the brands KPN, Hi, Telfort and Simyo fixed telephony to mobile communications, Internet and television for individuals. For business customers fixed-line telephony, mobile communications and complete telecommunications and IT solutions through KPN, XS4ALL, Telfort Zakelijk, Yes Telecom and Talk &amp; Vision will be offered. In addition, be operated with XS4ALL experts and demanding consumers with high-quality and technically Internet connections. In addition, be provided through its subsidiary iBasis international network services for telecommunications companies. The subsidiary E-Plus was sold to Telefonica Germany in October, 2014. The subsidiary BASE, which is active in Belgium, was sold to the Belgian company Telenet in February 2016th Koninklijke KPN N.V. Founded in 1998 and headquartered in The Hague, Holland.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5702</v>
      </c>
      <c r="D20" t="n">
        <v>5639</v>
      </c>
      <c r="E20" t="n">
        <v>6498</v>
      </c>
      <c r="F20" t="n">
        <v>6806</v>
      </c>
      <c r="G20" t="n">
        <v>7008</v>
      </c>
      <c r="H20" t="n">
        <v>8083</v>
      </c>
      <c r="I20" t="n">
        <v>8472</v>
      </c>
      <c r="J20" t="n">
        <v>12708</v>
      </c>
      <c r="K20" t="n">
        <v>13163</v>
      </c>
      <c r="L20" t="n">
        <v>13398</v>
      </c>
      <c r="M20" t="n">
        <v>13509</v>
      </c>
      <c r="N20" t="n">
        <v>14602</v>
      </c>
      <c r="O20" t="n">
        <v>12632</v>
      </c>
      <c r="P20" t="n">
        <v>12632</v>
      </c>
    </row>
    <row r="21">
      <c r="A21" s="5" t="inlineStr">
        <is>
          <t>Operatives Ergebnis (EBIT)</t>
        </is>
      </c>
      <c r="B21" s="5" t="inlineStr">
        <is>
          <t>EBIT Earning Before Interest &amp; Tax</t>
        </is>
      </c>
      <c r="C21" t="n">
        <v>1041</v>
      </c>
      <c r="D21" t="n">
        <v>789</v>
      </c>
      <c r="E21" t="n">
        <v>882</v>
      </c>
      <c r="F21" t="n">
        <v>884</v>
      </c>
      <c r="G21" t="n">
        <v>708</v>
      </c>
      <c r="H21" t="n">
        <v>1195</v>
      </c>
      <c r="I21" t="n">
        <v>1026</v>
      </c>
      <c r="J21" t="n">
        <v>1820</v>
      </c>
      <c r="K21" t="n">
        <v>2549</v>
      </c>
      <c r="L21" t="n">
        <v>3250</v>
      </c>
      <c r="M21" t="n">
        <v>2850</v>
      </c>
      <c r="N21" t="n">
        <v>2597</v>
      </c>
      <c r="O21" t="n">
        <v>2500</v>
      </c>
      <c r="P21" t="n">
        <v>2500</v>
      </c>
    </row>
    <row r="22">
      <c r="A22" s="5" t="inlineStr">
        <is>
          <t>Finanzergebnis</t>
        </is>
      </c>
      <c r="B22" s="5" t="inlineStr">
        <is>
          <t>Financial Result</t>
        </is>
      </c>
      <c r="C22" t="n">
        <v>-378</v>
      </c>
      <c r="D22" t="n">
        <v>-276</v>
      </c>
      <c r="E22" t="n">
        <v>-240</v>
      </c>
      <c r="F22" t="n">
        <v>-418</v>
      </c>
      <c r="G22" t="n">
        <v>-103</v>
      </c>
      <c r="H22" t="n">
        <v>-909</v>
      </c>
      <c r="I22" t="n">
        <v>-764</v>
      </c>
      <c r="J22" t="n">
        <v>-857</v>
      </c>
      <c r="K22" t="n">
        <v>-778</v>
      </c>
      <c r="L22" t="n">
        <v>-947</v>
      </c>
      <c r="M22" t="n">
        <v>-814</v>
      </c>
      <c r="N22" t="n">
        <v>-710</v>
      </c>
      <c r="O22" t="n">
        <v>-559</v>
      </c>
      <c r="P22" t="n">
        <v>-559</v>
      </c>
    </row>
    <row r="23">
      <c r="A23" s="5" t="inlineStr">
        <is>
          <t>Ergebnis vor Steuer (EBT)</t>
        </is>
      </c>
      <c r="B23" s="5" t="inlineStr">
        <is>
          <t>EBT Earning Before Tax</t>
        </is>
      </c>
      <c r="C23" t="n">
        <v>663</v>
      </c>
      <c r="D23" t="n">
        <v>513</v>
      </c>
      <c r="E23" t="n">
        <v>642</v>
      </c>
      <c r="F23" t="n">
        <v>466</v>
      </c>
      <c r="G23" t="n">
        <v>605</v>
      </c>
      <c r="H23" t="n">
        <v>286</v>
      </c>
      <c r="I23" t="n">
        <v>262</v>
      </c>
      <c r="J23" t="n">
        <v>963</v>
      </c>
      <c r="K23" t="n">
        <v>1771</v>
      </c>
      <c r="L23" t="n">
        <v>2303</v>
      </c>
      <c r="M23" t="n">
        <v>2036</v>
      </c>
      <c r="N23" t="n">
        <v>1887</v>
      </c>
      <c r="O23" t="n">
        <v>1941</v>
      </c>
      <c r="P23" t="n">
        <v>1941</v>
      </c>
    </row>
    <row r="24">
      <c r="A24" s="5" t="inlineStr">
        <is>
          <t>Ergebnis nach Steuer</t>
        </is>
      </c>
      <c r="B24" s="5" t="inlineStr">
        <is>
          <t>Earnings after tax</t>
        </is>
      </c>
      <c r="C24" t="n">
        <v>614</v>
      </c>
      <c r="D24" t="n">
        <v>280</v>
      </c>
      <c r="E24" t="n">
        <v>485</v>
      </c>
      <c r="F24" t="n">
        <v>370</v>
      </c>
      <c r="G24" t="n">
        <v>524</v>
      </c>
      <c r="H24" t="n">
        <v>239</v>
      </c>
      <c r="I24" t="n">
        <v>293</v>
      </c>
      <c r="J24" t="n">
        <v>693</v>
      </c>
      <c r="K24" t="n">
        <v>1549</v>
      </c>
      <c r="L24" t="n">
        <v>1795</v>
      </c>
      <c r="M24" t="n">
        <v>2175</v>
      </c>
      <c r="N24" t="n">
        <v>1337</v>
      </c>
      <c r="O24" t="n">
        <v>2649</v>
      </c>
      <c r="P24" t="n">
        <v>2649</v>
      </c>
    </row>
    <row r="25">
      <c r="A25" s="5" t="inlineStr">
        <is>
          <t>Minderheitenanteil</t>
        </is>
      </c>
      <c r="B25" s="5" t="inlineStr">
        <is>
          <t>Minority Share</t>
        </is>
      </c>
      <c r="C25" t="inlineStr">
        <is>
          <t>-</t>
        </is>
      </c>
      <c r="D25" t="inlineStr">
        <is>
          <t>-</t>
        </is>
      </c>
      <c r="E25" t="inlineStr">
        <is>
          <t>-</t>
        </is>
      </c>
      <c r="F25" t="n">
        <v>-7</v>
      </c>
      <c r="G25" t="n">
        <v>-21</v>
      </c>
      <c r="H25" t="n">
        <v>-14</v>
      </c>
      <c r="I25" t="n">
        <v>-7</v>
      </c>
      <c r="J25" t="n">
        <v>-2</v>
      </c>
      <c r="K25" t="inlineStr">
        <is>
          <t>-</t>
        </is>
      </c>
      <c r="L25" t="n">
        <v>-3</v>
      </c>
      <c r="M25" t="n">
        <v>3</v>
      </c>
      <c r="N25" t="n">
        <v>-5</v>
      </c>
      <c r="O25" t="n">
        <v>3</v>
      </c>
      <c r="P25" t="n">
        <v>3</v>
      </c>
    </row>
    <row r="26">
      <c r="A26" s="5" t="inlineStr">
        <is>
          <t>Jahresüberschuss/-fehlbetrag</t>
        </is>
      </c>
      <c r="B26" s="5" t="inlineStr">
        <is>
          <t>Net Profit</t>
        </is>
      </c>
      <c r="C26" t="n">
        <v>626</v>
      </c>
      <c r="D26" t="n">
        <v>271</v>
      </c>
      <c r="E26" t="n">
        <v>483</v>
      </c>
      <c r="F26" t="n">
        <v>793</v>
      </c>
      <c r="G26" t="n">
        <v>638</v>
      </c>
      <c r="H26" t="n">
        <v>-598</v>
      </c>
      <c r="I26" t="n">
        <v>-222</v>
      </c>
      <c r="J26" t="n">
        <v>691</v>
      </c>
      <c r="K26" t="n">
        <v>1549</v>
      </c>
      <c r="L26" t="n">
        <v>1792</v>
      </c>
      <c r="M26" t="n">
        <v>2178</v>
      </c>
      <c r="N26" t="n">
        <v>1332</v>
      </c>
      <c r="O26" t="n">
        <v>2652</v>
      </c>
      <c r="P26" t="n">
        <v>2652</v>
      </c>
    </row>
    <row r="27">
      <c r="A27" s="5" t="inlineStr">
        <is>
          <t>Summe Umlaufvermögen</t>
        </is>
      </c>
      <c r="B27" s="5" t="inlineStr">
        <is>
          <t>Current Assets</t>
        </is>
      </c>
      <c r="C27" t="n">
        <v>1909</v>
      </c>
      <c r="D27" t="n">
        <v>2059</v>
      </c>
      <c r="E27" t="n">
        <v>3080</v>
      </c>
      <c r="F27" t="n">
        <v>2132</v>
      </c>
      <c r="G27" t="n">
        <v>3024</v>
      </c>
      <c r="H27" t="n">
        <v>3385</v>
      </c>
      <c r="I27" t="n">
        <v>5221</v>
      </c>
      <c r="J27" t="n">
        <v>3098</v>
      </c>
      <c r="K27" t="n">
        <v>2721</v>
      </c>
      <c r="L27" t="n">
        <v>2870</v>
      </c>
      <c r="M27" t="n">
        <v>4689</v>
      </c>
      <c r="N27" t="n">
        <v>3735</v>
      </c>
      <c r="O27" t="n">
        <v>4060</v>
      </c>
      <c r="P27" t="n">
        <v>4060</v>
      </c>
    </row>
    <row r="28">
      <c r="A28" s="5" t="inlineStr">
        <is>
          <t>Summe Anlagevermögen</t>
        </is>
      </c>
      <c r="B28" s="5" t="inlineStr">
        <is>
          <t>Fixed Assets</t>
        </is>
      </c>
      <c r="C28" t="n">
        <v>10395</v>
      </c>
      <c r="D28" t="n">
        <v>10118</v>
      </c>
      <c r="E28" t="n">
        <v>10450</v>
      </c>
      <c r="F28" t="n">
        <v>12604</v>
      </c>
      <c r="G28" t="n">
        <v>14773</v>
      </c>
      <c r="H28" t="n">
        <v>15171</v>
      </c>
      <c r="I28" t="n">
        <v>20651</v>
      </c>
      <c r="J28" t="n">
        <v>19315</v>
      </c>
      <c r="K28" t="n">
        <v>19666</v>
      </c>
      <c r="L28" t="n">
        <v>19867</v>
      </c>
      <c r="M28" t="n">
        <v>20162</v>
      </c>
      <c r="N28" t="n">
        <v>20178</v>
      </c>
      <c r="O28" t="n">
        <v>20737</v>
      </c>
      <c r="P28" t="n">
        <v>20737</v>
      </c>
    </row>
    <row r="29">
      <c r="A29" s="5" t="inlineStr">
        <is>
          <t>Summe Aktiva</t>
        </is>
      </c>
      <c r="B29" s="5" t="inlineStr">
        <is>
          <t>Total Assets</t>
        </is>
      </c>
      <c r="C29" t="n">
        <v>12304</v>
      </c>
      <c r="D29" t="n">
        <v>12177</v>
      </c>
      <c r="E29" t="n">
        <v>13530</v>
      </c>
      <c r="F29" t="n">
        <v>14736</v>
      </c>
      <c r="G29" t="n">
        <v>17797</v>
      </c>
      <c r="H29" t="n">
        <v>18556</v>
      </c>
      <c r="I29" t="n">
        <v>25872</v>
      </c>
      <c r="J29" t="n">
        <v>22413</v>
      </c>
      <c r="K29" t="n">
        <v>22387</v>
      </c>
      <c r="L29" t="n">
        <v>22737</v>
      </c>
      <c r="M29" t="n">
        <v>24851</v>
      </c>
      <c r="N29" t="n">
        <v>23913</v>
      </c>
      <c r="O29" t="n">
        <v>24797</v>
      </c>
      <c r="P29" t="n">
        <v>24797</v>
      </c>
    </row>
    <row r="30">
      <c r="A30" s="5" t="inlineStr">
        <is>
          <t>Summe kurzfristiges Fremdkapital</t>
        </is>
      </c>
      <c r="B30" s="5" t="inlineStr">
        <is>
          <t>Short-Term Debt</t>
        </is>
      </c>
      <c r="C30" t="n">
        <v>2634</v>
      </c>
      <c r="D30" t="n">
        <v>2298</v>
      </c>
      <c r="E30" t="n">
        <v>1882</v>
      </c>
      <c r="F30" t="n">
        <v>2628</v>
      </c>
      <c r="G30" t="n">
        <v>3042</v>
      </c>
      <c r="H30" t="n">
        <v>3757</v>
      </c>
      <c r="I30" t="n">
        <v>5354</v>
      </c>
      <c r="J30" t="n">
        <v>5856</v>
      </c>
      <c r="K30" t="n">
        <v>5609</v>
      </c>
      <c r="L30" t="n">
        <v>5419</v>
      </c>
      <c r="M30" t="n">
        <v>5221</v>
      </c>
      <c r="N30" t="n">
        <v>5761</v>
      </c>
      <c r="O30" t="n">
        <v>6577</v>
      </c>
      <c r="P30" t="n">
        <v>6577</v>
      </c>
    </row>
    <row r="31">
      <c r="A31" s="5" t="inlineStr">
        <is>
          <t>Summe langfristiges Fremdkapital</t>
        </is>
      </c>
      <c r="B31" s="5" t="inlineStr">
        <is>
          <t>Long-Term Debt</t>
        </is>
      </c>
      <c r="C31" t="n">
        <v>7132</v>
      </c>
      <c r="D31" t="n">
        <v>7835</v>
      </c>
      <c r="E31" t="n">
        <v>8290</v>
      </c>
      <c r="F31" t="n">
        <v>8507</v>
      </c>
      <c r="G31" t="n">
        <v>9338</v>
      </c>
      <c r="H31" t="n">
        <v>10156</v>
      </c>
      <c r="I31" t="n">
        <v>13677</v>
      </c>
      <c r="J31" t="n">
        <v>14090</v>
      </c>
      <c r="K31" t="n">
        <v>13656</v>
      </c>
      <c r="L31" t="n">
        <v>13802</v>
      </c>
      <c r="M31" t="n">
        <v>15756</v>
      </c>
      <c r="N31" t="n">
        <v>14357</v>
      </c>
      <c r="O31" t="n">
        <v>13702</v>
      </c>
      <c r="P31" t="n">
        <v>13702</v>
      </c>
    </row>
    <row r="32">
      <c r="A32" s="5" t="inlineStr">
        <is>
          <t>Summe Fremdkapital</t>
        </is>
      </c>
      <c r="B32" s="5" t="inlineStr">
        <is>
          <t>Total Liabilities</t>
        </is>
      </c>
      <c r="C32" t="n">
        <v>9797</v>
      </c>
      <c r="D32" t="n">
        <v>10232</v>
      </c>
      <c r="E32" t="n">
        <v>10172</v>
      </c>
      <c r="F32" t="n">
        <v>11135</v>
      </c>
      <c r="G32" t="n">
        <v>12746</v>
      </c>
      <c r="H32" t="n">
        <v>13926</v>
      </c>
      <c r="I32" t="n">
        <v>20569</v>
      </c>
      <c r="J32" t="n">
        <v>19952</v>
      </c>
      <c r="K32" t="n">
        <v>19457</v>
      </c>
      <c r="L32" t="n">
        <v>19237</v>
      </c>
      <c r="M32" t="n">
        <v>21010</v>
      </c>
      <c r="N32" t="n">
        <v>20154</v>
      </c>
      <c r="O32" t="n">
        <v>20279</v>
      </c>
      <c r="P32" t="n">
        <v>20279</v>
      </c>
    </row>
    <row r="33">
      <c r="A33" s="5" t="inlineStr">
        <is>
          <t>Minderheitenanteil</t>
        </is>
      </c>
      <c r="B33" s="5" t="inlineStr">
        <is>
          <t>Minority Share</t>
        </is>
      </c>
      <c r="C33" t="n">
        <v>1</v>
      </c>
      <c r="D33" t="inlineStr">
        <is>
          <t>-</t>
        </is>
      </c>
      <c r="E33" t="inlineStr">
        <is>
          <t>-</t>
        </is>
      </c>
      <c r="F33" t="inlineStr">
        <is>
          <t>-</t>
        </is>
      </c>
      <c r="G33" t="n">
        <v>69</v>
      </c>
      <c r="H33" t="n">
        <v>57</v>
      </c>
      <c r="I33" t="n">
        <v>53</v>
      </c>
      <c r="J33" t="n">
        <v>51</v>
      </c>
      <c r="K33" t="inlineStr">
        <is>
          <t>-</t>
        </is>
      </c>
      <c r="L33" t="inlineStr">
        <is>
          <t>-</t>
        </is>
      </c>
      <c r="M33" t="n">
        <v>3</v>
      </c>
      <c r="N33" t="n">
        <v>29</v>
      </c>
      <c r="O33" t="n">
        <v>28</v>
      </c>
      <c r="P33" t="n">
        <v>28</v>
      </c>
    </row>
    <row r="34">
      <c r="A34" s="5" t="inlineStr">
        <is>
          <t>Summe Eigenkapital</t>
        </is>
      </c>
      <c r="B34" s="5" t="inlineStr">
        <is>
          <t>Equity</t>
        </is>
      </c>
      <c r="C34" t="n">
        <v>2507</v>
      </c>
      <c r="D34" t="n">
        <v>1945</v>
      </c>
      <c r="E34" t="n">
        <v>3358</v>
      </c>
      <c r="F34" t="n">
        <v>3601</v>
      </c>
      <c r="G34" t="n">
        <v>4982</v>
      </c>
      <c r="H34" t="n">
        <v>4573</v>
      </c>
      <c r="I34" t="n">
        <v>5250</v>
      </c>
      <c r="J34" t="n">
        <v>2410</v>
      </c>
      <c r="K34" t="n">
        <v>2930</v>
      </c>
      <c r="L34" t="n">
        <v>3500</v>
      </c>
      <c r="M34" t="n">
        <v>3841</v>
      </c>
      <c r="N34" t="n">
        <v>3730</v>
      </c>
      <c r="O34" t="n">
        <v>4490</v>
      </c>
      <c r="P34" t="n">
        <v>4490</v>
      </c>
    </row>
    <row r="35">
      <c r="A35" s="5" t="inlineStr">
        <is>
          <t>Summe Passiva</t>
        </is>
      </c>
      <c r="B35" s="5" t="inlineStr">
        <is>
          <t>Liabilities &amp; Shareholder Equity</t>
        </is>
      </c>
      <c r="C35" t="n">
        <v>12304</v>
      </c>
      <c r="D35" t="n">
        <v>12177</v>
      </c>
      <c r="E35" t="n">
        <v>13530</v>
      </c>
      <c r="F35" t="n">
        <v>14736</v>
      </c>
      <c r="G35" t="n">
        <v>17797</v>
      </c>
      <c r="H35" t="n">
        <v>18556</v>
      </c>
      <c r="I35" t="n">
        <v>25872</v>
      </c>
      <c r="J35" t="n">
        <v>22413</v>
      </c>
      <c r="K35" t="n">
        <v>22387</v>
      </c>
      <c r="L35" t="n">
        <v>22737</v>
      </c>
      <c r="M35" t="n">
        <v>24851</v>
      </c>
      <c r="N35" t="n">
        <v>23913</v>
      </c>
      <c r="O35" t="n">
        <v>24797</v>
      </c>
      <c r="P35" t="n">
        <v>24797</v>
      </c>
    </row>
    <row r="36">
      <c r="A36" s="5" t="inlineStr">
        <is>
          <t>Mio.Aktien im Umlauf</t>
        </is>
      </c>
      <c r="B36" s="5" t="inlineStr">
        <is>
          <t>Million shares outstanding</t>
        </is>
      </c>
      <c r="C36" t="n">
        <v>4203</v>
      </c>
      <c r="D36" t="n">
        <v>4203</v>
      </c>
      <c r="E36" t="n">
        <v>4203</v>
      </c>
      <c r="F36" t="n">
        <v>4270</v>
      </c>
      <c r="G36" t="n">
        <v>4270</v>
      </c>
      <c r="H36" t="n">
        <v>4270</v>
      </c>
      <c r="I36" t="n">
        <v>4270</v>
      </c>
      <c r="J36" t="n">
        <v>1432</v>
      </c>
      <c r="K36" t="n">
        <v>1432</v>
      </c>
      <c r="L36" t="n">
        <v>1573</v>
      </c>
      <c r="M36" t="n">
        <v>1629</v>
      </c>
      <c r="N36" t="n">
        <v>1714</v>
      </c>
      <c r="O36" t="n">
        <v>1844</v>
      </c>
      <c r="P36" t="n">
        <v>1844</v>
      </c>
    </row>
    <row r="37">
      <c r="A37" s="5" t="inlineStr">
        <is>
          <t>Gezeichnetes Kapital (in Mio.)</t>
        </is>
      </c>
      <c r="B37" s="5" t="inlineStr">
        <is>
          <t>Subscribed Capital in M</t>
        </is>
      </c>
      <c r="C37" t="n">
        <v>168</v>
      </c>
      <c r="D37" t="n">
        <v>168</v>
      </c>
      <c r="E37" t="n">
        <v>168</v>
      </c>
      <c r="F37" t="n">
        <v>171</v>
      </c>
      <c r="G37" t="n">
        <v>171</v>
      </c>
      <c r="H37" t="n">
        <v>171</v>
      </c>
      <c r="I37" t="n">
        <v>1025</v>
      </c>
      <c r="J37" t="n">
        <v>344</v>
      </c>
      <c r="K37" t="n">
        <v>344</v>
      </c>
      <c r="L37" t="n">
        <v>377</v>
      </c>
      <c r="M37" t="n">
        <v>391</v>
      </c>
      <c r="N37" t="n">
        <v>411</v>
      </c>
      <c r="O37" t="n">
        <v>443</v>
      </c>
      <c r="P37" t="n">
        <v>443</v>
      </c>
    </row>
    <row r="38">
      <c r="A38" s="5" t="inlineStr">
        <is>
          <t>Ergebnis je Aktie (brutto)</t>
        </is>
      </c>
      <c r="B38" s="5" t="inlineStr">
        <is>
          <t>Earnings per share</t>
        </is>
      </c>
      <c r="C38" t="n">
        <v>0.16</v>
      </c>
      <c r="D38" t="n">
        <v>0.12</v>
      </c>
      <c r="E38" t="n">
        <v>0.15</v>
      </c>
      <c r="F38" t="n">
        <v>0.11</v>
      </c>
      <c r="G38" t="n">
        <v>0.14</v>
      </c>
      <c r="H38" t="n">
        <v>0.07000000000000001</v>
      </c>
      <c r="I38" t="n">
        <v>0.06</v>
      </c>
      <c r="J38" t="n">
        <v>0.67</v>
      </c>
      <c r="K38" t="n">
        <v>1.24</v>
      </c>
      <c r="L38" t="n">
        <v>1.46</v>
      </c>
      <c r="M38" t="n">
        <v>1.25</v>
      </c>
      <c r="N38" t="n">
        <v>1.1</v>
      </c>
      <c r="O38" t="n">
        <v>1.05</v>
      </c>
      <c r="P38" t="n">
        <v>1.05</v>
      </c>
    </row>
    <row r="39">
      <c r="A39" s="5" t="inlineStr">
        <is>
          <t>Ergebnis je Aktie (unverwässert)</t>
        </is>
      </c>
      <c r="B39" s="5" t="inlineStr">
        <is>
          <t>Basic Earnings per share</t>
        </is>
      </c>
      <c r="C39" t="n">
        <v>0.15</v>
      </c>
      <c r="D39" t="n">
        <v>0.06</v>
      </c>
      <c r="E39" t="n">
        <v>0.1</v>
      </c>
      <c r="F39" t="n">
        <v>0.17</v>
      </c>
      <c r="G39" t="n">
        <v>0.14</v>
      </c>
      <c r="H39" t="n">
        <v>-0.15</v>
      </c>
      <c r="I39" t="n">
        <v>-0.07000000000000001</v>
      </c>
      <c r="J39" t="n">
        <v>0.49</v>
      </c>
      <c r="K39" t="n">
        <v>1.06</v>
      </c>
      <c r="L39" t="n">
        <v>1.15</v>
      </c>
      <c r="M39" t="n">
        <v>1.33</v>
      </c>
      <c r="N39" t="n">
        <v>0.77</v>
      </c>
      <c r="O39" t="n">
        <v>1.42</v>
      </c>
      <c r="P39" t="n">
        <v>1.42</v>
      </c>
    </row>
    <row r="40">
      <c r="A40" s="5" t="inlineStr">
        <is>
          <t>Ergebnis je Aktie (verwässert)</t>
        </is>
      </c>
      <c r="B40" s="5" t="inlineStr">
        <is>
          <t>Diluted Earnings per share</t>
        </is>
      </c>
      <c r="C40" t="n">
        <v>0.15</v>
      </c>
      <c r="D40" t="n">
        <v>0.06</v>
      </c>
      <c r="E40" t="n">
        <v>0.1</v>
      </c>
      <c r="F40" t="n">
        <v>0.17</v>
      </c>
      <c r="G40" t="n">
        <v>0.14</v>
      </c>
      <c r="H40" t="n">
        <v>-0.15</v>
      </c>
      <c r="I40" t="n">
        <v>-0.07000000000000001</v>
      </c>
      <c r="J40" t="n">
        <v>0.49</v>
      </c>
      <c r="K40" t="n">
        <v>1.06</v>
      </c>
      <c r="L40" t="n">
        <v>1.15</v>
      </c>
      <c r="M40" t="n">
        <v>1.33</v>
      </c>
      <c r="N40" t="n">
        <v>0.76</v>
      </c>
      <c r="O40" t="n">
        <v>1.42</v>
      </c>
      <c r="P40" t="n">
        <v>1.42</v>
      </c>
    </row>
    <row r="41">
      <c r="A41" s="5" t="inlineStr">
        <is>
          <t>Dividende je Aktie</t>
        </is>
      </c>
      <c r="B41" s="5" t="inlineStr">
        <is>
          <t>Dividend per share</t>
        </is>
      </c>
      <c r="C41" t="n">
        <v>0.13</v>
      </c>
      <c r="D41" t="n">
        <v>0.12</v>
      </c>
      <c r="E41" t="n">
        <v>0.11</v>
      </c>
      <c r="F41" t="n">
        <v>0.1</v>
      </c>
      <c r="G41" t="n">
        <v>0.11</v>
      </c>
      <c r="H41" t="n">
        <v>0.07000000000000001</v>
      </c>
      <c r="I41" t="inlineStr">
        <is>
          <t>-</t>
        </is>
      </c>
      <c r="J41" t="n">
        <v>0.12</v>
      </c>
      <c r="K41" t="n">
        <v>0.85</v>
      </c>
      <c r="L41" t="n">
        <v>0.8</v>
      </c>
      <c r="M41" t="n">
        <v>0.6899999999999999</v>
      </c>
      <c r="N41" t="n">
        <v>0.6</v>
      </c>
      <c r="O41" t="n">
        <v>0.54</v>
      </c>
      <c r="P41" t="n">
        <v>0.54</v>
      </c>
    </row>
    <row r="42">
      <c r="A42" s="5" t="inlineStr">
        <is>
          <t>Dividendenausschüttung in Mio</t>
        </is>
      </c>
      <c r="B42" s="5" t="inlineStr">
        <is>
          <t>Dividend Payment in M</t>
        </is>
      </c>
      <c r="C42" t="n">
        <v>512</v>
      </c>
      <c r="D42" t="n">
        <v>529</v>
      </c>
      <c r="E42" t="n">
        <v>513</v>
      </c>
      <c r="F42" t="n">
        <v>487</v>
      </c>
      <c r="G42" t="inlineStr">
        <is>
          <t>-</t>
        </is>
      </c>
      <c r="H42" t="inlineStr">
        <is>
          <t>-</t>
        </is>
      </c>
      <c r="I42" t="inlineStr">
        <is>
          <t>-</t>
        </is>
      </c>
      <c r="J42" t="inlineStr">
        <is>
          <t>-</t>
        </is>
      </c>
      <c r="K42" t="inlineStr">
        <is>
          <t>-</t>
        </is>
      </c>
      <c r="L42" t="inlineStr">
        <is>
          <t>-</t>
        </is>
      </c>
      <c r="M42" t="inlineStr">
        <is>
          <t>-</t>
        </is>
      </c>
      <c r="N42" t="inlineStr">
        <is>
          <t>-</t>
        </is>
      </c>
      <c r="O42" t="inlineStr">
        <is>
          <t>-</t>
        </is>
      </c>
      <c r="P42" t="inlineStr">
        <is>
          <t>-</t>
        </is>
      </c>
    </row>
    <row r="43">
      <c r="A43" s="5" t="inlineStr">
        <is>
          <t>Umsatz</t>
        </is>
      </c>
      <c r="B43" s="5" t="inlineStr">
        <is>
          <t>Revenue</t>
        </is>
      </c>
      <c r="C43" t="n">
        <v>1.36</v>
      </c>
      <c r="D43" t="n">
        <v>1.34</v>
      </c>
      <c r="E43" t="n">
        <v>1.55</v>
      </c>
      <c r="F43" t="n">
        <v>1.59</v>
      </c>
      <c r="G43" t="n">
        <v>1.64</v>
      </c>
      <c r="H43" t="n">
        <v>1.89</v>
      </c>
      <c r="I43" t="n">
        <v>1.98</v>
      </c>
      <c r="J43" t="n">
        <v>8.880000000000001</v>
      </c>
      <c r="K43" t="n">
        <v>9.199999999999999</v>
      </c>
      <c r="L43" t="n">
        <v>8.52</v>
      </c>
      <c r="M43" t="n">
        <v>8.289999999999999</v>
      </c>
      <c r="N43" t="n">
        <v>8.52</v>
      </c>
      <c r="O43" t="n">
        <v>6.85</v>
      </c>
      <c r="P43" t="n">
        <v>6.85</v>
      </c>
    </row>
    <row r="44">
      <c r="A44" s="5" t="inlineStr">
        <is>
          <t>Buchwert je Aktie</t>
        </is>
      </c>
      <c r="B44" s="5" t="inlineStr">
        <is>
          <t>Book value per share</t>
        </is>
      </c>
      <c r="C44" t="n">
        <v>0.6</v>
      </c>
      <c r="D44" t="n">
        <v>0.46</v>
      </c>
      <c r="E44" t="n">
        <v>0.8</v>
      </c>
      <c r="F44" t="n">
        <v>0.84</v>
      </c>
      <c r="G44" t="n">
        <v>1.17</v>
      </c>
      <c r="H44" t="n">
        <v>1.07</v>
      </c>
      <c r="I44" t="n">
        <v>1.23</v>
      </c>
      <c r="J44" t="n">
        <v>1.68</v>
      </c>
      <c r="K44" t="n">
        <v>2.05</v>
      </c>
      <c r="L44" t="n">
        <v>2.23</v>
      </c>
      <c r="M44" t="n">
        <v>2.36</v>
      </c>
      <c r="N44" t="n">
        <v>2.18</v>
      </c>
      <c r="O44" t="n">
        <v>2.44</v>
      </c>
      <c r="P44" t="n">
        <v>2.44</v>
      </c>
    </row>
    <row r="45">
      <c r="A45" s="5" t="inlineStr">
        <is>
          <t>Cashflow je Aktie</t>
        </is>
      </c>
      <c r="B45" s="5" t="inlineStr">
        <is>
          <t>Cashflow per share</t>
        </is>
      </c>
      <c r="C45" t="n">
        <v>0.48</v>
      </c>
      <c r="D45" t="n">
        <v>0.47</v>
      </c>
      <c r="E45" t="n">
        <v>0.46</v>
      </c>
      <c r="F45" t="n">
        <v>0.45</v>
      </c>
      <c r="G45" t="n">
        <v>0.52</v>
      </c>
      <c r="H45" t="n">
        <v>0.36</v>
      </c>
      <c r="I45" t="n">
        <v>0.67</v>
      </c>
      <c r="J45" t="n">
        <v>2.1</v>
      </c>
      <c r="K45" t="n">
        <v>2.8</v>
      </c>
      <c r="L45" t="n">
        <v>2.42</v>
      </c>
      <c r="M45" t="n">
        <v>2.32</v>
      </c>
      <c r="N45" t="n">
        <v>2.35</v>
      </c>
      <c r="O45" t="n">
        <v>2.11</v>
      </c>
      <c r="P45" t="n">
        <v>2.11</v>
      </c>
    </row>
    <row r="46">
      <c r="A46" s="5" t="inlineStr">
        <is>
          <t>Bilanzsumme je Aktie</t>
        </is>
      </c>
      <c r="B46" s="5" t="inlineStr">
        <is>
          <t>Total assets per share</t>
        </is>
      </c>
      <c r="C46" t="n">
        <v>2.93</v>
      </c>
      <c r="D46" t="n">
        <v>2.9</v>
      </c>
      <c r="E46" t="n">
        <v>3.22</v>
      </c>
      <c r="F46" t="n">
        <v>3.45</v>
      </c>
      <c r="G46" t="n">
        <v>4.17</v>
      </c>
      <c r="H46" t="n">
        <v>4.35</v>
      </c>
      <c r="I46" t="n">
        <v>6.06</v>
      </c>
      <c r="J46" t="n">
        <v>15.66</v>
      </c>
      <c r="K46" t="n">
        <v>15.64</v>
      </c>
      <c r="L46" t="n">
        <v>14.46</v>
      </c>
      <c r="M46" t="n">
        <v>15.26</v>
      </c>
      <c r="N46" t="n">
        <v>13.95</v>
      </c>
      <c r="O46" t="n">
        <v>13.45</v>
      </c>
      <c r="P46" t="n">
        <v>13.45</v>
      </c>
    </row>
    <row r="47">
      <c r="A47" s="5" t="inlineStr">
        <is>
          <t>Personal am Ende des Jahres</t>
        </is>
      </c>
      <c r="B47" s="5" t="inlineStr">
        <is>
          <t>Staff at the end of year</t>
        </is>
      </c>
      <c r="C47" t="n">
        <v>11248</v>
      </c>
      <c r="D47" t="n">
        <v>12669</v>
      </c>
      <c r="E47" t="n">
        <v>13275</v>
      </c>
      <c r="F47" t="n">
        <v>13530</v>
      </c>
      <c r="G47" t="n">
        <v>14077</v>
      </c>
      <c r="H47" t="n">
        <v>14112</v>
      </c>
      <c r="I47" t="n">
        <v>23451</v>
      </c>
      <c r="J47" t="n">
        <v>26156</v>
      </c>
      <c r="K47" t="n">
        <v>30941</v>
      </c>
      <c r="L47" t="n">
        <v>30599</v>
      </c>
      <c r="M47" t="n">
        <v>33148</v>
      </c>
      <c r="N47" t="n">
        <v>36700</v>
      </c>
      <c r="O47" t="inlineStr">
        <is>
          <t>-</t>
        </is>
      </c>
      <c r="P47" t="inlineStr">
        <is>
          <t>-</t>
        </is>
      </c>
    </row>
    <row r="48">
      <c r="A48" s="5" t="inlineStr">
        <is>
          <t>Personalaufwand in Mio. EUR</t>
        </is>
      </c>
      <c r="B48" s="5" t="inlineStr">
        <is>
          <t>Personnel expenses in M</t>
        </is>
      </c>
      <c r="C48" t="n">
        <v>1027</v>
      </c>
      <c r="D48" t="n">
        <v>1141</v>
      </c>
      <c r="E48" t="n">
        <v>1151</v>
      </c>
      <c r="F48" t="n">
        <v>1175</v>
      </c>
      <c r="G48" t="n">
        <v>1107</v>
      </c>
      <c r="H48" t="n">
        <v>797</v>
      </c>
      <c r="I48" t="n">
        <v>1297</v>
      </c>
      <c r="J48" t="n">
        <v>1911</v>
      </c>
      <c r="K48" t="n">
        <v>1874</v>
      </c>
      <c r="L48" t="n">
        <v>1932</v>
      </c>
      <c r="M48" t="n">
        <v>2115</v>
      </c>
      <c r="N48" t="n">
        <v>2222</v>
      </c>
      <c r="O48" t="n">
        <v>1632</v>
      </c>
      <c r="P48" t="n">
        <v>1632</v>
      </c>
    </row>
    <row r="49">
      <c r="A49" s="5" t="inlineStr">
        <is>
          <t>Aufwand je Mitarbeiter in EUR</t>
        </is>
      </c>
      <c r="B49" s="5" t="inlineStr">
        <is>
          <t>Effort per employee</t>
        </is>
      </c>
      <c r="C49" t="n">
        <v>91305</v>
      </c>
      <c r="D49" t="n">
        <v>90062</v>
      </c>
      <c r="E49" t="n">
        <v>86704</v>
      </c>
      <c r="F49" t="n">
        <v>86844</v>
      </c>
      <c r="G49" t="n">
        <v>78639</v>
      </c>
      <c r="H49" t="n">
        <v>56477</v>
      </c>
      <c r="I49" t="n">
        <v>55307</v>
      </c>
      <c r="J49" t="n">
        <v>73062</v>
      </c>
      <c r="K49" t="n">
        <v>60567</v>
      </c>
      <c r="L49" t="n">
        <v>63139</v>
      </c>
      <c r="M49" t="n">
        <v>63805</v>
      </c>
      <c r="N49" t="n">
        <v>60545</v>
      </c>
      <c r="O49" t="inlineStr">
        <is>
          <t>-</t>
        </is>
      </c>
      <c r="P49" t="inlineStr">
        <is>
          <t>-</t>
        </is>
      </c>
    </row>
    <row r="50">
      <c r="A50" s="5" t="inlineStr">
        <is>
          <t>Umsatz je Aktie</t>
        </is>
      </c>
      <c r="B50" s="5" t="inlineStr">
        <is>
          <t>Revenue per share</t>
        </is>
      </c>
      <c r="C50" t="n">
        <v>506935</v>
      </c>
      <c r="D50" t="n">
        <v>445102</v>
      </c>
      <c r="E50" t="n">
        <v>489492</v>
      </c>
      <c r="F50" t="n">
        <v>503030</v>
      </c>
      <c r="G50" t="n">
        <v>497833</v>
      </c>
      <c r="H50" t="n">
        <v>572775</v>
      </c>
      <c r="I50" t="n">
        <v>361264</v>
      </c>
      <c r="J50" t="n">
        <v>485854</v>
      </c>
      <c r="K50" t="n">
        <v>425423</v>
      </c>
      <c r="L50" t="n">
        <v>437857</v>
      </c>
      <c r="M50" t="n">
        <v>407536</v>
      </c>
      <c r="N50" t="n">
        <v>397875</v>
      </c>
      <c r="O50" t="inlineStr">
        <is>
          <t>-</t>
        </is>
      </c>
      <c r="P50" t="inlineStr">
        <is>
          <t>-</t>
        </is>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row>
    <row r="52">
      <c r="A52" s="5" t="inlineStr">
        <is>
          <t>Gewinn je Mitarbeiter in EUR</t>
        </is>
      </c>
      <c r="B52" s="5" t="inlineStr">
        <is>
          <t>Earnings per employee</t>
        </is>
      </c>
      <c r="C52" t="n">
        <v>55654</v>
      </c>
      <c r="D52" t="n">
        <v>21391</v>
      </c>
      <c r="E52" t="n">
        <v>36384</v>
      </c>
      <c r="F52" t="n">
        <v>58611</v>
      </c>
      <c r="G52" t="n">
        <v>45322</v>
      </c>
      <c r="H52" t="n">
        <v>-42375</v>
      </c>
      <c r="I52" t="n">
        <v>-9467</v>
      </c>
      <c r="J52" t="n">
        <v>26418</v>
      </c>
      <c r="K52" t="n">
        <v>50063</v>
      </c>
      <c r="L52" t="n">
        <v>58564</v>
      </c>
      <c r="M52" t="n">
        <v>65705</v>
      </c>
      <c r="N52" t="n">
        <v>36294</v>
      </c>
      <c r="O52" t="inlineStr">
        <is>
          <t>-</t>
        </is>
      </c>
      <c r="P52" t="inlineStr">
        <is>
          <t>-</t>
        </is>
      </c>
    </row>
    <row r="53">
      <c r="A53" s="5" t="inlineStr">
        <is>
          <t>KGV (Kurs/Gewinn)</t>
        </is>
      </c>
      <c r="B53" s="5" t="inlineStr">
        <is>
          <t>PE (price/earnings)</t>
        </is>
      </c>
      <c r="C53" t="n">
        <v>17.5</v>
      </c>
      <c r="D53" t="n">
        <v>42.7</v>
      </c>
      <c r="E53" t="n">
        <v>29.1</v>
      </c>
      <c r="F53" t="n">
        <v>16.5</v>
      </c>
      <c r="G53" t="n">
        <v>24.9</v>
      </c>
      <c r="H53" t="inlineStr">
        <is>
          <t>-</t>
        </is>
      </c>
      <c r="I53" t="inlineStr">
        <is>
          <t>-</t>
        </is>
      </c>
      <c r="J53" t="n">
        <v>7.6</v>
      </c>
      <c r="K53" t="n">
        <v>8.699999999999999</v>
      </c>
      <c r="L53" t="n">
        <v>9.5</v>
      </c>
      <c r="M53" t="n">
        <v>8.9</v>
      </c>
      <c r="N53" t="n">
        <v>13.5</v>
      </c>
      <c r="O53" t="n">
        <v>8.800000000000001</v>
      </c>
      <c r="P53" t="n">
        <v>8.800000000000001</v>
      </c>
    </row>
    <row r="54">
      <c r="A54" s="5" t="inlineStr">
        <is>
          <t>KUV (Kurs/Umsatz)</t>
        </is>
      </c>
      <c r="B54" s="5" t="inlineStr">
        <is>
          <t>PS (price/sales)</t>
        </is>
      </c>
      <c r="C54" t="n">
        <v>1.94</v>
      </c>
      <c r="D54" t="n">
        <v>1.91</v>
      </c>
      <c r="E54" t="n">
        <v>1.88</v>
      </c>
      <c r="F54" t="n">
        <v>1.76</v>
      </c>
      <c r="G54" t="n">
        <v>2.13</v>
      </c>
      <c r="H54" t="n">
        <v>1.39</v>
      </c>
      <c r="I54" t="n">
        <v>1.18</v>
      </c>
      <c r="J54" t="n">
        <v>0.42</v>
      </c>
      <c r="K54" t="n">
        <v>1</v>
      </c>
      <c r="L54" t="n">
        <v>1.28</v>
      </c>
      <c r="M54" t="n">
        <v>1.43</v>
      </c>
      <c r="N54" t="n">
        <v>1.22</v>
      </c>
      <c r="O54" t="n">
        <v>1.82</v>
      </c>
      <c r="P54" t="n">
        <v>1.82</v>
      </c>
    </row>
    <row r="55">
      <c r="A55" s="5" t="inlineStr">
        <is>
          <t>KBV (Kurs/Buchwert)</t>
        </is>
      </c>
      <c r="B55" s="5" t="inlineStr">
        <is>
          <t>PB (price/book value)</t>
        </is>
      </c>
      <c r="C55" t="n">
        <v>4.41</v>
      </c>
      <c r="D55" t="n">
        <v>5.53</v>
      </c>
      <c r="E55" t="n">
        <v>3.64</v>
      </c>
      <c r="F55" t="n">
        <v>3.33</v>
      </c>
      <c r="G55" t="n">
        <v>2.99</v>
      </c>
      <c r="H55" t="n">
        <v>2.46</v>
      </c>
      <c r="I55" t="n">
        <v>1.9</v>
      </c>
      <c r="J55" t="n">
        <v>2.21</v>
      </c>
      <c r="K55" t="n">
        <v>4.51</v>
      </c>
      <c r="L55" t="n">
        <v>4.91</v>
      </c>
      <c r="M55" t="n">
        <v>5.02</v>
      </c>
      <c r="N55" t="n">
        <v>4.77</v>
      </c>
      <c r="O55" t="n">
        <v>5.11</v>
      </c>
      <c r="P55" t="n">
        <v>5.11</v>
      </c>
    </row>
    <row r="56">
      <c r="A56" s="5" t="inlineStr">
        <is>
          <t>KCV (Kurs/Cashflow)</t>
        </is>
      </c>
      <c r="B56" s="5" t="inlineStr">
        <is>
          <t>PC (price/cashflow)</t>
        </is>
      </c>
      <c r="C56" t="n">
        <v>5.51</v>
      </c>
      <c r="D56" t="n">
        <v>5.46</v>
      </c>
      <c r="E56" t="n">
        <v>6.27</v>
      </c>
      <c r="F56" t="n">
        <v>6.26</v>
      </c>
      <c r="G56" t="n">
        <v>6.72</v>
      </c>
      <c r="H56" t="n">
        <v>7.23</v>
      </c>
      <c r="I56" t="n">
        <v>3.5</v>
      </c>
      <c r="J56" t="n">
        <v>1.77</v>
      </c>
      <c r="K56" t="n">
        <v>3.3</v>
      </c>
      <c r="L56" t="n">
        <v>4.51</v>
      </c>
      <c r="M56" t="n">
        <v>5.11</v>
      </c>
      <c r="N56" t="n">
        <v>4.42</v>
      </c>
      <c r="O56" t="n">
        <v>5.9</v>
      </c>
      <c r="P56" t="n">
        <v>5.9</v>
      </c>
    </row>
    <row r="57">
      <c r="A57" s="5" t="inlineStr">
        <is>
          <t>Dividendenrendite in %</t>
        </is>
      </c>
      <c r="B57" s="5" t="inlineStr">
        <is>
          <t>Dividend Yield in %</t>
        </is>
      </c>
      <c r="C57" t="n">
        <v>4.75</v>
      </c>
      <c r="D57" t="n">
        <v>4.69</v>
      </c>
      <c r="E57" t="n">
        <v>3.78</v>
      </c>
      <c r="F57" t="n">
        <v>3.56</v>
      </c>
      <c r="G57" t="n">
        <v>3.15</v>
      </c>
      <c r="H57" t="n">
        <v>2.66</v>
      </c>
      <c r="I57" t="inlineStr">
        <is>
          <t>-</t>
        </is>
      </c>
      <c r="J57" t="n">
        <v>3.23</v>
      </c>
      <c r="K57" t="n">
        <v>9.199999999999999</v>
      </c>
      <c r="L57" t="n">
        <v>7.33</v>
      </c>
      <c r="M57" t="n">
        <v>5.83</v>
      </c>
      <c r="N57" t="n">
        <v>5.78</v>
      </c>
      <c r="O57" t="n">
        <v>4.34</v>
      </c>
      <c r="P57" t="n">
        <v>4.34</v>
      </c>
    </row>
    <row r="58">
      <c r="A58" s="5" t="inlineStr">
        <is>
          <t>Gewinnrendite in %</t>
        </is>
      </c>
      <c r="B58" s="5" t="inlineStr">
        <is>
          <t>Return on profit in %</t>
        </is>
      </c>
      <c r="C58" t="n">
        <v>5.7</v>
      </c>
      <c r="D58" t="n">
        <v>2.3</v>
      </c>
      <c r="E58" t="n">
        <v>3.4</v>
      </c>
      <c r="F58" t="n">
        <v>6</v>
      </c>
      <c r="G58" t="n">
        <v>4</v>
      </c>
      <c r="H58" t="n">
        <v>-5.7</v>
      </c>
      <c r="I58" t="n">
        <v>-3</v>
      </c>
      <c r="J58" t="n">
        <v>13.2</v>
      </c>
      <c r="K58" t="n">
        <v>11.5</v>
      </c>
      <c r="L58" t="n">
        <v>10.5</v>
      </c>
      <c r="M58" t="n">
        <v>11.2</v>
      </c>
      <c r="N58" t="n">
        <v>7.4</v>
      </c>
      <c r="O58" t="n">
        <v>11.4</v>
      </c>
      <c r="P58" t="n">
        <v>11.4</v>
      </c>
    </row>
    <row r="59">
      <c r="A59" s="5" t="inlineStr">
        <is>
          <t>Eigenkapitalrendite in %</t>
        </is>
      </c>
      <c r="B59" s="5" t="inlineStr">
        <is>
          <t>Return on Equity in %</t>
        </is>
      </c>
      <c r="C59" t="n">
        <v>24.97</v>
      </c>
      <c r="D59" t="n">
        <v>13.93</v>
      </c>
      <c r="E59" t="n">
        <v>14.38</v>
      </c>
      <c r="F59" t="n">
        <v>22.02</v>
      </c>
      <c r="G59" t="n">
        <v>12.81</v>
      </c>
      <c r="H59" t="n">
        <v>-13.08</v>
      </c>
      <c r="I59" t="n">
        <v>-4.23</v>
      </c>
      <c r="J59" t="n">
        <v>28.67</v>
      </c>
      <c r="K59" t="n">
        <v>52.87</v>
      </c>
      <c r="L59" t="n">
        <v>51.2</v>
      </c>
      <c r="M59" t="n">
        <v>56.7</v>
      </c>
      <c r="N59" t="n">
        <v>35.71</v>
      </c>
      <c r="O59" t="n">
        <v>59.06</v>
      </c>
      <c r="P59" t="n">
        <v>59.06</v>
      </c>
    </row>
    <row r="60">
      <c r="A60" s="5" t="inlineStr">
        <is>
          <t>Umsatzrendite in %</t>
        </is>
      </c>
      <c r="B60" s="5" t="inlineStr">
        <is>
          <t>Return on sales in %</t>
        </is>
      </c>
      <c r="C60" t="n">
        <v>10.98</v>
      </c>
      <c r="D60" t="n">
        <v>4.81</v>
      </c>
      <c r="E60" t="n">
        <v>7.43</v>
      </c>
      <c r="F60" t="n">
        <v>11.65</v>
      </c>
      <c r="G60" t="n">
        <v>9.1</v>
      </c>
      <c r="H60" t="n">
        <v>-7.4</v>
      </c>
      <c r="I60" t="n">
        <v>-2.62</v>
      </c>
      <c r="J60" t="n">
        <v>5.44</v>
      </c>
      <c r="K60" t="n">
        <v>11.77</v>
      </c>
      <c r="L60" t="n">
        <v>13.38</v>
      </c>
      <c r="M60" t="n">
        <v>16.12</v>
      </c>
      <c r="N60" t="n">
        <v>9.119999999999999</v>
      </c>
      <c r="O60" t="n">
        <v>20.99</v>
      </c>
      <c r="P60" t="n">
        <v>20.99</v>
      </c>
    </row>
    <row r="61">
      <c r="A61" s="5" t="inlineStr">
        <is>
          <t>Gesamtkapitalrendite in %</t>
        </is>
      </c>
      <c r="B61" s="5" t="inlineStr">
        <is>
          <t>Total Return on Investment in %</t>
        </is>
      </c>
      <c r="C61" t="n">
        <v>5.09</v>
      </c>
      <c r="D61" t="n">
        <v>2.23</v>
      </c>
      <c r="E61" t="n">
        <v>3.57</v>
      </c>
      <c r="F61" t="n">
        <v>5.38</v>
      </c>
      <c r="G61" t="n">
        <v>3.58</v>
      </c>
      <c r="H61" t="n">
        <v>-3.22</v>
      </c>
      <c r="I61" t="n">
        <v>-0.86</v>
      </c>
      <c r="J61" t="n">
        <v>3.08</v>
      </c>
      <c r="K61" t="n">
        <v>6.92</v>
      </c>
      <c r="L61" t="n">
        <v>7.88</v>
      </c>
      <c r="M61" t="n">
        <v>8.76</v>
      </c>
      <c r="N61" t="n">
        <v>5.57</v>
      </c>
      <c r="O61" t="n">
        <v>10.69</v>
      </c>
      <c r="P61" t="n">
        <v>10.69</v>
      </c>
    </row>
    <row r="62">
      <c r="A62" s="5" t="inlineStr">
        <is>
          <t>Return on Investment in %</t>
        </is>
      </c>
      <c r="B62" s="5" t="inlineStr">
        <is>
          <t>Return on Investment in %</t>
        </is>
      </c>
      <c r="C62" t="n">
        <v>5.09</v>
      </c>
      <c r="D62" t="n">
        <v>2.23</v>
      </c>
      <c r="E62" t="n">
        <v>3.57</v>
      </c>
      <c r="F62" t="n">
        <v>5.38</v>
      </c>
      <c r="G62" t="n">
        <v>3.58</v>
      </c>
      <c r="H62" t="n">
        <v>-3.22</v>
      </c>
      <c r="I62" t="n">
        <v>-0.86</v>
      </c>
      <c r="J62" t="n">
        <v>3.08</v>
      </c>
      <c r="K62" t="n">
        <v>6.92</v>
      </c>
      <c r="L62" t="n">
        <v>7.88</v>
      </c>
      <c r="M62" t="n">
        <v>8.76</v>
      </c>
      <c r="N62" t="n">
        <v>5.57</v>
      </c>
      <c r="O62" t="n">
        <v>10.69</v>
      </c>
      <c r="P62" t="n">
        <v>10.69</v>
      </c>
    </row>
    <row r="63">
      <c r="A63" s="5" t="inlineStr">
        <is>
          <t>Arbeitsintensität in %</t>
        </is>
      </c>
      <c r="B63" s="5" t="inlineStr">
        <is>
          <t>Work Intensity in %</t>
        </is>
      </c>
      <c r="C63" t="n">
        <v>15.52</v>
      </c>
      <c r="D63" t="n">
        <v>16.91</v>
      </c>
      <c r="E63" t="n">
        <v>22.76</v>
      </c>
      <c r="F63" t="n">
        <v>14.47</v>
      </c>
      <c r="G63" t="n">
        <v>16.99</v>
      </c>
      <c r="H63" t="n">
        <v>18.24</v>
      </c>
      <c r="I63" t="n">
        <v>20.18</v>
      </c>
      <c r="J63" t="n">
        <v>13.82</v>
      </c>
      <c r="K63" t="n">
        <v>12.15</v>
      </c>
      <c r="L63" t="n">
        <v>12.62</v>
      </c>
      <c r="M63" t="n">
        <v>18.87</v>
      </c>
      <c r="N63" t="n">
        <v>15.62</v>
      </c>
      <c r="O63" t="n">
        <v>16.37</v>
      </c>
      <c r="P63" t="n">
        <v>16.37</v>
      </c>
    </row>
    <row r="64">
      <c r="A64" s="5" t="inlineStr">
        <is>
          <t>Eigenkapitalquote in %</t>
        </is>
      </c>
      <c r="B64" s="5" t="inlineStr">
        <is>
          <t>Equity Ratio in %</t>
        </is>
      </c>
      <c r="C64" t="n">
        <v>20.38</v>
      </c>
      <c r="D64" t="n">
        <v>15.97</v>
      </c>
      <c r="E64" t="n">
        <v>24.82</v>
      </c>
      <c r="F64" t="n">
        <v>24.44</v>
      </c>
      <c r="G64" t="n">
        <v>27.99</v>
      </c>
      <c r="H64" t="n">
        <v>24.64</v>
      </c>
      <c r="I64" t="n">
        <v>20.29</v>
      </c>
      <c r="J64" t="n">
        <v>10.75</v>
      </c>
      <c r="K64" t="n">
        <v>13.09</v>
      </c>
      <c r="L64" t="n">
        <v>15.39</v>
      </c>
      <c r="M64" t="n">
        <v>15.46</v>
      </c>
      <c r="N64" t="n">
        <v>15.6</v>
      </c>
      <c r="O64" t="n">
        <v>18.11</v>
      </c>
      <c r="P64" t="n">
        <v>18.11</v>
      </c>
    </row>
    <row r="65">
      <c r="A65" s="5" t="inlineStr">
        <is>
          <t>Fremdkapitalquote in %</t>
        </is>
      </c>
      <c r="B65" s="5" t="inlineStr">
        <is>
          <t>Debt Ratio in %</t>
        </is>
      </c>
      <c r="C65" t="n">
        <v>79.62</v>
      </c>
      <c r="D65" t="n">
        <v>84.03</v>
      </c>
      <c r="E65" t="n">
        <v>75.18000000000001</v>
      </c>
      <c r="F65" t="n">
        <v>75.56</v>
      </c>
      <c r="G65" t="n">
        <v>72.01000000000001</v>
      </c>
      <c r="H65" t="n">
        <v>75.36</v>
      </c>
      <c r="I65" t="n">
        <v>79.70999999999999</v>
      </c>
      <c r="J65" t="n">
        <v>89.25</v>
      </c>
      <c r="K65" t="n">
        <v>86.91</v>
      </c>
      <c r="L65" t="n">
        <v>84.61</v>
      </c>
      <c r="M65" t="n">
        <v>84.54000000000001</v>
      </c>
      <c r="N65" t="n">
        <v>84.40000000000001</v>
      </c>
      <c r="O65" t="n">
        <v>81.89</v>
      </c>
      <c r="P65" t="n">
        <v>81.89</v>
      </c>
    </row>
    <row r="66">
      <c r="A66" s="5" t="inlineStr">
        <is>
          <t>Verschuldungsgrad in %</t>
        </is>
      </c>
      <c r="B66" s="5" t="inlineStr">
        <is>
          <t>Finance Gearing in %</t>
        </is>
      </c>
      <c r="C66" t="n">
        <v>390.79</v>
      </c>
      <c r="D66" t="n">
        <v>526.0700000000001</v>
      </c>
      <c r="E66" t="n">
        <v>302.92</v>
      </c>
      <c r="F66" t="n">
        <v>309.22</v>
      </c>
      <c r="G66" t="n">
        <v>257.23</v>
      </c>
      <c r="H66" t="n">
        <v>305.77</v>
      </c>
      <c r="I66" t="n">
        <v>392.8</v>
      </c>
      <c r="J66" t="n">
        <v>830</v>
      </c>
      <c r="K66" t="n">
        <v>664.0599999999999</v>
      </c>
      <c r="L66" t="n">
        <v>549.63</v>
      </c>
      <c r="M66" t="n">
        <v>546.99</v>
      </c>
      <c r="N66" t="n">
        <v>541.1</v>
      </c>
      <c r="O66" t="n">
        <v>452.27</v>
      </c>
      <c r="P66" t="n">
        <v>452.27</v>
      </c>
    </row>
    <row r="67">
      <c r="A67" s="5" t="inlineStr"/>
      <c r="B67" s="5" t="inlineStr"/>
    </row>
    <row r="68">
      <c r="A68" s="5" t="inlineStr">
        <is>
          <t>Kurzfristige Vermögensquote in %</t>
        </is>
      </c>
      <c r="B68" s="5" t="inlineStr">
        <is>
          <t>Current Assets Ratio in %</t>
        </is>
      </c>
      <c r="C68" t="n">
        <v>15.52</v>
      </c>
      <c r="D68" t="n">
        <v>16.91</v>
      </c>
      <c r="E68" t="n">
        <v>22.76</v>
      </c>
      <c r="F68" t="n">
        <v>14.47</v>
      </c>
      <c r="G68" t="n">
        <v>16.99</v>
      </c>
      <c r="H68" t="n">
        <v>18.24</v>
      </c>
      <c r="I68" t="n">
        <v>20.18</v>
      </c>
      <c r="J68" t="n">
        <v>13.82</v>
      </c>
      <c r="K68" t="n">
        <v>12.15</v>
      </c>
      <c r="L68" t="n">
        <v>12.62</v>
      </c>
      <c r="M68" t="n">
        <v>18.87</v>
      </c>
      <c r="N68" t="n">
        <v>15.62</v>
      </c>
      <c r="O68" t="n">
        <v>16.37</v>
      </c>
    </row>
    <row r="69">
      <c r="A69" s="5" t="inlineStr">
        <is>
          <t>Nettogewinn Marge in %</t>
        </is>
      </c>
      <c r="B69" s="5" t="inlineStr">
        <is>
          <t>Net Profit Marge in %</t>
        </is>
      </c>
      <c r="C69" t="n">
        <v>46029.41</v>
      </c>
      <c r="D69" t="n">
        <v>20223.88</v>
      </c>
      <c r="E69" t="n">
        <v>31161.29</v>
      </c>
      <c r="F69" t="n">
        <v>49874.21</v>
      </c>
      <c r="G69" t="n">
        <v>38902.44</v>
      </c>
      <c r="H69" t="n">
        <v>-31640.21</v>
      </c>
      <c r="I69" t="n">
        <v>-11212.12</v>
      </c>
      <c r="J69" t="n">
        <v>7781.53</v>
      </c>
      <c r="K69" t="n">
        <v>16836.96</v>
      </c>
      <c r="L69" t="n">
        <v>21032.86</v>
      </c>
      <c r="M69" t="n">
        <v>26272.62</v>
      </c>
      <c r="N69" t="n">
        <v>15633.8</v>
      </c>
      <c r="O69" t="n">
        <v>38715.33</v>
      </c>
    </row>
    <row r="70">
      <c r="A70" s="5" t="inlineStr">
        <is>
          <t>Operative Ergebnis Marge in %</t>
        </is>
      </c>
      <c r="B70" s="5" t="inlineStr">
        <is>
          <t>EBIT Marge in %</t>
        </is>
      </c>
      <c r="C70" t="n">
        <v>76544.12</v>
      </c>
      <c r="D70" t="n">
        <v>58880.6</v>
      </c>
      <c r="E70" t="n">
        <v>56903.23</v>
      </c>
      <c r="F70" t="n">
        <v>55597.48</v>
      </c>
      <c r="G70" t="n">
        <v>43170.73</v>
      </c>
      <c r="H70" t="n">
        <v>63227.51</v>
      </c>
      <c r="I70" t="n">
        <v>51818.18</v>
      </c>
      <c r="J70" t="n">
        <v>20495.5</v>
      </c>
      <c r="K70" t="n">
        <v>27706.52</v>
      </c>
      <c r="L70" t="n">
        <v>38145.54</v>
      </c>
      <c r="M70" t="n">
        <v>34378.77</v>
      </c>
      <c r="N70" t="n">
        <v>30481.22</v>
      </c>
      <c r="O70" t="n">
        <v>36496.35</v>
      </c>
    </row>
    <row r="71">
      <c r="A71" s="5" t="inlineStr">
        <is>
          <t>Vermögensumsschlag in %</t>
        </is>
      </c>
      <c r="B71" s="5" t="inlineStr">
        <is>
          <t>Asset Turnover in %</t>
        </is>
      </c>
      <c r="C71" t="n">
        <v>0.01</v>
      </c>
      <c r="D71" t="n">
        <v>0.01</v>
      </c>
      <c r="E71" t="n">
        <v>0.01</v>
      </c>
      <c r="F71" t="n">
        <v>0.01</v>
      </c>
      <c r="G71" t="n">
        <v>0.01</v>
      </c>
      <c r="H71" t="n">
        <v>0.01</v>
      </c>
      <c r="I71" t="n">
        <v>0.01</v>
      </c>
      <c r="J71" t="n">
        <v>0.04</v>
      </c>
      <c r="K71" t="n">
        <v>0.04</v>
      </c>
      <c r="L71" t="n">
        <v>0.04</v>
      </c>
      <c r="M71" t="n">
        <v>0.03</v>
      </c>
      <c r="N71" t="n">
        <v>0.04</v>
      </c>
      <c r="O71" t="n">
        <v>0.03</v>
      </c>
    </row>
    <row r="72">
      <c r="A72" s="5" t="inlineStr">
        <is>
          <t>Langfristige Vermögensquote in %</t>
        </is>
      </c>
      <c r="B72" s="5" t="inlineStr">
        <is>
          <t>Non-Current Assets Ratio in %</t>
        </is>
      </c>
      <c r="C72" t="n">
        <v>84.48</v>
      </c>
      <c r="D72" t="n">
        <v>83.09</v>
      </c>
      <c r="E72" t="n">
        <v>77.23999999999999</v>
      </c>
      <c r="F72" t="n">
        <v>85.53</v>
      </c>
      <c r="G72" t="n">
        <v>83.01000000000001</v>
      </c>
      <c r="H72" t="n">
        <v>81.76000000000001</v>
      </c>
      <c r="I72" t="n">
        <v>79.81999999999999</v>
      </c>
      <c r="J72" t="n">
        <v>86.18000000000001</v>
      </c>
      <c r="K72" t="n">
        <v>87.84999999999999</v>
      </c>
      <c r="L72" t="n">
        <v>87.38</v>
      </c>
      <c r="M72" t="n">
        <v>81.13</v>
      </c>
      <c r="N72" t="n">
        <v>84.38</v>
      </c>
      <c r="O72" t="n">
        <v>83.63</v>
      </c>
    </row>
    <row r="73">
      <c r="A73" s="5" t="inlineStr">
        <is>
          <t>Gesamtkapitalrentabilität</t>
        </is>
      </c>
      <c r="B73" s="5" t="inlineStr">
        <is>
          <t>ROA Return on Assets in %</t>
        </is>
      </c>
      <c r="C73" t="n">
        <v>5.09</v>
      </c>
      <c r="D73" t="n">
        <v>2.23</v>
      </c>
      <c r="E73" t="n">
        <v>3.57</v>
      </c>
      <c r="F73" t="n">
        <v>5.38</v>
      </c>
      <c r="G73" t="n">
        <v>3.58</v>
      </c>
      <c r="H73" t="n">
        <v>-3.22</v>
      </c>
      <c r="I73" t="n">
        <v>-0.86</v>
      </c>
      <c r="J73" t="n">
        <v>3.08</v>
      </c>
      <c r="K73" t="n">
        <v>6.92</v>
      </c>
      <c r="L73" t="n">
        <v>7.88</v>
      </c>
      <c r="M73" t="n">
        <v>8.76</v>
      </c>
      <c r="N73" t="n">
        <v>5.57</v>
      </c>
      <c r="O73" t="n">
        <v>10.69</v>
      </c>
    </row>
    <row r="74">
      <c r="A74" s="5" t="inlineStr">
        <is>
          <t>Ertrag des eingesetzten Kapitals</t>
        </is>
      </c>
      <c r="B74" s="5" t="inlineStr">
        <is>
          <t>ROCE Return on Cap. Empl. in %</t>
        </is>
      </c>
      <c r="C74" t="n">
        <v>10.77</v>
      </c>
      <c r="D74" t="n">
        <v>7.99</v>
      </c>
      <c r="E74" t="n">
        <v>7.57</v>
      </c>
      <c r="F74" t="n">
        <v>7.3</v>
      </c>
      <c r="G74" t="n">
        <v>4.8</v>
      </c>
      <c r="H74" t="n">
        <v>8.07</v>
      </c>
      <c r="I74" t="n">
        <v>5</v>
      </c>
      <c r="J74" t="n">
        <v>10.99</v>
      </c>
      <c r="K74" t="n">
        <v>15.19</v>
      </c>
      <c r="L74" t="n">
        <v>18.77</v>
      </c>
      <c r="M74" t="n">
        <v>14.52</v>
      </c>
      <c r="N74" t="n">
        <v>14.31</v>
      </c>
      <c r="O74" t="n">
        <v>13.72</v>
      </c>
    </row>
    <row r="75">
      <c r="A75" s="5" t="inlineStr">
        <is>
          <t>Eigenkapital zu Anlagevermögen</t>
        </is>
      </c>
      <c r="B75" s="5" t="inlineStr">
        <is>
          <t>Equity to Fixed Assets in %</t>
        </is>
      </c>
      <c r="C75" t="n">
        <v>24.12</v>
      </c>
      <c r="D75" t="n">
        <v>19.22</v>
      </c>
      <c r="E75" t="n">
        <v>32.13</v>
      </c>
      <c r="F75" t="n">
        <v>28.57</v>
      </c>
      <c r="G75" t="n">
        <v>33.72</v>
      </c>
      <c r="H75" t="n">
        <v>30.14</v>
      </c>
      <c r="I75" t="n">
        <v>25.42</v>
      </c>
      <c r="J75" t="n">
        <v>12.48</v>
      </c>
      <c r="K75" t="n">
        <v>14.9</v>
      </c>
      <c r="L75" t="n">
        <v>17.62</v>
      </c>
      <c r="M75" t="n">
        <v>19.05</v>
      </c>
      <c r="N75" t="n">
        <v>18.49</v>
      </c>
      <c r="O75" t="n">
        <v>21.65</v>
      </c>
    </row>
    <row r="76">
      <c r="A76" s="5" t="inlineStr">
        <is>
          <t>Liquidität Dritten Grades</t>
        </is>
      </c>
      <c r="B76" s="5" t="inlineStr">
        <is>
          <t>Current Ratio in %</t>
        </is>
      </c>
      <c r="C76" t="n">
        <v>72.48</v>
      </c>
      <c r="D76" t="n">
        <v>89.59999999999999</v>
      </c>
      <c r="E76" t="n">
        <v>163.66</v>
      </c>
      <c r="F76" t="n">
        <v>81.13</v>
      </c>
      <c r="G76" t="n">
        <v>99.41</v>
      </c>
      <c r="H76" t="n">
        <v>90.09999999999999</v>
      </c>
      <c r="I76" t="n">
        <v>97.52</v>
      </c>
      <c r="J76" t="n">
        <v>52.9</v>
      </c>
      <c r="K76" t="n">
        <v>48.51</v>
      </c>
      <c r="L76" t="n">
        <v>52.96</v>
      </c>
      <c r="M76" t="n">
        <v>89.81</v>
      </c>
      <c r="N76" t="n">
        <v>64.83</v>
      </c>
      <c r="O76" t="n">
        <v>61.73</v>
      </c>
    </row>
    <row r="77">
      <c r="A77" s="5" t="inlineStr">
        <is>
          <t>Operativer Cashflow</t>
        </is>
      </c>
      <c r="B77" s="5" t="inlineStr">
        <is>
          <t>Operating Cashflow in M</t>
        </is>
      </c>
      <c r="C77" t="n">
        <v>23158.53</v>
      </c>
      <c r="D77" t="n">
        <v>22948.38</v>
      </c>
      <c r="E77" t="n">
        <v>26352.81</v>
      </c>
      <c r="F77" t="n">
        <v>26730.2</v>
      </c>
      <c r="G77" t="n">
        <v>28694.4</v>
      </c>
      <c r="H77" t="n">
        <v>30872.1</v>
      </c>
      <c r="I77" t="n">
        <v>14945</v>
      </c>
      <c r="J77" t="n">
        <v>2534.64</v>
      </c>
      <c r="K77" t="n">
        <v>4725.599999999999</v>
      </c>
      <c r="L77" t="n">
        <v>7094.23</v>
      </c>
      <c r="M77" t="n">
        <v>8324.190000000001</v>
      </c>
      <c r="N77" t="n">
        <v>7575.88</v>
      </c>
      <c r="O77" t="n">
        <v>10879.6</v>
      </c>
    </row>
    <row r="78">
      <c r="A78" s="5" t="inlineStr">
        <is>
          <t>Aktienrückkauf</t>
        </is>
      </c>
      <c r="B78" s="5" t="inlineStr">
        <is>
          <t>Share Buyback in M</t>
        </is>
      </c>
      <c r="C78" t="n">
        <v>0</v>
      </c>
      <c r="D78" t="n">
        <v>0</v>
      </c>
      <c r="E78" t="n">
        <v>67</v>
      </c>
      <c r="F78" t="n">
        <v>0</v>
      </c>
      <c r="G78" t="n">
        <v>0</v>
      </c>
      <c r="H78" t="n">
        <v>0</v>
      </c>
      <c r="I78" t="n">
        <v>-2838</v>
      </c>
      <c r="J78" t="n">
        <v>0</v>
      </c>
      <c r="K78" t="n">
        <v>141</v>
      </c>
      <c r="L78" t="n">
        <v>56</v>
      </c>
      <c r="M78" t="n">
        <v>85</v>
      </c>
      <c r="N78" t="n">
        <v>130</v>
      </c>
      <c r="O78" t="n">
        <v>0</v>
      </c>
    </row>
    <row r="79">
      <c r="A79" s="5" t="inlineStr">
        <is>
          <t>Umsatzwachstum 1J in %</t>
        </is>
      </c>
      <c r="B79" s="5" t="inlineStr">
        <is>
          <t>Revenue Growth 1Y in %</t>
        </is>
      </c>
      <c r="C79" t="n">
        <v>1.49</v>
      </c>
      <c r="D79" t="n">
        <v>-13.55</v>
      </c>
      <c r="E79" t="n">
        <v>-2.52</v>
      </c>
      <c r="F79" t="n">
        <v>-3.05</v>
      </c>
      <c r="G79" t="n">
        <v>-13.23</v>
      </c>
      <c r="H79" t="n">
        <v>-4.55</v>
      </c>
      <c r="I79" t="n">
        <v>-77.7</v>
      </c>
      <c r="J79" t="n">
        <v>-3.48</v>
      </c>
      <c r="K79" t="n">
        <v>7.98</v>
      </c>
      <c r="L79" t="n">
        <v>2.77</v>
      </c>
      <c r="M79" t="n">
        <v>-2.7</v>
      </c>
      <c r="N79" t="n">
        <v>24.38</v>
      </c>
      <c r="O79" t="inlineStr">
        <is>
          <t>-</t>
        </is>
      </c>
    </row>
    <row r="80">
      <c r="A80" s="5" t="inlineStr">
        <is>
          <t>Umsatzwachstum 3J in %</t>
        </is>
      </c>
      <c r="B80" s="5" t="inlineStr">
        <is>
          <t>Revenue Growth 3Y in %</t>
        </is>
      </c>
      <c r="C80" t="n">
        <v>-4.86</v>
      </c>
      <c r="D80" t="n">
        <v>-6.37</v>
      </c>
      <c r="E80" t="n">
        <v>-6.27</v>
      </c>
      <c r="F80" t="n">
        <v>-6.94</v>
      </c>
      <c r="G80" t="n">
        <v>-31.83</v>
      </c>
      <c r="H80" t="n">
        <v>-28.58</v>
      </c>
      <c r="I80" t="n">
        <v>-24.4</v>
      </c>
      <c r="J80" t="n">
        <v>2.42</v>
      </c>
      <c r="K80" t="n">
        <v>2.68</v>
      </c>
      <c r="L80" t="n">
        <v>8.15</v>
      </c>
      <c r="M80" t="n">
        <v>7.23</v>
      </c>
      <c r="N80" t="inlineStr">
        <is>
          <t>-</t>
        </is>
      </c>
      <c r="O80" t="inlineStr">
        <is>
          <t>-</t>
        </is>
      </c>
    </row>
    <row r="81">
      <c r="A81" s="5" t="inlineStr">
        <is>
          <t>Umsatzwachstum 5J in %</t>
        </is>
      </c>
      <c r="B81" s="5" t="inlineStr">
        <is>
          <t>Revenue Growth 5Y in %</t>
        </is>
      </c>
      <c r="C81" t="n">
        <v>-6.17</v>
      </c>
      <c r="D81" t="n">
        <v>-7.38</v>
      </c>
      <c r="E81" t="n">
        <v>-20.21</v>
      </c>
      <c r="F81" t="n">
        <v>-20.4</v>
      </c>
      <c r="G81" t="n">
        <v>-18.2</v>
      </c>
      <c r="H81" t="n">
        <v>-15</v>
      </c>
      <c r="I81" t="n">
        <v>-14.63</v>
      </c>
      <c r="J81" t="n">
        <v>5.79</v>
      </c>
      <c r="K81" t="n">
        <v>6.49</v>
      </c>
      <c r="L81" t="inlineStr">
        <is>
          <t>-</t>
        </is>
      </c>
      <c r="M81" t="inlineStr">
        <is>
          <t>-</t>
        </is>
      </c>
      <c r="N81" t="inlineStr">
        <is>
          <t>-</t>
        </is>
      </c>
      <c r="O81" t="inlineStr">
        <is>
          <t>-</t>
        </is>
      </c>
    </row>
    <row r="82">
      <c r="A82" s="5" t="inlineStr">
        <is>
          <t>Umsatzwachstum 10J in %</t>
        </is>
      </c>
      <c r="B82" s="5" t="inlineStr">
        <is>
          <t>Revenue Growth 10Y in %</t>
        </is>
      </c>
      <c r="C82" t="n">
        <v>-10.58</v>
      </c>
      <c r="D82" t="n">
        <v>-11</v>
      </c>
      <c r="E82" t="n">
        <v>-7.21</v>
      </c>
      <c r="F82" t="n">
        <v>-6.96</v>
      </c>
      <c r="G82" t="inlineStr">
        <is>
          <t>-</t>
        </is>
      </c>
      <c r="H82" t="inlineStr">
        <is>
          <t>-</t>
        </is>
      </c>
      <c r="I82" t="inlineStr">
        <is>
          <t>-</t>
        </is>
      </c>
      <c r="J82" t="inlineStr">
        <is>
          <t>-</t>
        </is>
      </c>
      <c r="K82" t="inlineStr">
        <is>
          <t>-</t>
        </is>
      </c>
      <c r="L82" t="inlineStr">
        <is>
          <t>-</t>
        </is>
      </c>
      <c r="M82" t="inlineStr">
        <is>
          <t>-</t>
        </is>
      </c>
      <c r="N82" t="inlineStr">
        <is>
          <t>-</t>
        </is>
      </c>
      <c r="O82" t="inlineStr">
        <is>
          <t>-</t>
        </is>
      </c>
    </row>
    <row r="83">
      <c r="A83" s="5" t="inlineStr">
        <is>
          <t>Gewinnwachstum 1J in %</t>
        </is>
      </c>
      <c r="B83" s="5" t="inlineStr">
        <is>
          <t>Earnings Growth 1Y in %</t>
        </is>
      </c>
      <c r="C83" t="n">
        <v>131</v>
      </c>
      <c r="D83" t="n">
        <v>-43.89</v>
      </c>
      <c r="E83" t="n">
        <v>-39.09</v>
      </c>
      <c r="F83" t="n">
        <v>24.29</v>
      </c>
      <c r="G83" t="n">
        <v>-206.69</v>
      </c>
      <c r="H83" t="n">
        <v>169.37</v>
      </c>
      <c r="I83" t="n">
        <v>-132.13</v>
      </c>
      <c r="J83" t="n">
        <v>-55.39</v>
      </c>
      <c r="K83" t="n">
        <v>-13.56</v>
      </c>
      <c r="L83" t="n">
        <v>-17.72</v>
      </c>
      <c r="M83" t="n">
        <v>63.51</v>
      </c>
      <c r="N83" t="n">
        <v>-49.77</v>
      </c>
      <c r="O83" t="inlineStr">
        <is>
          <t>-</t>
        </is>
      </c>
    </row>
    <row r="84">
      <c r="A84" s="5" t="inlineStr">
        <is>
          <t>Gewinnwachstum 3J in %</t>
        </is>
      </c>
      <c r="B84" s="5" t="inlineStr">
        <is>
          <t>Earnings Growth 3Y in %</t>
        </is>
      </c>
      <c r="C84" t="n">
        <v>16.01</v>
      </c>
      <c r="D84" t="n">
        <v>-19.56</v>
      </c>
      <c r="E84" t="n">
        <v>-73.83</v>
      </c>
      <c r="F84" t="n">
        <v>-4.34</v>
      </c>
      <c r="G84" t="n">
        <v>-56.48</v>
      </c>
      <c r="H84" t="n">
        <v>-6.05</v>
      </c>
      <c r="I84" t="n">
        <v>-67.03</v>
      </c>
      <c r="J84" t="n">
        <v>-28.89</v>
      </c>
      <c r="K84" t="n">
        <v>10.74</v>
      </c>
      <c r="L84" t="n">
        <v>-1.33</v>
      </c>
      <c r="M84" t="n">
        <v>4.58</v>
      </c>
      <c r="N84" t="inlineStr">
        <is>
          <t>-</t>
        </is>
      </c>
      <c r="O84" t="inlineStr">
        <is>
          <t>-</t>
        </is>
      </c>
    </row>
    <row r="85">
      <c r="A85" s="5" t="inlineStr">
        <is>
          <t>Gewinnwachstum 5J in %</t>
        </is>
      </c>
      <c r="B85" s="5" t="inlineStr">
        <is>
          <t>Earnings Growth 5Y in %</t>
        </is>
      </c>
      <c r="C85" t="n">
        <v>-26.88</v>
      </c>
      <c r="D85" t="n">
        <v>-19.2</v>
      </c>
      <c r="E85" t="n">
        <v>-36.85</v>
      </c>
      <c r="F85" t="n">
        <v>-40.11</v>
      </c>
      <c r="G85" t="n">
        <v>-47.68</v>
      </c>
      <c r="H85" t="n">
        <v>-9.890000000000001</v>
      </c>
      <c r="I85" t="n">
        <v>-31.06</v>
      </c>
      <c r="J85" t="n">
        <v>-14.59</v>
      </c>
      <c r="K85" t="n">
        <v>-3.51</v>
      </c>
      <c r="L85" t="inlineStr">
        <is>
          <t>-</t>
        </is>
      </c>
      <c r="M85" t="inlineStr">
        <is>
          <t>-</t>
        </is>
      </c>
      <c r="N85" t="inlineStr">
        <is>
          <t>-</t>
        </is>
      </c>
      <c r="O85" t="inlineStr">
        <is>
          <t>-</t>
        </is>
      </c>
    </row>
    <row r="86">
      <c r="A86" s="5" t="inlineStr">
        <is>
          <t>Gewinnwachstum 10J in %</t>
        </is>
      </c>
      <c r="B86" s="5" t="inlineStr">
        <is>
          <t>Earnings Growth 10Y in %</t>
        </is>
      </c>
      <c r="C86" t="n">
        <v>-18.38</v>
      </c>
      <c r="D86" t="n">
        <v>-25.13</v>
      </c>
      <c r="E86" t="n">
        <v>-25.72</v>
      </c>
      <c r="F86" t="n">
        <v>-21.81</v>
      </c>
      <c r="G86" t="inlineStr">
        <is>
          <t>-</t>
        </is>
      </c>
      <c r="H86" t="inlineStr">
        <is>
          <t>-</t>
        </is>
      </c>
      <c r="I86" t="inlineStr">
        <is>
          <t>-</t>
        </is>
      </c>
      <c r="J86" t="inlineStr">
        <is>
          <t>-</t>
        </is>
      </c>
      <c r="K86" t="inlineStr">
        <is>
          <t>-</t>
        </is>
      </c>
      <c r="L86" t="inlineStr">
        <is>
          <t>-</t>
        </is>
      </c>
      <c r="M86" t="inlineStr">
        <is>
          <t>-</t>
        </is>
      </c>
      <c r="N86" t="inlineStr">
        <is>
          <t>-</t>
        </is>
      </c>
      <c r="O86" t="inlineStr">
        <is>
          <t>-</t>
        </is>
      </c>
    </row>
    <row r="87">
      <c r="A87" s="5" t="inlineStr">
        <is>
          <t>PEG Ratio</t>
        </is>
      </c>
      <c r="B87" s="5" t="inlineStr">
        <is>
          <t>KGW Kurs/Gewinn/Wachstum</t>
        </is>
      </c>
      <c r="C87" t="n">
        <v>-0.65</v>
      </c>
      <c r="D87" t="n">
        <v>-2.22</v>
      </c>
      <c r="E87" t="n">
        <v>-0.79</v>
      </c>
      <c r="F87" t="n">
        <v>-0.41</v>
      </c>
      <c r="G87" t="n">
        <v>-0.52</v>
      </c>
      <c r="H87" t="inlineStr">
        <is>
          <t>-</t>
        </is>
      </c>
      <c r="I87" t="inlineStr">
        <is>
          <t>-</t>
        </is>
      </c>
      <c r="J87" t="n">
        <v>-0.52</v>
      </c>
      <c r="K87" t="n">
        <v>-2.48</v>
      </c>
      <c r="L87" t="inlineStr">
        <is>
          <t>-</t>
        </is>
      </c>
      <c r="M87" t="inlineStr">
        <is>
          <t>-</t>
        </is>
      </c>
      <c r="N87" t="inlineStr">
        <is>
          <t>-</t>
        </is>
      </c>
      <c r="O87" t="inlineStr">
        <is>
          <t>-</t>
        </is>
      </c>
    </row>
    <row r="88">
      <c r="A88" s="5" t="inlineStr">
        <is>
          <t>EBIT-Wachstum 1J in %</t>
        </is>
      </c>
      <c r="B88" s="5" t="inlineStr">
        <is>
          <t>EBIT Growth 1Y in %</t>
        </is>
      </c>
      <c r="C88" t="n">
        <v>31.94</v>
      </c>
      <c r="D88" t="n">
        <v>-10.54</v>
      </c>
      <c r="E88" t="n">
        <v>-0.23</v>
      </c>
      <c r="F88" t="n">
        <v>24.86</v>
      </c>
      <c r="G88" t="n">
        <v>-40.75</v>
      </c>
      <c r="H88" t="n">
        <v>16.47</v>
      </c>
      <c r="I88" t="n">
        <v>-43.63</v>
      </c>
      <c r="J88" t="n">
        <v>-28.6</v>
      </c>
      <c r="K88" t="n">
        <v>-21.57</v>
      </c>
      <c r="L88" t="n">
        <v>14.04</v>
      </c>
      <c r="M88" t="n">
        <v>9.74</v>
      </c>
      <c r="N88" t="n">
        <v>3.88</v>
      </c>
      <c r="O88" t="inlineStr">
        <is>
          <t>-</t>
        </is>
      </c>
    </row>
    <row r="89">
      <c r="A89" s="5" t="inlineStr">
        <is>
          <t>EBIT-Wachstum 3J in %</t>
        </is>
      </c>
      <c r="B89" s="5" t="inlineStr">
        <is>
          <t>EBIT Growth 3Y in %</t>
        </is>
      </c>
      <c r="C89" t="n">
        <v>7.06</v>
      </c>
      <c r="D89" t="n">
        <v>4.7</v>
      </c>
      <c r="E89" t="n">
        <v>-5.37</v>
      </c>
      <c r="F89" t="n">
        <v>0.19</v>
      </c>
      <c r="G89" t="n">
        <v>-22.64</v>
      </c>
      <c r="H89" t="n">
        <v>-18.59</v>
      </c>
      <c r="I89" t="n">
        <v>-31.27</v>
      </c>
      <c r="J89" t="n">
        <v>-12.04</v>
      </c>
      <c r="K89" t="n">
        <v>0.74</v>
      </c>
      <c r="L89" t="n">
        <v>9.220000000000001</v>
      </c>
      <c r="M89" t="n">
        <v>4.54</v>
      </c>
      <c r="N89" t="inlineStr">
        <is>
          <t>-</t>
        </is>
      </c>
      <c r="O89" t="inlineStr">
        <is>
          <t>-</t>
        </is>
      </c>
    </row>
    <row r="90">
      <c r="A90" s="5" t="inlineStr">
        <is>
          <t>EBIT-Wachstum 5J in %</t>
        </is>
      </c>
      <c r="B90" s="5" t="inlineStr">
        <is>
          <t>EBIT Growth 5Y in %</t>
        </is>
      </c>
      <c r="C90" t="n">
        <v>1.06</v>
      </c>
      <c r="D90" t="n">
        <v>-2.04</v>
      </c>
      <c r="E90" t="n">
        <v>-8.66</v>
      </c>
      <c r="F90" t="n">
        <v>-14.33</v>
      </c>
      <c r="G90" t="n">
        <v>-23.62</v>
      </c>
      <c r="H90" t="n">
        <v>-12.66</v>
      </c>
      <c r="I90" t="n">
        <v>-14</v>
      </c>
      <c r="J90" t="n">
        <v>-4.5</v>
      </c>
      <c r="K90" t="n">
        <v>1.22</v>
      </c>
      <c r="L90" t="inlineStr">
        <is>
          <t>-</t>
        </is>
      </c>
      <c r="M90" t="inlineStr">
        <is>
          <t>-</t>
        </is>
      </c>
      <c r="N90" t="inlineStr">
        <is>
          <t>-</t>
        </is>
      </c>
      <c r="O90" t="inlineStr">
        <is>
          <t>-</t>
        </is>
      </c>
    </row>
    <row r="91">
      <c r="A91" s="5" t="inlineStr">
        <is>
          <t>EBIT-Wachstum 10J in %</t>
        </is>
      </c>
      <c r="B91" s="5" t="inlineStr">
        <is>
          <t>EBIT Growth 10Y in %</t>
        </is>
      </c>
      <c r="C91" t="n">
        <v>-5.8</v>
      </c>
      <c r="D91" t="n">
        <v>-8.02</v>
      </c>
      <c r="E91" t="n">
        <v>-6.58</v>
      </c>
      <c r="F91" t="n">
        <v>-6.56</v>
      </c>
      <c r="G91" t="inlineStr">
        <is>
          <t>-</t>
        </is>
      </c>
      <c r="H91" t="inlineStr">
        <is>
          <t>-</t>
        </is>
      </c>
      <c r="I91" t="inlineStr">
        <is>
          <t>-</t>
        </is>
      </c>
      <c r="J91" t="inlineStr">
        <is>
          <t>-</t>
        </is>
      </c>
      <c r="K91" t="inlineStr">
        <is>
          <t>-</t>
        </is>
      </c>
      <c r="L91" t="inlineStr">
        <is>
          <t>-</t>
        </is>
      </c>
      <c r="M91" t="inlineStr">
        <is>
          <t>-</t>
        </is>
      </c>
      <c r="N91" t="inlineStr">
        <is>
          <t>-</t>
        </is>
      </c>
      <c r="O91" t="inlineStr">
        <is>
          <t>-</t>
        </is>
      </c>
    </row>
    <row r="92">
      <c r="A92" s="5" t="inlineStr">
        <is>
          <t>Op.Cashflow Wachstum 1J in %</t>
        </is>
      </c>
      <c r="B92" s="5" t="inlineStr">
        <is>
          <t>Op.Cashflow Wachstum 1Y in %</t>
        </is>
      </c>
      <c r="C92" t="n">
        <v>0.92</v>
      </c>
      <c r="D92" t="n">
        <v>-12.92</v>
      </c>
      <c r="E92" t="n">
        <v>0.16</v>
      </c>
      <c r="F92" t="n">
        <v>-6.85</v>
      </c>
      <c r="G92" t="n">
        <v>-7.05</v>
      </c>
      <c r="H92" t="n">
        <v>106.57</v>
      </c>
      <c r="I92" t="n">
        <v>97.73999999999999</v>
      </c>
      <c r="J92" t="n">
        <v>-46.36</v>
      </c>
      <c r="K92" t="n">
        <v>-26.83</v>
      </c>
      <c r="L92" t="n">
        <v>-11.74</v>
      </c>
      <c r="M92" t="n">
        <v>15.61</v>
      </c>
      <c r="N92" t="n">
        <v>-25.08</v>
      </c>
      <c r="O92" t="inlineStr">
        <is>
          <t>-</t>
        </is>
      </c>
    </row>
    <row r="93">
      <c r="A93" s="5" t="inlineStr">
        <is>
          <t>Op.Cashflow Wachstum 3J in %</t>
        </is>
      </c>
      <c r="B93" s="5" t="inlineStr">
        <is>
          <t>Op.Cashflow Wachstum 3Y in %</t>
        </is>
      </c>
      <c r="C93" t="n">
        <v>-3.95</v>
      </c>
      <c r="D93" t="n">
        <v>-6.54</v>
      </c>
      <c r="E93" t="n">
        <v>-4.58</v>
      </c>
      <c r="F93" t="n">
        <v>30.89</v>
      </c>
      <c r="G93" t="n">
        <v>65.75</v>
      </c>
      <c r="H93" t="n">
        <v>52.65</v>
      </c>
      <c r="I93" t="n">
        <v>8.18</v>
      </c>
      <c r="J93" t="n">
        <v>-28.31</v>
      </c>
      <c r="K93" t="n">
        <v>-7.65</v>
      </c>
      <c r="L93" t="n">
        <v>-7.07</v>
      </c>
      <c r="M93" t="n">
        <v>-3.16</v>
      </c>
      <c r="N93" t="inlineStr">
        <is>
          <t>-</t>
        </is>
      </c>
      <c r="O93" t="inlineStr">
        <is>
          <t>-</t>
        </is>
      </c>
    </row>
    <row r="94">
      <c r="A94" s="5" t="inlineStr">
        <is>
          <t>Op.Cashflow Wachstum 5J in %</t>
        </is>
      </c>
      <c r="B94" s="5" t="inlineStr">
        <is>
          <t>Op.Cashflow Wachstum 5Y in %</t>
        </is>
      </c>
      <c r="C94" t="n">
        <v>-5.15</v>
      </c>
      <c r="D94" t="n">
        <v>15.98</v>
      </c>
      <c r="E94" t="n">
        <v>38.11</v>
      </c>
      <c r="F94" t="n">
        <v>28.81</v>
      </c>
      <c r="G94" t="n">
        <v>24.81</v>
      </c>
      <c r="H94" t="n">
        <v>23.88</v>
      </c>
      <c r="I94" t="n">
        <v>5.68</v>
      </c>
      <c r="J94" t="n">
        <v>-18.88</v>
      </c>
      <c r="K94" t="n">
        <v>-9.609999999999999</v>
      </c>
      <c r="L94" t="inlineStr">
        <is>
          <t>-</t>
        </is>
      </c>
      <c r="M94" t="inlineStr">
        <is>
          <t>-</t>
        </is>
      </c>
      <c r="N94" t="inlineStr">
        <is>
          <t>-</t>
        </is>
      </c>
      <c r="O94" t="inlineStr">
        <is>
          <t>-</t>
        </is>
      </c>
    </row>
    <row r="95">
      <c r="A95" s="5" t="inlineStr">
        <is>
          <t>Op.Cashflow Wachstum 10J in %</t>
        </is>
      </c>
      <c r="B95" s="5" t="inlineStr">
        <is>
          <t>Op.Cashflow Wachstum 10Y in %</t>
        </is>
      </c>
      <c r="C95" t="n">
        <v>9.359999999999999</v>
      </c>
      <c r="D95" t="n">
        <v>10.83</v>
      </c>
      <c r="E95" t="n">
        <v>9.619999999999999</v>
      </c>
      <c r="F95" t="n">
        <v>9.6</v>
      </c>
      <c r="G95" t="inlineStr">
        <is>
          <t>-</t>
        </is>
      </c>
      <c r="H95" t="inlineStr">
        <is>
          <t>-</t>
        </is>
      </c>
      <c r="I95" t="inlineStr">
        <is>
          <t>-</t>
        </is>
      </c>
      <c r="J95" t="inlineStr">
        <is>
          <t>-</t>
        </is>
      </c>
      <c r="K95" t="inlineStr">
        <is>
          <t>-</t>
        </is>
      </c>
      <c r="L95" t="inlineStr">
        <is>
          <t>-</t>
        </is>
      </c>
      <c r="M95" t="inlineStr">
        <is>
          <t>-</t>
        </is>
      </c>
      <c r="N95" t="inlineStr">
        <is>
          <t>-</t>
        </is>
      </c>
      <c r="O95" t="inlineStr">
        <is>
          <t>-</t>
        </is>
      </c>
    </row>
    <row r="96">
      <c r="A96" s="5" t="inlineStr">
        <is>
          <t>Working Capital in Mio</t>
        </is>
      </c>
      <c r="B96" s="5" t="inlineStr">
        <is>
          <t>Working Capital in M</t>
        </is>
      </c>
      <c r="C96" t="n">
        <v>-725</v>
      </c>
      <c r="D96" t="n">
        <v>-239</v>
      </c>
      <c r="E96" t="n">
        <v>1198</v>
      </c>
      <c r="F96" t="n">
        <v>-496</v>
      </c>
      <c r="G96" t="n">
        <v>-18</v>
      </c>
      <c r="H96" t="n">
        <v>-372</v>
      </c>
      <c r="I96" t="n">
        <v>-133</v>
      </c>
      <c r="J96" t="n">
        <v>-2758</v>
      </c>
      <c r="K96" t="n">
        <v>-2888</v>
      </c>
      <c r="L96" t="n">
        <v>-2549</v>
      </c>
      <c r="M96" t="n">
        <v>-532</v>
      </c>
      <c r="N96" t="n">
        <v>-2026</v>
      </c>
      <c r="O96" t="n">
        <v>-2517</v>
      </c>
      <c r="P96" t="n">
        <v>-2517</v>
      </c>
    </row>
  </sheetData>
  <pageMargins bottom="1" footer="0.5" header="0.5" left="0.75" right="0.75" top="1"/>
</worksheet>
</file>

<file path=xl/worksheets/sheet17.xml><?xml version="1.0" encoding="utf-8"?>
<worksheet xmlns="http://schemas.openxmlformats.org/spreadsheetml/2006/main">
  <sheetPr>
    <outlinePr summaryBelow="1" summaryRight="1"/>
    <pageSetUpPr/>
  </sheetPr>
  <dimension ref="A1:L89"/>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NN GROUP </t>
        </is>
      </c>
      <c r="B1" s="2" t="inlineStr">
        <is>
          <t>WKN: A115DY  ISIN: NL0010773842  Typ: Aktie</t>
        </is>
      </c>
      <c r="C1" s="2" t="inlineStr"/>
      <c r="D1" s="2" t="inlineStr"/>
      <c r="E1" s="2" t="inlineStr"/>
      <c r="F1" s="2">
        <f>HYPERLINK("aex_Stock_Data_EUR.xlsx#INDEX!A1",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+31-70-5130303</t>
        </is>
      </c>
      <c r="G4" t="inlineStr">
        <is>
          <t>13.02.2020</t>
        </is>
      </c>
      <c r="H4" t="inlineStr">
        <is>
          <t>Preliminary Results</t>
        </is>
      </c>
      <c r="J4" t="inlineStr">
        <is>
          <t>APG Asset Management N.V.</t>
        </is>
      </c>
      <c r="L4" t="inlineStr">
        <is>
          <t>3,00%</t>
        </is>
      </c>
    </row>
    <row r="5">
      <c r="A5" s="5" t="inlineStr">
        <is>
          <t>Ticker</t>
        </is>
      </c>
      <c r="B5" t="inlineStr">
        <is>
          <t>2NN</t>
        </is>
      </c>
      <c r="C5" s="5" t="inlineStr">
        <is>
          <t>Fax</t>
        </is>
      </c>
      <c r="D5" s="5" t="inlineStr"/>
      <c r="E5" t="inlineStr">
        <is>
          <t>+31-70-5130303</t>
        </is>
      </c>
      <c r="G5" t="inlineStr">
        <is>
          <t>30.03.2020</t>
        </is>
      </c>
      <c r="H5" t="inlineStr">
        <is>
          <t>Publication Of Annual Report</t>
        </is>
      </c>
      <c r="J5" t="inlineStr">
        <is>
          <t>BlackRock</t>
        </is>
      </c>
      <c r="L5" t="inlineStr">
        <is>
          <t>3,60%</t>
        </is>
      </c>
    </row>
    <row r="6">
      <c r="A6" s="5" t="inlineStr">
        <is>
          <t>Gelistet Seit / Listed Since</t>
        </is>
      </c>
      <c r="B6" t="inlineStr">
        <is>
          <t>-</t>
        </is>
      </c>
      <c r="C6" s="5" t="inlineStr">
        <is>
          <t>Internet</t>
        </is>
      </c>
      <c r="D6" s="5" t="inlineStr"/>
      <c r="E6" t="inlineStr">
        <is>
          <t>https://www.nn-group.com/Home.htm</t>
        </is>
      </c>
      <c r="G6" t="inlineStr">
        <is>
          <t>28.05.2020</t>
        </is>
      </c>
      <c r="H6" t="inlineStr">
        <is>
          <t>Annual General Meeting</t>
        </is>
      </c>
      <c r="J6" t="inlineStr">
        <is>
          <t>RRJ Capital II Ltd</t>
        </is>
      </c>
      <c r="L6" t="inlineStr">
        <is>
          <t>9,60%</t>
        </is>
      </c>
    </row>
    <row r="7">
      <c r="A7" s="5" t="inlineStr">
        <is>
          <t>Nominalwert / Nominal Value</t>
        </is>
      </c>
      <c r="B7" t="inlineStr">
        <is>
          <t>0,12</t>
        </is>
      </c>
      <c r="C7" s="5" t="inlineStr">
        <is>
          <t>Inv. Relations Telefon / Phone</t>
        </is>
      </c>
      <c r="D7" s="5" t="inlineStr"/>
      <c r="E7" t="inlineStr">
        <is>
          <t>+31-88-6635464</t>
        </is>
      </c>
      <c r="G7" t="inlineStr">
        <is>
          <t>06.08.2020</t>
        </is>
      </c>
      <c r="H7" t="inlineStr">
        <is>
          <t>Score Half Year</t>
        </is>
      </c>
      <c r="J7" t="inlineStr">
        <is>
          <t>Norges Bank</t>
        </is>
      </c>
      <c r="L7" t="inlineStr">
        <is>
          <t>4,91%</t>
        </is>
      </c>
    </row>
    <row r="8">
      <c r="A8" s="5" t="inlineStr">
        <is>
          <t>Land / Country</t>
        </is>
      </c>
      <c r="B8" t="inlineStr">
        <is>
          <t>Niederlande</t>
        </is>
      </c>
      <c r="C8" s="5" t="inlineStr">
        <is>
          <t>Inv. Relations E-Mail</t>
        </is>
      </c>
      <c r="D8" s="5" t="inlineStr"/>
      <c r="E8" t="inlineStr">
        <is>
          <t>investor.relations@nn-group.com</t>
        </is>
      </c>
      <c r="J8" t="inlineStr">
        <is>
          <t>Thornburg Investment</t>
        </is>
      </c>
      <c r="L8" t="inlineStr">
        <is>
          <t>3,03%</t>
        </is>
      </c>
    </row>
    <row r="9">
      <c r="A9" s="5" t="inlineStr">
        <is>
          <t>Währung / Currency</t>
        </is>
      </c>
      <c r="B9" t="inlineStr">
        <is>
          <t>EUR</t>
        </is>
      </c>
      <c r="C9" s="5" t="inlineStr">
        <is>
          <t>Kontaktperson / Contact Person</t>
        </is>
      </c>
      <c r="D9" s="5" t="inlineStr"/>
      <c r="E9" t="inlineStr">
        <is>
          <t>Jelmer Lantinga</t>
        </is>
      </c>
      <c r="J9" t="inlineStr">
        <is>
          <t>Franklin Mutual Series Fund Inc</t>
        </is>
      </c>
      <c r="L9" t="inlineStr">
        <is>
          <t>3,87%</t>
        </is>
      </c>
    </row>
    <row r="10">
      <c r="A10" s="5" t="inlineStr">
        <is>
          <t>Branche / Industry</t>
        </is>
      </c>
      <c r="B10" t="inlineStr">
        <is>
          <t>Insurance</t>
        </is>
      </c>
      <c r="C10" s="5" t="inlineStr"/>
      <c r="D10" s="5" t="inlineStr"/>
      <c r="J10" t="inlineStr">
        <is>
          <t>Freefloat</t>
        </is>
      </c>
      <c r="L10" t="inlineStr">
        <is>
          <t>71,99%</t>
        </is>
      </c>
    </row>
    <row r="11">
      <c r="A11" s="5" t="inlineStr">
        <is>
          <t>Sektor / Sector</t>
        </is>
      </c>
      <c r="B11" t="inlineStr">
        <is>
          <t>Financial Sector</t>
        </is>
      </c>
    </row>
    <row r="12">
      <c r="A12" s="5" t="inlineStr">
        <is>
          <t>Typ / Genre</t>
        </is>
      </c>
      <c r="B12" t="inlineStr">
        <is>
          <t>Stammaktie</t>
        </is>
      </c>
    </row>
    <row r="13">
      <c r="A13" s="5" t="inlineStr">
        <is>
          <t>Adresse / Address</t>
        </is>
      </c>
      <c r="B13" t="inlineStr">
        <is>
          <t>NN Group NVSchenkkade 65  NL-2595 AS Den Haag</t>
        </is>
      </c>
    </row>
    <row r="14">
      <c r="A14" s="5" t="inlineStr">
        <is>
          <t>Management</t>
        </is>
      </c>
      <c r="B14" t="inlineStr">
        <is>
          <t>David Knibbe, Delfin Rueda, Satish Bapat, Tjeerd Bosklopper, Dailah Nihot, Fabian Rupprecht, Janet Stuijt</t>
        </is>
      </c>
    </row>
    <row r="15">
      <c r="A15" s="5" t="inlineStr">
        <is>
          <t>Aufsichtsrat / Board</t>
        </is>
      </c>
      <c r="B15" t="inlineStr">
        <is>
          <t>David Cole, D.H. Harryvan, Hélène Vletter-van Dort, H.J.G. Hauser, J.W. Schoen, R.W. Jenkins, Robert Ruijter, Clara Streit</t>
        </is>
      </c>
    </row>
    <row r="16">
      <c r="A16" s="5" t="inlineStr">
        <is>
          <t>Beschreibung</t>
        </is>
      </c>
      <c r="B16" t="inlineStr">
        <is>
          <t>Die NN Group ist ein Versicherungs- und Finanzdienstleistungsunternehmen. Nach der Ausgliederung aus der ING Group ist der Konzern als eigenständige Gesellschaft tätig. Zur NN-Gruppe gehören die Nationale-Nederlanden, NN (vormals ING Insurance) und NN Investment Partners (vormals ING Investment Management). Die Produktsegmente sind in Altersversorgung, Versicherungen, Investments und Bankwesen strukturiert. Die umfangreiche Angebotspalette des Konzerns beinhaltet Produkte für die Altersversorgung, Lebens- und Nichtlebensversicherungen inklusive Krankheits-, Unfall-, Kfz- und Hausratsversicherungen wie auch unterschiedliche Anlageprodukte und Beratungsdienstleistungen für institutionelle und private Kunden. Im Weiteren werden für Privatkunden in den Niederlanden Bankdienstleistungen wie unter anderem Hypothekenfinanzierung, Konsumentenkredite und Verwaltung von Spareinlagen offeriert. Die NN Group betreut mehr als 15 Millionen Kunden hauptsächlich in Europa aber auch in den USA, in Asien und dem Mittleren Osten und hat seinen Firmensitz in Amsterdam, Holland. Copyright 2014 FINANCE BASE AG</t>
        </is>
      </c>
    </row>
    <row r="17">
      <c r="A17" s="5" t="inlineStr">
        <is>
          <t>Profile</t>
        </is>
      </c>
      <c r="B17" t="inlineStr">
        <is>
          <t>The NN Group is an insurance and financial services companies. After the spin-off from the ING Group, the Group operates as an independent company. For NN Group owns the Nationale-Nederlanden, NN (formerly ING Insurance) and NN Investment Partners (formerly ING Investment Management). The product segments are structured in pensions, insurance, investments and banking. The extensive product range of the Group includes products for pensions, life and non-life insurance including sickness, accident, car and household insurance as well as different investment products and advisory services for institutional and private clients. Banking services such as stores such mortgage financing, consumer loans and managing savings deposits for private customers in the Netherlands in addition. The NN Group serves more than 15 million customers mainly in Europe but also in the US, Asia and the Middle East and is headquartered in Amsterdam, Holland.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inlineStr"/>
      <c r="K19" s="5" t="inlineStr"/>
      <c r="L19" s="5" t="inlineStr"/>
    </row>
    <row r="20">
      <c r="A20" s="5" t="inlineStr">
        <is>
          <t>Gesamtertrag</t>
        </is>
      </c>
      <c r="B20" s="5" t="inlineStr">
        <is>
          <t>Total Income</t>
        </is>
      </c>
      <c r="C20" t="n">
        <v>20458</v>
      </c>
      <c r="D20" t="n">
        <v>20050</v>
      </c>
      <c r="E20" t="n">
        <v>17816</v>
      </c>
      <c r="F20" t="n">
        <v>14321</v>
      </c>
      <c r="G20" t="n">
        <v>13995</v>
      </c>
      <c r="H20" t="n">
        <v>13545</v>
      </c>
      <c r="I20" t="n">
        <v>11264</v>
      </c>
    </row>
    <row r="21">
      <c r="A21" s="5" t="inlineStr">
        <is>
          <t>Operatives Ergebnis (EBIT)</t>
        </is>
      </c>
      <c r="B21" s="5" t="inlineStr">
        <is>
          <t>EBIT Earning Before Interest &amp; Tax</t>
        </is>
      </c>
      <c r="C21" t="n">
        <v>2429</v>
      </c>
      <c r="D21" t="n">
        <v>1657</v>
      </c>
      <c r="E21" t="n">
        <v>2524</v>
      </c>
      <c r="F21" t="n">
        <v>1463</v>
      </c>
      <c r="G21" t="n">
        <v>1761</v>
      </c>
      <c r="H21" t="n">
        <v>762</v>
      </c>
      <c r="I21" t="n">
        <v>364</v>
      </c>
    </row>
    <row r="22">
      <c r="A22" s="5" t="inlineStr">
        <is>
          <t>Finanzergebnis</t>
        </is>
      </c>
      <c r="B22" s="5" t="inlineStr">
        <is>
          <t>Financial Result</t>
        </is>
      </c>
      <c r="C22" t="inlineStr">
        <is>
          <t>-</t>
        </is>
      </c>
      <c r="D22" t="inlineStr">
        <is>
          <t>-</t>
        </is>
      </c>
      <c r="E22" t="inlineStr">
        <is>
          <t>-</t>
        </is>
      </c>
      <c r="F22" t="inlineStr">
        <is>
          <t>-</t>
        </is>
      </c>
      <c r="G22" t="inlineStr">
        <is>
          <t>-</t>
        </is>
      </c>
      <c r="H22" t="inlineStr">
        <is>
          <t>-</t>
        </is>
      </c>
      <c r="I22" t="inlineStr">
        <is>
          <t>-</t>
        </is>
      </c>
    </row>
    <row r="23">
      <c r="A23" s="5" t="inlineStr">
        <is>
          <t>Ergebnis vor Steuer (EBT)</t>
        </is>
      </c>
      <c r="B23" s="5" t="inlineStr">
        <is>
          <t>EBT Earning Before Tax</t>
        </is>
      </c>
      <c r="C23" t="n">
        <v>2429</v>
      </c>
      <c r="D23" t="n">
        <v>1657</v>
      </c>
      <c r="E23" t="n">
        <v>2524</v>
      </c>
      <c r="F23" t="n">
        <v>1463</v>
      </c>
      <c r="G23" t="n">
        <v>1761</v>
      </c>
      <c r="H23" t="n">
        <v>762</v>
      </c>
      <c r="I23" t="n">
        <v>364</v>
      </c>
    </row>
    <row r="24">
      <c r="A24" s="5" t="inlineStr">
        <is>
          <t>Steuern auf Einkommen und Ertrag</t>
        </is>
      </c>
      <c r="B24" s="5" t="inlineStr">
        <is>
          <t>Taxes on income and earnings</t>
        </is>
      </c>
      <c r="C24" t="n">
        <v>444</v>
      </c>
      <c r="D24" t="n">
        <v>524</v>
      </c>
      <c r="E24" t="n">
        <v>391</v>
      </c>
      <c r="F24" t="n">
        <v>273</v>
      </c>
      <c r="G24" t="n">
        <v>166</v>
      </c>
      <c r="H24" t="n">
        <v>135</v>
      </c>
      <c r="I24" t="n">
        <v>54</v>
      </c>
    </row>
    <row r="25">
      <c r="A25" s="5" t="inlineStr">
        <is>
          <t>Ergebnis nach Steuer</t>
        </is>
      </c>
      <c r="B25" s="5" t="inlineStr">
        <is>
          <t>Earnings after tax</t>
        </is>
      </c>
      <c r="C25" t="n">
        <v>1985</v>
      </c>
      <c r="D25" t="n">
        <v>1133</v>
      </c>
      <c r="E25" t="n">
        <v>2132</v>
      </c>
      <c r="F25" t="n">
        <v>1190</v>
      </c>
      <c r="G25" t="n">
        <v>1595</v>
      </c>
      <c r="H25" t="n">
        <v>627</v>
      </c>
      <c r="I25" t="n">
        <v>310</v>
      </c>
    </row>
    <row r="26">
      <c r="A26" s="5" t="inlineStr">
        <is>
          <t>Minderheitenanteil</t>
        </is>
      </c>
      <c r="B26" s="5" t="inlineStr">
        <is>
          <t>Minority Share</t>
        </is>
      </c>
      <c r="C26" t="n">
        <v>-23</v>
      </c>
      <c r="D26" t="n">
        <v>-16</v>
      </c>
      <c r="E26" t="n">
        <v>-22</v>
      </c>
      <c r="F26" t="n">
        <v>-1</v>
      </c>
      <c r="G26" t="n">
        <v>-30</v>
      </c>
      <c r="H26" t="n">
        <v>-23</v>
      </c>
      <c r="I26" t="n">
        <v>-8</v>
      </c>
    </row>
    <row r="27">
      <c r="A27" s="5" t="inlineStr">
        <is>
          <t>Jahresüberschuss/-fehlbetrag</t>
        </is>
      </c>
      <c r="B27" s="5" t="inlineStr">
        <is>
          <t>Net Profit</t>
        </is>
      </c>
      <c r="C27" t="n">
        <v>1962</v>
      </c>
      <c r="D27" t="n">
        <v>1117</v>
      </c>
      <c r="E27" t="n">
        <v>2110</v>
      </c>
      <c r="F27" t="n">
        <v>1189</v>
      </c>
      <c r="G27" t="n">
        <v>1565</v>
      </c>
      <c r="H27" t="n">
        <v>588</v>
      </c>
      <c r="I27" t="n">
        <v>322</v>
      </c>
    </row>
    <row r="28">
      <c r="A28" s="5" t="inlineStr">
        <is>
          <t>Summe Aktiva</t>
        </is>
      </c>
      <c r="B28" s="5" t="inlineStr">
        <is>
          <t>Total Assets</t>
        </is>
      </c>
      <c r="C28" t="n">
        <v>248597</v>
      </c>
      <c r="D28" t="n">
        <v>224246</v>
      </c>
      <c r="E28" t="n">
        <v>227062</v>
      </c>
      <c r="F28" t="n">
        <v>168505</v>
      </c>
      <c r="G28" t="n">
        <v>162152</v>
      </c>
      <c r="H28" t="n">
        <v>165481</v>
      </c>
      <c r="I28" t="n">
        <v>145315</v>
      </c>
    </row>
    <row r="29">
      <c r="A29" s="5" t="inlineStr">
        <is>
          <t>Summe Fremdkapital</t>
        </is>
      </c>
      <c r="B29" s="5" t="inlineStr">
        <is>
          <t>Total Liabilities</t>
        </is>
      </c>
      <c r="C29" t="n">
        <v>215805</v>
      </c>
      <c r="D29" t="n">
        <v>199398</v>
      </c>
      <c r="E29" t="n">
        <v>202263</v>
      </c>
      <c r="F29" t="n">
        <v>144801</v>
      </c>
      <c r="G29" t="n">
        <v>140688</v>
      </c>
      <c r="H29" t="n">
        <v>144064</v>
      </c>
      <c r="I29" t="n">
        <v>131185</v>
      </c>
    </row>
    <row r="30">
      <c r="A30" s="5" t="inlineStr">
        <is>
          <t>Minderheitenanteil</t>
        </is>
      </c>
      <c r="B30" s="5" t="inlineStr">
        <is>
          <t>Minority Share</t>
        </is>
      </c>
      <c r="C30" t="n">
        <v>260</v>
      </c>
      <c r="D30" t="n">
        <v>234</v>
      </c>
      <c r="E30" t="n">
        <v>317</v>
      </c>
      <c r="F30" t="n">
        <v>12</v>
      </c>
      <c r="G30" t="n">
        <v>9</v>
      </c>
      <c r="H30" t="n">
        <v>76</v>
      </c>
      <c r="I30" t="n">
        <v>68</v>
      </c>
    </row>
    <row r="31">
      <c r="A31" s="5" t="inlineStr">
        <is>
          <t>Summe Eigenkapital</t>
        </is>
      </c>
      <c r="B31" s="5" t="inlineStr">
        <is>
          <t>Equity</t>
        </is>
      </c>
      <c r="C31" t="n">
        <v>32532</v>
      </c>
      <c r="D31" t="n">
        <v>24614</v>
      </c>
      <c r="E31" t="n">
        <v>24482</v>
      </c>
      <c r="F31" t="n">
        <v>23692</v>
      </c>
      <c r="G31" t="n">
        <v>21455</v>
      </c>
      <c r="H31" t="n">
        <v>21341</v>
      </c>
      <c r="I31" t="n">
        <v>14062</v>
      </c>
    </row>
    <row r="32">
      <c r="A32" s="5" t="inlineStr">
        <is>
          <t>Summe Passiva</t>
        </is>
      </c>
      <c r="B32" s="5" t="inlineStr">
        <is>
          <t>Liabilities &amp; Shareholder Equity</t>
        </is>
      </c>
      <c r="C32" t="n">
        <v>248597</v>
      </c>
      <c r="D32" t="n">
        <v>224246</v>
      </c>
      <c r="E32" t="n">
        <v>227062</v>
      </c>
      <c r="F32" t="n">
        <v>168505</v>
      </c>
      <c r="G32" t="n">
        <v>162152</v>
      </c>
      <c r="H32" t="n">
        <v>165481</v>
      </c>
      <c r="I32" t="n">
        <v>145315</v>
      </c>
    </row>
    <row r="33">
      <c r="A33" s="5" t="inlineStr">
        <is>
          <t>Mio.Aktien im Umlauf</t>
        </is>
      </c>
      <c r="B33" s="5" t="inlineStr">
        <is>
          <t>Million shares outstanding</t>
        </is>
      </c>
      <c r="C33" t="n">
        <v>343.56</v>
      </c>
      <c r="D33" t="n">
        <v>341.06</v>
      </c>
      <c r="E33" t="n">
        <v>340.75</v>
      </c>
      <c r="F33" t="n">
        <v>334.85</v>
      </c>
      <c r="G33" t="n">
        <v>338.58</v>
      </c>
      <c r="H33" t="n">
        <v>350.02</v>
      </c>
      <c r="I33" t="inlineStr">
        <is>
          <t>-</t>
        </is>
      </c>
    </row>
    <row r="34">
      <c r="A34" s="5" t="inlineStr">
        <is>
          <t>Gezeichnetes Kapital (in Mio.)</t>
        </is>
      </c>
      <c r="B34" s="5" t="inlineStr">
        <is>
          <t>Subscribed Capital in M</t>
        </is>
      </c>
      <c r="C34" t="n">
        <v>41</v>
      </c>
      <c r="D34" t="n">
        <v>41</v>
      </c>
      <c r="E34" t="n">
        <v>41</v>
      </c>
      <c r="F34" t="n">
        <v>40</v>
      </c>
      <c r="G34" t="n">
        <v>40</v>
      </c>
      <c r="H34" t="n">
        <v>42</v>
      </c>
      <c r="I34" t="inlineStr">
        <is>
          <t>-</t>
        </is>
      </c>
    </row>
    <row r="35">
      <c r="A35" s="5" t="inlineStr">
        <is>
          <t>Ergebnis je Aktie (brutto)</t>
        </is>
      </c>
      <c r="B35" s="5" t="inlineStr">
        <is>
          <t>Earnings per share</t>
        </is>
      </c>
      <c r="C35" t="n">
        <v>7.07</v>
      </c>
      <c r="D35" t="n">
        <v>4.86</v>
      </c>
      <c r="E35" t="n">
        <v>7.41</v>
      </c>
      <c r="F35" t="n">
        <v>4.37</v>
      </c>
      <c r="G35" t="n">
        <v>5.2</v>
      </c>
      <c r="H35" t="n">
        <v>2.18</v>
      </c>
      <c r="I35" t="inlineStr">
        <is>
          <t>-</t>
        </is>
      </c>
    </row>
    <row r="36">
      <c r="A36" s="5" t="inlineStr">
        <is>
          <t>Ergebnis je Aktie (unverwässert)</t>
        </is>
      </c>
      <c r="B36" s="5" t="inlineStr">
        <is>
          <t>Basic Earnings per share</t>
        </is>
      </c>
      <c r="C36" t="n">
        <v>5.76</v>
      </c>
      <c r="D36" t="n">
        <v>3.15</v>
      </c>
      <c r="E36" t="n">
        <v>6.21</v>
      </c>
      <c r="F36" t="n">
        <v>3.55</v>
      </c>
      <c r="G36" t="n">
        <v>4.51</v>
      </c>
      <c r="H36" t="n">
        <v>-0.05</v>
      </c>
      <c r="I36" t="n">
        <v>0.08</v>
      </c>
    </row>
    <row r="37">
      <c r="A37" s="5" t="inlineStr">
        <is>
          <t>Ergebnis je Aktie (verwässert)</t>
        </is>
      </c>
      <c r="B37" s="5" t="inlineStr">
        <is>
          <t>Diluted Earnings per share</t>
        </is>
      </c>
      <c r="C37" t="n">
        <v>5.75</v>
      </c>
      <c r="D37" t="n">
        <v>3.15</v>
      </c>
      <c r="E37" t="n">
        <v>6.2</v>
      </c>
      <c r="F37" t="n">
        <v>3.54</v>
      </c>
      <c r="G37" t="n">
        <v>4.49</v>
      </c>
      <c r="H37" t="n">
        <v>-0.05</v>
      </c>
      <c r="I37" t="n">
        <v>0.08</v>
      </c>
    </row>
    <row r="38">
      <c r="A38" s="5" t="inlineStr">
        <is>
          <t>Dividende je Aktie</t>
        </is>
      </c>
      <c r="B38" s="5" t="inlineStr">
        <is>
          <t>Dividend per share</t>
        </is>
      </c>
      <c r="C38" t="n">
        <v>2.16</v>
      </c>
      <c r="D38" t="n">
        <v>1.9</v>
      </c>
      <c r="E38" t="n">
        <v>1.66</v>
      </c>
      <c r="F38" t="n">
        <v>1.55</v>
      </c>
      <c r="G38" t="n">
        <v>1.51</v>
      </c>
      <c r="H38" t="n">
        <v>0.57</v>
      </c>
      <c r="I38" t="inlineStr">
        <is>
          <t>-</t>
        </is>
      </c>
    </row>
    <row r="39">
      <c r="A39" s="5" t="inlineStr">
        <is>
          <t>Dividendenausschüttung in Mio</t>
        </is>
      </c>
      <c r="B39" s="5" t="inlineStr">
        <is>
          <t>Dividend Payment in M</t>
        </is>
      </c>
      <c r="C39" t="n">
        <v>665</v>
      </c>
      <c r="D39" t="n">
        <v>637</v>
      </c>
      <c r="E39" t="n">
        <v>556</v>
      </c>
      <c r="F39" t="n">
        <v>502</v>
      </c>
      <c r="G39" t="n">
        <v>298</v>
      </c>
      <c r="H39" t="n">
        <v>271</v>
      </c>
      <c r="I39" t="inlineStr">
        <is>
          <t>-</t>
        </is>
      </c>
    </row>
    <row r="40">
      <c r="A40" s="5" t="inlineStr">
        <is>
          <t>Ertrag</t>
        </is>
      </c>
      <c r="B40" s="5" t="inlineStr">
        <is>
          <t>Income</t>
        </is>
      </c>
      <c r="C40" t="n">
        <v>59.55</v>
      </c>
      <c r="D40" t="n">
        <v>58.79</v>
      </c>
      <c r="E40" t="n">
        <v>52.28</v>
      </c>
      <c r="F40" t="n">
        <v>42.77</v>
      </c>
      <c r="G40" t="n">
        <v>41.33</v>
      </c>
      <c r="H40" t="n">
        <v>38.7</v>
      </c>
      <c r="I40" t="inlineStr">
        <is>
          <t>-</t>
        </is>
      </c>
    </row>
    <row r="41">
      <c r="A41" s="5" t="inlineStr">
        <is>
          <t>Buchwert je Aktie</t>
        </is>
      </c>
      <c r="B41" s="5" t="inlineStr">
        <is>
          <t>Book value per share</t>
        </is>
      </c>
      <c r="C41" t="n">
        <v>94.69</v>
      </c>
      <c r="D41" t="n">
        <v>72.17</v>
      </c>
      <c r="E41" t="n">
        <v>71.84999999999999</v>
      </c>
      <c r="F41" t="n">
        <v>70.75</v>
      </c>
      <c r="G41" t="n">
        <v>63.37</v>
      </c>
      <c r="H41" t="n">
        <v>60.97</v>
      </c>
      <c r="I41" t="inlineStr">
        <is>
          <t>-</t>
        </is>
      </c>
    </row>
    <row r="42">
      <c r="A42" s="5" t="inlineStr">
        <is>
          <t>Cashflow je Aktie</t>
        </is>
      </c>
      <c r="B42" s="5" t="inlineStr">
        <is>
          <t>Cashflow per share</t>
        </is>
      </c>
      <c r="C42" t="n">
        <v>8.02</v>
      </c>
      <c r="D42" t="n">
        <v>-7.3</v>
      </c>
      <c r="E42" t="n">
        <v>-15.62</v>
      </c>
      <c r="F42" t="n">
        <v>-6.36</v>
      </c>
      <c r="G42" t="n">
        <v>-20.1</v>
      </c>
      <c r="H42" t="n">
        <v>-12.67</v>
      </c>
      <c r="I42" t="inlineStr">
        <is>
          <t>-</t>
        </is>
      </c>
    </row>
    <row r="43">
      <c r="A43" s="5" t="inlineStr">
        <is>
          <t>Bilanzsumme je Aktie</t>
        </is>
      </c>
      <c r="B43" s="5" t="inlineStr">
        <is>
          <t>Total assets per share</t>
        </is>
      </c>
      <c r="C43" t="n">
        <v>723.6</v>
      </c>
      <c r="D43" t="n">
        <v>657.5</v>
      </c>
      <c r="E43" t="n">
        <v>666.36</v>
      </c>
      <c r="F43" t="n">
        <v>503.22</v>
      </c>
      <c r="G43" t="n">
        <v>478.92</v>
      </c>
      <c r="H43" t="n">
        <v>472.78</v>
      </c>
      <c r="I43" t="inlineStr">
        <is>
          <t>-</t>
        </is>
      </c>
    </row>
    <row r="44">
      <c r="A44" s="5" t="inlineStr">
        <is>
          <t>Personal am Ende des Jahres</t>
        </is>
      </c>
      <c r="B44" s="5" t="inlineStr">
        <is>
          <t>Staff at the end of year</t>
        </is>
      </c>
      <c r="C44" t="n">
        <v>14230</v>
      </c>
      <c r="D44" t="n">
        <v>14312</v>
      </c>
      <c r="E44" t="n">
        <v>14971</v>
      </c>
      <c r="F44" t="n">
        <v>11463</v>
      </c>
      <c r="G44" t="n">
        <v>11561</v>
      </c>
      <c r="H44" t="n">
        <v>12486</v>
      </c>
      <c r="I44" t="n">
        <v>19511</v>
      </c>
    </row>
    <row r="45">
      <c r="A45" s="5" t="inlineStr">
        <is>
          <t>Personalaufwand in Mio. EUR</t>
        </is>
      </c>
      <c r="B45" s="5" t="inlineStr">
        <is>
          <t>Personnel expenses in M</t>
        </is>
      </c>
      <c r="C45" t="n">
        <v>1564</v>
      </c>
      <c r="D45" t="n">
        <v>1521</v>
      </c>
      <c r="E45" t="n">
        <v>1517</v>
      </c>
      <c r="F45" t="n">
        <v>1174</v>
      </c>
      <c r="G45" t="n">
        <v>1172</v>
      </c>
      <c r="H45" t="n">
        <v>1736</v>
      </c>
      <c r="I45" t="n">
        <v>1178</v>
      </c>
    </row>
    <row r="46">
      <c r="A46" s="5" t="inlineStr">
        <is>
          <t>Aufwand je Mitarbeiter in EUR</t>
        </is>
      </c>
      <c r="B46" s="5" t="inlineStr">
        <is>
          <t>Effort per employee</t>
        </is>
      </c>
      <c r="C46" t="n">
        <v>109909</v>
      </c>
      <c r="D46" t="n">
        <v>106274</v>
      </c>
      <c r="E46" t="n">
        <v>101329</v>
      </c>
      <c r="F46" t="n">
        <v>102416</v>
      </c>
      <c r="G46" t="n">
        <v>101375</v>
      </c>
      <c r="H46" t="n">
        <v>139036</v>
      </c>
      <c r="I46" t="n">
        <v>60376</v>
      </c>
    </row>
    <row r="47">
      <c r="A47" s="5" t="inlineStr">
        <is>
          <t>Ertrag je Mitarbeiter in EUR</t>
        </is>
      </c>
      <c r="B47" s="5" t="inlineStr">
        <is>
          <t>Income per employee</t>
        </is>
      </c>
      <c r="C47" t="n">
        <v>1440000</v>
      </c>
      <c r="D47" t="n">
        <v>1400000</v>
      </c>
      <c r="E47" t="n">
        <v>1190000</v>
      </c>
      <c r="F47" t="n">
        <v>1250000</v>
      </c>
      <c r="G47" t="n">
        <v>1210000</v>
      </c>
      <c r="H47" t="n">
        <v>1080000</v>
      </c>
      <c r="I47" t="n">
        <v>577315</v>
      </c>
    </row>
    <row r="48">
      <c r="A48" s="5" t="inlineStr">
        <is>
          <t>Bruttoergebnis je Mitarbeiter in EUR</t>
        </is>
      </c>
      <c r="B48" s="5" t="inlineStr">
        <is>
          <t>Gross Profit per employee</t>
        </is>
      </c>
      <c r="C48" t="inlineStr">
        <is>
          <t>-</t>
        </is>
      </c>
      <c r="D48" t="inlineStr">
        <is>
          <t>-</t>
        </is>
      </c>
      <c r="E48" t="inlineStr">
        <is>
          <t>-</t>
        </is>
      </c>
      <c r="F48" t="inlineStr">
        <is>
          <t>-</t>
        </is>
      </c>
      <c r="G48" t="inlineStr">
        <is>
          <t>-</t>
        </is>
      </c>
      <c r="H48" t="inlineStr">
        <is>
          <t>-</t>
        </is>
      </c>
      <c r="I48" t="inlineStr">
        <is>
          <t>-</t>
        </is>
      </c>
    </row>
    <row r="49">
      <c r="A49" s="5" t="inlineStr">
        <is>
          <t>Gewinn je Mitarbeiter in EUR</t>
        </is>
      </c>
      <c r="B49" s="5" t="inlineStr">
        <is>
          <t>Earnings per employee</t>
        </is>
      </c>
      <c r="C49" t="n">
        <v>137878</v>
      </c>
      <c r="D49" t="n">
        <v>78046</v>
      </c>
      <c r="E49" t="n">
        <v>140939</v>
      </c>
      <c r="F49" t="n">
        <v>103725</v>
      </c>
      <c r="G49" t="n">
        <v>135369</v>
      </c>
      <c r="H49" t="n">
        <v>47093</v>
      </c>
      <c r="I49" t="n">
        <v>16504</v>
      </c>
    </row>
    <row r="50">
      <c r="A50" s="5" t="inlineStr">
        <is>
          <t>KGV (Kurs/Gewinn)</t>
        </is>
      </c>
      <c r="B50" s="5" t="inlineStr">
        <is>
          <t>PE (price/earnings)</t>
        </is>
      </c>
      <c r="C50" t="n">
        <v>5.9</v>
      </c>
      <c r="D50" t="n">
        <v>11</v>
      </c>
      <c r="E50" t="n">
        <v>5.8</v>
      </c>
      <c r="F50" t="n">
        <v>9.1</v>
      </c>
      <c r="G50" t="n">
        <v>7.2</v>
      </c>
      <c r="H50" t="inlineStr">
        <is>
          <t>-</t>
        </is>
      </c>
      <c r="I50" t="inlineStr">
        <is>
          <t>-</t>
        </is>
      </c>
    </row>
    <row r="51">
      <c r="A51" s="5" t="inlineStr">
        <is>
          <t>KUV (Kurs/Umsatz)</t>
        </is>
      </c>
      <c r="B51" s="5" t="inlineStr">
        <is>
          <t>PS (price/sales)</t>
        </is>
      </c>
      <c r="C51" t="n">
        <v>0.57</v>
      </c>
      <c r="D51" t="n">
        <v>0.59</v>
      </c>
      <c r="E51" t="n">
        <v>0.6899999999999999</v>
      </c>
      <c r="F51" t="n">
        <v>0.75</v>
      </c>
      <c r="G51" t="n">
        <v>0.79</v>
      </c>
      <c r="H51" t="n">
        <v>0.64</v>
      </c>
      <c r="I51" t="inlineStr">
        <is>
          <t>-</t>
        </is>
      </c>
    </row>
    <row r="52">
      <c r="A52" s="5" t="inlineStr">
        <is>
          <t>KBV (Kurs/Buchwert)</t>
        </is>
      </c>
      <c r="B52" s="5" t="inlineStr">
        <is>
          <t>PB (price/book value)</t>
        </is>
      </c>
      <c r="C52" t="n">
        <v>0.36</v>
      </c>
      <c r="D52" t="n">
        <v>0.48</v>
      </c>
      <c r="E52" t="n">
        <v>0.5</v>
      </c>
      <c r="F52" t="n">
        <v>0.45</v>
      </c>
      <c r="G52" t="n">
        <v>0.51</v>
      </c>
      <c r="H52" t="n">
        <v>0.41</v>
      </c>
      <c r="I52" t="inlineStr">
        <is>
          <t>-</t>
        </is>
      </c>
    </row>
    <row r="53">
      <c r="A53" s="5" t="inlineStr">
        <is>
          <t>KCV (Kurs/Cashflow)</t>
        </is>
      </c>
      <c r="B53" s="5" t="inlineStr">
        <is>
          <t>PC (price/cashflow)</t>
        </is>
      </c>
      <c r="C53" t="n">
        <v>4.22</v>
      </c>
      <c r="D53" t="n">
        <v>-4.76</v>
      </c>
      <c r="E53" t="n">
        <v>-2.31</v>
      </c>
      <c r="F53" t="n">
        <v>-5.06</v>
      </c>
      <c r="G53" t="n">
        <v>-1.62</v>
      </c>
      <c r="H53" t="n">
        <v>-1.96</v>
      </c>
      <c r="I53" t="inlineStr">
        <is>
          <t>-</t>
        </is>
      </c>
    </row>
    <row r="54">
      <c r="A54" s="5" t="inlineStr">
        <is>
          <t>Dividendenrendite in %</t>
        </is>
      </c>
      <c r="B54" s="5" t="inlineStr">
        <is>
          <t>Dividend Yield in %</t>
        </is>
      </c>
      <c r="C54" t="n">
        <v>6.39</v>
      </c>
      <c r="D54" t="n">
        <v>5.46</v>
      </c>
      <c r="E54" t="n">
        <v>4.6</v>
      </c>
      <c r="F54" t="n">
        <v>4.82</v>
      </c>
      <c r="G54" t="n">
        <v>4.64</v>
      </c>
      <c r="H54" t="n">
        <v>2.29</v>
      </c>
      <c r="I54" t="inlineStr">
        <is>
          <t>-</t>
        </is>
      </c>
    </row>
    <row r="55">
      <c r="A55" s="5" t="inlineStr">
        <is>
          <t>Gewinnrendite in %</t>
        </is>
      </c>
      <c r="B55" s="5" t="inlineStr">
        <is>
          <t>Return on profit in %</t>
        </is>
      </c>
      <c r="C55" t="n">
        <v>17</v>
      </c>
      <c r="D55" t="n">
        <v>9.1</v>
      </c>
      <c r="E55" t="n">
        <v>17.2</v>
      </c>
      <c r="F55" t="n">
        <v>11</v>
      </c>
      <c r="G55" t="n">
        <v>13.9</v>
      </c>
      <c r="H55" t="n">
        <v>-0.2</v>
      </c>
      <c r="I55" t="inlineStr">
        <is>
          <t>-</t>
        </is>
      </c>
    </row>
    <row r="56">
      <c r="A56" s="5" t="inlineStr">
        <is>
          <t>Eigenkapitalrendite in %</t>
        </is>
      </c>
      <c r="B56" s="5" t="inlineStr">
        <is>
          <t>Return on Equity in %</t>
        </is>
      </c>
      <c r="C56" t="n">
        <v>6.03</v>
      </c>
      <c r="D56" t="n">
        <v>4.54</v>
      </c>
      <c r="E56" t="n">
        <v>8.619999999999999</v>
      </c>
      <c r="F56" t="n">
        <v>5.02</v>
      </c>
      <c r="G56" t="n">
        <v>7.29</v>
      </c>
      <c r="H56" t="n">
        <v>2.76</v>
      </c>
      <c r="I56" t="n">
        <v>2.29</v>
      </c>
    </row>
    <row r="57">
      <c r="A57" s="5" t="inlineStr">
        <is>
          <t>Gesamtkapitalrendite in %</t>
        </is>
      </c>
      <c r="B57" s="5" t="inlineStr">
        <is>
          <t>Total Return on Investment in %</t>
        </is>
      </c>
      <c r="C57" t="n">
        <v>0.79</v>
      </c>
      <c r="D57" t="n">
        <v>0.5</v>
      </c>
      <c r="E57" t="n">
        <v>0.93</v>
      </c>
      <c r="F57" t="n">
        <v>0.71</v>
      </c>
      <c r="G57" t="n">
        <v>0.97</v>
      </c>
      <c r="H57" t="n">
        <v>0.36</v>
      </c>
      <c r="I57" t="n">
        <v>0.22</v>
      </c>
    </row>
    <row r="58">
      <c r="A58" s="5" t="inlineStr">
        <is>
          <t>Eigenkapitalquote in %</t>
        </is>
      </c>
      <c r="B58" s="5" t="inlineStr">
        <is>
          <t>Equity Ratio in %</t>
        </is>
      </c>
      <c r="C58" t="n">
        <v>13.09</v>
      </c>
      <c r="D58" t="n">
        <v>10.98</v>
      </c>
      <c r="E58" t="n">
        <v>10.78</v>
      </c>
      <c r="F58" t="n">
        <v>14.06</v>
      </c>
      <c r="G58" t="n">
        <v>13.23</v>
      </c>
      <c r="H58" t="n">
        <v>12.9</v>
      </c>
      <c r="I58" t="n">
        <v>9.68</v>
      </c>
    </row>
    <row r="59">
      <c r="A59" s="5" t="inlineStr">
        <is>
          <t>Fremdkapitalquote in %</t>
        </is>
      </c>
      <c r="B59" s="5" t="inlineStr">
        <is>
          <t>Debt Ratio in %</t>
        </is>
      </c>
      <c r="C59" t="n">
        <v>86.91</v>
      </c>
      <c r="D59" t="n">
        <v>89.02</v>
      </c>
      <c r="E59" t="n">
        <v>89.22</v>
      </c>
      <c r="F59" t="n">
        <v>85.94</v>
      </c>
      <c r="G59" t="n">
        <v>86.77</v>
      </c>
      <c r="H59" t="n">
        <v>87.09999999999999</v>
      </c>
      <c r="I59" t="n">
        <v>90.31999999999999</v>
      </c>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c r="B65" s="5" t="inlineStr"/>
    </row>
    <row r="66">
      <c r="A66" s="5" t="inlineStr">
        <is>
          <t>Gesamtkapitalrentabilität</t>
        </is>
      </c>
      <c r="B66" s="5" t="inlineStr">
        <is>
          <t>ROA Return on Assets in %</t>
        </is>
      </c>
      <c r="C66" t="n">
        <v>0.79</v>
      </c>
      <c r="D66" t="n">
        <v>0.5</v>
      </c>
      <c r="E66" t="n">
        <v>0.93</v>
      </c>
      <c r="F66" t="n">
        <v>0.71</v>
      </c>
      <c r="G66" t="n">
        <v>0.97</v>
      </c>
      <c r="H66" t="n">
        <v>0.36</v>
      </c>
    </row>
    <row r="67">
      <c r="A67" s="5" t="inlineStr">
        <is>
          <t>Ertrag des eingesetzten Kapitals</t>
        </is>
      </c>
      <c r="B67" s="5" t="inlineStr">
        <is>
          <t>ROCE Return on Cap. Empl. in %</t>
        </is>
      </c>
      <c r="C67" t="n">
        <v>0.99</v>
      </c>
      <c r="D67" t="n">
        <v>0.75</v>
      </c>
      <c r="E67" t="n">
        <v>1.12</v>
      </c>
      <c r="F67" t="n">
        <v>0.88</v>
      </c>
      <c r="G67" t="n">
        <v>1.1</v>
      </c>
      <c r="H67" t="n">
        <v>0.47</v>
      </c>
    </row>
    <row r="68">
      <c r="A68" s="5" t="inlineStr"/>
      <c r="B68" s="5" t="inlineStr"/>
    </row>
    <row r="69">
      <c r="A69" s="5" t="inlineStr"/>
      <c r="B69" s="5" t="inlineStr"/>
    </row>
    <row r="70">
      <c r="A70" s="5" t="inlineStr">
        <is>
          <t>Operativer Cashflow</t>
        </is>
      </c>
      <c r="B70" s="5" t="inlineStr">
        <is>
          <t>Operating Cashflow in M</t>
        </is>
      </c>
      <c r="C70" t="n">
        <v>1449.8232</v>
      </c>
      <c r="D70" t="n">
        <v>-1623.4456</v>
      </c>
      <c r="E70" t="n">
        <v>-787.1325000000001</v>
      </c>
      <c r="F70" t="n">
        <v>-1694.341</v>
      </c>
      <c r="G70" t="n">
        <v>-548.4996</v>
      </c>
      <c r="H70" t="n">
        <v>-686.0391999999999</v>
      </c>
    </row>
    <row r="71">
      <c r="A71" s="5" t="inlineStr">
        <is>
          <t>Aktienrückkauf</t>
        </is>
      </c>
      <c r="B71" s="5" t="inlineStr">
        <is>
          <t>Share Buyback in M</t>
        </is>
      </c>
      <c r="C71" t="n">
        <v>-2.5</v>
      </c>
      <c r="D71" t="n">
        <v>-0.3100000000000023</v>
      </c>
      <c r="E71" t="n">
        <v>-5.899999999999977</v>
      </c>
      <c r="F71" t="n">
        <v>3.729999999999961</v>
      </c>
      <c r="G71" t="n">
        <v>11.44</v>
      </c>
      <c r="H71" t="inlineStr">
        <is>
          <t>-</t>
        </is>
      </c>
    </row>
    <row r="72">
      <c r="A72" s="5" t="inlineStr"/>
      <c r="B72" s="5" t="inlineStr"/>
    </row>
    <row r="73">
      <c r="A73" s="5" t="inlineStr"/>
      <c r="B73" s="5" t="inlineStr"/>
    </row>
    <row r="74">
      <c r="A74" s="5" t="inlineStr"/>
      <c r="B74" s="5" t="inlineStr"/>
    </row>
    <row r="75">
      <c r="A75" s="5" t="inlineStr"/>
      <c r="B75" s="5" t="inlineStr"/>
    </row>
    <row r="76">
      <c r="A76" s="5" t="inlineStr">
        <is>
          <t>Gewinnwachstum 1J in %</t>
        </is>
      </c>
      <c r="B76" s="5" t="inlineStr">
        <is>
          <t>Earnings Growth 1Y in %</t>
        </is>
      </c>
      <c r="C76" t="n">
        <v>75.65000000000001</v>
      </c>
      <c r="D76" t="n">
        <v>-47.06</v>
      </c>
      <c r="E76" t="n">
        <v>77.45999999999999</v>
      </c>
      <c r="F76" t="n">
        <v>-24.03</v>
      </c>
      <c r="G76" t="n">
        <v>166.16</v>
      </c>
      <c r="H76" t="n">
        <v>82.61</v>
      </c>
    </row>
    <row r="77">
      <c r="A77" s="5" t="inlineStr">
        <is>
          <t>Gewinnwachstum 3J in %</t>
        </is>
      </c>
      <c r="B77" s="5" t="inlineStr">
        <is>
          <t>Earnings Growth 3Y in %</t>
        </is>
      </c>
      <c r="C77" t="n">
        <v>35.35</v>
      </c>
      <c r="D77" t="n">
        <v>2.12</v>
      </c>
      <c r="E77" t="n">
        <v>73.2</v>
      </c>
      <c r="F77" t="n">
        <v>74.91</v>
      </c>
      <c r="G77" t="inlineStr">
        <is>
          <t>-</t>
        </is>
      </c>
      <c r="H77" t="inlineStr">
        <is>
          <t>-</t>
        </is>
      </c>
    </row>
    <row r="78">
      <c r="A78" s="5" t="inlineStr">
        <is>
          <t>Gewinnwachstum 5J in %</t>
        </is>
      </c>
      <c r="B78" s="5" t="inlineStr">
        <is>
          <t>Earnings Growth 5Y in %</t>
        </is>
      </c>
      <c r="C78" t="n">
        <v>49.64</v>
      </c>
      <c r="D78" t="n">
        <v>51.03</v>
      </c>
      <c r="E78" t="inlineStr">
        <is>
          <t>-</t>
        </is>
      </c>
      <c r="F78" t="inlineStr">
        <is>
          <t>-</t>
        </is>
      </c>
      <c r="G78" t="inlineStr">
        <is>
          <t>-</t>
        </is>
      </c>
      <c r="H78" t="inlineStr">
        <is>
          <t>-</t>
        </is>
      </c>
    </row>
    <row r="79">
      <c r="A79" s="5" t="inlineStr">
        <is>
          <t>Gewinnwachstum 10J in %</t>
        </is>
      </c>
      <c r="B79" s="5" t="inlineStr">
        <is>
          <t>Earnings Growth 10Y in %</t>
        </is>
      </c>
      <c r="C79" t="inlineStr">
        <is>
          <t>-</t>
        </is>
      </c>
      <c r="D79" t="inlineStr">
        <is>
          <t>-</t>
        </is>
      </c>
      <c r="E79" t="inlineStr">
        <is>
          <t>-</t>
        </is>
      </c>
      <c r="F79" t="inlineStr">
        <is>
          <t>-</t>
        </is>
      </c>
      <c r="G79" t="inlineStr">
        <is>
          <t>-</t>
        </is>
      </c>
      <c r="H79" t="inlineStr">
        <is>
          <t>-</t>
        </is>
      </c>
    </row>
    <row r="80">
      <c r="A80" s="5" t="inlineStr">
        <is>
          <t>PEG Ratio</t>
        </is>
      </c>
      <c r="B80" s="5" t="inlineStr">
        <is>
          <t>KGW Kurs/Gewinn/Wachstum</t>
        </is>
      </c>
      <c r="C80" t="n">
        <v>0.12</v>
      </c>
      <c r="D80" t="n">
        <v>0.22</v>
      </c>
      <c r="E80" t="inlineStr">
        <is>
          <t>-</t>
        </is>
      </c>
      <c r="F80" t="inlineStr">
        <is>
          <t>-</t>
        </is>
      </c>
      <c r="G80" t="inlineStr">
        <is>
          <t>-</t>
        </is>
      </c>
      <c r="H80" t="inlineStr">
        <is>
          <t>-</t>
        </is>
      </c>
    </row>
    <row r="81">
      <c r="A81" s="5" t="inlineStr">
        <is>
          <t>EBIT-Wachstum 1J in %</t>
        </is>
      </c>
      <c r="B81" s="5" t="inlineStr">
        <is>
          <t>EBIT Growth 1Y in %</t>
        </is>
      </c>
      <c r="C81" t="n">
        <v>46.59</v>
      </c>
      <c r="D81" t="n">
        <v>-34.35</v>
      </c>
      <c r="E81" t="n">
        <v>72.52</v>
      </c>
      <c r="F81" t="n">
        <v>-16.92</v>
      </c>
      <c r="G81" t="n">
        <v>131.1</v>
      </c>
      <c r="H81" t="n">
        <v>109.34</v>
      </c>
    </row>
    <row r="82">
      <c r="A82" s="5" t="inlineStr">
        <is>
          <t>EBIT-Wachstum 3J in %</t>
        </is>
      </c>
      <c r="B82" s="5" t="inlineStr">
        <is>
          <t>EBIT Growth 3Y in %</t>
        </is>
      </c>
      <c r="C82" t="n">
        <v>28.25</v>
      </c>
      <c r="D82" t="n">
        <v>7.08</v>
      </c>
      <c r="E82" t="n">
        <v>62.23</v>
      </c>
      <c r="F82" t="n">
        <v>74.51000000000001</v>
      </c>
      <c r="G82" t="inlineStr">
        <is>
          <t>-</t>
        </is>
      </c>
      <c r="H82" t="inlineStr">
        <is>
          <t>-</t>
        </is>
      </c>
    </row>
    <row r="83">
      <c r="A83" s="5" t="inlineStr">
        <is>
          <t>EBIT-Wachstum 5J in %</t>
        </is>
      </c>
      <c r="B83" s="5" t="inlineStr">
        <is>
          <t>EBIT Growth 5Y in %</t>
        </is>
      </c>
      <c r="C83" t="n">
        <v>39.79</v>
      </c>
      <c r="D83" t="n">
        <v>52.34</v>
      </c>
      <c r="E83" t="inlineStr">
        <is>
          <t>-</t>
        </is>
      </c>
      <c r="F83" t="inlineStr">
        <is>
          <t>-</t>
        </is>
      </c>
      <c r="G83" t="inlineStr">
        <is>
          <t>-</t>
        </is>
      </c>
      <c r="H83" t="inlineStr">
        <is>
          <t>-</t>
        </is>
      </c>
    </row>
    <row r="84">
      <c r="A84" s="5" t="inlineStr">
        <is>
          <t>EBIT-Wachstum 10J in %</t>
        </is>
      </c>
      <c r="B84" s="5" t="inlineStr">
        <is>
          <t>EBIT Growth 10Y in %</t>
        </is>
      </c>
      <c r="C84" t="inlineStr">
        <is>
          <t>-</t>
        </is>
      </c>
      <c r="D84" t="inlineStr">
        <is>
          <t>-</t>
        </is>
      </c>
      <c r="E84" t="inlineStr">
        <is>
          <t>-</t>
        </is>
      </c>
      <c r="F84" t="inlineStr">
        <is>
          <t>-</t>
        </is>
      </c>
      <c r="G84" t="inlineStr">
        <is>
          <t>-</t>
        </is>
      </c>
      <c r="H84" t="inlineStr">
        <is>
          <t>-</t>
        </is>
      </c>
    </row>
    <row r="85">
      <c r="A85" s="5" t="inlineStr">
        <is>
          <t>Op.Cashflow Wachstum 1J in %</t>
        </is>
      </c>
      <c r="B85" s="5" t="inlineStr">
        <is>
          <t>Op.Cashflow Wachstum 1Y in %</t>
        </is>
      </c>
      <c r="C85" t="n">
        <v>-188.66</v>
      </c>
      <c r="D85" t="n">
        <v>106.06</v>
      </c>
      <c r="E85" t="n">
        <v>-54.35</v>
      </c>
      <c r="F85" t="n">
        <v>212.35</v>
      </c>
      <c r="G85" t="n">
        <v>-17.35</v>
      </c>
      <c r="H85" t="inlineStr">
        <is>
          <t>-</t>
        </is>
      </c>
    </row>
    <row r="86">
      <c r="A86" s="5" t="inlineStr">
        <is>
          <t>Op.Cashflow Wachstum 3J in %</t>
        </is>
      </c>
      <c r="B86" s="5" t="inlineStr">
        <is>
          <t>Op.Cashflow Wachstum 3Y in %</t>
        </is>
      </c>
      <c r="C86" t="n">
        <v>-45.65</v>
      </c>
      <c r="D86" t="n">
        <v>88.02</v>
      </c>
      <c r="E86" t="n">
        <v>46.88</v>
      </c>
      <c r="F86" t="inlineStr">
        <is>
          <t>-</t>
        </is>
      </c>
      <c r="G86" t="inlineStr">
        <is>
          <t>-</t>
        </is>
      </c>
      <c r="H86" t="inlineStr">
        <is>
          <t>-</t>
        </is>
      </c>
    </row>
    <row r="87">
      <c r="A87" s="5" t="inlineStr">
        <is>
          <t>Op.Cashflow Wachstum 5J in %</t>
        </is>
      </c>
      <c r="B87" s="5" t="inlineStr">
        <is>
          <t>Op.Cashflow Wachstum 5Y in %</t>
        </is>
      </c>
      <c r="C87" t="n">
        <v>11.61</v>
      </c>
      <c r="D87" t="inlineStr">
        <is>
          <t>-</t>
        </is>
      </c>
      <c r="E87" t="inlineStr">
        <is>
          <t>-</t>
        </is>
      </c>
      <c r="F87" t="inlineStr">
        <is>
          <t>-</t>
        </is>
      </c>
      <c r="G87" t="inlineStr">
        <is>
          <t>-</t>
        </is>
      </c>
      <c r="H87" t="inlineStr">
        <is>
          <t>-</t>
        </is>
      </c>
    </row>
    <row r="88">
      <c r="A88" s="5" t="inlineStr">
        <is>
          <t>Op.Cashflow Wachstum 10J in %</t>
        </is>
      </c>
      <c r="B88" s="5" t="inlineStr">
        <is>
          <t>Op.Cashflow Wachstum 10Y in %</t>
        </is>
      </c>
      <c r="C88" t="inlineStr">
        <is>
          <t>-</t>
        </is>
      </c>
      <c r="D88" t="inlineStr">
        <is>
          <t>-</t>
        </is>
      </c>
      <c r="E88" t="inlineStr">
        <is>
          <t>-</t>
        </is>
      </c>
      <c r="F88" t="inlineStr">
        <is>
          <t>-</t>
        </is>
      </c>
      <c r="G88" t="inlineStr">
        <is>
          <t>-</t>
        </is>
      </c>
      <c r="H88" t="inlineStr">
        <is>
          <t>-</t>
        </is>
      </c>
    </row>
    <row r="89">
      <c r="A89" s="5" t="inlineStr">
        <is>
          <t>Verschuldungsgrad in %</t>
        </is>
      </c>
      <c r="B89" s="5" t="inlineStr">
        <is>
          <t>Finance Gearing in %</t>
        </is>
      </c>
      <c r="C89" t="n">
        <v>664.16</v>
      </c>
      <c r="D89" t="n">
        <v>811.05</v>
      </c>
      <c r="E89" t="n">
        <v>827.47</v>
      </c>
      <c r="F89" t="n">
        <v>611.23</v>
      </c>
      <c r="G89" t="n">
        <v>655.78</v>
      </c>
      <c r="H89" t="n">
        <v>675.41</v>
      </c>
      <c r="I89" t="n">
        <v>933.39</v>
      </c>
    </row>
  </sheetData>
  <pageMargins bottom="1" footer="0.5" header="0.5" left="0.75" right="0.75" top="1"/>
</worksheet>
</file>

<file path=xl/worksheets/sheet18.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9"/>
    <col customWidth="1" max="14" min="14" width="20"/>
    <col customWidth="1" max="15" min="15" width="20"/>
    <col customWidth="1" max="16" min="16" width="20"/>
    <col customWidth="1" max="17" min="17" width="20"/>
    <col customWidth="1" max="18" min="18" width="10"/>
    <col customWidth="1" max="19" min="19" width="10"/>
    <col customWidth="1" max="20" min="20" width="20"/>
    <col customWidth="1" max="21" min="21" width="20"/>
    <col customWidth="1" max="22" min="22" width="10"/>
    <col customWidth="1" max="23" min="23" width="10"/>
  </cols>
  <sheetData>
    <row r="1">
      <c r="A1" s="1" t="inlineStr">
        <is>
          <t xml:space="preserve">PHILIPS ELECTRONICS </t>
        </is>
      </c>
      <c r="B1" s="2" t="inlineStr">
        <is>
          <t>WKN: 940602  ISIN: NL0000009538  US-Symbol:PHGFF  Typ: Aktie</t>
        </is>
      </c>
      <c r="C1" s="2" t="inlineStr"/>
      <c r="D1" s="2" t="inlineStr"/>
      <c r="E1" s="2" t="inlineStr"/>
      <c r="F1" s="2">
        <f>HYPERLINK("aex_Stock_Data_EUR.xlsx#INDEX!A1",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1891</t>
        </is>
      </c>
      <c r="C4" s="5" t="inlineStr">
        <is>
          <t>Telefon / Phone</t>
        </is>
      </c>
      <c r="D4" s="5" t="inlineStr"/>
      <c r="E4" t="inlineStr">
        <is>
          <t>+31-40-27-91111</t>
        </is>
      </c>
      <c r="G4" t="inlineStr">
        <is>
          <t>28.01.2020</t>
        </is>
      </c>
      <c r="H4" t="inlineStr">
        <is>
          <t>Q4 Result</t>
        </is>
      </c>
      <c r="J4" t="inlineStr">
        <is>
          <t>Freefloat</t>
        </is>
      </c>
      <c r="L4" t="inlineStr">
        <is>
          <t>100,00%</t>
        </is>
      </c>
    </row>
    <row r="5">
      <c r="A5" s="5" t="inlineStr">
        <is>
          <t>Ticker</t>
        </is>
      </c>
      <c r="B5" t="inlineStr">
        <is>
          <t>PHI1</t>
        </is>
      </c>
      <c r="C5" s="5" t="inlineStr">
        <is>
          <t>Fax</t>
        </is>
      </c>
      <c r="D5" s="5" t="inlineStr"/>
      <c r="E5" t="inlineStr">
        <is>
          <t>-</t>
        </is>
      </c>
      <c r="G5" t="inlineStr">
        <is>
          <t>25.02.2020</t>
        </is>
      </c>
      <c r="H5" t="inlineStr">
        <is>
          <t>Publication Of Annual Report</t>
        </is>
      </c>
    </row>
    <row r="6">
      <c r="A6" s="5" t="inlineStr">
        <is>
          <t>Gelistet Seit / Listed Since</t>
        </is>
      </c>
      <c r="B6" t="inlineStr">
        <is>
          <t>-</t>
        </is>
      </c>
      <c r="C6" s="5" t="inlineStr">
        <is>
          <t>Internet</t>
        </is>
      </c>
      <c r="D6" s="5" t="inlineStr"/>
      <c r="E6" t="inlineStr">
        <is>
          <t>http://www.philips.com</t>
        </is>
      </c>
      <c r="G6" t="inlineStr">
        <is>
          <t>20.04.2020</t>
        </is>
      </c>
      <c r="H6" t="inlineStr">
        <is>
          <t>Result Q1</t>
        </is>
      </c>
    </row>
    <row r="7">
      <c r="A7" s="5" t="inlineStr">
        <is>
          <t>Nominalwert / Nominal Value</t>
        </is>
      </c>
      <c r="B7" t="inlineStr">
        <is>
          <t>0,20</t>
        </is>
      </c>
      <c r="C7" s="5" t="inlineStr">
        <is>
          <t>Inv. Relations Telefon / Phone</t>
        </is>
      </c>
      <c r="D7" s="5" t="inlineStr"/>
      <c r="E7" t="inlineStr">
        <is>
          <t>+31-20-59-77-222</t>
        </is>
      </c>
      <c r="G7" t="inlineStr">
        <is>
          <t>30.04.2020</t>
        </is>
      </c>
      <c r="H7" t="inlineStr">
        <is>
          <t>Annual General Meeting</t>
        </is>
      </c>
    </row>
    <row r="8">
      <c r="A8" s="5" t="inlineStr">
        <is>
          <t>Land / Country</t>
        </is>
      </c>
      <c r="B8" t="inlineStr">
        <is>
          <t>Niederlande</t>
        </is>
      </c>
      <c r="C8" s="5" t="inlineStr">
        <is>
          <t>Inv. Relations E-Mail</t>
        </is>
      </c>
      <c r="D8" s="5" t="inlineStr"/>
      <c r="E8" t="inlineStr">
        <is>
          <t>investor.relations@philips.com</t>
        </is>
      </c>
      <c r="G8" t="inlineStr">
        <is>
          <t>20.07.2020</t>
        </is>
      </c>
      <c r="H8" t="inlineStr">
        <is>
          <t>Score Half Year</t>
        </is>
      </c>
    </row>
    <row r="9">
      <c r="A9" s="5" t="inlineStr">
        <is>
          <t>Währung / Currency</t>
        </is>
      </c>
      <c r="B9" t="inlineStr">
        <is>
          <t>EUR</t>
        </is>
      </c>
      <c r="C9" s="5" t="inlineStr">
        <is>
          <t>Kontaktperson / Contact Person</t>
        </is>
      </c>
      <c r="D9" s="5" t="inlineStr"/>
      <c r="E9" t="inlineStr">
        <is>
          <t>Leandro Mazzoni</t>
        </is>
      </c>
      <c r="G9" t="inlineStr">
        <is>
          <t>19.10.2020</t>
        </is>
      </c>
      <c r="H9" t="inlineStr">
        <is>
          <t>Q3 Earnings</t>
        </is>
      </c>
    </row>
    <row r="10">
      <c r="A10" s="5" t="inlineStr">
        <is>
          <t>Branche / Industry</t>
        </is>
      </c>
      <c r="B10" t="inlineStr">
        <is>
          <t>Electrotechnology</t>
        </is>
      </c>
      <c r="C10" s="5" t="inlineStr"/>
      <c r="D10" s="5" t="inlineStr"/>
    </row>
    <row r="11">
      <c r="A11" s="5" t="inlineStr">
        <is>
          <t>Sektor / Sector</t>
        </is>
      </c>
      <c r="B11" t="inlineStr">
        <is>
          <t>Technology</t>
        </is>
      </c>
    </row>
    <row r="12">
      <c r="A12" s="5" t="inlineStr">
        <is>
          <t>Typ / Genre</t>
        </is>
      </c>
      <c r="B12" t="inlineStr">
        <is>
          <t>Inhaberaktie</t>
        </is>
      </c>
    </row>
    <row r="13">
      <c r="A13" s="5" t="inlineStr">
        <is>
          <t>Adresse / Address</t>
        </is>
      </c>
      <c r="B13" t="inlineStr">
        <is>
          <t>Koninklijke Philips N.V.Amstelplein 2, Philips Center, Breitner Tower  NL-1070 MX Amsterdam</t>
        </is>
      </c>
    </row>
    <row r="14">
      <c r="A14" s="5" t="inlineStr">
        <is>
          <t>Management</t>
        </is>
      </c>
      <c r="B14" t="inlineStr">
        <is>
          <t>Frans von Houten, Sophie Bechu, Abhijit Bhattacharya, Rob Cascella, Marnix van Ginneken, Andy Ho, Roy Jakobs, Henk de Jong, Bert van Meurs, Vitor Rocha, Daniela Seabrook, Jeroen Tas</t>
        </is>
      </c>
    </row>
    <row r="15">
      <c r="A15" s="5" t="inlineStr">
        <is>
          <t>Aufsichtsrat / Board</t>
        </is>
      </c>
      <c r="B15" t="inlineStr">
        <is>
          <t>Jeroen van der Veer, Neelam Dhawan, Liz Doherty, Orit Gadiesh, Marc Harrison, Christine Poon, David Pyott, Paul Stoffels</t>
        </is>
      </c>
    </row>
    <row r="16">
      <c r="A16" s="5" t="inlineStr">
        <is>
          <t>Beschreibung</t>
        </is>
      </c>
      <c r="B16" t="inlineStr">
        <is>
          <t>Koninklijke Philips N.V. ist ein weltweit führender Technologie- und Healthcarekonzern. Das niederländische Unternehmen ist in erster Linie auf Healthcare- und Gesundheitsprodukte ausgerichtet und besetzt marktführende Positionen in den Bereichen Kardiologie, Notfallmedizin und Gesundheitsversorgung. Die Produktpalette des Unternehmens versorgt Fachkräfte und Patienten in jedem Stadium des Krankheitsverlauf: von der Vorsorge über die Diagnose und Behandlung bis hin zur Patientenüberwachung und dem aktiven Gesundheitsmanagement sowohl stationär als auch im Heimbereich. Darüber hinaus bietet der Konzern Produkte für Privatpersonen, die sich auf die Bereiche Gesundheit und Wohlbefinden konzentrieren. Die Geschäftstätigkeiten um Leuchtmittel und Beleuchtungssysteme spaltete Philips 2016 als eigenständiges Unternehmen mit dem Namen Philips Lighting N.V. ab. Copyright 2014 FINANCE BASE AG</t>
        </is>
      </c>
    </row>
    <row r="17">
      <c r="A17" s="5" t="inlineStr">
        <is>
          <t>Profile</t>
        </is>
      </c>
      <c r="B17" t="inlineStr">
        <is>
          <t>Koninklijke Philips N.V. is a leading global Technology and Health Care Group. The Dutch company is focused primarily on healthcare and health products and occupies leading market positions in the areas of cardiology, emergency medicine and health care. The company's product range provides professionals and patients in any stage of the disease: from prevention to diagnosis and treatment to patient monitoring and the active health management both stationary and in the home. The Group also offers products for individuals that focus on health and wellbeing. The business activities of lamps and lighting systems split Philips in 2016 as an independent company under the name Philips Lighting N.V. from.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19482</v>
      </c>
      <c r="D20" t="n">
        <v>18121</v>
      </c>
      <c r="E20" t="n">
        <v>17780</v>
      </c>
      <c r="F20" t="n">
        <v>24516</v>
      </c>
      <c r="G20" t="n">
        <v>24244</v>
      </c>
      <c r="H20" t="n">
        <v>21391</v>
      </c>
      <c r="I20" t="n">
        <v>23329</v>
      </c>
      <c r="J20" t="n">
        <v>24788</v>
      </c>
      <c r="K20" t="n">
        <v>22579</v>
      </c>
      <c r="L20" t="n">
        <v>25419</v>
      </c>
      <c r="M20" t="n">
        <v>23189</v>
      </c>
      <c r="N20" t="n">
        <v>26385</v>
      </c>
      <c r="O20" t="n">
        <v>26793</v>
      </c>
      <c r="P20" t="n">
        <v>26976</v>
      </c>
      <c r="Q20" t="n">
        <v>30395</v>
      </c>
      <c r="R20" t="n">
        <v>30319</v>
      </c>
      <c r="S20" t="n">
        <v>29037</v>
      </c>
      <c r="T20" t="n">
        <v>31820</v>
      </c>
      <c r="U20" t="n">
        <v>32339</v>
      </c>
      <c r="V20" t="n">
        <v>37862</v>
      </c>
      <c r="W20" t="n">
        <v>31459</v>
      </c>
    </row>
    <row r="21">
      <c r="A21" s="5" t="inlineStr">
        <is>
          <t>Bruttoergebnis vom Umsatz</t>
        </is>
      </c>
      <c r="B21" s="5" t="inlineStr">
        <is>
          <t>Gross Profit</t>
        </is>
      </c>
      <c r="C21" t="n">
        <v>8875</v>
      </c>
      <c r="D21" t="n">
        <v>8554</v>
      </c>
      <c r="E21" t="n">
        <v>8181</v>
      </c>
      <c r="F21" t="n">
        <v>10612</v>
      </c>
      <c r="G21" t="n">
        <v>9856</v>
      </c>
      <c r="H21" t="n">
        <v>8206</v>
      </c>
      <c r="I21" t="n">
        <v>9688</v>
      </c>
      <c r="J21" t="n">
        <v>9409</v>
      </c>
      <c r="K21" t="n">
        <v>8647</v>
      </c>
      <c r="L21" t="n">
        <v>9546</v>
      </c>
      <c r="M21" t="n">
        <v>8079</v>
      </c>
      <c r="N21" t="n">
        <v>8495</v>
      </c>
      <c r="O21" t="n">
        <v>9169</v>
      </c>
      <c r="P21" t="n">
        <v>8295</v>
      </c>
      <c r="Q21" t="n">
        <v>9818</v>
      </c>
      <c r="R21" t="n">
        <v>10164</v>
      </c>
      <c r="S21" t="n">
        <v>9479</v>
      </c>
      <c r="T21" t="n">
        <v>9914</v>
      </c>
      <c r="U21" t="n">
        <v>9154</v>
      </c>
      <c r="V21" t="n">
        <v>12020</v>
      </c>
      <c r="W21" t="n">
        <v>9350</v>
      </c>
    </row>
    <row r="22">
      <c r="A22" s="5" t="inlineStr">
        <is>
          <t>Operatives Ergebnis (EBIT)</t>
        </is>
      </c>
      <c r="B22" s="5" t="inlineStr">
        <is>
          <t>EBIT Earning Before Interest &amp; Tax</t>
        </is>
      </c>
      <c r="C22" t="n">
        <v>1644</v>
      </c>
      <c r="D22" t="n">
        <v>1719</v>
      </c>
      <c r="E22" t="n">
        <v>1517</v>
      </c>
      <c r="F22" t="n">
        <v>1882</v>
      </c>
      <c r="G22" t="n">
        <v>992</v>
      </c>
      <c r="H22" t="n">
        <v>486</v>
      </c>
      <c r="I22" t="n">
        <v>1991</v>
      </c>
      <c r="J22" t="n">
        <v>1030</v>
      </c>
      <c r="K22" t="n">
        <v>-269</v>
      </c>
      <c r="L22" t="n">
        <v>2065</v>
      </c>
      <c r="M22" t="n">
        <v>614</v>
      </c>
      <c r="N22" t="n">
        <v>317</v>
      </c>
      <c r="O22" t="n">
        <v>1852</v>
      </c>
      <c r="P22" t="n">
        <v>1183</v>
      </c>
      <c r="Q22" t="n">
        <v>1779</v>
      </c>
      <c r="R22" t="n">
        <v>1607</v>
      </c>
      <c r="S22" t="n">
        <v>488</v>
      </c>
      <c r="T22" t="n">
        <v>420</v>
      </c>
      <c r="U22" t="n">
        <v>-1614</v>
      </c>
      <c r="V22" t="n">
        <v>2755</v>
      </c>
      <c r="W22" t="n">
        <v>1363</v>
      </c>
    </row>
    <row r="23">
      <c r="A23" s="5" t="inlineStr">
        <is>
          <t>Finanzergebnis</t>
        </is>
      </c>
      <c r="B23" s="5" t="inlineStr">
        <is>
          <t>Financial Result</t>
        </is>
      </c>
      <c r="C23" t="n">
        <v>-115</v>
      </c>
      <c r="D23" t="n">
        <v>-216</v>
      </c>
      <c r="E23" t="n">
        <v>-140</v>
      </c>
      <c r="F23" t="n">
        <v>-493</v>
      </c>
      <c r="G23" t="n">
        <v>-369</v>
      </c>
      <c r="H23" t="n">
        <v>-301</v>
      </c>
      <c r="I23" t="n">
        <v>-330</v>
      </c>
      <c r="J23" t="n">
        <v>-246</v>
      </c>
      <c r="K23" t="n">
        <v>-240</v>
      </c>
      <c r="L23" t="n">
        <v>-122</v>
      </c>
      <c r="M23" t="n">
        <v>-166</v>
      </c>
      <c r="N23" t="n">
        <v>-225</v>
      </c>
      <c r="O23" t="n">
        <v>2613</v>
      </c>
      <c r="P23" t="n">
        <v>34</v>
      </c>
      <c r="Q23" t="n">
        <v>108</v>
      </c>
      <c r="R23" t="n">
        <v>216</v>
      </c>
      <c r="S23" t="n">
        <v>-244</v>
      </c>
      <c r="T23" t="n">
        <v>-2227</v>
      </c>
      <c r="U23" t="n">
        <v>-672</v>
      </c>
      <c r="V23" t="n">
        <v>3514</v>
      </c>
      <c r="W23" t="n">
        <v>420</v>
      </c>
    </row>
    <row r="24">
      <c r="A24" s="5" t="inlineStr">
        <is>
          <t>Ergebnis vor Steuer (EBT)</t>
        </is>
      </c>
      <c r="B24" s="5" t="inlineStr">
        <is>
          <t>EBT Earning Before Tax</t>
        </is>
      </c>
      <c r="C24" t="n">
        <v>1529</v>
      </c>
      <c r="D24" t="n">
        <v>1503</v>
      </c>
      <c r="E24" t="n">
        <v>1377</v>
      </c>
      <c r="F24" t="n">
        <v>1389</v>
      </c>
      <c r="G24" t="n">
        <v>623</v>
      </c>
      <c r="H24" t="n">
        <v>185</v>
      </c>
      <c r="I24" t="n">
        <v>1661</v>
      </c>
      <c r="J24" t="n">
        <v>784</v>
      </c>
      <c r="K24" t="n">
        <v>-509</v>
      </c>
      <c r="L24" t="n">
        <v>1943</v>
      </c>
      <c r="M24" t="n">
        <v>448</v>
      </c>
      <c r="N24" t="n">
        <v>92</v>
      </c>
      <c r="O24" t="n">
        <v>4465</v>
      </c>
      <c r="P24" t="n">
        <v>1217</v>
      </c>
      <c r="Q24" t="n">
        <v>1887</v>
      </c>
      <c r="R24" t="n">
        <v>1823</v>
      </c>
      <c r="S24" t="n">
        <v>244</v>
      </c>
      <c r="T24" t="n">
        <v>-1807</v>
      </c>
      <c r="U24" t="n">
        <v>-2286</v>
      </c>
      <c r="V24" t="n">
        <v>6269</v>
      </c>
      <c r="W24" t="n">
        <v>1783</v>
      </c>
    </row>
    <row r="25">
      <c r="A25" s="5" t="inlineStr">
        <is>
          <t>Steuern auf Einkommen und Ertrag</t>
        </is>
      </c>
      <c r="B25" s="5" t="inlineStr">
        <is>
          <t>Taxes on income and earnings</t>
        </is>
      </c>
      <c r="C25" t="n">
        <v>337</v>
      </c>
      <c r="D25" t="n">
        <v>193</v>
      </c>
      <c r="E25" t="n">
        <v>349</v>
      </c>
      <c r="F25" t="n">
        <v>327</v>
      </c>
      <c r="G25" t="n">
        <v>239</v>
      </c>
      <c r="H25" t="n">
        <v>26</v>
      </c>
      <c r="I25" t="n">
        <v>466</v>
      </c>
      <c r="J25" t="n">
        <v>308</v>
      </c>
      <c r="K25" t="n">
        <v>283</v>
      </c>
      <c r="L25" t="n">
        <v>509</v>
      </c>
      <c r="M25" t="n">
        <v>100</v>
      </c>
      <c r="N25" t="n">
        <v>286</v>
      </c>
      <c r="O25" t="n">
        <v>622</v>
      </c>
      <c r="P25" t="n">
        <v>137</v>
      </c>
      <c r="Q25" t="n">
        <v>586</v>
      </c>
      <c r="R25" t="n">
        <v>358</v>
      </c>
      <c r="S25" t="n">
        <v>-15</v>
      </c>
      <c r="T25" t="n">
        <v>27</v>
      </c>
      <c r="U25" t="n">
        <v>-421</v>
      </c>
      <c r="V25" t="n">
        <v>570</v>
      </c>
      <c r="W25" t="n">
        <v>336</v>
      </c>
    </row>
    <row r="26">
      <c r="A26" s="5" t="inlineStr">
        <is>
          <t>Ergebnis nach Steuer</t>
        </is>
      </c>
      <c r="B26" s="5" t="inlineStr">
        <is>
          <t>Earnings after tax</t>
        </is>
      </c>
      <c r="C26" t="n">
        <v>1192</v>
      </c>
      <c r="D26" t="n">
        <v>1310</v>
      </c>
      <c r="E26" t="n">
        <v>1028</v>
      </c>
      <c r="F26" t="n">
        <v>1062</v>
      </c>
      <c r="G26" t="n">
        <v>384</v>
      </c>
      <c r="H26" t="n">
        <v>159</v>
      </c>
      <c r="I26" t="n">
        <v>1195</v>
      </c>
      <c r="J26" t="n">
        <v>476</v>
      </c>
      <c r="K26" t="n">
        <v>-792</v>
      </c>
      <c r="L26" t="n">
        <v>1434</v>
      </c>
      <c r="M26" t="n">
        <v>348</v>
      </c>
      <c r="N26" t="n">
        <v>-194</v>
      </c>
      <c r="O26" t="n">
        <v>3843</v>
      </c>
      <c r="P26" t="n">
        <v>1080</v>
      </c>
      <c r="Q26" t="n">
        <v>1301</v>
      </c>
      <c r="R26" t="n">
        <v>1465</v>
      </c>
      <c r="S26" t="n">
        <v>259</v>
      </c>
      <c r="T26" t="n">
        <v>-1834</v>
      </c>
      <c r="U26" t="n">
        <v>-1865</v>
      </c>
      <c r="V26" t="n">
        <v>5699</v>
      </c>
      <c r="W26" t="n">
        <v>1447</v>
      </c>
    </row>
    <row r="27">
      <c r="A27" s="5" t="inlineStr">
        <is>
          <t>Minderheitenanteil</t>
        </is>
      </c>
      <c r="B27" s="5" t="inlineStr">
        <is>
          <t>Minority Share</t>
        </is>
      </c>
      <c r="C27" t="n">
        <v>-5</v>
      </c>
      <c r="D27" t="n">
        <v>-7</v>
      </c>
      <c r="E27" t="n">
        <v>-214</v>
      </c>
      <c r="F27" t="n">
        <v>-43</v>
      </c>
      <c r="G27" t="n">
        <v>-14</v>
      </c>
      <c r="H27" t="n">
        <v>4</v>
      </c>
      <c r="I27" t="n">
        <v>-3</v>
      </c>
      <c r="J27" t="n">
        <v>-5</v>
      </c>
      <c r="K27" t="n">
        <v>-4</v>
      </c>
      <c r="L27" t="n">
        <v>-6</v>
      </c>
      <c r="M27" t="n">
        <v>-14</v>
      </c>
      <c r="N27" t="n">
        <v>-3</v>
      </c>
      <c r="O27" t="n">
        <v>-5</v>
      </c>
      <c r="P27" t="n">
        <v>-4</v>
      </c>
      <c r="Q27" t="n">
        <v>-31</v>
      </c>
      <c r="R27" t="n">
        <v>-51</v>
      </c>
      <c r="S27" t="n">
        <v>-56</v>
      </c>
      <c r="T27" t="n">
        <v>-26</v>
      </c>
      <c r="U27" t="n">
        <v>15</v>
      </c>
      <c r="V27" t="n">
        <v>-67</v>
      </c>
      <c r="W27" t="n">
        <v>-52</v>
      </c>
    </row>
    <row r="28">
      <c r="A28" s="5" t="inlineStr">
        <is>
          <t>Jahresüberschuss/-fehlbetrag</t>
        </is>
      </c>
      <c r="B28" s="5" t="inlineStr">
        <is>
          <t>Net Profit</t>
        </is>
      </c>
      <c r="C28" t="n">
        <v>1167</v>
      </c>
      <c r="D28" t="n">
        <v>1090</v>
      </c>
      <c r="E28" t="n">
        <v>1657</v>
      </c>
      <c r="F28" t="n">
        <v>1448</v>
      </c>
      <c r="G28" t="n">
        <v>645</v>
      </c>
      <c r="H28" t="n">
        <v>415</v>
      </c>
      <c r="I28" t="n">
        <v>1169</v>
      </c>
      <c r="J28" t="n">
        <v>226</v>
      </c>
      <c r="K28" t="n">
        <v>-1295</v>
      </c>
      <c r="L28" t="n">
        <v>1446</v>
      </c>
      <c r="M28" t="n">
        <v>410</v>
      </c>
      <c r="N28" t="n">
        <v>-186</v>
      </c>
      <c r="O28" t="n">
        <v>4168</v>
      </c>
      <c r="P28" t="n">
        <v>5383</v>
      </c>
      <c r="Q28" t="n">
        <v>2868</v>
      </c>
      <c r="R28" t="n">
        <v>2836</v>
      </c>
      <c r="S28" t="n">
        <v>695</v>
      </c>
      <c r="T28" t="n">
        <v>-3206</v>
      </c>
      <c r="U28" t="n">
        <v>-2604</v>
      </c>
      <c r="V28" t="n">
        <v>9602</v>
      </c>
      <c r="W28" t="n">
        <v>1799</v>
      </c>
    </row>
    <row r="29">
      <c r="A29" s="5" t="inlineStr">
        <is>
          <t>Summe Umlaufvermögen</t>
        </is>
      </c>
      <c r="B29" s="5" t="inlineStr">
        <is>
          <t>Current Assets</t>
        </is>
      </c>
      <c r="C29" t="n">
        <v>9459</v>
      </c>
      <c r="D29" t="n">
        <v>9572</v>
      </c>
      <c r="E29" t="n">
        <v>10117</v>
      </c>
      <c r="F29" t="n">
        <v>14075</v>
      </c>
      <c r="G29" t="n">
        <v>12693</v>
      </c>
      <c r="H29" t="n">
        <v>12406</v>
      </c>
      <c r="I29" t="n">
        <v>11474</v>
      </c>
      <c r="J29" t="n">
        <v>12528</v>
      </c>
      <c r="K29" t="n">
        <v>12480</v>
      </c>
      <c r="L29" t="n">
        <v>14597</v>
      </c>
      <c r="M29" t="n">
        <v>11909</v>
      </c>
      <c r="N29" t="n">
        <v>12866</v>
      </c>
      <c r="O29" t="n">
        <v>17831</v>
      </c>
      <c r="P29" t="n">
        <v>14962</v>
      </c>
      <c r="Q29" t="n">
        <v>15106</v>
      </c>
      <c r="R29" t="n">
        <v>13323</v>
      </c>
      <c r="S29" t="n">
        <v>11503</v>
      </c>
      <c r="T29" t="n">
        <v>11051</v>
      </c>
      <c r="U29" t="n">
        <v>11464</v>
      </c>
      <c r="V29" t="n">
        <v>13285</v>
      </c>
      <c r="W29" t="n">
        <v>13052</v>
      </c>
    </row>
    <row r="30">
      <c r="A30" s="5" t="inlineStr">
        <is>
          <t>Summe Anlagevermögen</t>
        </is>
      </c>
      <c r="B30" s="5" t="inlineStr">
        <is>
          <t>Fixed Assets</t>
        </is>
      </c>
      <c r="C30" t="n">
        <v>17557</v>
      </c>
      <c r="D30" t="n">
        <v>16447</v>
      </c>
      <c r="E30" t="n">
        <v>15198</v>
      </c>
      <c r="F30" t="n">
        <v>18228</v>
      </c>
      <c r="G30" t="n">
        <v>18283</v>
      </c>
      <c r="H30" t="n">
        <v>15946</v>
      </c>
      <c r="I30" t="n">
        <v>15085</v>
      </c>
      <c r="J30" t="n">
        <v>16551</v>
      </c>
      <c r="K30" t="n">
        <v>16486</v>
      </c>
      <c r="L30" t="n">
        <v>17672</v>
      </c>
      <c r="M30" t="n">
        <v>18618</v>
      </c>
      <c r="N30" t="n">
        <v>20175</v>
      </c>
      <c r="O30" t="n">
        <v>18512</v>
      </c>
      <c r="P30" t="n">
        <v>23535</v>
      </c>
      <c r="Q30" t="n">
        <v>18755</v>
      </c>
      <c r="R30" t="n">
        <v>17400</v>
      </c>
      <c r="S30" t="n">
        <v>17497</v>
      </c>
      <c r="T30" t="n">
        <v>21238</v>
      </c>
      <c r="U30" t="n">
        <v>26990</v>
      </c>
      <c r="V30" t="n">
        <v>25256</v>
      </c>
      <c r="W30" t="n">
        <v>18621</v>
      </c>
    </row>
    <row r="31">
      <c r="A31" s="5" t="inlineStr">
        <is>
          <t>Summe Aktiva</t>
        </is>
      </c>
      <c r="B31" s="5" t="inlineStr">
        <is>
          <t>Total Assets</t>
        </is>
      </c>
      <c r="C31" t="n">
        <v>27016</v>
      </c>
      <c r="D31" t="n">
        <v>26019</v>
      </c>
      <c r="E31" t="n">
        <v>25315</v>
      </c>
      <c r="F31" t="n">
        <v>32303</v>
      </c>
      <c r="G31" t="n">
        <v>30976</v>
      </c>
      <c r="H31" t="n">
        <v>28352</v>
      </c>
      <c r="I31" t="n">
        <v>26559</v>
      </c>
      <c r="J31" t="n">
        <v>29079</v>
      </c>
      <c r="K31" t="n">
        <v>28966</v>
      </c>
      <c r="L31" t="n">
        <v>32269</v>
      </c>
      <c r="M31" t="n">
        <v>30527</v>
      </c>
      <c r="N31" t="n">
        <v>33041</v>
      </c>
      <c r="O31" t="n">
        <v>36343</v>
      </c>
      <c r="P31" t="n">
        <v>38497</v>
      </c>
      <c r="Q31" t="n">
        <v>33861</v>
      </c>
      <c r="R31" t="n">
        <v>30723</v>
      </c>
      <c r="S31" t="n">
        <v>29000</v>
      </c>
      <c r="T31" t="n">
        <v>32289</v>
      </c>
      <c r="U31" t="n">
        <v>38454</v>
      </c>
      <c r="V31" t="n">
        <v>38541</v>
      </c>
      <c r="W31" t="n">
        <v>31673</v>
      </c>
    </row>
    <row r="32">
      <c r="A32" s="5" t="inlineStr">
        <is>
          <t>Summe kurzfristiges Fremdkapital</t>
        </is>
      </c>
      <c r="B32" s="5" t="inlineStr">
        <is>
          <t>Short-Term Debt</t>
        </is>
      </c>
      <c r="C32" t="n">
        <v>6978</v>
      </c>
      <c r="D32" t="n">
        <v>7943</v>
      </c>
      <c r="E32" t="n">
        <v>6866</v>
      </c>
      <c r="F32" t="n">
        <v>10473</v>
      </c>
      <c r="G32" t="n">
        <v>10068</v>
      </c>
      <c r="H32" t="n">
        <v>9227</v>
      </c>
      <c r="I32" t="n">
        <v>8476</v>
      </c>
      <c r="J32" t="n">
        <v>9955</v>
      </c>
      <c r="K32" t="n">
        <v>9343</v>
      </c>
      <c r="L32" t="n">
        <v>10758</v>
      </c>
      <c r="M32" t="n">
        <v>8050</v>
      </c>
      <c r="N32" t="n">
        <v>8928</v>
      </c>
      <c r="O32" t="n">
        <v>9633</v>
      </c>
      <c r="P32" t="n">
        <v>9130</v>
      </c>
      <c r="Q32" t="n">
        <v>10375</v>
      </c>
      <c r="R32" t="n">
        <v>9175</v>
      </c>
      <c r="S32" t="n">
        <v>9241</v>
      </c>
      <c r="T32" t="n">
        <v>9126</v>
      </c>
      <c r="U32" t="n">
        <v>10920</v>
      </c>
      <c r="V32" t="n">
        <v>11530</v>
      </c>
      <c r="W32" t="inlineStr">
        <is>
          <t>-</t>
        </is>
      </c>
    </row>
    <row r="33">
      <c r="A33" s="5" t="inlineStr">
        <is>
          <t>Summe langfristiges Fremdkapital</t>
        </is>
      </c>
      <c r="B33" s="5" t="inlineStr">
        <is>
          <t>Long-Term Debt</t>
        </is>
      </c>
      <c r="C33" t="n">
        <v>7413</v>
      </c>
      <c r="D33" t="n">
        <v>5959</v>
      </c>
      <c r="E33" t="n">
        <v>6426</v>
      </c>
      <c r="F33" t="n">
        <v>8322</v>
      </c>
      <c r="G33" t="n">
        <v>9128</v>
      </c>
      <c r="H33" t="n">
        <v>8157</v>
      </c>
      <c r="I33" t="n">
        <v>6856</v>
      </c>
      <c r="J33" t="n">
        <v>7950</v>
      </c>
      <c r="K33" t="n">
        <v>7234</v>
      </c>
      <c r="L33" t="n">
        <v>6419</v>
      </c>
      <c r="M33" t="n">
        <v>7833</v>
      </c>
      <c r="N33" t="n">
        <v>7824</v>
      </c>
      <c r="O33" t="n">
        <v>4984</v>
      </c>
      <c r="P33" t="n">
        <v>6239</v>
      </c>
      <c r="Q33" t="n">
        <v>6488</v>
      </c>
      <c r="R33" t="n">
        <v>6405</v>
      </c>
      <c r="S33" t="n">
        <v>6821</v>
      </c>
      <c r="T33" t="n">
        <v>9065</v>
      </c>
      <c r="U33" t="n">
        <v>8879</v>
      </c>
      <c r="V33" t="n">
        <v>4806</v>
      </c>
      <c r="W33" t="inlineStr">
        <is>
          <t>-</t>
        </is>
      </c>
    </row>
    <row r="34">
      <c r="A34" s="5" t="inlineStr">
        <is>
          <t>Summe Fremdkapital</t>
        </is>
      </c>
      <c r="B34" s="5" t="inlineStr">
        <is>
          <t>Total Liabilities</t>
        </is>
      </c>
      <c r="C34" t="n">
        <v>14391</v>
      </c>
      <c r="D34" t="n">
        <v>13902</v>
      </c>
      <c r="E34" t="n">
        <v>13292</v>
      </c>
      <c r="F34" t="n">
        <v>18795</v>
      </c>
      <c r="G34" t="n">
        <v>19196</v>
      </c>
      <c r="H34" t="n">
        <v>17384</v>
      </c>
      <c r="I34" t="n">
        <v>15332</v>
      </c>
      <c r="J34" t="n">
        <v>17905</v>
      </c>
      <c r="K34" t="n">
        <v>16577</v>
      </c>
      <c r="L34" t="n">
        <v>17177</v>
      </c>
      <c r="M34" t="n">
        <v>15883</v>
      </c>
      <c r="N34" t="n">
        <v>16752</v>
      </c>
      <c r="O34" t="n">
        <v>14617</v>
      </c>
      <c r="P34" t="n">
        <v>15369</v>
      </c>
      <c r="Q34" t="n">
        <v>16863</v>
      </c>
      <c r="R34" t="n">
        <v>15580</v>
      </c>
      <c r="S34" t="n">
        <v>16062</v>
      </c>
      <c r="T34" t="n">
        <v>18191</v>
      </c>
      <c r="U34" t="n">
        <v>19799</v>
      </c>
      <c r="V34" t="n">
        <v>16336</v>
      </c>
      <c r="W34" t="n">
        <v>14632</v>
      </c>
    </row>
    <row r="35">
      <c r="A35" s="5" t="inlineStr">
        <is>
          <t>Minderheitenanteil</t>
        </is>
      </c>
      <c r="B35" s="5" t="inlineStr">
        <is>
          <t>Minority Share</t>
        </is>
      </c>
      <c r="C35" t="n">
        <v>28</v>
      </c>
      <c r="D35" t="n">
        <v>29</v>
      </c>
      <c r="E35" t="n">
        <v>24</v>
      </c>
      <c r="F35" t="n">
        <v>907</v>
      </c>
      <c r="G35" t="n">
        <v>118</v>
      </c>
      <c r="H35" t="n">
        <v>101</v>
      </c>
      <c r="I35" t="n">
        <v>13</v>
      </c>
      <c r="J35" t="n">
        <v>34</v>
      </c>
      <c r="K35" t="n">
        <v>34</v>
      </c>
      <c r="L35" t="n">
        <v>46</v>
      </c>
      <c r="M35" t="n">
        <v>49</v>
      </c>
      <c r="N35" t="n">
        <v>46</v>
      </c>
      <c r="O35" t="n">
        <v>42</v>
      </c>
      <c r="P35" t="n">
        <v>131</v>
      </c>
      <c r="Q35" t="n">
        <v>332</v>
      </c>
      <c r="R35" t="n">
        <v>283</v>
      </c>
      <c r="S35" t="n">
        <v>175</v>
      </c>
      <c r="T35" t="n">
        <v>179</v>
      </c>
      <c r="U35" t="n">
        <v>202</v>
      </c>
      <c r="V35" t="n">
        <v>469</v>
      </c>
      <c r="W35" t="n">
        <v>333</v>
      </c>
    </row>
    <row r="36">
      <c r="A36" s="5" t="inlineStr">
        <is>
          <t>Summe Eigenkapital</t>
        </is>
      </c>
      <c r="B36" s="5" t="inlineStr">
        <is>
          <t>Equity</t>
        </is>
      </c>
      <c r="C36" t="n">
        <v>12597</v>
      </c>
      <c r="D36" t="n">
        <v>12088</v>
      </c>
      <c r="E36" t="n">
        <v>11999</v>
      </c>
      <c r="F36" t="n">
        <v>12601</v>
      </c>
      <c r="G36" t="n">
        <v>11662</v>
      </c>
      <c r="H36" t="n">
        <v>10867</v>
      </c>
      <c r="I36" t="n">
        <v>11214</v>
      </c>
      <c r="J36" t="n">
        <v>11140</v>
      </c>
      <c r="K36" t="n">
        <v>12355</v>
      </c>
      <c r="L36" t="n">
        <v>15046</v>
      </c>
      <c r="M36" t="n">
        <v>14595</v>
      </c>
      <c r="N36" t="n">
        <v>16243</v>
      </c>
      <c r="O36" t="n">
        <v>21684</v>
      </c>
      <c r="P36" t="n">
        <v>22997</v>
      </c>
      <c r="Q36" t="n">
        <v>16666</v>
      </c>
      <c r="R36" t="n">
        <v>14860</v>
      </c>
      <c r="S36" t="n">
        <v>12763</v>
      </c>
      <c r="T36" t="n">
        <v>13919</v>
      </c>
      <c r="U36" t="n">
        <v>18453</v>
      </c>
      <c r="V36" t="n">
        <v>21736</v>
      </c>
      <c r="W36" t="n">
        <v>16708</v>
      </c>
    </row>
    <row r="37">
      <c r="A37" s="5" t="inlineStr">
        <is>
          <t>Summe Passiva</t>
        </is>
      </c>
      <c r="B37" s="5" t="inlineStr">
        <is>
          <t>Liabilities &amp; Shareholder Equity</t>
        </is>
      </c>
      <c r="C37" t="n">
        <v>27016</v>
      </c>
      <c r="D37" t="n">
        <v>26019</v>
      </c>
      <c r="E37" t="n">
        <v>25315</v>
      </c>
      <c r="F37" t="n">
        <v>32303</v>
      </c>
      <c r="G37" t="n">
        <v>30976</v>
      </c>
      <c r="H37" t="n">
        <v>28352</v>
      </c>
      <c r="I37" t="n">
        <v>26559</v>
      </c>
      <c r="J37" t="n">
        <v>29079</v>
      </c>
      <c r="K37" t="n">
        <v>28966</v>
      </c>
      <c r="L37" t="n">
        <v>32269</v>
      </c>
      <c r="M37" t="n">
        <v>30527</v>
      </c>
      <c r="N37" t="n">
        <v>33041</v>
      </c>
      <c r="O37" t="n">
        <v>36343</v>
      </c>
      <c r="P37" t="n">
        <v>38497</v>
      </c>
      <c r="Q37" t="n">
        <v>33861</v>
      </c>
      <c r="R37" t="n">
        <v>30723</v>
      </c>
      <c r="S37" t="n">
        <v>29000</v>
      </c>
      <c r="T37" t="n">
        <v>32289</v>
      </c>
      <c r="U37" t="n">
        <v>38454</v>
      </c>
      <c r="V37" t="n">
        <v>38541</v>
      </c>
      <c r="W37" t="n">
        <v>31673</v>
      </c>
    </row>
    <row r="38">
      <c r="A38" s="5" t="inlineStr">
        <is>
          <t>Mio.Aktien im Umlauf</t>
        </is>
      </c>
      <c r="B38" s="5" t="inlineStr">
        <is>
          <t>Million shares outstanding</t>
        </is>
      </c>
      <c r="C38" t="n">
        <v>890.97</v>
      </c>
      <c r="D38" t="n">
        <v>914.1799999999999</v>
      </c>
      <c r="E38" t="n">
        <v>926.1900000000001</v>
      </c>
      <c r="F38" t="n">
        <v>922.4400000000001</v>
      </c>
      <c r="G38" t="n">
        <v>917.1</v>
      </c>
      <c r="H38" t="n">
        <v>914.39</v>
      </c>
      <c r="I38" t="n">
        <v>913.34</v>
      </c>
      <c r="J38" t="n">
        <v>914.59</v>
      </c>
      <c r="K38" t="n">
        <v>926.1</v>
      </c>
      <c r="L38" t="n">
        <v>946.5</v>
      </c>
      <c r="M38" t="n">
        <v>927.5</v>
      </c>
      <c r="N38" t="n">
        <v>972.4</v>
      </c>
      <c r="O38" t="n">
        <v>1143</v>
      </c>
      <c r="P38" t="n">
        <v>1143</v>
      </c>
      <c r="Q38" t="n">
        <v>1316</v>
      </c>
      <c r="R38" t="n">
        <v>1316</v>
      </c>
      <c r="S38" t="n">
        <v>1316</v>
      </c>
      <c r="T38" t="n">
        <v>1316</v>
      </c>
      <c r="U38" t="n">
        <v>1316</v>
      </c>
      <c r="V38" t="n">
        <v>1316</v>
      </c>
      <c r="W38" t="inlineStr">
        <is>
          <t>-</t>
        </is>
      </c>
    </row>
    <row r="39">
      <c r="A39" s="5" t="inlineStr">
        <is>
          <t>Ergebnis je Aktie (brutto)</t>
        </is>
      </c>
      <c r="B39" s="5" t="inlineStr">
        <is>
          <t>Earnings per share</t>
        </is>
      </c>
      <c r="C39" t="n">
        <v>1.72</v>
      </c>
      <c r="D39" t="n">
        <v>1.64</v>
      </c>
      <c r="E39" t="n">
        <v>1.49</v>
      </c>
      <c r="F39" t="n">
        <v>1.51</v>
      </c>
      <c r="G39" t="n">
        <v>0.68</v>
      </c>
      <c r="H39" t="n">
        <v>0.2</v>
      </c>
      <c r="I39" t="n">
        <v>1.82</v>
      </c>
      <c r="J39" t="n">
        <v>0.86</v>
      </c>
      <c r="K39" t="n">
        <v>-0.55</v>
      </c>
      <c r="L39" t="n">
        <v>2.05</v>
      </c>
      <c r="M39" t="n">
        <v>0.48</v>
      </c>
      <c r="N39" t="n">
        <v>0.09</v>
      </c>
      <c r="O39" t="n">
        <v>3.91</v>
      </c>
      <c r="P39" t="n">
        <v>1.06</v>
      </c>
      <c r="Q39" t="n">
        <v>1.43</v>
      </c>
      <c r="R39" t="n">
        <v>1.39</v>
      </c>
      <c r="S39" t="n">
        <v>0.19</v>
      </c>
      <c r="T39" t="n">
        <v>-1.37</v>
      </c>
      <c r="U39" t="n">
        <v>-1.74</v>
      </c>
      <c r="V39" t="n">
        <v>4.76</v>
      </c>
      <c r="W39" t="inlineStr">
        <is>
          <t>-</t>
        </is>
      </c>
    </row>
    <row r="40">
      <c r="A40" s="5" t="inlineStr">
        <is>
          <t>Ergebnis je Aktie (unverwässert)</t>
        </is>
      </c>
      <c r="B40" s="5" t="inlineStr">
        <is>
          <t>Basic Earnings per share</t>
        </is>
      </c>
      <c r="C40" t="n">
        <v>1.29</v>
      </c>
      <c r="D40" t="n">
        <v>1.18</v>
      </c>
      <c r="E40" t="n">
        <v>1.78</v>
      </c>
      <c r="F40" t="n">
        <v>1.58</v>
      </c>
      <c r="G40" t="n">
        <v>0.7</v>
      </c>
      <c r="H40" t="n">
        <v>0.45</v>
      </c>
      <c r="I40" t="n">
        <v>1.28</v>
      </c>
      <c r="J40" t="n">
        <v>0.25</v>
      </c>
      <c r="K40" t="n">
        <v>-1.36</v>
      </c>
      <c r="L40" t="n">
        <v>1.54</v>
      </c>
      <c r="M40" t="n">
        <v>0.46</v>
      </c>
      <c r="N40" t="n">
        <v>-0.19</v>
      </c>
      <c r="O40" t="n">
        <v>3.84</v>
      </c>
      <c r="P40" t="n">
        <v>4.58</v>
      </c>
      <c r="Q40" t="n">
        <v>2.29</v>
      </c>
      <c r="R40" t="n">
        <v>-2.51</v>
      </c>
      <c r="S40" t="n">
        <v>0.54</v>
      </c>
      <c r="T40" t="n">
        <v>-2.51</v>
      </c>
      <c r="U40" t="n">
        <v>-2.04</v>
      </c>
      <c r="V40" t="n">
        <v>7.31</v>
      </c>
      <c r="W40" t="n">
        <v>1.31</v>
      </c>
    </row>
    <row r="41">
      <c r="A41" s="5" t="inlineStr">
        <is>
          <t>Ergebnis je Aktie (verwässert)</t>
        </is>
      </c>
      <c r="B41" s="5" t="inlineStr">
        <is>
          <t>Diluted Earnings per share</t>
        </is>
      </c>
      <c r="C41" t="n">
        <v>1.28</v>
      </c>
      <c r="D41" t="n">
        <v>1.16</v>
      </c>
      <c r="E41" t="n">
        <v>1.75</v>
      </c>
      <c r="F41" t="n">
        <v>1.56</v>
      </c>
      <c r="G41" t="n">
        <v>0.7</v>
      </c>
      <c r="H41" t="n">
        <v>0.45</v>
      </c>
      <c r="I41" t="n">
        <v>1.27</v>
      </c>
      <c r="J41" t="n">
        <v>0.24</v>
      </c>
      <c r="K41" t="n">
        <v>-1.36</v>
      </c>
      <c r="L41" t="n">
        <v>1.53</v>
      </c>
      <c r="M41" t="n">
        <v>0.46</v>
      </c>
      <c r="N41" t="n">
        <v>-0.19</v>
      </c>
      <c r="O41" t="n">
        <v>3.8</v>
      </c>
      <c r="P41" t="n">
        <v>4.55</v>
      </c>
      <c r="Q41" t="n">
        <v>2.29</v>
      </c>
      <c r="R41" t="n">
        <v>-2.51</v>
      </c>
      <c r="S41" t="n">
        <v>0.54</v>
      </c>
      <c r="T41" t="n">
        <v>-2.51</v>
      </c>
      <c r="U41" t="n">
        <v>-2.04</v>
      </c>
      <c r="V41" t="n">
        <v>7.31</v>
      </c>
      <c r="W41" t="n">
        <v>1.31</v>
      </c>
    </row>
    <row r="42">
      <c r="A42" s="5" t="inlineStr">
        <is>
          <t>Dividende je Aktie</t>
        </is>
      </c>
      <c r="B42" s="5" t="inlineStr">
        <is>
          <t>Dividend per share</t>
        </is>
      </c>
      <c r="C42" t="inlineStr">
        <is>
          <t>-</t>
        </is>
      </c>
      <c r="D42" t="n">
        <v>0.8</v>
      </c>
      <c r="E42" t="n">
        <v>0.8</v>
      </c>
      <c r="F42" t="n">
        <v>0.8</v>
      </c>
      <c r="G42" t="n">
        <v>0.8</v>
      </c>
      <c r="H42" t="n">
        <v>0.8</v>
      </c>
      <c r="I42" t="n">
        <v>0.8</v>
      </c>
      <c r="J42" t="n">
        <v>0.75</v>
      </c>
      <c r="K42" t="n">
        <v>0.75</v>
      </c>
      <c r="L42" t="n">
        <v>0.7</v>
      </c>
      <c r="M42" t="n">
        <v>0.7</v>
      </c>
      <c r="N42" t="n">
        <v>0.7</v>
      </c>
      <c r="O42" t="n">
        <v>0.6</v>
      </c>
      <c r="P42" t="n">
        <v>0.44</v>
      </c>
      <c r="Q42" t="n">
        <v>0.4</v>
      </c>
      <c r="R42" t="n">
        <v>0.36</v>
      </c>
      <c r="S42" t="n">
        <v>0.36</v>
      </c>
      <c r="T42" t="n">
        <v>0.36</v>
      </c>
      <c r="U42" t="n">
        <v>0.36</v>
      </c>
      <c r="V42" t="n">
        <v>0.3</v>
      </c>
      <c r="W42" t="n">
        <v>0.25</v>
      </c>
    </row>
    <row r="43">
      <c r="A43" s="5" t="inlineStr">
        <is>
          <t>Dividendenausschüttung in Mio</t>
        </is>
      </c>
      <c r="B43" s="5" t="inlineStr">
        <is>
          <t>Dividend Payment in M</t>
        </is>
      </c>
      <c r="C43" t="inlineStr">
        <is>
          <t>-</t>
        </is>
      </c>
      <c r="D43" t="n">
        <v>401</v>
      </c>
      <c r="E43" t="n">
        <v>384</v>
      </c>
      <c r="F43" t="n">
        <v>330</v>
      </c>
      <c r="G43" t="n">
        <v>298</v>
      </c>
      <c r="H43" t="n">
        <v>292</v>
      </c>
      <c r="I43" t="n">
        <v>272</v>
      </c>
      <c r="J43" t="n">
        <v>255</v>
      </c>
      <c r="K43" t="n">
        <v>259</v>
      </c>
      <c r="L43" t="n">
        <v>296</v>
      </c>
      <c r="M43" t="n">
        <v>634</v>
      </c>
      <c r="N43" t="n">
        <v>698</v>
      </c>
      <c r="O43" t="n">
        <v>639</v>
      </c>
      <c r="P43" t="n">
        <v>523</v>
      </c>
      <c r="Q43" t="n">
        <v>504</v>
      </c>
      <c r="R43" t="n">
        <v>460</v>
      </c>
      <c r="S43" t="n">
        <v>460</v>
      </c>
      <c r="T43" t="inlineStr">
        <is>
          <t>-</t>
        </is>
      </c>
      <c r="U43" t="inlineStr">
        <is>
          <t>-</t>
        </is>
      </c>
      <c r="V43" t="inlineStr">
        <is>
          <t>-</t>
        </is>
      </c>
      <c r="W43" t="inlineStr">
        <is>
          <t>-</t>
        </is>
      </c>
    </row>
    <row r="44">
      <c r="A44" s="5" t="inlineStr">
        <is>
          <t>Umsatz je Aktie</t>
        </is>
      </c>
      <c r="B44" s="5" t="inlineStr">
        <is>
          <t>Revenue per share</t>
        </is>
      </c>
      <c r="C44" t="n">
        <v>21.87</v>
      </c>
      <c r="D44" t="n">
        <v>19.82</v>
      </c>
      <c r="E44" t="n">
        <v>19.2</v>
      </c>
      <c r="F44" t="n">
        <v>26.58</v>
      </c>
      <c r="G44" t="n">
        <v>26.44</v>
      </c>
      <c r="H44" t="n">
        <v>23.39</v>
      </c>
      <c r="I44" t="n">
        <v>25.54</v>
      </c>
      <c r="J44" t="n">
        <v>27.1</v>
      </c>
      <c r="K44" t="n">
        <v>24.38</v>
      </c>
      <c r="L44" t="n">
        <v>26.86</v>
      </c>
      <c r="M44" t="n">
        <v>25</v>
      </c>
      <c r="N44" t="n">
        <v>27.13</v>
      </c>
      <c r="O44" t="n">
        <v>23.45</v>
      </c>
      <c r="P44" t="n">
        <v>23.61</v>
      </c>
      <c r="Q44" t="n">
        <v>23.09</v>
      </c>
      <c r="R44" t="n">
        <v>23.04</v>
      </c>
      <c r="S44" t="n">
        <v>22.06</v>
      </c>
      <c r="T44" t="n">
        <v>24.18</v>
      </c>
      <c r="U44" t="n">
        <v>24.57</v>
      </c>
      <c r="V44" t="n">
        <v>28.77</v>
      </c>
      <c r="W44" t="inlineStr">
        <is>
          <t>-</t>
        </is>
      </c>
    </row>
    <row r="45">
      <c r="A45" s="5" t="inlineStr">
        <is>
          <t>Buchwert je Aktie</t>
        </is>
      </c>
      <c r="B45" s="5" t="inlineStr">
        <is>
          <t>Book value per share</t>
        </is>
      </c>
      <c r="C45" t="n">
        <v>14.14</v>
      </c>
      <c r="D45" t="n">
        <v>13.22</v>
      </c>
      <c r="E45" t="n">
        <v>12.96</v>
      </c>
      <c r="F45" t="n">
        <v>13.66</v>
      </c>
      <c r="G45" t="n">
        <v>12.72</v>
      </c>
      <c r="H45" t="n">
        <v>11.88</v>
      </c>
      <c r="I45" t="n">
        <v>12.28</v>
      </c>
      <c r="J45" t="n">
        <v>12.18</v>
      </c>
      <c r="K45" t="n">
        <v>13.34</v>
      </c>
      <c r="L45" t="n">
        <v>15.9</v>
      </c>
      <c r="M45" t="n">
        <v>15.74</v>
      </c>
      <c r="N45" t="n">
        <v>16.7</v>
      </c>
      <c r="O45" t="n">
        <v>18.97</v>
      </c>
      <c r="P45" t="n">
        <v>20.12</v>
      </c>
      <c r="Q45" t="n">
        <v>12.66</v>
      </c>
      <c r="R45" t="n">
        <v>11.29</v>
      </c>
      <c r="S45" t="n">
        <v>9.699999999999999</v>
      </c>
      <c r="T45" t="n">
        <v>10.58</v>
      </c>
      <c r="U45" t="n">
        <v>14.02</v>
      </c>
      <c r="V45" t="n">
        <v>16.52</v>
      </c>
      <c r="W45" t="inlineStr">
        <is>
          <t>-</t>
        </is>
      </c>
    </row>
    <row r="46">
      <c r="A46" s="5" t="inlineStr">
        <is>
          <t>Cashflow je Aktie</t>
        </is>
      </c>
      <c r="B46" s="5" t="inlineStr">
        <is>
          <t>Cashflow per share</t>
        </is>
      </c>
      <c r="C46" t="n">
        <v>2.28</v>
      </c>
      <c r="D46" t="n">
        <v>1.95</v>
      </c>
      <c r="E46" t="n">
        <v>2.02</v>
      </c>
      <c r="F46" t="n">
        <v>2.06</v>
      </c>
      <c r="G46" t="n">
        <v>1.27</v>
      </c>
      <c r="H46" t="n">
        <v>1.42</v>
      </c>
      <c r="I46" t="n">
        <v>1.25</v>
      </c>
      <c r="J46" t="n">
        <v>2.4</v>
      </c>
      <c r="K46" t="n">
        <v>0.9</v>
      </c>
      <c r="L46" t="n">
        <v>2.28</v>
      </c>
      <c r="M46" t="n">
        <v>1.67</v>
      </c>
      <c r="N46" t="n">
        <v>1.54</v>
      </c>
      <c r="O46" t="n">
        <v>1.33</v>
      </c>
      <c r="P46" t="n">
        <v>0.3</v>
      </c>
      <c r="Q46" t="n">
        <v>1.59</v>
      </c>
      <c r="R46" t="n">
        <v>2.05</v>
      </c>
      <c r="S46" t="n">
        <v>1.51</v>
      </c>
      <c r="T46" t="n">
        <v>1.69</v>
      </c>
      <c r="U46" t="n">
        <v>0.95</v>
      </c>
      <c r="V46" t="n">
        <v>2.28</v>
      </c>
      <c r="W46" t="inlineStr">
        <is>
          <t>-</t>
        </is>
      </c>
    </row>
    <row r="47">
      <c r="A47" s="5" t="inlineStr">
        <is>
          <t>Bilanzsumme je Aktie</t>
        </is>
      </c>
      <c r="B47" s="5" t="inlineStr">
        <is>
          <t>Total assets per share</t>
        </is>
      </c>
      <c r="C47" t="n">
        <v>30.32</v>
      </c>
      <c r="D47" t="n">
        <v>28.46</v>
      </c>
      <c r="E47" t="n">
        <v>27.33</v>
      </c>
      <c r="F47" t="n">
        <v>35.02</v>
      </c>
      <c r="G47" t="n">
        <v>33.78</v>
      </c>
      <c r="H47" t="n">
        <v>31.01</v>
      </c>
      <c r="I47" t="n">
        <v>29.08</v>
      </c>
      <c r="J47" t="n">
        <v>31.79</v>
      </c>
      <c r="K47" t="n">
        <v>31.28</v>
      </c>
      <c r="L47" t="n">
        <v>34.09</v>
      </c>
      <c r="M47" t="n">
        <v>32.91</v>
      </c>
      <c r="N47" t="n">
        <v>33.98</v>
      </c>
      <c r="O47" t="n">
        <v>31.8</v>
      </c>
      <c r="P47" t="n">
        <v>33.69</v>
      </c>
      <c r="Q47" t="n">
        <v>25.73</v>
      </c>
      <c r="R47" t="n">
        <v>23.34</v>
      </c>
      <c r="S47" t="n">
        <v>22.03</v>
      </c>
      <c r="T47" t="n">
        <v>24.53</v>
      </c>
      <c r="U47" t="n">
        <v>29.22</v>
      </c>
      <c r="V47" t="n">
        <v>29.28</v>
      </c>
      <c r="W47" t="inlineStr">
        <is>
          <t>-</t>
        </is>
      </c>
    </row>
    <row r="48">
      <c r="A48" s="5" t="inlineStr">
        <is>
          <t>Personal am Ende des Jahres</t>
        </is>
      </c>
      <c r="B48" s="5" t="inlineStr">
        <is>
          <t>Staff at the end of year</t>
        </is>
      </c>
      <c r="C48" t="n">
        <v>80495</v>
      </c>
      <c r="D48" t="n">
        <v>77400</v>
      </c>
      <c r="E48" t="n">
        <v>73951</v>
      </c>
      <c r="F48" t="n">
        <v>114731</v>
      </c>
      <c r="G48" t="n">
        <v>112959</v>
      </c>
      <c r="H48" t="n">
        <v>113678</v>
      </c>
      <c r="I48" t="n">
        <v>116082</v>
      </c>
      <c r="J48" t="n">
        <v>118087</v>
      </c>
      <c r="K48" t="n">
        <v>121888</v>
      </c>
      <c r="L48" t="n">
        <v>119001</v>
      </c>
      <c r="M48" t="n">
        <v>115924</v>
      </c>
      <c r="N48" t="n">
        <v>121398</v>
      </c>
      <c r="O48" t="n">
        <v>123801</v>
      </c>
      <c r="P48" t="n">
        <v>121732</v>
      </c>
      <c r="Q48" t="n">
        <v>159226</v>
      </c>
      <c r="R48" t="n">
        <v>170087</v>
      </c>
      <c r="S48" t="n">
        <v>164438</v>
      </c>
      <c r="T48" t="n">
        <v>170087</v>
      </c>
      <c r="U48" t="n">
        <v>188643</v>
      </c>
      <c r="V48" t="n">
        <v>219429</v>
      </c>
      <c r="W48" t="n">
        <v>210169</v>
      </c>
    </row>
    <row r="49">
      <c r="A49" s="5" t="inlineStr">
        <is>
          <t>Personalaufwand in Mio. EUR</t>
        </is>
      </c>
      <c r="B49" s="5" t="inlineStr">
        <is>
          <t>Personnel expenses in M</t>
        </is>
      </c>
      <c r="C49" t="n">
        <v>6307</v>
      </c>
      <c r="D49" t="n">
        <v>5827</v>
      </c>
      <c r="E49" t="n">
        <v>5824</v>
      </c>
      <c r="F49" t="n">
        <v>7005</v>
      </c>
      <c r="G49" t="n">
        <v>7107</v>
      </c>
      <c r="H49" t="n">
        <v>6080</v>
      </c>
      <c r="I49" t="n">
        <v>6129</v>
      </c>
      <c r="J49" t="n">
        <v>6933</v>
      </c>
      <c r="K49" t="n">
        <v>6053</v>
      </c>
      <c r="L49" t="n">
        <v>5968</v>
      </c>
      <c r="M49" t="n">
        <v>5825</v>
      </c>
      <c r="N49" t="n">
        <v>5981</v>
      </c>
      <c r="O49" t="n">
        <v>5453</v>
      </c>
      <c r="P49" t="n">
        <v>5728</v>
      </c>
      <c r="Q49" t="n">
        <v>6831</v>
      </c>
      <c r="R49" t="n">
        <v>7115</v>
      </c>
      <c r="S49" t="n">
        <v>7451</v>
      </c>
      <c r="T49" t="n">
        <v>8183</v>
      </c>
      <c r="U49" t="n">
        <v>8119</v>
      </c>
      <c r="V49" t="n">
        <v>8479</v>
      </c>
      <c r="W49" t="n">
        <v>8111</v>
      </c>
    </row>
    <row r="50">
      <c r="A50" s="5" t="inlineStr">
        <is>
          <t>Aufwand je Mitarbeiter in EUR</t>
        </is>
      </c>
      <c r="B50" s="5" t="inlineStr">
        <is>
          <t>Effort per employee</t>
        </is>
      </c>
      <c r="C50" t="n">
        <v>78353</v>
      </c>
      <c r="D50" t="n">
        <v>75284</v>
      </c>
      <c r="E50" t="n">
        <v>78755</v>
      </c>
      <c r="F50" t="n">
        <v>61056</v>
      </c>
      <c r="G50" t="n">
        <v>62917</v>
      </c>
      <c r="H50" t="n">
        <v>53484</v>
      </c>
      <c r="I50" t="n">
        <v>52799</v>
      </c>
      <c r="J50" t="n">
        <v>58711</v>
      </c>
      <c r="K50" t="n">
        <v>49660</v>
      </c>
      <c r="L50" t="n">
        <v>50151</v>
      </c>
      <c r="M50" t="n">
        <v>50248</v>
      </c>
      <c r="N50" t="n">
        <v>49268</v>
      </c>
      <c r="O50" t="n">
        <v>44046</v>
      </c>
      <c r="P50" t="n">
        <v>47054</v>
      </c>
      <c r="Q50" t="n">
        <v>42901</v>
      </c>
      <c r="R50" t="n">
        <v>41832</v>
      </c>
      <c r="S50" t="n">
        <v>45312</v>
      </c>
      <c r="T50" t="n">
        <v>48111</v>
      </c>
      <c r="U50" t="n">
        <v>43039</v>
      </c>
      <c r="V50" t="n">
        <v>38641</v>
      </c>
      <c r="W50" t="inlineStr">
        <is>
          <t>-</t>
        </is>
      </c>
    </row>
    <row r="51">
      <c r="A51" s="5" t="inlineStr">
        <is>
          <t>Umsatz je Mitarbeiter in EUR</t>
        </is>
      </c>
      <c r="B51" s="5" t="inlineStr">
        <is>
          <t>Turnover per employee</t>
        </is>
      </c>
      <c r="C51" t="n">
        <v>242027</v>
      </c>
      <c r="D51" t="n">
        <v>234121</v>
      </c>
      <c r="E51" t="n">
        <v>240429</v>
      </c>
      <c r="F51" t="n">
        <v>213682</v>
      </c>
      <c r="G51" t="n">
        <v>214627</v>
      </c>
      <c r="H51" t="n">
        <v>188172</v>
      </c>
      <c r="I51" t="n">
        <v>200970</v>
      </c>
      <c r="J51" t="n">
        <v>188734</v>
      </c>
      <c r="K51" t="n">
        <v>185244</v>
      </c>
      <c r="L51" t="n">
        <v>213603</v>
      </c>
      <c r="M51" t="n">
        <v>200036</v>
      </c>
      <c r="N51" t="n">
        <v>217342</v>
      </c>
      <c r="O51" t="n">
        <v>216419</v>
      </c>
      <c r="P51" t="n">
        <v>221601</v>
      </c>
      <c r="Q51" t="n">
        <v>190892</v>
      </c>
      <c r="R51" t="n">
        <v>178255</v>
      </c>
      <c r="S51" t="n">
        <v>176583</v>
      </c>
      <c r="T51" t="n">
        <v>187080</v>
      </c>
      <c r="U51" t="n">
        <v>171429</v>
      </c>
      <c r="V51" t="n">
        <v>172547</v>
      </c>
      <c r="W51" t="n">
        <v>149684</v>
      </c>
    </row>
    <row r="52">
      <c r="A52" s="5" t="inlineStr">
        <is>
          <t>Bruttoergebnis je Mitarbeiter in EUR</t>
        </is>
      </c>
      <c r="B52" s="5" t="inlineStr">
        <is>
          <t>Gross Profit per employee</t>
        </is>
      </c>
      <c r="C52" t="n">
        <v>110255</v>
      </c>
      <c r="D52" t="n">
        <v>110517</v>
      </c>
      <c r="E52" t="n">
        <v>110627</v>
      </c>
      <c r="F52" t="n">
        <v>92495</v>
      </c>
      <c r="G52" t="n">
        <v>87253</v>
      </c>
      <c r="H52" t="n">
        <v>72186</v>
      </c>
      <c r="I52" t="n">
        <v>83458</v>
      </c>
      <c r="J52" t="n">
        <v>79679</v>
      </c>
      <c r="K52" t="n">
        <v>70942</v>
      </c>
      <c r="L52" t="n">
        <v>80218</v>
      </c>
      <c r="M52" t="n">
        <v>69692</v>
      </c>
      <c r="N52" t="n">
        <v>69976</v>
      </c>
      <c r="O52" t="n">
        <v>74062</v>
      </c>
      <c r="P52" t="n">
        <v>68141</v>
      </c>
      <c r="Q52" t="n">
        <v>61661</v>
      </c>
      <c r="R52" t="n">
        <v>59758</v>
      </c>
      <c r="S52" t="n">
        <v>57645</v>
      </c>
      <c r="T52" t="n">
        <v>58288</v>
      </c>
      <c r="U52" t="n">
        <v>48526</v>
      </c>
      <c r="V52" t="n">
        <v>54779</v>
      </c>
      <c r="W52" t="n">
        <v>44488</v>
      </c>
    </row>
    <row r="53">
      <c r="A53" s="5" t="inlineStr">
        <is>
          <t>Gewinn je Mitarbeiter in EUR</t>
        </is>
      </c>
      <c r="B53" s="5" t="inlineStr">
        <is>
          <t>Earnings per employee</t>
        </is>
      </c>
      <c r="C53" t="n">
        <v>14498</v>
      </c>
      <c r="D53" t="n">
        <v>14083</v>
      </c>
      <c r="E53" t="n">
        <v>22407</v>
      </c>
      <c r="F53" t="n">
        <v>12621</v>
      </c>
      <c r="G53" t="n">
        <v>5710</v>
      </c>
      <c r="H53" t="n">
        <v>3651</v>
      </c>
      <c r="I53" t="n">
        <v>10070</v>
      </c>
      <c r="J53" t="n">
        <v>1914</v>
      </c>
      <c r="K53" t="n">
        <v>-10625</v>
      </c>
      <c r="L53" t="n">
        <v>12151</v>
      </c>
      <c r="M53" t="n">
        <v>3537</v>
      </c>
      <c r="N53" t="n">
        <v>-1532</v>
      </c>
      <c r="O53" t="n">
        <v>33667</v>
      </c>
      <c r="P53" t="n">
        <v>44220</v>
      </c>
      <c r="Q53" t="n">
        <v>18012</v>
      </c>
      <c r="R53" t="n">
        <v>16674</v>
      </c>
      <c r="S53" t="n">
        <v>4227</v>
      </c>
      <c r="T53" t="n">
        <v>-18849</v>
      </c>
      <c r="U53" t="n">
        <v>-13804</v>
      </c>
      <c r="V53" t="n">
        <v>43759</v>
      </c>
      <c r="W53" t="n">
        <v>8560</v>
      </c>
    </row>
    <row r="54">
      <c r="A54" s="5" t="inlineStr">
        <is>
          <t>KGV (Kurs/Gewinn)</t>
        </is>
      </c>
      <c r="B54" s="5" t="inlineStr">
        <is>
          <t>PE (price/earnings)</t>
        </is>
      </c>
      <c r="C54" t="n">
        <v>33.7</v>
      </c>
      <c r="D54" t="n">
        <v>26.2</v>
      </c>
      <c r="E54" t="n">
        <v>17.7</v>
      </c>
      <c r="F54" t="n">
        <v>18.4</v>
      </c>
      <c r="G54" t="n">
        <v>33.7</v>
      </c>
      <c r="H54" t="n">
        <v>53.7</v>
      </c>
      <c r="I54" t="n">
        <v>20.8</v>
      </c>
      <c r="J54" t="n">
        <v>79.59999999999999</v>
      </c>
      <c r="K54" t="inlineStr">
        <is>
          <t>-</t>
        </is>
      </c>
      <c r="L54" t="n">
        <v>14.4</v>
      </c>
      <c r="M54" t="n">
        <v>44.8</v>
      </c>
      <c r="N54" t="inlineStr">
        <is>
          <t>-</t>
        </is>
      </c>
      <c r="O54" t="n">
        <v>7.7</v>
      </c>
      <c r="P54" t="n">
        <v>6.2</v>
      </c>
      <c r="Q54" t="n">
        <v>11.5</v>
      </c>
      <c r="R54" t="inlineStr">
        <is>
          <t>-</t>
        </is>
      </c>
      <c r="S54" t="n">
        <v>42.9</v>
      </c>
      <c r="T54" t="inlineStr">
        <is>
          <t>-</t>
        </is>
      </c>
      <c r="U54" t="inlineStr">
        <is>
          <t>-</t>
        </is>
      </c>
      <c r="V54" t="n">
        <v>5.3</v>
      </c>
      <c r="W54" t="n">
        <v>25.9</v>
      </c>
    </row>
    <row r="55">
      <c r="A55" s="5" t="inlineStr">
        <is>
          <t>KUV (Kurs/Umsatz)</t>
        </is>
      </c>
      <c r="B55" s="5" t="inlineStr">
        <is>
          <t>PS (price/sales)</t>
        </is>
      </c>
      <c r="C55" t="n">
        <v>1.99</v>
      </c>
      <c r="D55" t="n">
        <v>1.56</v>
      </c>
      <c r="E55" t="n">
        <v>1.64</v>
      </c>
      <c r="F55" t="n">
        <v>1.09</v>
      </c>
      <c r="G55" t="n">
        <v>0.89</v>
      </c>
      <c r="H55" t="n">
        <v>1.03</v>
      </c>
      <c r="I55" t="n">
        <v>1.04</v>
      </c>
      <c r="J55" t="n">
        <v>0.73</v>
      </c>
      <c r="K55" t="n">
        <v>0.67</v>
      </c>
      <c r="L55" t="n">
        <v>0.83</v>
      </c>
      <c r="M55" t="n">
        <v>0.83</v>
      </c>
      <c r="N55" t="n">
        <v>0.51</v>
      </c>
      <c r="O55" t="n">
        <v>1.26</v>
      </c>
      <c r="P55" t="n">
        <v>1.21</v>
      </c>
      <c r="Q55" t="n">
        <v>1.14</v>
      </c>
      <c r="R55" t="n">
        <v>0.85</v>
      </c>
      <c r="S55" t="n">
        <v>1.05</v>
      </c>
      <c r="T55" t="n">
        <v>0.6899999999999999</v>
      </c>
      <c r="U55" t="n">
        <v>1.36</v>
      </c>
      <c r="V55" t="n">
        <v>1.36</v>
      </c>
      <c r="W55" t="inlineStr">
        <is>
          <t>-</t>
        </is>
      </c>
    </row>
    <row r="56">
      <c r="A56" s="5" t="inlineStr">
        <is>
          <t>KBV (Kurs/Buchwert)</t>
        </is>
      </c>
      <c r="B56" s="5" t="inlineStr">
        <is>
          <t>PB (price/book value)</t>
        </is>
      </c>
      <c r="C56" t="n">
        <v>3.08</v>
      </c>
      <c r="D56" t="n">
        <v>2.34</v>
      </c>
      <c r="E56" t="n">
        <v>2.43</v>
      </c>
      <c r="F56" t="n">
        <v>2.12</v>
      </c>
      <c r="G56" t="n">
        <v>1.85</v>
      </c>
      <c r="H56" t="n">
        <v>2.03</v>
      </c>
      <c r="I56" t="n">
        <v>2.17</v>
      </c>
      <c r="J56" t="n">
        <v>1.63</v>
      </c>
      <c r="K56" t="n">
        <v>1.22</v>
      </c>
      <c r="L56" t="n">
        <v>1.4</v>
      </c>
      <c r="M56" t="n">
        <v>1.31</v>
      </c>
      <c r="N56" t="n">
        <v>0.83</v>
      </c>
      <c r="O56" t="n">
        <v>1.56</v>
      </c>
      <c r="P56" t="n">
        <v>1.42</v>
      </c>
      <c r="Q56" t="n">
        <v>2.07</v>
      </c>
      <c r="R56" t="n">
        <v>1.73</v>
      </c>
      <c r="S56" t="n">
        <v>2.39</v>
      </c>
      <c r="T56" t="n">
        <v>1.58</v>
      </c>
      <c r="U56" t="n">
        <v>2.38</v>
      </c>
      <c r="V56" t="n">
        <v>2.36</v>
      </c>
      <c r="W56" t="inlineStr">
        <is>
          <t>-</t>
        </is>
      </c>
    </row>
    <row r="57">
      <c r="A57" s="5" t="inlineStr">
        <is>
          <t>KCV (Kurs/Cashflow)</t>
        </is>
      </c>
      <c r="B57" s="5" t="inlineStr">
        <is>
          <t>PC (price/cashflow)</t>
        </is>
      </c>
      <c r="C57" t="n">
        <v>19.09</v>
      </c>
      <c r="D57" t="n">
        <v>15.89</v>
      </c>
      <c r="E57" t="n">
        <v>15.62</v>
      </c>
      <c r="F57" t="n">
        <v>14.05</v>
      </c>
      <c r="G57" t="n">
        <v>18.51</v>
      </c>
      <c r="H57" t="n">
        <v>16.95</v>
      </c>
      <c r="I57" t="n">
        <v>21.39</v>
      </c>
      <c r="J57" t="n">
        <v>8.279999999999999</v>
      </c>
      <c r="K57" t="n">
        <v>18.03</v>
      </c>
      <c r="L57" t="n">
        <v>9.76</v>
      </c>
      <c r="M57" t="n">
        <v>12.38</v>
      </c>
      <c r="N57" t="n">
        <v>9</v>
      </c>
      <c r="O57" t="n">
        <v>22.21</v>
      </c>
      <c r="P57" t="n">
        <v>95.47</v>
      </c>
      <c r="Q57" t="n">
        <v>16.53</v>
      </c>
      <c r="R57" t="n">
        <v>9.52</v>
      </c>
      <c r="S57" t="n">
        <v>15.3</v>
      </c>
      <c r="T57" t="n">
        <v>9.859999999999999</v>
      </c>
      <c r="U57" t="n">
        <v>35.2</v>
      </c>
      <c r="V57" t="n">
        <v>17.14</v>
      </c>
      <c r="W57" t="inlineStr">
        <is>
          <t>-</t>
        </is>
      </c>
    </row>
    <row r="58">
      <c r="A58" s="5" t="inlineStr">
        <is>
          <t>Dividendenrendite in %</t>
        </is>
      </c>
      <c r="B58" s="5" t="inlineStr">
        <is>
          <t>Dividend Yield in %</t>
        </is>
      </c>
      <c r="C58" t="inlineStr">
        <is>
          <t>-</t>
        </is>
      </c>
      <c r="D58" t="n">
        <v>2.59</v>
      </c>
      <c r="E58" t="n">
        <v>2.54</v>
      </c>
      <c r="F58" t="n">
        <v>2.76</v>
      </c>
      <c r="G58" t="n">
        <v>3.4</v>
      </c>
      <c r="H58" t="n">
        <v>3.31</v>
      </c>
      <c r="I58" t="n">
        <v>3</v>
      </c>
      <c r="J58" t="n">
        <v>3.77</v>
      </c>
      <c r="K58" t="n">
        <v>4.61</v>
      </c>
      <c r="L58" t="n">
        <v>3.15</v>
      </c>
      <c r="M58" t="n">
        <v>3.39</v>
      </c>
      <c r="N58" t="n">
        <v>5.06</v>
      </c>
      <c r="O58" t="n">
        <v>2.03</v>
      </c>
      <c r="P58" t="n">
        <v>1.54</v>
      </c>
      <c r="Q58" t="n">
        <v>1.52</v>
      </c>
      <c r="R58" t="n">
        <v>1.85</v>
      </c>
      <c r="S58" t="n">
        <v>1.56</v>
      </c>
      <c r="T58" t="n">
        <v>2.16</v>
      </c>
      <c r="U58" t="n">
        <v>1.08</v>
      </c>
      <c r="V58" t="n">
        <v>0.77</v>
      </c>
      <c r="W58" t="n">
        <v>0.74</v>
      </c>
    </row>
    <row r="59">
      <c r="A59" s="5" t="inlineStr">
        <is>
          <t>Gewinnrendite in %</t>
        </is>
      </c>
      <c r="B59" s="5" t="inlineStr">
        <is>
          <t>Return on profit in %</t>
        </is>
      </c>
      <c r="C59" t="n">
        <v>3</v>
      </c>
      <c r="D59" t="n">
        <v>3.8</v>
      </c>
      <c r="E59" t="n">
        <v>5.6</v>
      </c>
      <c r="F59" t="n">
        <v>5.4</v>
      </c>
      <c r="G59" t="n">
        <v>3</v>
      </c>
      <c r="H59" t="n">
        <v>1.9</v>
      </c>
      <c r="I59" t="n">
        <v>4.8</v>
      </c>
      <c r="J59" t="n">
        <v>1.3</v>
      </c>
      <c r="K59" t="n">
        <v>-8.4</v>
      </c>
      <c r="L59" t="n">
        <v>6.9</v>
      </c>
      <c r="M59" t="n">
        <v>2.2</v>
      </c>
      <c r="N59" t="n">
        <v>-1.4</v>
      </c>
      <c r="O59" t="n">
        <v>13</v>
      </c>
      <c r="P59" t="n">
        <v>16</v>
      </c>
      <c r="Q59" t="n">
        <v>8.699999999999999</v>
      </c>
      <c r="R59" t="n">
        <v>-12.9</v>
      </c>
      <c r="S59" t="n">
        <v>2.3</v>
      </c>
      <c r="T59" t="n">
        <v>-15</v>
      </c>
      <c r="U59" t="n">
        <v>-6.1</v>
      </c>
      <c r="V59" t="n">
        <v>18.7</v>
      </c>
      <c r="W59" t="n">
        <v>3.9</v>
      </c>
    </row>
    <row r="60">
      <c r="A60" s="5" t="inlineStr">
        <is>
          <t>Eigenkapitalrendite in %</t>
        </is>
      </c>
      <c r="B60" s="5" t="inlineStr">
        <is>
          <t>Return on Equity in %</t>
        </is>
      </c>
      <c r="C60" t="n">
        <v>9.26</v>
      </c>
      <c r="D60" t="n">
        <v>9.02</v>
      </c>
      <c r="E60" t="n">
        <v>13.81</v>
      </c>
      <c r="F60" t="n">
        <v>11.49</v>
      </c>
      <c r="G60" t="n">
        <v>5.53</v>
      </c>
      <c r="H60" t="n">
        <v>3.82</v>
      </c>
      <c r="I60" t="n">
        <v>10.42</v>
      </c>
      <c r="J60" t="n">
        <v>2.03</v>
      </c>
      <c r="K60" t="n">
        <v>-10.48</v>
      </c>
      <c r="L60" t="n">
        <v>9.609999999999999</v>
      </c>
      <c r="M60" t="n">
        <v>2.81</v>
      </c>
      <c r="N60" t="n">
        <v>-1.15</v>
      </c>
      <c r="O60" t="n">
        <v>19.22</v>
      </c>
      <c r="P60" t="n">
        <v>23.41</v>
      </c>
      <c r="Q60" t="n">
        <v>17.21</v>
      </c>
      <c r="R60" t="n">
        <v>19.08</v>
      </c>
      <c r="S60" t="n">
        <v>5.45</v>
      </c>
      <c r="T60" t="n">
        <v>-23.03</v>
      </c>
      <c r="U60" t="n">
        <v>-14.11</v>
      </c>
      <c r="V60" t="n">
        <v>44.18</v>
      </c>
      <c r="W60" t="n">
        <v>10.77</v>
      </c>
    </row>
    <row r="61">
      <c r="A61" s="5" t="inlineStr">
        <is>
          <t>Umsatzrendite in %</t>
        </is>
      </c>
      <c r="B61" s="5" t="inlineStr">
        <is>
          <t>Return on sales in %</t>
        </is>
      </c>
      <c r="C61" t="n">
        <v>5.99</v>
      </c>
      <c r="D61" t="n">
        <v>6.02</v>
      </c>
      <c r="E61" t="n">
        <v>9.32</v>
      </c>
      <c r="F61" t="n">
        <v>5.91</v>
      </c>
      <c r="G61" t="n">
        <v>2.66</v>
      </c>
      <c r="H61" t="n">
        <v>1.94</v>
      </c>
      <c r="I61" t="n">
        <v>5.01</v>
      </c>
      <c r="J61" t="n">
        <v>0.91</v>
      </c>
      <c r="K61" t="n">
        <v>-5.74</v>
      </c>
      <c r="L61" t="n">
        <v>5.69</v>
      </c>
      <c r="M61" t="n">
        <v>1.77</v>
      </c>
      <c r="N61" t="n">
        <v>-0.7</v>
      </c>
      <c r="O61" t="n">
        <v>15.56</v>
      </c>
      <c r="P61" t="n">
        <v>19.95</v>
      </c>
      <c r="Q61" t="n">
        <v>9.44</v>
      </c>
      <c r="R61" t="n">
        <v>9.35</v>
      </c>
      <c r="S61" t="n">
        <v>2.39</v>
      </c>
      <c r="T61" t="n">
        <v>-10.08</v>
      </c>
      <c r="U61" t="n">
        <v>-8.050000000000001</v>
      </c>
      <c r="V61" t="n">
        <v>25.36</v>
      </c>
      <c r="W61" t="n">
        <v>5.72</v>
      </c>
    </row>
    <row r="62">
      <c r="A62" s="5" t="inlineStr">
        <is>
          <t>Gesamtkapitalrendite in %</t>
        </is>
      </c>
      <c r="B62" s="5" t="inlineStr">
        <is>
          <t>Total Return on Investment in %</t>
        </is>
      </c>
      <c r="C62" t="n">
        <v>5.18</v>
      </c>
      <c r="D62" t="n">
        <v>5.2</v>
      </c>
      <c r="E62" t="n">
        <v>7.58</v>
      </c>
      <c r="F62" t="n">
        <v>6.24</v>
      </c>
      <c r="G62" t="n">
        <v>3.59</v>
      </c>
      <c r="H62" t="n">
        <v>2.93</v>
      </c>
      <c r="I62" t="n">
        <v>5.91</v>
      </c>
      <c r="J62" t="n">
        <v>1.99</v>
      </c>
      <c r="K62" t="n">
        <v>-4.47</v>
      </c>
      <c r="L62" t="n">
        <v>4.48</v>
      </c>
      <c r="M62" t="n">
        <v>1.34</v>
      </c>
      <c r="N62" t="n">
        <v>-0.5600000000000001</v>
      </c>
      <c r="O62" t="n">
        <v>11.47</v>
      </c>
      <c r="P62" t="n">
        <v>13.98</v>
      </c>
      <c r="Q62" t="n">
        <v>8.470000000000001</v>
      </c>
      <c r="R62" t="n">
        <v>9.23</v>
      </c>
      <c r="S62" t="n">
        <v>2.4</v>
      </c>
      <c r="T62" t="n">
        <v>-9.93</v>
      </c>
      <c r="U62" t="n">
        <v>-6.77</v>
      </c>
      <c r="V62" t="n">
        <v>24.91</v>
      </c>
      <c r="W62" t="n">
        <v>5.68</v>
      </c>
    </row>
    <row r="63">
      <c r="A63" s="5" t="inlineStr">
        <is>
          <t>Return on Investment in %</t>
        </is>
      </c>
      <c r="B63" s="5" t="inlineStr">
        <is>
          <t>Return on Investment in %</t>
        </is>
      </c>
      <c r="C63" t="n">
        <v>4.32</v>
      </c>
      <c r="D63" t="n">
        <v>4.19</v>
      </c>
      <c r="E63" t="n">
        <v>6.55</v>
      </c>
      <c r="F63" t="n">
        <v>4.48</v>
      </c>
      <c r="G63" t="n">
        <v>2.08</v>
      </c>
      <c r="H63" t="n">
        <v>1.46</v>
      </c>
      <c r="I63" t="n">
        <v>4.4</v>
      </c>
      <c r="J63" t="n">
        <v>0.78</v>
      </c>
      <c r="K63" t="n">
        <v>-4.47</v>
      </c>
      <c r="L63" t="n">
        <v>4.48</v>
      </c>
      <c r="M63" t="n">
        <v>1.34</v>
      </c>
      <c r="N63" t="n">
        <v>-0.5600000000000001</v>
      </c>
      <c r="O63" t="n">
        <v>11.47</v>
      </c>
      <c r="P63" t="n">
        <v>13.98</v>
      </c>
      <c r="Q63" t="n">
        <v>8.470000000000001</v>
      </c>
      <c r="R63" t="n">
        <v>9.23</v>
      </c>
      <c r="S63" t="n">
        <v>2.4</v>
      </c>
      <c r="T63" t="n">
        <v>-9.93</v>
      </c>
      <c r="U63" t="n">
        <v>-6.77</v>
      </c>
      <c r="V63" t="n">
        <v>24.91</v>
      </c>
      <c r="W63" t="n">
        <v>5.68</v>
      </c>
    </row>
    <row r="64">
      <c r="A64" s="5" t="inlineStr">
        <is>
          <t>Arbeitsintensität in %</t>
        </is>
      </c>
      <c r="B64" s="5" t="inlineStr">
        <is>
          <t>Work Intensity in %</t>
        </is>
      </c>
      <c r="C64" t="n">
        <v>35.01</v>
      </c>
      <c r="D64" t="n">
        <v>36.79</v>
      </c>
      <c r="E64" t="n">
        <v>39.96</v>
      </c>
      <c r="F64" t="n">
        <v>43.57</v>
      </c>
      <c r="G64" t="n">
        <v>40.98</v>
      </c>
      <c r="H64" t="n">
        <v>43.76</v>
      </c>
      <c r="I64" t="n">
        <v>43.2</v>
      </c>
      <c r="J64" t="n">
        <v>43.08</v>
      </c>
      <c r="K64" t="n">
        <v>43.08</v>
      </c>
      <c r="L64" t="n">
        <v>45.24</v>
      </c>
      <c r="M64" t="n">
        <v>39.01</v>
      </c>
      <c r="N64" t="n">
        <v>38.94</v>
      </c>
      <c r="O64" t="n">
        <v>49.06</v>
      </c>
      <c r="P64" t="n">
        <v>38.87</v>
      </c>
      <c r="Q64" t="n">
        <v>44.61</v>
      </c>
      <c r="R64" t="n">
        <v>43.36</v>
      </c>
      <c r="S64" t="n">
        <v>39.67</v>
      </c>
      <c r="T64" t="n">
        <v>34.23</v>
      </c>
      <c r="U64" t="n">
        <v>29.81</v>
      </c>
      <c r="V64" t="n">
        <v>34.47</v>
      </c>
      <c r="W64" t="n">
        <v>41.21</v>
      </c>
    </row>
    <row r="65">
      <c r="A65" s="5" t="inlineStr">
        <is>
          <t>Eigenkapitalquote in %</t>
        </is>
      </c>
      <c r="B65" s="5" t="inlineStr">
        <is>
          <t>Equity Ratio in %</t>
        </is>
      </c>
      <c r="C65" t="n">
        <v>46.63</v>
      </c>
      <c r="D65" t="n">
        <v>46.46</v>
      </c>
      <c r="E65" t="n">
        <v>47.4</v>
      </c>
      <c r="F65" t="n">
        <v>39.01</v>
      </c>
      <c r="G65" t="n">
        <v>37.65</v>
      </c>
      <c r="H65" t="n">
        <v>38.33</v>
      </c>
      <c r="I65" t="n">
        <v>42.22</v>
      </c>
      <c r="J65" t="n">
        <v>38.31</v>
      </c>
      <c r="K65" t="n">
        <v>42.65</v>
      </c>
      <c r="L65" t="n">
        <v>46.63</v>
      </c>
      <c r="M65" t="n">
        <v>47.81</v>
      </c>
      <c r="N65" t="n">
        <v>49.16</v>
      </c>
      <c r="O65" t="n">
        <v>59.66</v>
      </c>
      <c r="P65" t="n">
        <v>59.74</v>
      </c>
      <c r="Q65" t="n">
        <v>49.22</v>
      </c>
      <c r="R65" t="n">
        <v>48.37</v>
      </c>
      <c r="S65" t="n">
        <v>44.01</v>
      </c>
      <c r="T65" t="n">
        <v>43.11</v>
      </c>
      <c r="U65" t="n">
        <v>47.99</v>
      </c>
      <c r="V65" t="n">
        <v>56.4</v>
      </c>
      <c r="W65" t="n">
        <v>52.75</v>
      </c>
    </row>
    <row r="66">
      <c r="A66" s="5" t="inlineStr">
        <is>
          <t>Fremdkapitalquote in %</t>
        </is>
      </c>
      <c r="B66" s="5" t="inlineStr">
        <is>
          <t>Debt Ratio in %</t>
        </is>
      </c>
      <c r="C66" t="n">
        <v>53.37</v>
      </c>
      <c r="D66" t="n">
        <v>53.54</v>
      </c>
      <c r="E66" t="n">
        <v>52.6</v>
      </c>
      <c r="F66" t="n">
        <v>60.99</v>
      </c>
      <c r="G66" t="n">
        <v>62.35</v>
      </c>
      <c r="H66" t="n">
        <v>61.67</v>
      </c>
      <c r="I66" t="n">
        <v>57.78</v>
      </c>
      <c r="J66" t="n">
        <v>61.69</v>
      </c>
      <c r="K66" t="n">
        <v>57.35</v>
      </c>
      <c r="L66" t="n">
        <v>53.37</v>
      </c>
      <c r="M66" t="n">
        <v>52.19</v>
      </c>
      <c r="N66" t="n">
        <v>50.84</v>
      </c>
      <c r="O66" t="n">
        <v>40.34</v>
      </c>
      <c r="P66" t="n">
        <v>40.26</v>
      </c>
      <c r="Q66" t="n">
        <v>50.78</v>
      </c>
      <c r="R66" t="n">
        <v>51.63</v>
      </c>
      <c r="S66" t="n">
        <v>55.99</v>
      </c>
      <c r="T66" t="n">
        <v>56.89</v>
      </c>
      <c r="U66" t="n">
        <v>52.01</v>
      </c>
      <c r="V66" t="n">
        <v>43.6</v>
      </c>
      <c r="W66" t="n">
        <v>47.25</v>
      </c>
    </row>
    <row r="67">
      <c r="A67" s="5" t="inlineStr">
        <is>
          <t>Verschuldungsgrad in %</t>
        </is>
      </c>
      <c r="B67" s="5" t="inlineStr">
        <is>
          <t>Finance Gearing in %</t>
        </is>
      </c>
      <c r="C67" t="n">
        <v>114.46</v>
      </c>
      <c r="D67" t="n">
        <v>115.25</v>
      </c>
      <c r="E67" t="n">
        <v>110.98</v>
      </c>
      <c r="F67" t="n">
        <v>156.35</v>
      </c>
      <c r="G67" t="n">
        <v>165.61</v>
      </c>
      <c r="H67" t="n">
        <v>160.9</v>
      </c>
      <c r="I67" t="n">
        <v>136.84</v>
      </c>
      <c r="J67" t="n">
        <v>161.03</v>
      </c>
      <c r="K67" t="n">
        <v>134.45</v>
      </c>
      <c r="L67" t="n">
        <v>114.47</v>
      </c>
      <c r="M67" t="n">
        <v>109.16</v>
      </c>
      <c r="N67" t="n">
        <v>103.42</v>
      </c>
      <c r="O67" t="n">
        <v>67.59999999999999</v>
      </c>
      <c r="P67" t="n">
        <v>67.40000000000001</v>
      </c>
      <c r="Q67" t="n">
        <v>103.17</v>
      </c>
      <c r="R67" t="n">
        <v>106.75</v>
      </c>
      <c r="S67" t="n">
        <v>127.22</v>
      </c>
      <c r="T67" t="n">
        <v>131.98</v>
      </c>
      <c r="U67" t="n">
        <v>108.39</v>
      </c>
      <c r="V67" t="n">
        <v>77.31</v>
      </c>
      <c r="W67" t="n">
        <v>89.56999999999999</v>
      </c>
    </row>
    <row r="68">
      <c r="A68" s="5" t="inlineStr">
        <is>
          <t>Bruttoergebnis Marge in %</t>
        </is>
      </c>
      <c r="B68" s="5" t="inlineStr">
        <is>
          <t>Gross Profit Marge in %</t>
        </is>
      </c>
      <c r="C68" t="n">
        <v>45.55</v>
      </c>
      <c r="D68" t="n">
        <v>47.2</v>
      </c>
      <c r="E68" t="n">
        <v>46.01</v>
      </c>
      <c r="F68" t="n">
        <v>43.29</v>
      </c>
      <c r="G68" t="n">
        <v>40.65</v>
      </c>
      <c r="H68" t="n">
        <v>38.36</v>
      </c>
      <c r="I68" t="n">
        <v>41.53</v>
      </c>
      <c r="J68" t="n">
        <v>37.96</v>
      </c>
      <c r="K68" t="n">
        <v>38.3</v>
      </c>
      <c r="L68" t="n">
        <v>37.55</v>
      </c>
      <c r="M68" t="n">
        <v>34.84</v>
      </c>
      <c r="N68" t="n">
        <v>32.2</v>
      </c>
      <c r="O68" t="n">
        <v>34.22</v>
      </c>
      <c r="P68" t="n">
        <v>30.75</v>
      </c>
      <c r="Q68" t="n">
        <v>32.3</v>
      </c>
      <c r="R68" t="n">
        <v>33.52</v>
      </c>
      <c r="S68" t="n">
        <v>32.64</v>
      </c>
      <c r="T68" t="n">
        <v>31.16</v>
      </c>
      <c r="U68" t="n">
        <v>28.31</v>
      </c>
      <c r="V68" t="n">
        <v>31.75</v>
      </c>
    </row>
    <row r="69">
      <c r="A69" s="5" t="inlineStr">
        <is>
          <t>Kurzfristige Vermögensquote in %</t>
        </is>
      </c>
      <c r="B69" s="5" t="inlineStr">
        <is>
          <t>Current Assets Ratio in %</t>
        </is>
      </c>
      <c r="C69" t="n">
        <v>35.01</v>
      </c>
      <c r="D69" t="n">
        <v>36.79</v>
      </c>
      <c r="E69" t="n">
        <v>39.96</v>
      </c>
      <c r="F69" t="n">
        <v>43.57</v>
      </c>
      <c r="G69" t="n">
        <v>40.98</v>
      </c>
      <c r="H69" t="n">
        <v>43.76</v>
      </c>
      <c r="I69" t="n">
        <v>43.2</v>
      </c>
      <c r="J69" t="n">
        <v>43.08</v>
      </c>
      <c r="K69" t="n">
        <v>43.08</v>
      </c>
      <c r="L69" t="n">
        <v>45.24</v>
      </c>
      <c r="M69" t="n">
        <v>39.01</v>
      </c>
      <c r="N69" t="n">
        <v>38.94</v>
      </c>
      <c r="O69" t="n">
        <v>49.06</v>
      </c>
      <c r="P69" t="n">
        <v>38.87</v>
      </c>
      <c r="Q69" t="n">
        <v>44.61</v>
      </c>
      <c r="R69" t="n">
        <v>43.36</v>
      </c>
      <c r="S69" t="n">
        <v>39.67</v>
      </c>
      <c r="T69" t="n">
        <v>34.23</v>
      </c>
      <c r="U69" t="n">
        <v>29.81</v>
      </c>
      <c r="V69" t="n">
        <v>34.47</v>
      </c>
    </row>
    <row r="70">
      <c r="A70" s="5" t="inlineStr">
        <is>
          <t>Nettogewinn Marge in %</t>
        </is>
      </c>
      <c r="B70" s="5" t="inlineStr">
        <is>
          <t>Net Profit Marge in %</t>
        </is>
      </c>
      <c r="C70" t="n">
        <v>5.99</v>
      </c>
      <c r="D70" t="n">
        <v>6.02</v>
      </c>
      <c r="E70" t="n">
        <v>9.32</v>
      </c>
      <c r="F70" t="n">
        <v>5.91</v>
      </c>
      <c r="G70" t="n">
        <v>2.66</v>
      </c>
      <c r="H70" t="n">
        <v>1.94</v>
      </c>
      <c r="I70" t="n">
        <v>5.01</v>
      </c>
      <c r="J70" t="n">
        <v>0.91</v>
      </c>
      <c r="K70" t="n">
        <v>-5.74</v>
      </c>
      <c r="L70" t="n">
        <v>5.69</v>
      </c>
      <c r="M70" t="n">
        <v>1.77</v>
      </c>
      <c r="N70" t="n">
        <v>-0.7</v>
      </c>
      <c r="O70" t="n">
        <v>15.56</v>
      </c>
      <c r="P70" t="n">
        <v>19.95</v>
      </c>
      <c r="Q70" t="n">
        <v>9.44</v>
      </c>
      <c r="R70" t="n">
        <v>9.35</v>
      </c>
      <c r="S70" t="n">
        <v>2.39</v>
      </c>
      <c r="T70" t="n">
        <v>-10.08</v>
      </c>
      <c r="U70" t="n">
        <v>-8.050000000000001</v>
      </c>
      <c r="V70" t="n">
        <v>25.36</v>
      </c>
    </row>
    <row r="71">
      <c r="A71" s="5" t="inlineStr">
        <is>
          <t>Operative Ergebnis Marge in %</t>
        </is>
      </c>
      <c r="B71" s="5" t="inlineStr">
        <is>
          <t>EBIT Marge in %</t>
        </is>
      </c>
      <c r="C71" t="n">
        <v>8.44</v>
      </c>
      <c r="D71" t="n">
        <v>9.49</v>
      </c>
      <c r="E71" t="n">
        <v>8.529999999999999</v>
      </c>
      <c r="F71" t="n">
        <v>7.68</v>
      </c>
      <c r="G71" t="n">
        <v>4.09</v>
      </c>
      <c r="H71" t="n">
        <v>2.27</v>
      </c>
      <c r="I71" t="n">
        <v>8.529999999999999</v>
      </c>
      <c r="J71" t="n">
        <v>4.16</v>
      </c>
      <c r="K71" t="n">
        <v>-1.19</v>
      </c>
      <c r="L71" t="n">
        <v>8.119999999999999</v>
      </c>
      <c r="M71" t="n">
        <v>2.65</v>
      </c>
      <c r="N71" t="n">
        <v>1.2</v>
      </c>
      <c r="O71" t="n">
        <v>6.91</v>
      </c>
      <c r="P71" t="n">
        <v>4.39</v>
      </c>
      <c r="Q71" t="n">
        <v>5.85</v>
      </c>
      <c r="R71" t="n">
        <v>5.3</v>
      </c>
      <c r="S71" t="n">
        <v>1.68</v>
      </c>
      <c r="T71" t="n">
        <v>1.32</v>
      </c>
      <c r="U71" t="n">
        <v>-4.99</v>
      </c>
      <c r="V71" t="n">
        <v>7.28</v>
      </c>
    </row>
    <row r="72">
      <c r="A72" s="5" t="inlineStr">
        <is>
          <t>Vermögensumsschlag in %</t>
        </is>
      </c>
      <c r="B72" s="5" t="inlineStr">
        <is>
          <t>Asset Turnover in %</t>
        </is>
      </c>
      <c r="C72" t="n">
        <v>72.11</v>
      </c>
      <c r="D72" t="n">
        <v>69.65000000000001</v>
      </c>
      <c r="E72" t="n">
        <v>70.23999999999999</v>
      </c>
      <c r="F72" t="n">
        <v>75.89</v>
      </c>
      <c r="G72" t="n">
        <v>78.27</v>
      </c>
      <c r="H72" t="n">
        <v>75.45</v>
      </c>
      <c r="I72" t="n">
        <v>87.84</v>
      </c>
      <c r="J72" t="n">
        <v>85.23999999999999</v>
      </c>
      <c r="K72" t="n">
        <v>77.95</v>
      </c>
      <c r="L72" t="n">
        <v>78.77</v>
      </c>
      <c r="M72" t="n">
        <v>75.95999999999999</v>
      </c>
      <c r="N72" t="n">
        <v>79.86</v>
      </c>
      <c r="O72" t="n">
        <v>73.72</v>
      </c>
      <c r="P72" t="n">
        <v>70.06999999999999</v>
      </c>
      <c r="Q72" t="n">
        <v>89.76000000000001</v>
      </c>
      <c r="R72" t="n">
        <v>98.69</v>
      </c>
      <c r="S72" t="n">
        <v>100.13</v>
      </c>
      <c r="T72" t="n">
        <v>98.55</v>
      </c>
      <c r="U72" t="n">
        <v>84.09999999999999</v>
      </c>
      <c r="V72" t="n">
        <v>98.23999999999999</v>
      </c>
    </row>
    <row r="73">
      <c r="A73" s="5" t="inlineStr">
        <is>
          <t>Langfristige Vermögensquote in %</t>
        </is>
      </c>
      <c r="B73" s="5" t="inlineStr">
        <is>
          <t>Non-Current Assets Ratio in %</t>
        </is>
      </c>
      <c r="C73" t="n">
        <v>64.98999999999999</v>
      </c>
      <c r="D73" t="n">
        <v>63.21</v>
      </c>
      <c r="E73" t="n">
        <v>60.04</v>
      </c>
      <c r="F73" t="n">
        <v>56.43</v>
      </c>
      <c r="G73" t="n">
        <v>59.02</v>
      </c>
      <c r="H73" t="n">
        <v>56.24</v>
      </c>
      <c r="I73" t="n">
        <v>56.8</v>
      </c>
      <c r="J73" t="n">
        <v>56.92</v>
      </c>
      <c r="K73" t="n">
        <v>56.92</v>
      </c>
      <c r="L73" t="n">
        <v>54.76</v>
      </c>
      <c r="M73" t="n">
        <v>60.99</v>
      </c>
      <c r="N73" t="n">
        <v>61.06</v>
      </c>
      <c r="O73" t="n">
        <v>50.94</v>
      </c>
      <c r="P73" t="n">
        <v>61.13</v>
      </c>
      <c r="Q73" t="n">
        <v>55.39</v>
      </c>
      <c r="R73" t="n">
        <v>56.64</v>
      </c>
      <c r="S73" t="n">
        <v>60.33</v>
      </c>
      <c r="T73" t="n">
        <v>65.77</v>
      </c>
      <c r="U73" t="n">
        <v>70.19</v>
      </c>
      <c r="V73" t="n">
        <v>65.53</v>
      </c>
    </row>
    <row r="74">
      <c r="A74" s="5" t="inlineStr">
        <is>
          <t>Gesamtkapitalrentabilität</t>
        </is>
      </c>
      <c r="B74" s="5" t="inlineStr">
        <is>
          <t>ROA Return on Assets in %</t>
        </is>
      </c>
      <c r="C74" t="n">
        <v>4.32</v>
      </c>
      <c r="D74" t="n">
        <v>4.19</v>
      </c>
      <c r="E74" t="n">
        <v>6.55</v>
      </c>
      <c r="F74" t="n">
        <v>4.48</v>
      </c>
      <c r="G74" t="n">
        <v>2.08</v>
      </c>
      <c r="H74" t="n">
        <v>1.46</v>
      </c>
      <c r="I74" t="n">
        <v>4.4</v>
      </c>
      <c r="J74" t="n">
        <v>0.78</v>
      </c>
      <c r="K74" t="n">
        <v>-4.47</v>
      </c>
      <c r="L74" t="n">
        <v>4.48</v>
      </c>
      <c r="M74" t="n">
        <v>1.34</v>
      </c>
      <c r="N74" t="n">
        <v>-0.5600000000000001</v>
      </c>
      <c r="O74" t="n">
        <v>11.47</v>
      </c>
      <c r="P74" t="n">
        <v>13.98</v>
      </c>
      <c r="Q74" t="n">
        <v>8.470000000000001</v>
      </c>
      <c r="R74" t="n">
        <v>9.23</v>
      </c>
      <c r="S74" t="n">
        <v>2.4</v>
      </c>
      <c r="T74" t="n">
        <v>-9.93</v>
      </c>
      <c r="U74" t="n">
        <v>-6.77</v>
      </c>
      <c r="V74" t="n">
        <v>24.91</v>
      </c>
    </row>
    <row r="75">
      <c r="A75" s="5" t="inlineStr">
        <is>
          <t>Ertrag des eingesetzten Kapitals</t>
        </is>
      </c>
      <c r="B75" s="5" t="inlineStr">
        <is>
          <t>ROCE Return on Cap. Empl. in %</t>
        </is>
      </c>
      <c r="C75" t="n">
        <v>8.199999999999999</v>
      </c>
      <c r="D75" t="n">
        <v>9.51</v>
      </c>
      <c r="E75" t="n">
        <v>8.220000000000001</v>
      </c>
      <c r="F75" t="n">
        <v>8.619999999999999</v>
      </c>
      <c r="G75" t="n">
        <v>4.74</v>
      </c>
      <c r="H75" t="n">
        <v>2.54</v>
      </c>
      <c r="I75" t="n">
        <v>11.01</v>
      </c>
      <c r="J75" t="n">
        <v>5.39</v>
      </c>
      <c r="K75" t="n">
        <v>-1.37</v>
      </c>
      <c r="L75" t="n">
        <v>9.6</v>
      </c>
      <c r="M75" t="n">
        <v>2.73</v>
      </c>
      <c r="N75" t="n">
        <v>1.31</v>
      </c>
      <c r="O75" t="n">
        <v>6.93</v>
      </c>
      <c r="P75" t="n">
        <v>4.03</v>
      </c>
      <c r="Q75" t="n">
        <v>7.57</v>
      </c>
      <c r="R75" t="n">
        <v>7.46</v>
      </c>
      <c r="S75" t="n">
        <v>2.47</v>
      </c>
      <c r="T75" t="n">
        <v>1.81</v>
      </c>
      <c r="U75" t="n">
        <v>-5.86</v>
      </c>
      <c r="V75" t="n">
        <v>10.2</v>
      </c>
    </row>
    <row r="76">
      <c r="A76" s="5" t="inlineStr">
        <is>
          <t>Eigenkapital zu Anlagevermögen</t>
        </is>
      </c>
      <c r="B76" s="5" t="inlineStr">
        <is>
          <t>Equity to Fixed Assets in %</t>
        </is>
      </c>
      <c r="C76" t="n">
        <v>71.75</v>
      </c>
      <c r="D76" t="n">
        <v>73.5</v>
      </c>
      <c r="E76" t="n">
        <v>78.95</v>
      </c>
      <c r="F76" t="n">
        <v>69.13</v>
      </c>
      <c r="G76" t="n">
        <v>63.79</v>
      </c>
      <c r="H76" t="n">
        <v>68.15000000000001</v>
      </c>
      <c r="I76" t="n">
        <v>74.34</v>
      </c>
      <c r="J76" t="n">
        <v>67.31</v>
      </c>
      <c r="K76" t="n">
        <v>74.94</v>
      </c>
      <c r="L76" t="n">
        <v>85.14</v>
      </c>
      <c r="M76" t="n">
        <v>78.39</v>
      </c>
      <c r="N76" t="n">
        <v>80.51000000000001</v>
      </c>
      <c r="O76" t="n">
        <v>117.13</v>
      </c>
      <c r="P76" t="n">
        <v>97.70999999999999</v>
      </c>
      <c r="Q76" t="n">
        <v>88.86</v>
      </c>
      <c r="R76" t="n">
        <v>85.40000000000001</v>
      </c>
      <c r="S76" t="n">
        <v>72.94</v>
      </c>
      <c r="T76" t="n">
        <v>65.54000000000001</v>
      </c>
      <c r="U76" t="n">
        <v>68.37</v>
      </c>
      <c r="V76" t="n">
        <v>86.06</v>
      </c>
    </row>
    <row r="77">
      <c r="A77" s="5" t="inlineStr">
        <is>
          <t>Liquidität Dritten Grades</t>
        </is>
      </c>
      <c r="B77" s="5" t="inlineStr">
        <is>
          <t>Current Ratio in %</t>
        </is>
      </c>
      <c r="C77" t="n">
        <v>135.55</v>
      </c>
      <c r="D77" t="n">
        <v>120.51</v>
      </c>
      <c r="E77" t="n">
        <v>147.35</v>
      </c>
      <c r="F77" t="n">
        <v>134.39</v>
      </c>
      <c r="G77" t="n">
        <v>126.07</v>
      </c>
      <c r="H77" t="n">
        <v>134.45</v>
      </c>
      <c r="I77" t="n">
        <v>135.37</v>
      </c>
      <c r="J77" t="n">
        <v>125.85</v>
      </c>
      <c r="K77" t="n">
        <v>133.58</v>
      </c>
      <c r="L77" t="n">
        <v>135.69</v>
      </c>
      <c r="M77" t="n">
        <v>147.94</v>
      </c>
      <c r="N77" t="n">
        <v>144.11</v>
      </c>
      <c r="O77" t="n">
        <v>185.1</v>
      </c>
      <c r="P77" t="n">
        <v>163.88</v>
      </c>
      <c r="Q77" t="n">
        <v>145.6</v>
      </c>
      <c r="R77" t="n">
        <v>145.21</v>
      </c>
      <c r="S77" t="n">
        <v>124.48</v>
      </c>
      <c r="T77" t="n">
        <v>121.09</v>
      </c>
      <c r="U77" t="n">
        <v>104.98</v>
      </c>
      <c r="V77" t="n">
        <v>115.22</v>
      </c>
    </row>
    <row r="78">
      <c r="A78" s="5" t="inlineStr">
        <is>
          <t>Operativer Cashflow</t>
        </is>
      </c>
      <c r="B78" s="5" t="inlineStr">
        <is>
          <t>Operating Cashflow in M</t>
        </is>
      </c>
      <c r="C78" t="n">
        <v>17008.6173</v>
      </c>
      <c r="D78" t="n">
        <v>14526.3202</v>
      </c>
      <c r="E78" t="n">
        <v>14467.0878</v>
      </c>
      <c r="F78" t="n">
        <v>12960.282</v>
      </c>
      <c r="G78" t="n">
        <v>16975.521</v>
      </c>
      <c r="H78" t="n">
        <v>15498.9105</v>
      </c>
      <c r="I78" t="n">
        <v>19536.3426</v>
      </c>
      <c r="J78" t="n">
        <v>7572.8052</v>
      </c>
      <c r="K78" t="n">
        <v>16697.583</v>
      </c>
      <c r="L78" t="n">
        <v>9237.84</v>
      </c>
      <c r="M78" t="n">
        <v>11482.45</v>
      </c>
      <c r="N78" t="n">
        <v>8751.6</v>
      </c>
      <c r="O78" t="n">
        <v>25386.03</v>
      </c>
      <c r="P78" t="n">
        <v>109122.21</v>
      </c>
      <c r="Q78" t="n">
        <v>21753.48</v>
      </c>
      <c r="R78" t="n">
        <v>12528.32</v>
      </c>
      <c r="S78" t="n">
        <v>20134.8</v>
      </c>
      <c r="T78" t="n">
        <v>12975.76</v>
      </c>
      <c r="U78" t="n">
        <v>46323.2</v>
      </c>
      <c r="V78" t="n">
        <v>22556.24</v>
      </c>
    </row>
    <row r="79">
      <c r="A79" s="5" t="inlineStr">
        <is>
          <t>Aktienrückkauf</t>
        </is>
      </c>
      <c r="B79" s="5" t="inlineStr">
        <is>
          <t>Share Buyback in M</t>
        </is>
      </c>
      <c r="C79" t="n">
        <v>23.20999999999992</v>
      </c>
      <c r="D79" t="n">
        <v>12.0100000000001</v>
      </c>
      <c r="E79" t="n">
        <v>-3.75</v>
      </c>
      <c r="F79" t="n">
        <v>-5.340000000000032</v>
      </c>
      <c r="G79" t="n">
        <v>-2.710000000000036</v>
      </c>
      <c r="H79" t="n">
        <v>-1.049999999999955</v>
      </c>
      <c r="I79" t="n">
        <v>1.25</v>
      </c>
      <c r="J79" t="n">
        <v>11.50999999999999</v>
      </c>
      <c r="K79" t="n">
        <v>20.39999999999998</v>
      </c>
      <c r="L79" t="n">
        <v>-19</v>
      </c>
      <c r="M79" t="n">
        <v>44.89999999999998</v>
      </c>
      <c r="N79" t="n">
        <v>170.6</v>
      </c>
      <c r="O79" t="n">
        <v>0</v>
      </c>
      <c r="P79" t="n">
        <v>173</v>
      </c>
      <c r="Q79" t="n">
        <v>0</v>
      </c>
      <c r="R79" t="n">
        <v>0</v>
      </c>
      <c r="S79" t="n">
        <v>0</v>
      </c>
      <c r="T79" t="n">
        <v>0</v>
      </c>
      <c r="U79" t="n">
        <v>0</v>
      </c>
      <c r="V79" t="inlineStr">
        <is>
          <t>-</t>
        </is>
      </c>
    </row>
    <row r="80">
      <c r="A80" s="5" t="inlineStr">
        <is>
          <t>Umsatzwachstum 1J in %</t>
        </is>
      </c>
      <c r="B80" s="5" t="inlineStr">
        <is>
          <t>Revenue Growth 1Y in %</t>
        </is>
      </c>
      <c r="C80" t="n">
        <v>7.51</v>
      </c>
      <c r="D80" t="n">
        <v>1.92</v>
      </c>
      <c r="E80" t="n">
        <v>-27.48</v>
      </c>
      <c r="F80" t="n">
        <v>1.12</v>
      </c>
      <c r="G80" t="n">
        <v>13.34</v>
      </c>
      <c r="H80" t="n">
        <v>-8.31</v>
      </c>
      <c r="I80" t="n">
        <v>-5.89</v>
      </c>
      <c r="J80" t="n">
        <v>9.779999999999999</v>
      </c>
      <c r="K80" t="n">
        <v>-11.17</v>
      </c>
      <c r="L80" t="n">
        <v>9.619999999999999</v>
      </c>
      <c r="M80" t="n">
        <v>-12.11</v>
      </c>
      <c r="N80" t="n">
        <v>-1.52</v>
      </c>
      <c r="O80" t="n">
        <v>-0.68</v>
      </c>
      <c r="P80" t="n">
        <v>-11.25</v>
      </c>
      <c r="Q80" t="n">
        <v>0.25</v>
      </c>
      <c r="R80" t="n">
        <v>4.42</v>
      </c>
      <c r="S80" t="n">
        <v>-8.75</v>
      </c>
      <c r="T80" t="n">
        <v>-1.6</v>
      </c>
      <c r="U80" t="n">
        <v>-14.59</v>
      </c>
      <c r="V80" t="n">
        <v>20.35</v>
      </c>
    </row>
    <row r="81">
      <c r="A81" s="5" t="inlineStr">
        <is>
          <t>Umsatzwachstum 3J in %</t>
        </is>
      </c>
      <c r="B81" s="5" t="inlineStr">
        <is>
          <t>Revenue Growth 3Y in %</t>
        </is>
      </c>
      <c r="C81" t="n">
        <v>-6.02</v>
      </c>
      <c r="D81" t="n">
        <v>-8.15</v>
      </c>
      <c r="E81" t="n">
        <v>-4.34</v>
      </c>
      <c r="F81" t="n">
        <v>2.05</v>
      </c>
      <c r="G81" t="n">
        <v>-0.29</v>
      </c>
      <c r="H81" t="n">
        <v>-1.47</v>
      </c>
      <c r="I81" t="n">
        <v>-2.43</v>
      </c>
      <c r="J81" t="n">
        <v>2.74</v>
      </c>
      <c r="K81" t="n">
        <v>-4.55</v>
      </c>
      <c r="L81" t="n">
        <v>-1.34</v>
      </c>
      <c r="M81" t="n">
        <v>-4.77</v>
      </c>
      <c r="N81" t="n">
        <v>-4.48</v>
      </c>
      <c r="O81" t="n">
        <v>-3.89</v>
      </c>
      <c r="P81" t="n">
        <v>-2.19</v>
      </c>
      <c r="Q81" t="n">
        <v>-1.36</v>
      </c>
      <c r="R81" t="n">
        <v>-1.98</v>
      </c>
      <c r="S81" t="n">
        <v>-8.31</v>
      </c>
      <c r="T81" t="n">
        <v>1.39</v>
      </c>
      <c r="U81" t="inlineStr">
        <is>
          <t>-</t>
        </is>
      </c>
      <c r="V81" t="inlineStr">
        <is>
          <t>-</t>
        </is>
      </c>
    </row>
    <row r="82">
      <c r="A82" s="5" t="inlineStr">
        <is>
          <t>Umsatzwachstum 5J in %</t>
        </is>
      </c>
      <c r="B82" s="5" t="inlineStr">
        <is>
          <t>Revenue Growth 5Y in %</t>
        </is>
      </c>
      <c r="C82" t="n">
        <v>-0.72</v>
      </c>
      <c r="D82" t="n">
        <v>-3.88</v>
      </c>
      <c r="E82" t="n">
        <v>-5.44</v>
      </c>
      <c r="F82" t="n">
        <v>2.01</v>
      </c>
      <c r="G82" t="n">
        <v>-0.45</v>
      </c>
      <c r="H82" t="n">
        <v>-1.19</v>
      </c>
      <c r="I82" t="n">
        <v>-1.95</v>
      </c>
      <c r="J82" t="n">
        <v>-1.08</v>
      </c>
      <c r="K82" t="n">
        <v>-3.17</v>
      </c>
      <c r="L82" t="n">
        <v>-3.19</v>
      </c>
      <c r="M82" t="n">
        <v>-5.06</v>
      </c>
      <c r="N82" t="n">
        <v>-1.76</v>
      </c>
      <c r="O82" t="n">
        <v>-3.2</v>
      </c>
      <c r="P82" t="n">
        <v>-3.39</v>
      </c>
      <c r="Q82" t="n">
        <v>-4.05</v>
      </c>
      <c r="R82" t="n">
        <v>-0.03</v>
      </c>
      <c r="S82" t="inlineStr">
        <is>
          <t>-</t>
        </is>
      </c>
      <c r="T82" t="inlineStr">
        <is>
          <t>-</t>
        </is>
      </c>
      <c r="U82" t="inlineStr">
        <is>
          <t>-</t>
        </is>
      </c>
      <c r="V82" t="inlineStr">
        <is>
          <t>-</t>
        </is>
      </c>
    </row>
    <row r="83">
      <c r="A83" s="5" t="inlineStr">
        <is>
          <t>Umsatzwachstum 10J in %</t>
        </is>
      </c>
      <c r="B83" s="5" t="inlineStr">
        <is>
          <t>Revenue Growth 10Y in %</t>
        </is>
      </c>
      <c r="C83" t="n">
        <v>-0.96</v>
      </c>
      <c r="D83" t="n">
        <v>-2.92</v>
      </c>
      <c r="E83" t="n">
        <v>-3.26</v>
      </c>
      <c r="F83" t="n">
        <v>-0.58</v>
      </c>
      <c r="G83" t="n">
        <v>-1.82</v>
      </c>
      <c r="H83" t="n">
        <v>-3.13</v>
      </c>
      <c r="I83" t="n">
        <v>-1.85</v>
      </c>
      <c r="J83" t="n">
        <v>-2.14</v>
      </c>
      <c r="K83" t="n">
        <v>-3.28</v>
      </c>
      <c r="L83" t="n">
        <v>-3.62</v>
      </c>
      <c r="M83" t="n">
        <v>-2.55</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7.06</v>
      </c>
      <c r="D84" t="n">
        <v>-34.22</v>
      </c>
      <c r="E84" t="n">
        <v>14.43</v>
      </c>
      <c r="F84" t="n">
        <v>124.5</v>
      </c>
      <c r="G84" t="n">
        <v>55.42</v>
      </c>
      <c r="H84" t="n">
        <v>-64.5</v>
      </c>
      <c r="I84" t="n">
        <v>417.26</v>
      </c>
      <c r="J84" t="n">
        <v>-117.45</v>
      </c>
      <c r="K84" t="n">
        <v>-189.56</v>
      </c>
      <c r="L84" t="n">
        <v>252.68</v>
      </c>
      <c r="M84" t="n">
        <v>-320.43</v>
      </c>
      <c r="N84" t="n">
        <v>-104.46</v>
      </c>
      <c r="O84" t="n">
        <v>-22.57</v>
      </c>
      <c r="P84" t="n">
        <v>87.69</v>
      </c>
      <c r="Q84" t="n">
        <v>1.13</v>
      </c>
      <c r="R84" t="n">
        <v>308.06</v>
      </c>
      <c r="S84" t="n">
        <v>-121.68</v>
      </c>
      <c r="T84" t="n">
        <v>23.12</v>
      </c>
      <c r="U84" t="n">
        <v>-127.12</v>
      </c>
      <c r="V84" t="n">
        <v>433.74</v>
      </c>
    </row>
    <row r="85">
      <c r="A85" s="5" t="inlineStr">
        <is>
          <t>Gewinnwachstum 3J in %</t>
        </is>
      </c>
      <c r="B85" s="5" t="inlineStr">
        <is>
          <t>Earnings Growth 3Y in %</t>
        </is>
      </c>
      <c r="C85" t="n">
        <v>-4.24</v>
      </c>
      <c r="D85" t="n">
        <v>34.9</v>
      </c>
      <c r="E85" t="n">
        <v>64.78</v>
      </c>
      <c r="F85" t="n">
        <v>38.47</v>
      </c>
      <c r="G85" t="n">
        <v>136.06</v>
      </c>
      <c r="H85" t="n">
        <v>78.44</v>
      </c>
      <c r="I85" t="n">
        <v>36.75</v>
      </c>
      <c r="J85" t="n">
        <v>-18.11</v>
      </c>
      <c r="K85" t="n">
        <v>-85.77</v>
      </c>
      <c r="L85" t="n">
        <v>-57.4</v>
      </c>
      <c r="M85" t="n">
        <v>-149.15</v>
      </c>
      <c r="N85" t="n">
        <v>-13.11</v>
      </c>
      <c r="O85" t="n">
        <v>22.08</v>
      </c>
      <c r="P85" t="n">
        <v>132.29</v>
      </c>
      <c r="Q85" t="n">
        <v>62.5</v>
      </c>
      <c r="R85" t="n">
        <v>69.83</v>
      </c>
      <c r="S85" t="n">
        <v>-75.23</v>
      </c>
      <c r="T85" t="n">
        <v>109.91</v>
      </c>
      <c r="U85" t="inlineStr">
        <is>
          <t>-</t>
        </is>
      </c>
      <c r="V85" t="inlineStr">
        <is>
          <t>-</t>
        </is>
      </c>
    </row>
    <row r="86">
      <c r="A86" s="5" t="inlineStr">
        <is>
          <t>Gewinnwachstum 5J in %</t>
        </is>
      </c>
      <c r="B86" s="5" t="inlineStr">
        <is>
          <t>Earnings Growth 5Y in %</t>
        </is>
      </c>
      <c r="C86" t="n">
        <v>33.44</v>
      </c>
      <c r="D86" t="n">
        <v>19.13</v>
      </c>
      <c r="E86" t="n">
        <v>109.42</v>
      </c>
      <c r="F86" t="n">
        <v>83.05</v>
      </c>
      <c r="G86" t="n">
        <v>20.23</v>
      </c>
      <c r="H86" t="n">
        <v>59.69</v>
      </c>
      <c r="I86" t="n">
        <v>8.5</v>
      </c>
      <c r="J86" t="n">
        <v>-95.84</v>
      </c>
      <c r="K86" t="n">
        <v>-76.87</v>
      </c>
      <c r="L86" t="n">
        <v>-21.42</v>
      </c>
      <c r="M86" t="n">
        <v>-71.73</v>
      </c>
      <c r="N86" t="n">
        <v>53.97</v>
      </c>
      <c r="O86" t="n">
        <v>50.53</v>
      </c>
      <c r="P86" t="n">
        <v>59.66</v>
      </c>
      <c r="Q86" t="n">
        <v>16.7</v>
      </c>
      <c r="R86" t="n">
        <v>103.22</v>
      </c>
      <c r="S86" t="inlineStr">
        <is>
          <t>-</t>
        </is>
      </c>
      <c r="T86" t="inlineStr">
        <is>
          <t>-</t>
        </is>
      </c>
      <c r="U86" t="inlineStr">
        <is>
          <t>-</t>
        </is>
      </c>
      <c r="V86" t="inlineStr">
        <is>
          <t>-</t>
        </is>
      </c>
    </row>
    <row r="87">
      <c r="A87" s="5" t="inlineStr">
        <is>
          <t>Gewinnwachstum 10J in %</t>
        </is>
      </c>
      <c r="B87" s="5" t="inlineStr">
        <is>
          <t>Earnings Growth 10Y in %</t>
        </is>
      </c>
      <c r="C87" t="n">
        <v>46.56</v>
      </c>
      <c r="D87" t="n">
        <v>13.81</v>
      </c>
      <c r="E87" t="n">
        <v>6.79</v>
      </c>
      <c r="F87" t="n">
        <v>3.09</v>
      </c>
      <c r="G87" t="n">
        <v>-0.59</v>
      </c>
      <c r="H87" t="n">
        <v>-6.02</v>
      </c>
      <c r="I87" t="n">
        <v>31.24</v>
      </c>
      <c r="J87" t="n">
        <v>-22.66</v>
      </c>
      <c r="K87" t="n">
        <v>-8.6</v>
      </c>
      <c r="L87" t="n">
        <v>-2.36</v>
      </c>
      <c r="M87" t="n">
        <v>15.75</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1.01</v>
      </c>
      <c r="D88" t="n">
        <v>1.37</v>
      </c>
      <c r="E88" t="n">
        <v>0.16</v>
      </c>
      <c r="F88" t="n">
        <v>0.22</v>
      </c>
      <c r="G88" t="n">
        <v>1.67</v>
      </c>
      <c r="H88" t="n">
        <v>0.9</v>
      </c>
      <c r="I88" t="n">
        <v>2.45</v>
      </c>
      <c r="J88" t="n">
        <v>-0.83</v>
      </c>
      <c r="K88" t="inlineStr">
        <is>
          <t>-</t>
        </is>
      </c>
      <c r="L88" t="n">
        <v>-0.67</v>
      </c>
      <c r="M88" t="n">
        <v>-0.62</v>
      </c>
      <c r="N88" t="inlineStr">
        <is>
          <t>-</t>
        </is>
      </c>
      <c r="O88" t="n">
        <v>0.15</v>
      </c>
      <c r="P88" t="n">
        <v>0.1</v>
      </c>
      <c r="Q88" t="n">
        <v>0.6899999999999999</v>
      </c>
      <c r="R88" t="inlineStr">
        <is>
          <t>-</t>
        </is>
      </c>
      <c r="S88" t="inlineStr">
        <is>
          <t>-</t>
        </is>
      </c>
      <c r="T88" t="inlineStr">
        <is>
          <t>-</t>
        </is>
      </c>
      <c r="U88" t="inlineStr">
        <is>
          <t>-</t>
        </is>
      </c>
      <c r="V88" t="inlineStr">
        <is>
          <t>-</t>
        </is>
      </c>
    </row>
    <row r="89">
      <c r="A89" s="5" t="inlineStr">
        <is>
          <t>EBIT-Wachstum 1J in %</t>
        </is>
      </c>
      <c r="B89" s="5" t="inlineStr">
        <is>
          <t>EBIT Growth 1Y in %</t>
        </is>
      </c>
      <c r="C89" t="n">
        <v>-4.36</v>
      </c>
      <c r="D89" t="n">
        <v>13.32</v>
      </c>
      <c r="E89" t="n">
        <v>-19.39</v>
      </c>
      <c r="F89" t="n">
        <v>89.72</v>
      </c>
      <c r="G89" t="n">
        <v>104.12</v>
      </c>
      <c r="H89" t="n">
        <v>-75.59</v>
      </c>
      <c r="I89" t="n">
        <v>93.3</v>
      </c>
      <c r="J89" t="n">
        <v>-482.9</v>
      </c>
      <c r="K89" t="n">
        <v>-113.03</v>
      </c>
      <c r="L89" t="n">
        <v>236.32</v>
      </c>
      <c r="M89" t="n">
        <v>93.69</v>
      </c>
      <c r="N89" t="n">
        <v>-82.88</v>
      </c>
      <c r="O89" t="n">
        <v>56.55</v>
      </c>
      <c r="P89" t="n">
        <v>-33.5</v>
      </c>
      <c r="Q89" t="n">
        <v>10.7</v>
      </c>
      <c r="R89" t="n">
        <v>229.3</v>
      </c>
      <c r="S89" t="n">
        <v>16.19</v>
      </c>
      <c r="T89" t="n">
        <v>-126.02</v>
      </c>
      <c r="U89" t="n">
        <v>-158.58</v>
      </c>
      <c r="V89" t="n">
        <v>102.13</v>
      </c>
    </row>
    <row r="90">
      <c r="A90" s="5" t="inlineStr">
        <is>
          <t>EBIT-Wachstum 3J in %</t>
        </is>
      </c>
      <c r="B90" s="5" t="inlineStr">
        <is>
          <t>EBIT Growth 3Y in %</t>
        </is>
      </c>
      <c r="C90" t="n">
        <v>-3.48</v>
      </c>
      <c r="D90" t="n">
        <v>27.88</v>
      </c>
      <c r="E90" t="n">
        <v>58.15</v>
      </c>
      <c r="F90" t="n">
        <v>39.42</v>
      </c>
      <c r="G90" t="n">
        <v>40.61</v>
      </c>
      <c r="H90" t="n">
        <v>-155.06</v>
      </c>
      <c r="I90" t="n">
        <v>-167.54</v>
      </c>
      <c r="J90" t="n">
        <v>-119.87</v>
      </c>
      <c r="K90" t="n">
        <v>72.33</v>
      </c>
      <c r="L90" t="n">
        <v>82.38</v>
      </c>
      <c r="M90" t="n">
        <v>22.45</v>
      </c>
      <c r="N90" t="n">
        <v>-19.94</v>
      </c>
      <c r="O90" t="n">
        <v>11.25</v>
      </c>
      <c r="P90" t="n">
        <v>68.83</v>
      </c>
      <c r="Q90" t="n">
        <v>85.40000000000001</v>
      </c>
      <c r="R90" t="n">
        <v>39.82</v>
      </c>
      <c r="S90" t="n">
        <v>-89.47</v>
      </c>
      <c r="T90" t="n">
        <v>-60.82</v>
      </c>
      <c r="U90" t="inlineStr">
        <is>
          <t>-</t>
        </is>
      </c>
      <c r="V90" t="inlineStr">
        <is>
          <t>-</t>
        </is>
      </c>
    </row>
    <row r="91">
      <c r="A91" s="5" t="inlineStr">
        <is>
          <t>EBIT-Wachstum 5J in %</t>
        </is>
      </c>
      <c r="B91" s="5" t="inlineStr">
        <is>
          <t>EBIT Growth 5Y in %</t>
        </is>
      </c>
      <c r="C91" t="n">
        <v>36.68</v>
      </c>
      <c r="D91" t="n">
        <v>22.44</v>
      </c>
      <c r="E91" t="n">
        <v>38.43</v>
      </c>
      <c r="F91" t="n">
        <v>-54.27</v>
      </c>
      <c r="G91" t="n">
        <v>-94.81999999999999</v>
      </c>
      <c r="H91" t="n">
        <v>-68.38</v>
      </c>
      <c r="I91" t="n">
        <v>-34.52</v>
      </c>
      <c r="J91" t="n">
        <v>-69.76000000000001</v>
      </c>
      <c r="K91" t="n">
        <v>38.13</v>
      </c>
      <c r="L91" t="n">
        <v>54.04</v>
      </c>
      <c r="M91" t="n">
        <v>8.91</v>
      </c>
      <c r="N91" t="n">
        <v>36.03</v>
      </c>
      <c r="O91" t="n">
        <v>55.85</v>
      </c>
      <c r="P91" t="n">
        <v>19.33</v>
      </c>
      <c r="Q91" t="n">
        <v>-5.68</v>
      </c>
      <c r="R91" t="n">
        <v>12.6</v>
      </c>
      <c r="S91" t="inlineStr">
        <is>
          <t>-</t>
        </is>
      </c>
      <c r="T91" t="inlineStr">
        <is>
          <t>-</t>
        </is>
      </c>
      <c r="U91" t="inlineStr">
        <is>
          <t>-</t>
        </is>
      </c>
      <c r="V91" t="inlineStr">
        <is>
          <t>-</t>
        </is>
      </c>
    </row>
    <row r="92">
      <c r="A92" s="5" t="inlineStr">
        <is>
          <t>EBIT-Wachstum 10J in %</t>
        </is>
      </c>
      <c r="B92" s="5" t="inlineStr">
        <is>
          <t>EBIT Growth 10Y in %</t>
        </is>
      </c>
      <c r="C92" t="n">
        <v>-15.85</v>
      </c>
      <c r="D92" t="n">
        <v>-6.04</v>
      </c>
      <c r="E92" t="n">
        <v>-15.66</v>
      </c>
      <c r="F92" t="n">
        <v>-8.07</v>
      </c>
      <c r="G92" t="n">
        <v>-20.39</v>
      </c>
      <c r="H92" t="n">
        <v>-29.73</v>
      </c>
      <c r="I92" t="n">
        <v>0.76</v>
      </c>
      <c r="J92" t="n">
        <v>-6.96</v>
      </c>
      <c r="K92" t="n">
        <v>28.73</v>
      </c>
      <c r="L92" t="n">
        <v>24.18</v>
      </c>
      <c r="M92" t="n">
        <v>10.76</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20.14</v>
      </c>
      <c r="D93" t="n">
        <v>1.73</v>
      </c>
      <c r="E93" t="n">
        <v>11.17</v>
      </c>
      <c r="F93" t="n">
        <v>-24.1</v>
      </c>
      <c r="G93" t="n">
        <v>9.199999999999999</v>
      </c>
      <c r="H93" t="n">
        <v>-20.76</v>
      </c>
      <c r="I93" t="n">
        <v>158.33</v>
      </c>
      <c r="J93" t="n">
        <v>-54.08</v>
      </c>
      <c r="K93" t="n">
        <v>84.73</v>
      </c>
      <c r="L93" t="n">
        <v>-21.16</v>
      </c>
      <c r="M93" t="n">
        <v>37.56</v>
      </c>
      <c r="N93" t="n">
        <v>-59.48</v>
      </c>
      <c r="O93" t="n">
        <v>-76.73999999999999</v>
      </c>
      <c r="P93" t="n">
        <v>477.56</v>
      </c>
      <c r="Q93" t="n">
        <v>73.63</v>
      </c>
      <c r="R93" t="n">
        <v>-37.78</v>
      </c>
      <c r="S93" t="n">
        <v>55.17</v>
      </c>
      <c r="T93" t="n">
        <v>-71.98999999999999</v>
      </c>
      <c r="U93" t="n">
        <v>105.37</v>
      </c>
      <c r="V93" t="inlineStr">
        <is>
          <t>-</t>
        </is>
      </c>
    </row>
    <row r="94">
      <c r="A94" s="5" t="inlineStr">
        <is>
          <t>Op.Cashflow Wachstum 3J in %</t>
        </is>
      </c>
      <c r="B94" s="5" t="inlineStr">
        <is>
          <t>Op.Cashflow Wachstum 3Y in %</t>
        </is>
      </c>
      <c r="C94" t="n">
        <v>11.01</v>
      </c>
      <c r="D94" t="n">
        <v>-3.73</v>
      </c>
      <c r="E94" t="n">
        <v>-1.24</v>
      </c>
      <c r="F94" t="n">
        <v>-11.89</v>
      </c>
      <c r="G94" t="n">
        <v>48.92</v>
      </c>
      <c r="H94" t="n">
        <v>27.83</v>
      </c>
      <c r="I94" t="n">
        <v>62.99</v>
      </c>
      <c r="J94" t="n">
        <v>3.16</v>
      </c>
      <c r="K94" t="n">
        <v>33.71</v>
      </c>
      <c r="L94" t="n">
        <v>-14.36</v>
      </c>
      <c r="M94" t="n">
        <v>-32.89</v>
      </c>
      <c r="N94" t="n">
        <v>113.78</v>
      </c>
      <c r="O94" t="n">
        <v>158.15</v>
      </c>
      <c r="P94" t="n">
        <v>171.14</v>
      </c>
      <c r="Q94" t="n">
        <v>30.34</v>
      </c>
      <c r="R94" t="n">
        <v>-18.2</v>
      </c>
      <c r="S94" t="n">
        <v>29.52</v>
      </c>
      <c r="T94" t="inlineStr">
        <is>
          <t>-</t>
        </is>
      </c>
      <c r="U94" t="inlineStr">
        <is>
          <t>-</t>
        </is>
      </c>
      <c r="V94" t="inlineStr">
        <is>
          <t>-</t>
        </is>
      </c>
    </row>
    <row r="95">
      <c r="A95" s="5" t="inlineStr">
        <is>
          <t>Op.Cashflow Wachstum 5J in %</t>
        </is>
      </c>
      <c r="B95" s="5" t="inlineStr">
        <is>
          <t>Op.Cashflow Wachstum 5Y in %</t>
        </is>
      </c>
      <c r="C95" t="n">
        <v>3.63</v>
      </c>
      <c r="D95" t="n">
        <v>-4.55</v>
      </c>
      <c r="E95" t="n">
        <v>26.77</v>
      </c>
      <c r="F95" t="n">
        <v>13.72</v>
      </c>
      <c r="G95" t="n">
        <v>35.48</v>
      </c>
      <c r="H95" t="n">
        <v>29.41</v>
      </c>
      <c r="I95" t="n">
        <v>41.08</v>
      </c>
      <c r="J95" t="n">
        <v>-2.49</v>
      </c>
      <c r="K95" t="n">
        <v>-7.02</v>
      </c>
      <c r="L95" t="n">
        <v>71.55</v>
      </c>
      <c r="M95" t="n">
        <v>90.51000000000001</v>
      </c>
      <c r="N95" t="n">
        <v>75.44</v>
      </c>
      <c r="O95" t="n">
        <v>98.37</v>
      </c>
      <c r="P95" t="n">
        <v>99.31999999999999</v>
      </c>
      <c r="Q95" t="n">
        <v>24.88</v>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n">
        <v>16.52</v>
      </c>
      <c r="D96" t="n">
        <v>18.26</v>
      </c>
      <c r="E96" t="n">
        <v>12.14</v>
      </c>
      <c r="F96" t="n">
        <v>3.35</v>
      </c>
      <c r="G96" t="n">
        <v>53.52</v>
      </c>
      <c r="H96" t="n">
        <v>59.96</v>
      </c>
      <c r="I96" t="n">
        <v>58.26</v>
      </c>
      <c r="J96" t="n">
        <v>47.94</v>
      </c>
      <c r="K96" t="n">
        <v>46.15</v>
      </c>
      <c r="L96" t="n">
        <v>48.21</v>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2481</v>
      </c>
      <c r="D97" t="n">
        <v>1629</v>
      </c>
      <c r="E97" t="n">
        <v>3251</v>
      </c>
      <c r="F97" t="n">
        <v>3602</v>
      </c>
      <c r="G97" t="n">
        <v>2625</v>
      </c>
      <c r="H97" t="n">
        <v>3179</v>
      </c>
      <c r="I97" t="n">
        <v>2998</v>
      </c>
      <c r="J97" t="n">
        <v>2573</v>
      </c>
      <c r="K97" t="n">
        <v>3137</v>
      </c>
      <c r="L97" t="n">
        <v>3839</v>
      </c>
      <c r="M97" t="n">
        <v>3859</v>
      </c>
      <c r="N97" t="n">
        <v>3938</v>
      </c>
      <c r="O97" t="n">
        <v>8198</v>
      </c>
      <c r="P97" t="n">
        <v>5832</v>
      </c>
      <c r="Q97" t="n">
        <v>4731</v>
      </c>
      <c r="R97" t="n">
        <v>4148</v>
      </c>
      <c r="S97" t="n">
        <v>2262</v>
      </c>
      <c r="T97" t="n">
        <v>1925</v>
      </c>
      <c r="U97" t="n">
        <v>544</v>
      </c>
      <c r="V97" t="n">
        <v>1755</v>
      </c>
      <c r="W97" t="inlineStr">
        <is>
          <t>-</t>
        </is>
      </c>
    </row>
  </sheetData>
  <pageMargins bottom="1" footer="0.5" header="0.5" left="0.75" right="0.75" top="1"/>
</worksheet>
</file>

<file path=xl/worksheets/sheet19.xml><?xml version="1.0" encoding="utf-8"?>
<worksheet xmlns="http://schemas.openxmlformats.org/spreadsheetml/2006/main">
  <sheetPr>
    <outlinePr summaryBelow="1" summaryRight="1"/>
    <pageSetUpPr/>
  </sheetPr>
  <dimension ref="A1:K99"/>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s>
  <sheetData>
    <row r="1">
      <c r="A1" s="1" t="inlineStr">
        <is>
          <t xml:space="preserve">PROSUS </t>
        </is>
      </c>
      <c r="B1" s="2" t="inlineStr">
        <is>
          <t>WKN: A2PRDK  ISIN: NL0013654783  Typ: Aktie</t>
        </is>
      </c>
      <c r="C1" s="2" t="inlineStr"/>
      <c r="D1" s="2" t="inlineStr"/>
      <c r="E1" s="2" t="inlineStr"/>
      <c r="F1" s="2">
        <f>HYPERLINK("aex_Stock_Data_EUR.xlsx#INDEX!A1", "Back to INDEX")</f>
        <v/>
      </c>
      <c r="G1" s="2" t="inlineStr"/>
      <c r="H1" s="2" t="inlineStr"/>
      <c r="I1" s="2" t="inlineStr"/>
      <c r="J1" s="2" t="inlineStr"/>
      <c r="K1" s="2" t="inlineStr"/>
    </row>
    <row r="2">
      <c r="A2" s="3" t="inlineStr"/>
      <c r="B2" s="4" t="inlineStr"/>
      <c r="C2" s="4" t="inlineStr"/>
      <c r="D2" s="4" t="inlineStr"/>
      <c r="E2" s="4" t="inlineStr"/>
      <c r="F2" s="4" t="inlineStr"/>
      <c r="G2" s="4" t="inlineStr"/>
      <c r="H2" s="4" t="inlineStr"/>
      <c r="I2" s="4" t="inlineStr"/>
      <c r="J2" s="4" t="inlineStr"/>
      <c r="K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1997</t>
        </is>
      </c>
      <c r="C4" s="5" t="inlineStr">
        <is>
          <t>Telefon / Phone</t>
        </is>
      </c>
      <c r="D4" s="5" t="inlineStr"/>
      <c r="E4" t="inlineStr">
        <is>
          <t>+31-23-569-2300</t>
        </is>
      </c>
      <c r="G4" t="inlineStr">
        <is>
          <t>17.07.2020</t>
        </is>
      </c>
      <c r="H4" t="inlineStr">
        <is>
          <t>Publication Of Annual Report</t>
        </is>
      </c>
      <c r="J4" t="inlineStr">
        <is>
          <t>Freefloat</t>
        </is>
      </c>
      <c r="K4" t="inlineStr">
        <is>
          <t>-</t>
        </is>
      </c>
    </row>
    <row r="5">
      <c r="A5" s="5" t="inlineStr">
        <is>
          <t>Ticker</t>
        </is>
      </c>
      <c r="B5" t="inlineStr">
        <is>
          <t>1TY</t>
        </is>
      </c>
      <c r="C5" s="5" t="inlineStr">
        <is>
          <t>Fax</t>
        </is>
      </c>
      <c r="D5" s="5" t="inlineStr"/>
      <c r="E5" t="inlineStr">
        <is>
          <t>-</t>
        </is>
      </c>
      <c r="G5" t="inlineStr">
        <is>
          <t>21.08.2020</t>
        </is>
      </c>
      <c r="H5" t="inlineStr">
        <is>
          <t>Annual General Meeting</t>
        </is>
      </c>
    </row>
    <row r="6">
      <c r="A6" s="5" t="inlineStr">
        <is>
          <t>Gelistet Seit / Listed Since</t>
        </is>
      </c>
      <c r="B6" t="inlineStr">
        <is>
          <t>11.09.2019</t>
        </is>
      </c>
      <c r="C6" s="5" t="inlineStr">
        <is>
          <t>Internet</t>
        </is>
      </c>
      <c r="D6" s="5" t="inlineStr"/>
      <c r="E6" t="inlineStr">
        <is>
          <t>https://www.prosus.com/</t>
        </is>
      </c>
      <c r="G6" t="inlineStr">
        <is>
          <t>20.11.2020</t>
        </is>
      </c>
      <c r="H6" t="inlineStr">
        <is>
          <t>Score Half Year</t>
        </is>
      </c>
    </row>
    <row r="7">
      <c r="A7" s="5" t="inlineStr">
        <is>
          <t>Nominalwert / Nominal Value</t>
        </is>
      </c>
      <c r="B7" t="inlineStr">
        <is>
          <t>-</t>
        </is>
      </c>
      <c r="C7" s="5" t="inlineStr">
        <is>
          <t>E-Mail</t>
        </is>
      </c>
      <c r="D7" s="5" t="inlineStr"/>
      <c r="E7" t="inlineStr">
        <is>
          <t>communications@prosus.com</t>
        </is>
      </c>
    </row>
    <row r="8">
      <c r="A8" s="5" t="inlineStr">
        <is>
          <t>Land / Country</t>
        </is>
      </c>
      <c r="B8" t="inlineStr">
        <is>
          <t>Niederlande</t>
        </is>
      </c>
      <c r="C8" s="5" t="inlineStr">
        <is>
          <t>Inv. Relations E-Mail</t>
        </is>
      </c>
      <c r="D8" s="5" t="inlineStr"/>
      <c r="E8" t="inlineStr">
        <is>
          <t>investorrelations@prosus.com</t>
        </is>
      </c>
    </row>
    <row r="9">
      <c r="A9" s="5" t="inlineStr">
        <is>
          <t>Währung / Currency</t>
        </is>
      </c>
      <c r="B9" t="inlineStr">
        <is>
          <t>USD</t>
        </is>
      </c>
      <c r="C9" s="5" t="inlineStr">
        <is>
          <t>Kontaktperson / Contact Person</t>
        </is>
      </c>
      <c r="D9" s="5" t="inlineStr"/>
      <c r="E9" t="inlineStr">
        <is>
          <t>-</t>
        </is>
      </c>
    </row>
    <row r="10">
      <c r="A10" s="5" t="inlineStr">
        <is>
          <t>Branche / Industry</t>
        </is>
      </c>
      <c r="B10" t="inlineStr">
        <is>
          <t>Internet Service</t>
        </is>
      </c>
      <c r="C10" s="5" t="inlineStr"/>
      <c r="D10" s="5" t="inlineStr"/>
    </row>
    <row r="11">
      <c r="A11" s="5" t="inlineStr">
        <is>
          <t>Sektor / Sector</t>
        </is>
      </c>
      <c r="B11" t="inlineStr">
        <is>
          <t>-</t>
        </is>
      </c>
    </row>
    <row r="12">
      <c r="A12" s="5" t="inlineStr">
        <is>
          <t>Typ / Genre</t>
        </is>
      </c>
      <c r="B12" t="inlineStr">
        <is>
          <t>Namensaktie</t>
        </is>
      </c>
    </row>
    <row r="13">
      <c r="A13" s="5" t="inlineStr">
        <is>
          <t>Adresse / Address</t>
        </is>
      </c>
      <c r="B13" t="inlineStr">
        <is>
          <t>Prosus NV</t>
        </is>
      </c>
    </row>
    <row r="14">
      <c r="A14" s="5" t="inlineStr">
        <is>
          <t>Management</t>
        </is>
      </c>
      <c r="B14" t="inlineStr">
        <is>
          <t>Bob van Dijk, Basil (Vasili) Sgourdos, Aileen O'Toole, David Tudor, Pat Kolek</t>
        </is>
      </c>
    </row>
    <row r="15">
      <c r="A15" s="5" t="inlineStr">
        <is>
          <t>Aufsichtsrat / Board</t>
        </is>
      </c>
      <c r="B15" t="inlineStr">
        <is>
          <t>Koos Bekker, Bob van Dijk, Basil (Vasili) Sgourdos, Nolo Letele, Mark Sorour, Fred Phaswana, Rachel Jafta, Don Eriksson, Debra Meyer, Craig Enenstein, Ben van der Ross, Cobus Stofberg, Hendrik du Toit, Roberto Oliveira de Lima, Steve Pacak, Emilie Choi</t>
        </is>
      </c>
    </row>
    <row r="16">
      <c r="A16" s="5" t="inlineStr">
        <is>
          <t>Beschreibung</t>
        </is>
      </c>
      <c r="B16" t="inlineStr">
        <is>
          <t>Prosus NV gehört weltweit zu den größten Technologieinvestoren. Die Gruppe konzentriert sich auf den Aufbau bedeutender Internetunternehmen aus den Bereichen Online-Kleinanzeigen und -Zahlungsverkehr, Fintech, Travel sowie Food Delivery. Zu den bekanntesten Investitionen zählen das chinesische Internetunternehmen Tencent, der russische E-Mail-Anbieter Mail.ru sowie der international tätige Essensbestell- und Lieferdienst Delivery Hero. Durch seine Ventures-Team-Investitionen in Bereichen wie Edtech und Gesundheit sucht Prosus darüber hinaus aktiv nach neuen Möglichkeiten, um mit außergewöhnlichen Unternehmern zusammenzuarbeiten. Copyright 2014 FINANCE BASE AG</t>
        </is>
      </c>
    </row>
    <row r="17">
      <c r="A17" s="5" t="inlineStr">
        <is>
          <t>Profile</t>
        </is>
      </c>
      <c r="B17" t="inlineStr">
        <is>
          <t>Prosus NV is one of the largest technology investors worldwide. The group focuses on the development of major Internet companies in the fields of online classifieds and -Zahlungsverkehr, Fintech, Travel and Food Delivery. Among the best known investments include the Chinese Internet company Tencent, the Russian e-mail provider Mail.ru and the Essensbestell- &amp; Delivery Service Delivery Hero international. Through his ventures Team investments in areas such as health and Edtech Prosus studied also actively looking for new ways to work with exceptional entrepreneurs.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row>
    <row r="19">
      <c r="A19" s="5" t="inlineStr">
        <is>
          <t>Bilanz in Mio.  USD per  31.03</t>
        </is>
      </c>
      <c r="B19" s="5" t="inlineStr">
        <is>
          <t>Balance Sheet in M  USD per  31.03</t>
        </is>
      </c>
      <c r="C19" s="5" t="inlineStr"/>
      <c r="D19" s="5" t="inlineStr"/>
      <c r="E19" s="5" t="inlineStr"/>
      <c r="F19" s="5" t="inlineStr"/>
      <c r="G19" s="5" t="inlineStr"/>
      <c r="H19" s="5" t="inlineStr"/>
      <c r="I19" s="5" t="inlineStr"/>
      <c r="J19" s="5" t="inlineStr"/>
      <c r="K19" s="5" t="inlineStr"/>
    </row>
    <row r="20">
      <c r="A20" s="5" t="inlineStr">
        <is>
          <t>Umsatz</t>
        </is>
      </c>
      <c r="B20" s="5" t="inlineStr">
        <is>
          <t>Revenue</t>
        </is>
      </c>
    </row>
    <row r="21">
      <c r="A21" s="5" t="inlineStr">
        <is>
          <t>Bruttoergebnis vom Umsatz</t>
        </is>
      </c>
      <c r="B21" s="5" t="inlineStr">
        <is>
          <t>Gross Profit</t>
        </is>
      </c>
    </row>
    <row r="22">
      <c r="A22" s="5" t="inlineStr">
        <is>
          <t>Operatives Ergebnis (EBIT)</t>
        </is>
      </c>
      <c r="B22" s="5" t="inlineStr">
        <is>
          <t>EBIT Earning Before Interest &amp; Tax</t>
        </is>
      </c>
    </row>
    <row r="23">
      <c r="A23" s="5" t="inlineStr">
        <is>
          <t>Finanzergebnis</t>
        </is>
      </c>
      <c r="B23" s="5" t="inlineStr">
        <is>
          <t>Financial Result</t>
        </is>
      </c>
    </row>
    <row r="24">
      <c r="A24" s="5" t="inlineStr">
        <is>
          <t>Ergebnis vor Steuer (EBT)</t>
        </is>
      </c>
      <c r="B24" s="5" t="inlineStr">
        <is>
          <t>EBT Earning Before Tax</t>
        </is>
      </c>
    </row>
    <row r="25">
      <c r="A25" s="5" t="inlineStr">
        <is>
          <t>Steuern auf Einkommen und Ertrag</t>
        </is>
      </c>
      <c r="B25" s="5" t="inlineStr">
        <is>
          <t>Taxes on income and earnings</t>
        </is>
      </c>
    </row>
    <row r="26">
      <c r="A26" s="5" t="inlineStr">
        <is>
          <t>Ergebnis nach Steuer</t>
        </is>
      </c>
      <c r="B26" s="5" t="inlineStr">
        <is>
          <t>Earnings after tax</t>
        </is>
      </c>
    </row>
    <row r="27">
      <c r="A27" s="5" t="inlineStr">
        <is>
          <t>Minderheitenanteil</t>
        </is>
      </c>
      <c r="B27" s="5" t="inlineStr">
        <is>
          <t>Minority Share</t>
        </is>
      </c>
    </row>
    <row r="28">
      <c r="A28" s="5" t="inlineStr">
        <is>
          <t>Jahresüberschuss/-fehlbetrag</t>
        </is>
      </c>
      <c r="B28" s="5" t="inlineStr">
        <is>
          <t>Net Profit</t>
        </is>
      </c>
    </row>
    <row r="29">
      <c r="A29" s="5" t="inlineStr">
        <is>
          <t>Summe Umlaufvermögen</t>
        </is>
      </c>
      <c r="B29" s="5" t="inlineStr">
        <is>
          <t>Current Assets</t>
        </is>
      </c>
    </row>
    <row r="30">
      <c r="A30" s="5" t="inlineStr">
        <is>
          <t>Summe Anlagevermögen</t>
        </is>
      </c>
      <c r="B30" s="5" t="inlineStr">
        <is>
          <t>Fixed Assets</t>
        </is>
      </c>
    </row>
    <row r="31">
      <c r="A31" s="5" t="inlineStr">
        <is>
          <t>Summe Aktiva</t>
        </is>
      </c>
      <c r="B31" s="5" t="inlineStr">
        <is>
          <t>Total Assets</t>
        </is>
      </c>
    </row>
    <row r="32">
      <c r="A32" s="5" t="inlineStr">
        <is>
          <t>Summe kurzfristiges Fremdkapital</t>
        </is>
      </c>
      <c r="B32" s="5" t="inlineStr">
        <is>
          <t>Short-Term Debt</t>
        </is>
      </c>
    </row>
    <row r="33">
      <c r="A33" s="5" t="inlineStr">
        <is>
          <t>Summe langfristiges Fremdkapital</t>
        </is>
      </c>
      <c r="B33" s="5" t="inlineStr">
        <is>
          <t>Long-Term Debt</t>
        </is>
      </c>
    </row>
    <row r="34">
      <c r="A34" s="5" t="inlineStr">
        <is>
          <t>Summe Fremdkapital</t>
        </is>
      </c>
      <c r="B34" s="5" t="inlineStr">
        <is>
          <t>Total Liabilities</t>
        </is>
      </c>
    </row>
    <row r="35">
      <c r="A35" s="5" t="inlineStr">
        <is>
          <t>Minderheitenanteil</t>
        </is>
      </c>
      <c r="B35" s="5" t="inlineStr">
        <is>
          <t>Minority Share</t>
        </is>
      </c>
    </row>
    <row r="36">
      <c r="A36" s="5" t="inlineStr">
        <is>
          <t>Summe Eigenkapital</t>
        </is>
      </c>
      <c r="B36" s="5" t="inlineStr">
        <is>
          <t>Equity</t>
        </is>
      </c>
    </row>
    <row r="37">
      <c r="A37" s="5" t="inlineStr">
        <is>
          <t>Summe Passiva</t>
        </is>
      </c>
      <c r="B37" s="5" t="inlineStr">
        <is>
          <t>Liabilities &amp; Shareholder Equity</t>
        </is>
      </c>
    </row>
    <row r="38">
      <c r="A38" s="5" t="inlineStr">
        <is>
          <t>Mio.Aktien im Umlauf</t>
        </is>
      </c>
      <c r="B38" s="5" t="inlineStr">
        <is>
          <t>Million shares outstanding</t>
        </is>
      </c>
    </row>
    <row r="39">
      <c r="A39" s="5" t="inlineStr">
        <is>
          <t>Mio.Aktien im Umlauf</t>
        </is>
      </c>
      <c r="B39" s="5" t="inlineStr">
        <is>
          <t>Million shares outstanding</t>
        </is>
      </c>
    </row>
    <row r="40">
      <c r="A40" s="5" t="inlineStr">
        <is>
          <t>Gezeichnetes Kapital (in Mio.)</t>
        </is>
      </c>
      <c r="B40" s="5" t="inlineStr">
        <is>
          <t>Subscribed Capital in M</t>
        </is>
      </c>
    </row>
    <row r="41">
      <c r="A41" s="5" t="inlineStr">
        <is>
          <t>Ergebnis je Aktie (brutto)</t>
        </is>
      </c>
      <c r="B41" s="5" t="inlineStr">
        <is>
          <t>Earnings per share</t>
        </is>
      </c>
    </row>
    <row r="42">
      <c r="A42" s="5" t="inlineStr">
        <is>
          <t>Ergebnis je Aktie (unverwässert)</t>
        </is>
      </c>
      <c r="B42" s="5" t="inlineStr">
        <is>
          <t>Basic Earnings per share</t>
        </is>
      </c>
    </row>
    <row r="43">
      <c r="A43" s="5" t="inlineStr">
        <is>
          <t>Ergebnis je Aktie (verwässert)</t>
        </is>
      </c>
      <c r="B43" s="5" t="inlineStr">
        <is>
          <t>Diluted Earnings per share</t>
        </is>
      </c>
    </row>
    <row r="44">
      <c r="A44" s="5" t="inlineStr">
        <is>
          <t>Dividende je Aktie</t>
        </is>
      </c>
      <c r="B44" s="5" t="inlineStr">
        <is>
          <t>Dividend per share</t>
        </is>
      </c>
    </row>
    <row r="45">
      <c r="A45" s="5" t="inlineStr">
        <is>
          <t>Dividendenausschüttung in Mio</t>
        </is>
      </c>
      <c r="B45" s="5" t="inlineStr">
        <is>
          <t>Dividend Payment in M</t>
        </is>
      </c>
    </row>
    <row r="46">
      <c r="A46" s="5" t="inlineStr">
        <is>
          <t>Umsatz je Aktie</t>
        </is>
      </c>
      <c r="B46" s="5" t="inlineStr">
        <is>
          <t>Revenue per share</t>
        </is>
      </c>
    </row>
    <row r="47">
      <c r="A47" s="5" t="inlineStr">
        <is>
          <t>Buchwert je Aktie</t>
        </is>
      </c>
      <c r="B47" s="5" t="inlineStr">
        <is>
          <t>Book value per share</t>
        </is>
      </c>
    </row>
    <row r="48">
      <c r="A48" s="5" t="inlineStr">
        <is>
          <t>Cashflow je Aktie</t>
        </is>
      </c>
      <c r="B48" s="5" t="inlineStr">
        <is>
          <t>Cashflow per share</t>
        </is>
      </c>
    </row>
    <row r="49">
      <c r="A49" s="5" t="inlineStr">
        <is>
          <t>Bilanzsumme je Aktie</t>
        </is>
      </c>
      <c r="B49" s="5" t="inlineStr">
        <is>
          <t>Total assets per share</t>
        </is>
      </c>
    </row>
    <row r="50">
      <c r="A50" s="5" t="inlineStr">
        <is>
          <t>Personal am Ende des Jahres</t>
        </is>
      </c>
      <c r="B50" s="5" t="inlineStr">
        <is>
          <t>Staff at the end of year</t>
        </is>
      </c>
    </row>
    <row r="51">
      <c r="A51" s="5" t="inlineStr">
        <is>
          <t>Personalaufwand in Mio. USD</t>
        </is>
      </c>
      <c r="B51" s="5" t="inlineStr">
        <is>
          <t>Personnel expenses in M</t>
        </is>
      </c>
    </row>
    <row r="52">
      <c r="A52" s="5" t="inlineStr">
        <is>
          <t>Aufwand je Mitarbeiter in USD</t>
        </is>
      </c>
      <c r="B52" s="5" t="inlineStr">
        <is>
          <t>Effort per employee</t>
        </is>
      </c>
    </row>
    <row r="53">
      <c r="A53" s="5" t="inlineStr">
        <is>
          <t>Umsatz je Mitarbeiter in USD</t>
        </is>
      </c>
      <c r="B53" s="5" t="inlineStr">
        <is>
          <t>Turnover per employee</t>
        </is>
      </c>
    </row>
    <row r="54">
      <c r="A54" s="5" t="inlineStr">
        <is>
          <t>Bruttoergebnis je Mitarbeiter in USD</t>
        </is>
      </c>
      <c r="B54" s="5" t="inlineStr">
        <is>
          <t>Gross Profit per employee</t>
        </is>
      </c>
    </row>
    <row r="55">
      <c r="A55" s="5" t="inlineStr">
        <is>
          <t>Gewinn je Mitarbeiter in USD</t>
        </is>
      </c>
      <c r="B55" s="5" t="inlineStr">
        <is>
          <t>Earnings per employee</t>
        </is>
      </c>
    </row>
    <row r="56">
      <c r="A56" s="5" t="inlineStr">
        <is>
          <t>KGV (Kurs/Gewinn)</t>
        </is>
      </c>
      <c r="B56" s="5" t="inlineStr">
        <is>
          <t>PE (price/earnings)</t>
        </is>
      </c>
    </row>
    <row r="57">
      <c r="A57" s="5" t="inlineStr">
        <is>
          <t>KUV (Kurs/Umsatz)</t>
        </is>
      </c>
      <c r="B57" s="5" t="inlineStr">
        <is>
          <t>PS (price/sales)</t>
        </is>
      </c>
    </row>
    <row r="58">
      <c r="A58" s="5" t="inlineStr">
        <is>
          <t>KBV (Kurs/Buchwert)</t>
        </is>
      </c>
      <c r="B58" s="5" t="inlineStr">
        <is>
          <t>PB (price/book value)</t>
        </is>
      </c>
    </row>
    <row r="59">
      <c r="A59" s="5" t="inlineStr">
        <is>
          <t>KCV (Kurs/Cashflow)</t>
        </is>
      </c>
      <c r="B59" s="5" t="inlineStr">
        <is>
          <t>PC (price/cashflow)</t>
        </is>
      </c>
    </row>
    <row r="60">
      <c r="A60" s="5" t="inlineStr">
        <is>
          <t>Dividendenrendite in %</t>
        </is>
      </c>
      <c r="B60" s="5" t="inlineStr">
        <is>
          <t>Dividend Yield in %</t>
        </is>
      </c>
    </row>
    <row r="61">
      <c r="A61" s="5" t="inlineStr">
        <is>
          <t>Gewinnrendite in %</t>
        </is>
      </c>
      <c r="B61" s="5" t="inlineStr">
        <is>
          <t>Return on profit in %</t>
        </is>
      </c>
    </row>
    <row r="62">
      <c r="A62" s="5" t="inlineStr">
        <is>
          <t>Eigenkapitalrendite in %</t>
        </is>
      </c>
      <c r="B62" s="5" t="inlineStr">
        <is>
          <t>Return on Equity in %</t>
        </is>
      </c>
    </row>
    <row r="63">
      <c r="A63" s="5" t="inlineStr">
        <is>
          <t>Umsatzrendite in %</t>
        </is>
      </c>
      <c r="B63" s="5" t="inlineStr">
        <is>
          <t>Return on sales in %</t>
        </is>
      </c>
    </row>
    <row r="64">
      <c r="A64" s="5" t="inlineStr">
        <is>
          <t>Gesamtkapitalrendite in %</t>
        </is>
      </c>
      <c r="B64" s="5" t="inlineStr">
        <is>
          <t>Total Return on Investment in %</t>
        </is>
      </c>
    </row>
    <row r="65">
      <c r="A65" s="5" t="inlineStr">
        <is>
          <t>Return on Investment in %</t>
        </is>
      </c>
      <c r="B65" s="5" t="inlineStr">
        <is>
          <t>Return on Investment in %</t>
        </is>
      </c>
    </row>
    <row r="66">
      <c r="A66" s="5" t="inlineStr">
        <is>
          <t>Arbeitsintensität in %</t>
        </is>
      </c>
      <c r="B66" s="5" t="inlineStr">
        <is>
          <t>Work Intensity in %</t>
        </is>
      </c>
    </row>
    <row r="67">
      <c r="A67" s="5" t="inlineStr">
        <is>
          <t>Eigenkapitalquote in %</t>
        </is>
      </c>
      <c r="B67" s="5" t="inlineStr">
        <is>
          <t>Equity Ratio in %</t>
        </is>
      </c>
    </row>
    <row r="68">
      <c r="A68" s="5" t="inlineStr">
        <is>
          <t>Fremdkapitalquote in %</t>
        </is>
      </c>
      <c r="B68" s="5" t="inlineStr">
        <is>
          <t>Debt Ratio in %</t>
        </is>
      </c>
    </row>
    <row r="69">
      <c r="A69" s="5" t="inlineStr">
        <is>
          <t>Verschuldungsgrad in %</t>
        </is>
      </c>
      <c r="B69" s="5" t="inlineStr">
        <is>
          <t>Finance Gearing in %</t>
        </is>
      </c>
    </row>
    <row r="70">
      <c r="A70" s="5" t="inlineStr">
        <is>
          <t>Bruttoergebnis Marge in %</t>
        </is>
      </c>
      <c r="B70" s="5" t="inlineStr">
        <is>
          <t>Gross Profit Marge in %</t>
        </is>
      </c>
    </row>
    <row r="71">
      <c r="A71" s="5" t="inlineStr">
        <is>
          <t>Kurzfristige Vermögensquote in %</t>
        </is>
      </c>
      <c r="B71" s="5" t="inlineStr">
        <is>
          <t>Current Assets Ratio in %</t>
        </is>
      </c>
    </row>
    <row r="72">
      <c r="A72" s="5" t="inlineStr">
        <is>
          <t>Nettogewinn Marge in %</t>
        </is>
      </c>
      <c r="B72" s="5" t="inlineStr">
        <is>
          <t>Net Profit Marge in %</t>
        </is>
      </c>
    </row>
    <row r="73">
      <c r="A73" s="5" t="inlineStr">
        <is>
          <t>Operative Ergebnis Marge in %</t>
        </is>
      </c>
      <c r="B73" s="5" t="inlineStr">
        <is>
          <t>EBIT Marge in %</t>
        </is>
      </c>
    </row>
    <row r="74">
      <c r="A74" s="5" t="inlineStr">
        <is>
          <t>Vermögensumsschlag in %</t>
        </is>
      </c>
      <c r="B74" s="5" t="inlineStr">
        <is>
          <t>Asset Turnover in %</t>
        </is>
      </c>
    </row>
    <row r="75">
      <c r="A75" s="5" t="inlineStr">
        <is>
          <t>Langfristige Vermögensquote in %</t>
        </is>
      </c>
      <c r="B75" s="5" t="inlineStr">
        <is>
          <t>Non-Current Assets Ratio in %</t>
        </is>
      </c>
    </row>
    <row r="76">
      <c r="A76" s="5" t="inlineStr">
        <is>
          <t>Gesamtkapitalrentabilität</t>
        </is>
      </c>
      <c r="B76" s="5" t="inlineStr">
        <is>
          <t>ROA Return on Assets in %</t>
        </is>
      </c>
    </row>
    <row r="77">
      <c r="A77" s="5" t="inlineStr">
        <is>
          <t>Ertrag des eingesetzten Kapitals</t>
        </is>
      </c>
      <c r="B77" s="5" t="inlineStr">
        <is>
          <t>ROCE Return on Cap. Empl. in %</t>
        </is>
      </c>
    </row>
    <row r="78">
      <c r="A78" s="5" t="inlineStr">
        <is>
          <t>Eigenkapital zu Anlagevermögen</t>
        </is>
      </c>
      <c r="B78" s="5" t="inlineStr">
        <is>
          <t>Equity to Fixed Assets in %</t>
        </is>
      </c>
    </row>
    <row r="79">
      <c r="A79" s="5" t="inlineStr">
        <is>
          <t>Liquidität Dritten Grades</t>
        </is>
      </c>
      <c r="B79" s="5" t="inlineStr">
        <is>
          <t>Current Ratio in %</t>
        </is>
      </c>
    </row>
    <row r="80">
      <c r="A80" s="5" t="inlineStr">
        <is>
          <t>Operativer Cashflow</t>
        </is>
      </c>
      <c r="B80" s="5" t="inlineStr">
        <is>
          <t>Operating Cashflow in M</t>
        </is>
      </c>
    </row>
    <row r="81">
      <c r="A81" s="5" t="inlineStr">
        <is>
          <t>Aktienrückkauf</t>
        </is>
      </c>
      <c r="B81" s="5" t="inlineStr">
        <is>
          <t>Share Buyback in M</t>
        </is>
      </c>
    </row>
    <row r="82">
      <c r="A82" s="5" t="inlineStr">
        <is>
          <t>Umsatzwachstum 1J in %</t>
        </is>
      </c>
      <c r="B82" s="5" t="inlineStr">
        <is>
          <t>Revenue Growth 1Y in %</t>
        </is>
      </c>
    </row>
    <row r="83">
      <c r="A83" s="5" t="inlineStr">
        <is>
          <t>Umsatzwachstum 3J in %</t>
        </is>
      </c>
      <c r="B83" s="5" t="inlineStr">
        <is>
          <t>Revenue Growth 3Y in %</t>
        </is>
      </c>
    </row>
    <row r="84">
      <c r="A84" s="5" t="inlineStr">
        <is>
          <t>Umsatzwachstum 5J in %</t>
        </is>
      </c>
      <c r="B84" s="5" t="inlineStr">
        <is>
          <t>Revenue Growth 5Y in %</t>
        </is>
      </c>
    </row>
    <row r="85">
      <c r="A85" s="5" t="inlineStr">
        <is>
          <t>Umsatzwachstum 10J in %</t>
        </is>
      </c>
      <c r="B85" s="5" t="inlineStr">
        <is>
          <t>Revenue Growth 10Y in %</t>
        </is>
      </c>
    </row>
    <row r="86">
      <c r="A86" s="5" t="inlineStr">
        <is>
          <t>Gewinnwachstum 1J in %</t>
        </is>
      </c>
      <c r="B86" s="5" t="inlineStr">
        <is>
          <t>Earnings Growth 1Y in %</t>
        </is>
      </c>
    </row>
    <row r="87">
      <c r="A87" s="5" t="inlineStr">
        <is>
          <t>Gewinnwachstum 3J in %</t>
        </is>
      </c>
      <c r="B87" s="5" t="inlineStr">
        <is>
          <t>Earnings Growth 3Y in %</t>
        </is>
      </c>
    </row>
    <row r="88">
      <c r="A88" s="5" t="inlineStr">
        <is>
          <t>Gewinnwachstum 5J in %</t>
        </is>
      </c>
      <c r="B88" s="5" t="inlineStr">
        <is>
          <t>Earnings Growth 5Y in %</t>
        </is>
      </c>
    </row>
    <row r="89">
      <c r="A89" s="5" t="inlineStr">
        <is>
          <t>Gewinnwachstum 10J in %</t>
        </is>
      </c>
      <c r="B89" s="5" t="inlineStr">
        <is>
          <t>Earnings Growth 10Y in %</t>
        </is>
      </c>
    </row>
    <row r="90">
      <c r="A90" s="5" t="inlineStr">
        <is>
          <t>PEG Ratio</t>
        </is>
      </c>
      <c r="B90" s="5" t="inlineStr">
        <is>
          <t>KGW Kurs/Gewinn/Wachstum</t>
        </is>
      </c>
    </row>
    <row r="91">
      <c r="A91" s="5" t="inlineStr">
        <is>
          <t>EBIT-Wachstum 1J in %</t>
        </is>
      </c>
      <c r="B91" s="5" t="inlineStr">
        <is>
          <t>EBIT Growth 1Y in %</t>
        </is>
      </c>
    </row>
    <row r="92">
      <c r="A92" s="5" t="inlineStr">
        <is>
          <t>EBIT-Wachstum 3J in %</t>
        </is>
      </c>
      <c r="B92" s="5" t="inlineStr">
        <is>
          <t>EBIT Growth 3Y in %</t>
        </is>
      </c>
    </row>
    <row r="93">
      <c r="A93" s="5" t="inlineStr">
        <is>
          <t>EBIT-Wachstum 5J in %</t>
        </is>
      </c>
      <c r="B93" s="5" t="inlineStr">
        <is>
          <t>EBIT Growth 5Y in %</t>
        </is>
      </c>
    </row>
    <row r="94">
      <c r="A94" s="5" t="inlineStr">
        <is>
          <t>EBIT-Wachstum 10J in %</t>
        </is>
      </c>
      <c r="B94" s="5" t="inlineStr">
        <is>
          <t>EBIT Growth 10Y in %</t>
        </is>
      </c>
    </row>
    <row r="95">
      <c r="A95" s="5" t="inlineStr">
        <is>
          <t>Op.Cashflow Wachstum 1J in %</t>
        </is>
      </c>
      <c r="B95" s="5" t="inlineStr">
        <is>
          <t>Op.Cashflow Wachstum 1Y in %</t>
        </is>
      </c>
    </row>
    <row r="96">
      <c r="A96" s="5" t="inlineStr">
        <is>
          <t>Op.Cashflow Wachstum 3J in %</t>
        </is>
      </c>
      <c r="B96" s="5" t="inlineStr">
        <is>
          <t>Op.Cashflow Wachstum 3Y in %</t>
        </is>
      </c>
    </row>
    <row r="97">
      <c r="A97" s="5" t="inlineStr">
        <is>
          <t>Op.Cashflow Wachstum 5J in %</t>
        </is>
      </c>
      <c r="B97" s="5" t="inlineStr">
        <is>
          <t>Op.Cashflow Wachstum 5Y in %</t>
        </is>
      </c>
    </row>
    <row r="98">
      <c r="A98" s="5" t="inlineStr">
        <is>
          <t>Op.Cashflow Wachstum 10J in %</t>
        </is>
      </c>
      <c r="B98" s="5" t="inlineStr">
        <is>
          <t>Op.Cashflow Wachstum 10Y in %</t>
        </is>
      </c>
    </row>
    <row r="99">
      <c r="A99" s="5" t="inlineStr">
        <is>
          <t>Working Capital in Mio</t>
        </is>
      </c>
      <c r="B99" s="5" t="inlineStr">
        <is>
          <t>Working Capital in M</t>
        </is>
      </c>
    </row>
  </sheetData>
  <pageMargins bottom="1" footer="0.5" header="0.5" left="0.75" right="0.75" top="1"/>
</worksheet>
</file>

<file path=xl/worksheets/sheet2.xml><?xml version="1.0" encoding="utf-8"?>
<worksheet xmlns="http://schemas.openxmlformats.org/spreadsheetml/2006/main">
  <sheetPr>
    <outlinePr summaryBelow="1" summaryRight="1"/>
    <pageSetUpPr/>
  </sheetPr>
  <dimension ref="A1:L89"/>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ABN AMRO BANK </t>
        </is>
      </c>
      <c r="B1" s="2" t="inlineStr">
        <is>
          <t>WKN: A143G0  ISIN: NL0011540547  Typ: Aktie</t>
        </is>
      </c>
      <c r="C1" s="2" t="inlineStr"/>
      <c r="D1" s="2" t="inlineStr"/>
      <c r="E1" s="2" t="inlineStr"/>
      <c r="F1" s="2">
        <f>HYPERLINK("aex_Stock_Data_EUR.xlsx#INDEX!A1",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+31-10-241-1720</t>
        </is>
      </c>
      <c r="G4" t="inlineStr">
        <is>
          <t>12.02.2020</t>
        </is>
      </c>
      <c r="H4" t="inlineStr">
        <is>
          <t>Preliminary Results</t>
        </is>
      </c>
      <c r="J4" t="inlineStr">
        <is>
          <t>NLFI</t>
        </is>
      </c>
      <c r="L4" t="inlineStr">
        <is>
          <t>49,90%</t>
        </is>
      </c>
    </row>
    <row r="5">
      <c r="A5" s="5" t="inlineStr">
        <is>
          <t>Ticker</t>
        </is>
      </c>
      <c r="B5" t="inlineStr">
        <is>
          <t>AB2</t>
        </is>
      </c>
      <c r="C5" s="5" t="inlineStr">
        <is>
          <t>Fax</t>
        </is>
      </c>
      <c r="D5" s="5" t="inlineStr"/>
      <c r="E5" t="inlineStr">
        <is>
          <t>-</t>
        </is>
      </c>
      <c r="G5" t="inlineStr">
        <is>
          <t>11.03.2020</t>
        </is>
      </c>
      <c r="H5" t="inlineStr">
        <is>
          <t>Publication Of Annual Report</t>
        </is>
      </c>
      <c r="J5" t="inlineStr">
        <is>
          <t>STAK AAG</t>
        </is>
      </c>
      <c r="L5" t="inlineStr">
        <is>
          <t>50,10%</t>
        </is>
      </c>
    </row>
    <row r="6">
      <c r="A6" s="5" t="inlineStr">
        <is>
          <t>Gelistet Seit / Listed Since</t>
        </is>
      </c>
      <c r="B6" t="inlineStr">
        <is>
          <t>-</t>
        </is>
      </c>
      <c r="C6" s="5" t="inlineStr">
        <is>
          <t>Internet</t>
        </is>
      </c>
      <c r="D6" s="5" t="inlineStr"/>
      <c r="E6" t="inlineStr">
        <is>
          <t>http://www.abnamro.com</t>
        </is>
      </c>
      <c r="G6" t="inlineStr">
        <is>
          <t>22.04.2020</t>
        </is>
      </c>
      <c r="H6" t="inlineStr">
        <is>
          <t>Annual General Meeting</t>
        </is>
      </c>
      <c r="J6" t="inlineStr">
        <is>
          <t>Freefloat</t>
        </is>
      </c>
      <c r="L6" t="inlineStr">
        <is>
          <t>0,00%</t>
        </is>
      </c>
    </row>
    <row r="7">
      <c r="A7" s="5" t="inlineStr">
        <is>
          <t>Nominalwert / Nominal Value</t>
        </is>
      </c>
      <c r="B7" t="inlineStr">
        <is>
          <t>1,00</t>
        </is>
      </c>
      <c r="C7" s="5" t="inlineStr">
        <is>
          <t>E-Mail</t>
        </is>
      </c>
      <c r="D7" s="5" t="inlineStr"/>
      <c r="E7" t="inlineStr">
        <is>
          <t>investorrelations@nl.abnamro.com</t>
        </is>
      </c>
      <c r="G7" t="inlineStr">
        <is>
          <t>24.04.2020</t>
        </is>
      </c>
      <c r="H7" t="inlineStr">
        <is>
          <t>Ex Dividend</t>
        </is>
      </c>
    </row>
    <row r="8">
      <c r="A8" s="5" t="inlineStr">
        <is>
          <t>Land / Country</t>
        </is>
      </c>
      <c r="B8" t="inlineStr">
        <is>
          <t>Niederlande</t>
        </is>
      </c>
      <c r="C8" s="5" t="inlineStr">
        <is>
          <t>Inv. Relations Telefon / Phone</t>
        </is>
      </c>
      <c r="D8" s="5" t="inlineStr"/>
      <c r="E8" t="inlineStr">
        <is>
          <t>+31-20-628-2282</t>
        </is>
      </c>
      <c r="G8" t="inlineStr">
        <is>
          <t>13.05.2020</t>
        </is>
      </c>
      <c r="H8" t="inlineStr">
        <is>
          <t>Result Q1</t>
        </is>
      </c>
    </row>
    <row r="9">
      <c r="A9" s="5" t="inlineStr">
        <is>
          <t>Währung / Currency</t>
        </is>
      </c>
      <c r="B9" t="inlineStr">
        <is>
          <t>EUR</t>
        </is>
      </c>
      <c r="C9" s="5" t="inlineStr">
        <is>
          <t>Kontaktperson / Contact Person</t>
        </is>
      </c>
      <c r="D9" s="5" t="inlineStr"/>
      <c r="E9" t="inlineStr">
        <is>
          <t>Dies Donker</t>
        </is>
      </c>
      <c r="G9" t="inlineStr">
        <is>
          <t>18.05.2020</t>
        </is>
      </c>
      <c r="H9" t="inlineStr">
        <is>
          <t>Dividend Payout</t>
        </is>
      </c>
    </row>
    <row r="10">
      <c r="A10" s="5" t="inlineStr">
        <is>
          <t>Branche / Industry</t>
        </is>
      </c>
      <c r="B10" t="inlineStr">
        <is>
          <t>Banks</t>
        </is>
      </c>
      <c r="C10" s="5" t="inlineStr">
        <is>
          <t>12.08.2020</t>
        </is>
      </c>
      <c r="D10" s="5" t="inlineStr">
        <is>
          <t>Score Half Year</t>
        </is>
      </c>
    </row>
    <row r="11">
      <c r="A11" s="5" t="inlineStr">
        <is>
          <t>Sektor / Sector</t>
        </is>
      </c>
      <c r="B11" t="inlineStr">
        <is>
          <t>Financial Sector</t>
        </is>
      </c>
      <c r="C11" t="inlineStr">
        <is>
          <t>14.08.2020</t>
        </is>
      </c>
      <c r="D11" t="inlineStr">
        <is>
          <t>Ex Dividend</t>
        </is>
      </c>
    </row>
    <row r="12">
      <c r="A12" s="5" t="inlineStr">
        <is>
          <t>Typ / Genre</t>
        </is>
      </c>
      <c r="B12" t="inlineStr">
        <is>
          <t>Namensaktie</t>
        </is>
      </c>
      <c r="C12" t="inlineStr">
        <is>
          <t>07.09.2020</t>
        </is>
      </c>
      <c r="D12" t="inlineStr">
        <is>
          <t>Dividend Payout</t>
        </is>
      </c>
    </row>
    <row r="13">
      <c r="A13" s="5" t="inlineStr">
        <is>
          <t>Adresse / Address</t>
        </is>
      </c>
      <c r="B13" t="inlineStr">
        <is>
          <t>ABN AMRO Group N.V.Gustav Mahlerlaan 10  NL-1082 PP Amsterdam</t>
        </is>
      </c>
    </row>
    <row r="14">
      <c r="A14" s="5" t="inlineStr">
        <is>
          <t>Management</t>
        </is>
      </c>
      <c r="B14" t="inlineStr">
        <is>
          <t>Robert Swaak, Clifford Abrahams, Christian Bornfeld, Tanja Cuppen</t>
        </is>
      </c>
    </row>
    <row r="15">
      <c r="A15" s="5" t="inlineStr">
        <is>
          <t>Aufsichtsrat / Board</t>
        </is>
      </c>
      <c r="B15" t="inlineStr">
        <is>
          <t>Tom de Swaan, Arjen Dorland, Laetitia Griffith, Michiel Lap, Jurgen Stegmann, Anna Storåkers, Tjalling Tiemstra</t>
        </is>
      </c>
    </row>
    <row r="16">
      <c r="A16" s="5" t="inlineStr">
        <is>
          <t>Beschreibung</t>
        </is>
      </c>
      <c r="B16" t="inlineStr">
        <is>
          <t>ABN AMRO ist eine niederländische Bankengruppe, die in den Bereichen Retail, Private Banking und Corporate Banking tätig ist. Das Unternehmen entstand aus der Fusion von ABN und Amro im Jahr 1991; die Wurzeln des Traditionshauses reichen bis ins 19. Jahrhundert zurück. Die heutige Struktur besteht seit dem Zusammenschluss der ABN AMRO mit der Fortis Bank 2010. Seit 2015 ist die verstaatlichte Bank nach mehrjähriger Unterbrechung wieder an der Börse notiert. Copyright 2014 FINANCE BASE AG</t>
        </is>
      </c>
    </row>
    <row r="17">
      <c r="A17" s="5" t="inlineStr">
        <is>
          <t>Profile</t>
        </is>
      </c>
      <c r="B17" t="inlineStr">
        <is>
          <t>ABN AMRO is a Dutch banking group, which operates in the retail, private banking and corporate banking. The company was formed from the merger of ABN Amro and in 1991; the roots of the traditional house dates back to the 19th century. The present structure was established in the merger of ABN AMRO with Fortis Bank in 2010. Since 2015, the nationalized bank after several years of interruption is listed again on the exchange.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inlineStr"/>
      <c r="J19" s="5" t="inlineStr"/>
      <c r="K19" s="5" t="inlineStr"/>
      <c r="L19" s="5" t="inlineStr"/>
    </row>
    <row r="20">
      <c r="A20" s="5" t="inlineStr">
        <is>
          <t>Gesamtertrag</t>
        </is>
      </c>
      <c r="B20" s="5" t="inlineStr">
        <is>
          <t>Total Income</t>
        </is>
      </c>
      <c r="C20" t="n">
        <v>8605</v>
      </c>
      <c r="D20" t="n">
        <v>9093</v>
      </c>
      <c r="E20" t="n">
        <v>9290</v>
      </c>
      <c r="F20" t="n">
        <v>8227</v>
      </c>
      <c r="G20" t="n">
        <v>8455</v>
      </c>
      <c r="H20" t="n">
        <v>8055</v>
      </c>
    </row>
    <row r="21">
      <c r="A21" s="5" t="inlineStr">
        <is>
          <t>Operatives Ergebnis (EBIT)</t>
        </is>
      </c>
      <c r="B21" s="5" t="inlineStr">
        <is>
          <t>EBIT Earning Before Interest &amp; Tax</t>
        </is>
      </c>
      <c r="C21" t="n">
        <v>2680</v>
      </c>
      <c r="D21" t="n">
        <v>3086</v>
      </c>
      <c r="E21" t="n">
        <v>3771</v>
      </c>
      <c r="F21" t="n">
        <v>2456</v>
      </c>
      <c r="G21" t="n">
        <v>2722</v>
      </c>
      <c r="H21" t="n">
        <v>1546</v>
      </c>
    </row>
    <row r="22">
      <c r="A22" s="5" t="inlineStr">
        <is>
          <t>Finanzergebnis</t>
        </is>
      </c>
      <c r="B22" s="5" t="inlineStr">
        <is>
          <t>Financial Result</t>
        </is>
      </c>
      <c r="C22" t="inlineStr">
        <is>
          <t>-</t>
        </is>
      </c>
      <c r="D22" t="inlineStr">
        <is>
          <t>-</t>
        </is>
      </c>
      <c r="E22" t="inlineStr">
        <is>
          <t>-</t>
        </is>
      </c>
      <c r="F22" t="inlineStr">
        <is>
          <t>-</t>
        </is>
      </c>
      <c r="G22" t="inlineStr">
        <is>
          <t>-</t>
        </is>
      </c>
      <c r="H22" t="inlineStr">
        <is>
          <t>-</t>
        </is>
      </c>
    </row>
    <row r="23">
      <c r="A23" s="5" t="inlineStr">
        <is>
          <t>Ergebnis vor Steuer (EBT)</t>
        </is>
      </c>
      <c r="B23" s="5" t="inlineStr">
        <is>
          <t>EBT Earning Before Tax</t>
        </is>
      </c>
      <c r="C23" t="n">
        <v>2680</v>
      </c>
      <c r="D23" t="n">
        <v>3086</v>
      </c>
      <c r="E23" t="n">
        <v>3771</v>
      </c>
      <c r="F23" t="n">
        <v>2456</v>
      </c>
      <c r="G23" t="n">
        <v>2722</v>
      </c>
      <c r="H23" t="n">
        <v>1546</v>
      </c>
    </row>
    <row r="24">
      <c r="A24" s="5" t="inlineStr">
        <is>
          <t>Steuern auf Einkommen und Ertrag</t>
        </is>
      </c>
      <c r="B24" s="5" t="inlineStr">
        <is>
          <t>Taxes on income and earnings</t>
        </is>
      </c>
      <c r="C24" t="n">
        <v>634</v>
      </c>
      <c r="D24" t="n">
        <v>762</v>
      </c>
      <c r="E24" t="n">
        <v>979</v>
      </c>
      <c r="F24" t="n">
        <v>650</v>
      </c>
      <c r="G24" t="n">
        <v>798</v>
      </c>
      <c r="H24" t="n">
        <v>412</v>
      </c>
    </row>
    <row r="25">
      <c r="A25" s="5" t="inlineStr">
        <is>
          <t>Ergebnis nach Steuer</t>
        </is>
      </c>
      <c r="B25" s="5" t="inlineStr">
        <is>
          <t>Earnings after tax</t>
        </is>
      </c>
      <c r="C25" t="n">
        <v>2046</v>
      </c>
      <c r="D25" t="n">
        <v>2325</v>
      </c>
      <c r="E25" t="n">
        <v>2791</v>
      </c>
      <c r="F25" t="n">
        <v>1806</v>
      </c>
      <c r="G25" t="n">
        <v>1924</v>
      </c>
      <c r="H25" t="n">
        <v>1134</v>
      </c>
    </row>
    <row r="26">
      <c r="A26" s="5" t="inlineStr">
        <is>
          <t>Minderheitenanteil</t>
        </is>
      </c>
      <c r="B26" s="5" t="inlineStr">
        <is>
          <t>Minority Share</t>
        </is>
      </c>
      <c r="C26" t="inlineStr">
        <is>
          <t>-</t>
        </is>
      </c>
      <c r="D26" t="n">
        <v>-39</v>
      </c>
      <c r="E26" t="n">
        <v>-18</v>
      </c>
      <c r="F26" t="n">
        <v>-1</v>
      </c>
      <c r="G26" t="n">
        <v>-5</v>
      </c>
      <c r="H26" t="inlineStr">
        <is>
          <t>-</t>
        </is>
      </c>
    </row>
    <row r="27">
      <c r="A27" s="5" t="inlineStr">
        <is>
          <t>Jahresüberschuss/-fehlbetrag</t>
        </is>
      </c>
      <c r="B27" s="5" t="inlineStr">
        <is>
          <t>Net Profit</t>
        </is>
      </c>
      <c r="C27" t="n">
        <v>2046</v>
      </c>
      <c r="D27" t="n">
        <v>2286</v>
      </c>
      <c r="E27" t="n">
        <v>2774</v>
      </c>
      <c r="F27" t="n">
        <v>1805</v>
      </c>
      <c r="G27" t="n">
        <v>1919</v>
      </c>
      <c r="H27" t="n">
        <v>1134</v>
      </c>
    </row>
    <row r="28">
      <c r="A28" s="5" t="inlineStr">
        <is>
          <t>Summe Aktiva</t>
        </is>
      </c>
      <c r="B28" s="5" t="inlineStr">
        <is>
          <t>Total Assets</t>
        </is>
      </c>
      <c r="C28" t="n">
        <v>375054</v>
      </c>
      <c r="D28" t="n">
        <v>381295</v>
      </c>
      <c r="E28" t="n">
        <v>393171</v>
      </c>
      <c r="F28" t="n">
        <v>394482</v>
      </c>
      <c r="G28" t="n">
        <v>390317</v>
      </c>
      <c r="H28" t="n">
        <v>386867</v>
      </c>
    </row>
    <row r="29">
      <c r="A29" s="5" t="inlineStr">
        <is>
          <t>Summe Fremdkapital</t>
        </is>
      </c>
      <c r="B29" s="5" t="inlineStr">
        <is>
          <t>Total Liabilities</t>
        </is>
      </c>
      <c r="C29" t="n">
        <v>353582</v>
      </c>
      <c r="D29" t="n">
        <v>359935</v>
      </c>
      <c r="E29" t="n">
        <v>371841</v>
      </c>
      <c r="F29" t="n">
        <v>375544</v>
      </c>
      <c r="G29" t="n">
        <v>372733</v>
      </c>
      <c r="H29" t="n">
        <v>371990</v>
      </c>
    </row>
    <row r="30">
      <c r="A30" s="5" t="inlineStr">
        <is>
          <t>Minderheitenanteil</t>
        </is>
      </c>
      <c r="B30" s="5" t="inlineStr">
        <is>
          <t>Minority Share</t>
        </is>
      </c>
      <c r="C30" t="inlineStr">
        <is>
          <t>-</t>
        </is>
      </c>
      <c r="D30" t="n">
        <v>2</v>
      </c>
      <c r="E30" t="n">
        <v>20</v>
      </c>
      <c r="F30" t="n">
        <v>5</v>
      </c>
      <c r="G30" t="n">
        <v>17</v>
      </c>
      <c r="H30" t="n">
        <v>12</v>
      </c>
    </row>
    <row r="31">
      <c r="A31" s="5" t="inlineStr">
        <is>
          <t>Summe Eigenkapital</t>
        </is>
      </c>
      <c r="B31" s="5" t="inlineStr">
        <is>
          <t>Equity</t>
        </is>
      </c>
      <c r="C31" t="n">
        <v>21471</v>
      </c>
      <c r="D31" t="n">
        <v>21358</v>
      </c>
      <c r="E31" t="n">
        <v>21310</v>
      </c>
      <c r="F31" t="n">
        <v>18932</v>
      </c>
      <c r="G31" t="n">
        <v>17567</v>
      </c>
      <c r="H31" t="n">
        <v>14865</v>
      </c>
    </row>
    <row r="32">
      <c r="A32" s="5" t="inlineStr">
        <is>
          <t>Summe Passiva</t>
        </is>
      </c>
      <c r="B32" s="5" t="inlineStr">
        <is>
          <t>Liabilities &amp; Shareholder Equity</t>
        </is>
      </c>
      <c r="C32" t="n">
        <v>375054</v>
      </c>
      <c r="D32" t="n">
        <v>381295</v>
      </c>
      <c r="E32" t="n">
        <v>393171</v>
      </c>
      <c r="F32" t="n">
        <v>394482</v>
      </c>
      <c r="G32" t="n">
        <v>390317</v>
      </c>
      <c r="H32" t="n">
        <v>386867</v>
      </c>
    </row>
    <row r="33">
      <c r="A33" s="5" t="inlineStr">
        <is>
          <t>Mio.Aktien im Umlauf</t>
        </is>
      </c>
      <c r="B33" s="5" t="inlineStr">
        <is>
          <t>Million shares outstanding</t>
        </is>
      </c>
      <c r="C33" t="n">
        <v>940</v>
      </c>
      <c r="D33" t="n">
        <v>940</v>
      </c>
      <c r="E33" t="n">
        <v>940</v>
      </c>
      <c r="F33" t="n">
        <v>940</v>
      </c>
      <c r="G33" t="n">
        <v>940</v>
      </c>
      <c r="H33" t="n">
        <v>940</v>
      </c>
    </row>
    <row r="34">
      <c r="A34" s="5" t="inlineStr">
        <is>
          <t>Gezeichnetes Kapital (in Mio.)</t>
        </is>
      </c>
      <c r="B34" s="5" t="inlineStr">
        <is>
          <t>Subscribed Capital in M</t>
        </is>
      </c>
      <c r="C34" t="n">
        <v>940</v>
      </c>
      <c r="D34" t="n">
        <v>940</v>
      </c>
      <c r="E34" t="n">
        <v>940</v>
      </c>
      <c r="F34" t="n">
        <v>940</v>
      </c>
      <c r="G34" t="n">
        <v>940</v>
      </c>
      <c r="H34" t="n">
        <v>940</v>
      </c>
    </row>
    <row r="35">
      <c r="A35" s="5" t="inlineStr">
        <is>
          <t>Ergebnis je Aktie (brutto)</t>
        </is>
      </c>
      <c r="B35" s="5" t="inlineStr">
        <is>
          <t>Earnings per share</t>
        </is>
      </c>
      <c r="C35" t="n">
        <v>2.85</v>
      </c>
      <c r="D35" t="n">
        <v>3.28</v>
      </c>
      <c r="E35" t="n">
        <v>4.01</v>
      </c>
      <c r="F35" t="n">
        <v>2.61</v>
      </c>
      <c r="G35" t="n">
        <v>2.9</v>
      </c>
      <c r="H35" t="n">
        <v>1.64</v>
      </c>
    </row>
    <row r="36">
      <c r="A36" s="5" t="inlineStr">
        <is>
          <t>Ergebnis je Aktie (unverwässert)</t>
        </is>
      </c>
      <c r="B36" s="5" t="inlineStr">
        <is>
          <t>Basic Earnings per share</t>
        </is>
      </c>
      <c r="C36" t="n">
        <v>2.06</v>
      </c>
      <c r="D36" t="n">
        <v>2.35</v>
      </c>
      <c r="E36" t="n">
        <v>2.89</v>
      </c>
      <c r="F36" t="n">
        <v>1.87</v>
      </c>
      <c r="G36" t="n">
        <v>2.03</v>
      </c>
      <c r="H36" t="n">
        <v>1.21</v>
      </c>
    </row>
    <row r="37">
      <c r="A37" s="5" t="inlineStr">
        <is>
          <t>Ergebnis je Aktie (verwässert)</t>
        </is>
      </c>
      <c r="B37" s="5" t="inlineStr">
        <is>
          <t>Diluted Earnings per share</t>
        </is>
      </c>
      <c r="C37" t="n">
        <v>2.06</v>
      </c>
      <c r="D37" t="n">
        <v>2.35</v>
      </c>
      <c r="E37" t="n">
        <v>2.89</v>
      </c>
      <c r="F37" t="n">
        <v>1.87</v>
      </c>
      <c r="G37" t="n">
        <v>2.03</v>
      </c>
      <c r="H37" t="n">
        <v>1.21</v>
      </c>
    </row>
    <row r="38">
      <c r="A38" s="5" t="inlineStr">
        <is>
          <t>Dividende je Aktie</t>
        </is>
      </c>
      <c r="B38" s="5" t="inlineStr">
        <is>
          <t>Dividend per share</t>
        </is>
      </c>
      <c r="C38" t="n">
        <v>1.28</v>
      </c>
      <c r="D38" t="n">
        <v>1.45</v>
      </c>
      <c r="E38" t="n">
        <v>1.45</v>
      </c>
      <c r="F38" t="n">
        <v>0.84</v>
      </c>
      <c r="G38" t="n">
        <v>0.8100000000000001</v>
      </c>
      <c r="H38" t="n">
        <v>0.43</v>
      </c>
    </row>
    <row r="39">
      <c r="A39" s="5" t="inlineStr">
        <is>
          <t>Dividendenausschüttung in Mio</t>
        </is>
      </c>
      <c r="B39" s="5" t="inlineStr">
        <is>
          <t>Dividend Payment in M</t>
        </is>
      </c>
      <c r="C39" t="n">
        <v>1343</v>
      </c>
      <c r="D39" t="n">
        <v>1362</v>
      </c>
      <c r="E39" t="n">
        <v>1025</v>
      </c>
      <c r="F39" t="n">
        <v>790</v>
      </c>
      <c r="G39" t="n">
        <v>764</v>
      </c>
      <c r="H39" t="n">
        <v>400</v>
      </c>
    </row>
    <row r="40">
      <c r="A40" s="5" t="inlineStr">
        <is>
          <t>Ertrag</t>
        </is>
      </c>
      <c r="B40" s="5" t="inlineStr">
        <is>
          <t>Income</t>
        </is>
      </c>
      <c r="C40" t="n">
        <v>9.15</v>
      </c>
      <c r="D40" t="n">
        <v>9.67</v>
      </c>
      <c r="E40" t="n">
        <v>9.880000000000001</v>
      </c>
      <c r="F40" t="n">
        <v>8.75</v>
      </c>
      <c r="G40" t="n">
        <v>8.99</v>
      </c>
      <c r="H40" t="n">
        <v>8.57</v>
      </c>
    </row>
    <row r="41">
      <c r="A41" s="5" t="inlineStr">
        <is>
          <t>Buchwert je Aktie</t>
        </is>
      </c>
      <c r="B41" s="5" t="inlineStr">
        <is>
          <t>Book value per share</t>
        </is>
      </c>
      <c r="C41" t="n">
        <v>22.84</v>
      </c>
      <c r="D41" t="n">
        <v>22.72</v>
      </c>
      <c r="E41" t="n">
        <v>22.69</v>
      </c>
      <c r="F41" t="n">
        <v>20.15</v>
      </c>
      <c r="G41" t="n">
        <v>18.71</v>
      </c>
      <c r="H41" t="n">
        <v>15.83</v>
      </c>
    </row>
    <row r="42">
      <c r="A42" s="5" t="inlineStr">
        <is>
          <t>Cashflow je Aktie</t>
        </is>
      </c>
      <c r="B42" s="5" t="inlineStr">
        <is>
          <t>Cashflow per share</t>
        </is>
      </c>
      <c r="C42" t="n">
        <v>3.85</v>
      </c>
      <c r="D42" t="n">
        <v>2.46</v>
      </c>
      <c r="E42" t="n">
        <v>8.5</v>
      </c>
      <c r="F42" t="n">
        <v>-6.98</v>
      </c>
      <c r="G42" t="n">
        <v>27.02</v>
      </c>
      <c r="H42" t="n">
        <v>16.09</v>
      </c>
    </row>
    <row r="43">
      <c r="A43" s="5" t="inlineStr">
        <is>
          <t>Bilanzsumme je Aktie</t>
        </is>
      </c>
      <c r="B43" s="5" t="inlineStr">
        <is>
          <t>Total assets per share</t>
        </is>
      </c>
      <c r="C43" t="n">
        <v>398.99</v>
      </c>
      <c r="D43" t="n">
        <v>405.63</v>
      </c>
      <c r="E43" t="n">
        <v>418.27</v>
      </c>
      <c r="F43" t="n">
        <v>419.66</v>
      </c>
      <c r="G43" t="n">
        <v>415.23</v>
      </c>
      <c r="H43" t="n">
        <v>411.56</v>
      </c>
    </row>
    <row r="44">
      <c r="A44" s="5" t="inlineStr">
        <is>
          <t>Personal am Ende des Jahres</t>
        </is>
      </c>
      <c r="B44" s="5" t="inlineStr">
        <is>
          <t>Staff at the end of year</t>
        </is>
      </c>
      <c r="C44" t="n">
        <v>17977</v>
      </c>
      <c r="D44" t="n">
        <v>18830</v>
      </c>
      <c r="E44" t="n">
        <v>19954</v>
      </c>
      <c r="F44" t="n">
        <v>21664</v>
      </c>
      <c r="G44" t="n">
        <v>22048</v>
      </c>
      <c r="H44" t="n">
        <v>22215</v>
      </c>
    </row>
    <row r="45">
      <c r="A45" s="5" t="inlineStr">
        <is>
          <t>Personalaufwand in Mio. EUR</t>
        </is>
      </c>
      <c r="B45" s="5" t="inlineStr">
        <is>
          <t>Personnel expenses in M</t>
        </is>
      </c>
      <c r="C45" t="n">
        <v>2247</v>
      </c>
      <c r="D45" t="n">
        <v>2441</v>
      </c>
      <c r="E45" t="n">
        <v>2590</v>
      </c>
      <c r="F45" t="n">
        <v>2777</v>
      </c>
      <c r="G45" t="n">
        <v>2492</v>
      </c>
      <c r="H45" t="n">
        <v>2684</v>
      </c>
    </row>
    <row r="46">
      <c r="A46" s="5" t="inlineStr">
        <is>
          <t>Aufwand je Mitarbeiter in EUR</t>
        </is>
      </c>
      <c r="B46" s="5" t="inlineStr">
        <is>
          <t>Effort per employee</t>
        </is>
      </c>
      <c r="C46" t="n">
        <v>124993</v>
      </c>
      <c r="D46" t="n">
        <v>129634</v>
      </c>
      <c r="E46" t="n">
        <v>129799</v>
      </c>
      <c r="F46" t="n">
        <v>128185</v>
      </c>
      <c r="G46" t="n">
        <v>113026</v>
      </c>
      <c r="H46" t="n">
        <v>120819</v>
      </c>
    </row>
    <row r="47">
      <c r="A47" s="5" t="inlineStr">
        <is>
          <t>Ertrag je Mitarbeiter in EUR</t>
        </is>
      </c>
      <c r="B47" s="5" t="inlineStr">
        <is>
          <t>Income per employee</t>
        </is>
      </c>
      <c r="C47" t="n">
        <v>478667</v>
      </c>
      <c r="D47" t="n">
        <v>482900</v>
      </c>
      <c r="E47" t="n">
        <v>465571</v>
      </c>
      <c r="F47" t="n">
        <v>379754</v>
      </c>
      <c r="G47" t="n">
        <v>383481</v>
      </c>
      <c r="H47" t="n">
        <v>362593</v>
      </c>
    </row>
    <row r="48">
      <c r="A48" s="5" t="inlineStr">
        <is>
          <t>Bruttoergebnis je Mitarbeiter in EUR</t>
        </is>
      </c>
      <c r="B48" s="5" t="inlineStr">
        <is>
          <t>Gross Profit per employee</t>
        </is>
      </c>
      <c r="C48" t="inlineStr">
        <is>
          <t>-</t>
        </is>
      </c>
      <c r="D48" t="inlineStr">
        <is>
          <t>-</t>
        </is>
      </c>
      <c r="E48" t="inlineStr">
        <is>
          <t>-</t>
        </is>
      </c>
      <c r="F48" t="inlineStr">
        <is>
          <t>-</t>
        </is>
      </c>
      <c r="G48" t="inlineStr">
        <is>
          <t>-</t>
        </is>
      </c>
      <c r="H48" t="inlineStr">
        <is>
          <t>-</t>
        </is>
      </c>
    </row>
    <row r="49">
      <c r="A49" s="5" t="inlineStr">
        <is>
          <t>Gewinn je Mitarbeiter in EUR</t>
        </is>
      </c>
      <c r="B49" s="5" t="inlineStr">
        <is>
          <t>Earnings per employee</t>
        </is>
      </c>
      <c r="C49" t="n">
        <v>113812</v>
      </c>
      <c r="D49" t="n">
        <v>121402</v>
      </c>
      <c r="E49" t="n">
        <v>139020</v>
      </c>
      <c r="F49" t="n">
        <v>83318</v>
      </c>
      <c r="G49" t="n">
        <v>87037</v>
      </c>
      <c r="H49" t="n">
        <v>51047</v>
      </c>
    </row>
    <row r="50">
      <c r="A50" s="5" t="inlineStr">
        <is>
          <t>KGV (Kurs/Gewinn)</t>
        </is>
      </c>
      <c r="B50" s="5" t="inlineStr">
        <is>
          <t>PE (price/earnings)</t>
        </is>
      </c>
      <c r="C50" t="n">
        <v>7.9</v>
      </c>
      <c r="D50" t="n">
        <v>8.699999999999999</v>
      </c>
      <c r="E50" t="n">
        <v>9.300000000000001</v>
      </c>
      <c r="F50" t="n">
        <v>11.3</v>
      </c>
      <c r="G50" t="n">
        <v>10.2</v>
      </c>
      <c r="H50" t="inlineStr">
        <is>
          <t>-</t>
        </is>
      </c>
    </row>
    <row r="51">
      <c r="A51" s="5" t="inlineStr">
        <is>
          <t>KUV (Kurs/Umsatz)</t>
        </is>
      </c>
      <c r="B51" s="5" t="inlineStr">
        <is>
          <t>PS (price/sales)</t>
        </is>
      </c>
      <c r="C51" t="n">
        <v>1.77</v>
      </c>
      <c r="D51" t="n">
        <v>2.11</v>
      </c>
      <c r="E51" t="n">
        <v>2.72</v>
      </c>
      <c r="F51" t="n">
        <v>2.41</v>
      </c>
      <c r="G51" t="n">
        <v>2.3</v>
      </c>
      <c r="H51" t="inlineStr">
        <is>
          <t>-</t>
        </is>
      </c>
    </row>
    <row r="52">
      <c r="A52" s="5" t="inlineStr">
        <is>
          <t>KBV (Kurs/Buchwert)</t>
        </is>
      </c>
      <c r="B52" s="5" t="inlineStr">
        <is>
          <t>PB (price/book value)</t>
        </is>
      </c>
      <c r="C52" t="n">
        <v>0.71</v>
      </c>
      <c r="D52" t="n">
        <v>0.9</v>
      </c>
      <c r="E52" t="n">
        <v>1.19</v>
      </c>
      <c r="F52" t="n">
        <v>1.05</v>
      </c>
      <c r="G52" t="n">
        <v>1.11</v>
      </c>
      <c r="H52" t="inlineStr">
        <is>
          <t>-</t>
        </is>
      </c>
    </row>
    <row r="53">
      <c r="A53" s="5" t="inlineStr">
        <is>
          <t>KCV (Kurs/Cashflow)</t>
        </is>
      </c>
      <c r="B53" s="5" t="inlineStr">
        <is>
          <t>PC (price/cashflow)</t>
        </is>
      </c>
      <c r="C53" t="n">
        <v>4.22</v>
      </c>
      <c r="D53" t="n">
        <v>8.33</v>
      </c>
      <c r="E53" t="n">
        <v>3.17</v>
      </c>
      <c r="F53" t="n">
        <v>-3.01</v>
      </c>
      <c r="G53" t="n">
        <v>0.77</v>
      </c>
      <c r="H53" t="inlineStr">
        <is>
          <t>-</t>
        </is>
      </c>
    </row>
    <row r="54">
      <c r="A54" s="5" t="inlineStr">
        <is>
          <t>Dividendenrendite in %</t>
        </is>
      </c>
      <c r="B54" s="5" t="inlineStr">
        <is>
          <t>Dividend Yield in %</t>
        </is>
      </c>
      <c r="C54" t="n">
        <v>7.89</v>
      </c>
      <c r="D54" t="n">
        <v>7.06</v>
      </c>
      <c r="E54" t="n">
        <v>5.39</v>
      </c>
      <c r="F54" t="n">
        <v>3.99</v>
      </c>
      <c r="G54" t="n">
        <v>3.92</v>
      </c>
      <c r="H54" t="inlineStr">
        <is>
          <t>-</t>
        </is>
      </c>
    </row>
    <row r="55">
      <c r="A55" s="5" t="inlineStr">
        <is>
          <t>Gewinnrendite in %</t>
        </is>
      </c>
      <c r="B55" s="5" t="inlineStr">
        <is>
          <t>Return on profit in %</t>
        </is>
      </c>
      <c r="C55" t="n">
        <v>12.7</v>
      </c>
      <c r="D55" t="n">
        <v>11.4</v>
      </c>
      <c r="E55" t="n">
        <v>10.7</v>
      </c>
      <c r="F55" t="n">
        <v>8.9</v>
      </c>
      <c r="G55" t="n">
        <v>9.800000000000001</v>
      </c>
      <c r="H55" t="inlineStr">
        <is>
          <t>-</t>
        </is>
      </c>
    </row>
    <row r="56">
      <c r="A56" s="5" t="inlineStr">
        <is>
          <t>Eigenkapitalrendite in %</t>
        </is>
      </c>
      <c r="B56" s="5" t="inlineStr">
        <is>
          <t>Return on Equity in %</t>
        </is>
      </c>
      <c r="C56" t="n">
        <v>9.529999999999999</v>
      </c>
      <c r="D56" t="n">
        <v>10.7</v>
      </c>
      <c r="E56" t="n">
        <v>13.01</v>
      </c>
      <c r="F56" t="n">
        <v>9.529999999999999</v>
      </c>
      <c r="G56" t="n">
        <v>10.91</v>
      </c>
      <c r="H56" t="n">
        <v>7.62</v>
      </c>
    </row>
    <row r="57">
      <c r="A57" s="5" t="inlineStr">
        <is>
          <t>Gesamtkapitalrendite in %</t>
        </is>
      </c>
      <c r="B57" s="5" t="inlineStr">
        <is>
          <t>Total Return on Investment in %</t>
        </is>
      </c>
      <c r="C57" t="n">
        <v>0.55</v>
      </c>
      <c r="D57" t="n">
        <v>0.6</v>
      </c>
      <c r="E57" t="n">
        <v>0.71</v>
      </c>
      <c r="F57" t="n">
        <v>0.46</v>
      </c>
      <c r="G57" t="n">
        <v>0.49</v>
      </c>
      <c r="H57" t="n">
        <v>0.29</v>
      </c>
    </row>
    <row r="58">
      <c r="A58" s="5" t="inlineStr">
        <is>
          <t>Eigenkapitalquote in %</t>
        </is>
      </c>
      <c r="B58" s="5" t="inlineStr">
        <is>
          <t>Equity Ratio in %</t>
        </is>
      </c>
      <c r="C58" t="n">
        <v>5.72</v>
      </c>
      <c r="D58" t="n">
        <v>5.6</v>
      </c>
      <c r="E58" t="n">
        <v>5.43</v>
      </c>
      <c r="F58" t="n">
        <v>4.8</v>
      </c>
      <c r="G58" t="n">
        <v>4.51</v>
      </c>
      <c r="H58" t="n">
        <v>3.85</v>
      </c>
    </row>
    <row r="59">
      <c r="A59" s="5" t="inlineStr">
        <is>
          <t>Fremdkapitalquote in %</t>
        </is>
      </c>
      <c r="B59" s="5" t="inlineStr">
        <is>
          <t>Debt Ratio in %</t>
        </is>
      </c>
      <c r="C59" t="n">
        <v>94.28</v>
      </c>
      <c r="D59" t="n">
        <v>94.40000000000001</v>
      </c>
      <c r="E59" t="n">
        <v>94.56999999999999</v>
      </c>
      <c r="F59" t="n">
        <v>95.2</v>
      </c>
      <c r="G59" t="n">
        <v>95.48999999999999</v>
      </c>
      <c r="H59" t="n">
        <v>96.15000000000001</v>
      </c>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c r="B65" s="5" t="inlineStr"/>
    </row>
    <row r="66">
      <c r="A66" s="5" t="inlineStr">
        <is>
          <t>Gesamtkapitalrentabilität</t>
        </is>
      </c>
      <c r="B66" s="5" t="inlineStr">
        <is>
          <t>ROA Return on Assets in %</t>
        </is>
      </c>
      <c r="C66" t="n">
        <v>0.55</v>
      </c>
      <c r="D66" t="n">
        <v>0.6</v>
      </c>
      <c r="E66" t="n">
        <v>0.71</v>
      </c>
      <c r="F66" t="n">
        <v>0.46</v>
      </c>
      <c r="G66" t="n">
        <v>0.49</v>
      </c>
    </row>
    <row r="67">
      <c r="A67" s="5" t="inlineStr">
        <is>
          <t>Ertrag des eingesetzten Kapitals</t>
        </is>
      </c>
      <c r="B67" s="5" t="inlineStr">
        <is>
          <t>ROCE Return on Cap. Empl. in %</t>
        </is>
      </c>
      <c r="C67" t="n">
        <v>0.72</v>
      </c>
      <c r="D67" t="n">
        <v>0.8100000000000001</v>
      </c>
      <c r="E67" t="n">
        <v>0.96</v>
      </c>
      <c r="F67" t="n">
        <v>0.63</v>
      </c>
      <c r="G67" t="n">
        <v>0.7</v>
      </c>
    </row>
    <row r="68">
      <c r="A68" s="5" t="inlineStr"/>
      <c r="B68" s="5" t="inlineStr"/>
    </row>
    <row r="69">
      <c r="A69" s="5" t="inlineStr"/>
      <c r="B69" s="5" t="inlineStr"/>
    </row>
    <row r="70">
      <c r="A70" s="5" t="inlineStr">
        <is>
          <t>Operativer Cashflow</t>
        </is>
      </c>
      <c r="B70" s="5" t="inlineStr">
        <is>
          <t>Operating Cashflow in M</t>
        </is>
      </c>
      <c r="C70" t="n">
        <v>3966.8</v>
      </c>
      <c r="D70" t="n">
        <v>7830.2</v>
      </c>
      <c r="E70" t="n">
        <v>2979.8</v>
      </c>
      <c r="F70" t="n">
        <v>-2829.4</v>
      </c>
      <c r="G70" t="n">
        <v>723.8000000000001</v>
      </c>
    </row>
    <row r="71">
      <c r="A71" s="5" t="inlineStr">
        <is>
          <t>Aktienrückkauf</t>
        </is>
      </c>
      <c r="B71" s="5" t="inlineStr">
        <is>
          <t>Share Buyback in M</t>
        </is>
      </c>
      <c r="C71" t="n">
        <v>0</v>
      </c>
      <c r="D71" t="n">
        <v>0</v>
      </c>
      <c r="E71" t="n">
        <v>0</v>
      </c>
      <c r="F71" t="n">
        <v>0</v>
      </c>
      <c r="G71" t="n">
        <v>0</v>
      </c>
    </row>
    <row r="72">
      <c r="A72" s="5" t="inlineStr"/>
      <c r="B72" s="5" t="inlineStr"/>
    </row>
    <row r="73">
      <c r="A73" s="5" t="inlineStr"/>
      <c r="B73" s="5" t="inlineStr"/>
    </row>
    <row r="74">
      <c r="A74" s="5" t="inlineStr"/>
      <c r="B74" s="5" t="inlineStr"/>
    </row>
    <row r="75">
      <c r="A75" s="5" t="inlineStr"/>
      <c r="B75" s="5" t="inlineStr"/>
    </row>
    <row r="76">
      <c r="A76" s="5" t="inlineStr">
        <is>
          <t>Gewinnwachstum 1J in %</t>
        </is>
      </c>
      <c r="B76" s="5" t="inlineStr">
        <is>
          <t>Earnings Growth 1Y in %</t>
        </is>
      </c>
      <c r="C76" t="n">
        <v>-10.5</v>
      </c>
      <c r="D76" t="n">
        <v>-17.59</v>
      </c>
      <c r="E76" t="n">
        <v>53.68</v>
      </c>
      <c r="F76" t="n">
        <v>-5.94</v>
      </c>
      <c r="G76" t="n">
        <v>69.22</v>
      </c>
    </row>
    <row r="77">
      <c r="A77" s="5" t="inlineStr">
        <is>
          <t>Gewinnwachstum 3J in %</t>
        </is>
      </c>
      <c r="B77" s="5" t="inlineStr">
        <is>
          <t>Earnings Growth 3Y in %</t>
        </is>
      </c>
      <c r="C77" t="n">
        <v>8.529999999999999</v>
      </c>
      <c r="D77" t="n">
        <v>10.05</v>
      </c>
      <c r="E77" t="n">
        <v>38.99</v>
      </c>
      <c r="F77" t="inlineStr">
        <is>
          <t>-</t>
        </is>
      </c>
      <c r="G77" t="inlineStr">
        <is>
          <t>-</t>
        </is>
      </c>
    </row>
    <row r="78">
      <c r="A78" s="5" t="inlineStr">
        <is>
          <t>Gewinnwachstum 5J in %</t>
        </is>
      </c>
      <c r="B78" s="5" t="inlineStr">
        <is>
          <t>Earnings Growth 5Y in %</t>
        </is>
      </c>
      <c r="C78" t="n">
        <v>17.77</v>
      </c>
      <c r="D78" t="inlineStr">
        <is>
          <t>-</t>
        </is>
      </c>
      <c r="E78" t="inlineStr">
        <is>
          <t>-</t>
        </is>
      </c>
      <c r="F78" t="inlineStr">
        <is>
          <t>-</t>
        </is>
      </c>
      <c r="G78" t="inlineStr">
        <is>
          <t>-</t>
        </is>
      </c>
    </row>
    <row r="79">
      <c r="A79" s="5" t="inlineStr">
        <is>
          <t>Gewinnwachstum 10J in %</t>
        </is>
      </c>
      <c r="B79" s="5" t="inlineStr">
        <is>
          <t>Earnings Growth 10Y in %</t>
        </is>
      </c>
      <c r="C79" t="inlineStr">
        <is>
          <t>-</t>
        </is>
      </c>
      <c r="D79" t="inlineStr">
        <is>
          <t>-</t>
        </is>
      </c>
      <c r="E79" t="inlineStr">
        <is>
          <t>-</t>
        </is>
      </c>
      <c r="F79" t="inlineStr">
        <is>
          <t>-</t>
        </is>
      </c>
      <c r="G79" t="inlineStr">
        <is>
          <t>-</t>
        </is>
      </c>
    </row>
    <row r="80">
      <c r="A80" s="5" t="inlineStr">
        <is>
          <t>PEG Ratio</t>
        </is>
      </c>
      <c r="B80" s="5" t="inlineStr">
        <is>
          <t>KGW Kurs/Gewinn/Wachstum</t>
        </is>
      </c>
      <c r="C80" t="n">
        <v>0.44</v>
      </c>
      <c r="D80" t="inlineStr">
        <is>
          <t>-</t>
        </is>
      </c>
      <c r="E80" t="inlineStr">
        <is>
          <t>-</t>
        </is>
      </c>
      <c r="F80" t="inlineStr">
        <is>
          <t>-</t>
        </is>
      </c>
      <c r="G80" t="inlineStr">
        <is>
          <t>-</t>
        </is>
      </c>
    </row>
    <row r="81">
      <c r="A81" s="5" t="inlineStr">
        <is>
          <t>EBIT-Wachstum 1J in %</t>
        </is>
      </c>
      <c r="B81" s="5" t="inlineStr">
        <is>
          <t>EBIT Growth 1Y in %</t>
        </is>
      </c>
      <c r="C81" t="n">
        <v>-13.16</v>
      </c>
      <c r="D81" t="n">
        <v>-18.16</v>
      </c>
      <c r="E81" t="n">
        <v>53.54</v>
      </c>
      <c r="F81" t="n">
        <v>-9.77</v>
      </c>
      <c r="G81" t="n">
        <v>76.06999999999999</v>
      </c>
    </row>
    <row r="82">
      <c r="A82" s="5" t="inlineStr">
        <is>
          <t>EBIT-Wachstum 3J in %</t>
        </is>
      </c>
      <c r="B82" s="5" t="inlineStr">
        <is>
          <t>EBIT Growth 3Y in %</t>
        </is>
      </c>
      <c r="C82" t="n">
        <v>7.41</v>
      </c>
      <c r="D82" t="n">
        <v>8.539999999999999</v>
      </c>
      <c r="E82" t="n">
        <v>39.95</v>
      </c>
      <c r="F82" t="inlineStr">
        <is>
          <t>-</t>
        </is>
      </c>
      <c r="G82" t="inlineStr">
        <is>
          <t>-</t>
        </is>
      </c>
    </row>
    <row r="83">
      <c r="A83" s="5" t="inlineStr">
        <is>
          <t>EBIT-Wachstum 5J in %</t>
        </is>
      </c>
      <c r="B83" s="5" t="inlineStr">
        <is>
          <t>EBIT Growth 5Y in %</t>
        </is>
      </c>
      <c r="C83" t="n">
        <v>17.7</v>
      </c>
      <c r="D83" t="inlineStr">
        <is>
          <t>-</t>
        </is>
      </c>
      <c r="E83" t="inlineStr">
        <is>
          <t>-</t>
        </is>
      </c>
      <c r="F83" t="inlineStr">
        <is>
          <t>-</t>
        </is>
      </c>
      <c r="G83" t="inlineStr">
        <is>
          <t>-</t>
        </is>
      </c>
    </row>
    <row r="84">
      <c r="A84" s="5" t="inlineStr">
        <is>
          <t>EBIT-Wachstum 10J in %</t>
        </is>
      </c>
      <c r="B84" s="5" t="inlineStr">
        <is>
          <t>EBIT Growth 10Y in %</t>
        </is>
      </c>
      <c r="C84" t="inlineStr">
        <is>
          <t>-</t>
        </is>
      </c>
      <c r="D84" t="inlineStr">
        <is>
          <t>-</t>
        </is>
      </c>
      <c r="E84" t="inlineStr">
        <is>
          <t>-</t>
        </is>
      </c>
      <c r="F84" t="inlineStr">
        <is>
          <t>-</t>
        </is>
      </c>
      <c r="G84" t="inlineStr">
        <is>
          <t>-</t>
        </is>
      </c>
    </row>
    <row r="85">
      <c r="A85" s="5" t="inlineStr">
        <is>
          <t>Op.Cashflow Wachstum 1J in %</t>
        </is>
      </c>
      <c r="B85" s="5" t="inlineStr">
        <is>
          <t>Op.Cashflow Wachstum 1Y in %</t>
        </is>
      </c>
      <c r="C85" t="n">
        <v>-49.34</v>
      </c>
      <c r="D85" t="n">
        <v>162.78</v>
      </c>
      <c r="E85" t="n">
        <v>-205.32</v>
      </c>
      <c r="F85" t="n">
        <v>-490.91</v>
      </c>
      <c r="G85" t="inlineStr">
        <is>
          <t>-</t>
        </is>
      </c>
    </row>
    <row r="86">
      <c r="A86" s="5" t="inlineStr">
        <is>
          <t>Op.Cashflow Wachstum 3J in %</t>
        </is>
      </c>
      <c r="B86" s="5" t="inlineStr">
        <is>
          <t>Op.Cashflow Wachstum 3Y in %</t>
        </is>
      </c>
      <c r="C86" t="n">
        <v>-30.63</v>
      </c>
      <c r="D86" t="n">
        <v>-177.82</v>
      </c>
      <c r="E86" t="inlineStr">
        <is>
          <t>-</t>
        </is>
      </c>
      <c r="F86" t="inlineStr">
        <is>
          <t>-</t>
        </is>
      </c>
      <c r="G86" t="inlineStr">
        <is>
          <t>-</t>
        </is>
      </c>
    </row>
    <row r="87">
      <c r="A87" s="5" t="inlineStr">
        <is>
          <t>Op.Cashflow Wachstum 5J in %</t>
        </is>
      </c>
      <c r="B87" s="5" t="inlineStr">
        <is>
          <t>Op.Cashflow Wachstum 5Y in %</t>
        </is>
      </c>
      <c r="C87" t="inlineStr">
        <is>
          <t>-</t>
        </is>
      </c>
      <c r="D87" t="inlineStr">
        <is>
          <t>-</t>
        </is>
      </c>
      <c r="E87" t="inlineStr">
        <is>
          <t>-</t>
        </is>
      </c>
      <c r="F87" t="inlineStr">
        <is>
          <t>-</t>
        </is>
      </c>
      <c r="G87" t="inlineStr">
        <is>
          <t>-</t>
        </is>
      </c>
    </row>
    <row r="88">
      <c r="A88" s="5" t="inlineStr">
        <is>
          <t>Op.Cashflow Wachstum 10J in %</t>
        </is>
      </c>
      <c r="B88" s="5" t="inlineStr">
        <is>
          <t>Op.Cashflow Wachstum 10Y in %</t>
        </is>
      </c>
      <c r="C88" t="inlineStr">
        <is>
          <t>-</t>
        </is>
      </c>
      <c r="D88" t="inlineStr">
        <is>
          <t>-</t>
        </is>
      </c>
      <c r="E88" t="inlineStr">
        <is>
          <t>-</t>
        </is>
      </c>
      <c r="F88" t="inlineStr">
        <is>
          <t>-</t>
        </is>
      </c>
      <c r="G88" t="inlineStr">
        <is>
          <t>-</t>
        </is>
      </c>
    </row>
    <row r="89">
      <c r="A89" s="5" t="inlineStr">
        <is>
          <t>Verschuldungsgrad in %</t>
        </is>
      </c>
      <c r="B89" s="5" t="inlineStr">
        <is>
          <t>Finance Gearing in %</t>
        </is>
      </c>
      <c r="C89" t="n">
        <v>1647</v>
      </c>
      <c r="D89" t="n">
        <v>1685</v>
      </c>
      <c r="E89" t="n">
        <v>1743</v>
      </c>
      <c r="F89" t="n">
        <v>1983</v>
      </c>
      <c r="G89" t="n">
        <v>2120</v>
      </c>
      <c r="H89" t="n">
        <v>2500</v>
      </c>
    </row>
  </sheetData>
  <pageMargins bottom="1" footer="0.5" header="0.5" left="0.75" right="0.75" top="1"/>
</worksheet>
</file>

<file path=xl/worksheets/sheet20.xml><?xml version="1.0" encoding="utf-8"?>
<worksheet xmlns="http://schemas.openxmlformats.org/spreadsheetml/2006/main">
  <sheetPr>
    <outlinePr summaryBelow="1" summaryRight="1"/>
    <pageSetUpPr/>
  </sheetPr>
  <dimension ref="A1:P99"/>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22"/>
    <col customWidth="1" max="14" min="14" width="21"/>
    <col customWidth="1" max="15" min="15" width="10"/>
    <col customWidth="1" max="16" min="16" width="10"/>
  </cols>
  <sheetData>
    <row r="1">
      <c r="A1" s="1" t="inlineStr">
        <is>
          <t xml:space="preserve">RANDSTAD </t>
        </is>
      </c>
      <c r="B1" s="2" t="inlineStr">
        <is>
          <t>WKN: 879309  ISIN: NL0000379121  US-Symbol:RANJF  Typ: Aktie</t>
        </is>
      </c>
      <c r="C1" s="2" t="inlineStr"/>
      <c r="D1" s="2" t="inlineStr"/>
      <c r="E1" s="2" t="inlineStr"/>
      <c r="F1" s="2">
        <f>HYPERLINK("aex_Stock_Data_EUR.xlsx#INDEX!A1",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+31-20-569-5911</t>
        </is>
      </c>
      <c r="G4" t="inlineStr">
        <is>
          <t>11.02.2020</t>
        </is>
      </c>
      <c r="H4" t="inlineStr">
        <is>
          <t>Publication Of Annual Report</t>
        </is>
      </c>
      <c r="J4" t="inlineStr">
        <is>
          <t>F.J.D Goldschmeding</t>
        </is>
      </c>
      <c r="L4" t="inlineStr">
        <is>
          <t>32,00%</t>
        </is>
      </c>
    </row>
    <row r="5">
      <c r="A5" s="5" t="inlineStr">
        <is>
          <t>Ticker</t>
        </is>
      </c>
      <c r="B5" t="inlineStr">
        <is>
          <t>RSH</t>
        </is>
      </c>
      <c r="C5" s="5" t="inlineStr">
        <is>
          <t>Fax</t>
        </is>
      </c>
      <c r="D5" s="5" t="inlineStr"/>
      <c r="E5" t="inlineStr">
        <is>
          <t>+31-20-569-5520</t>
        </is>
      </c>
      <c r="G5" t="inlineStr">
        <is>
          <t>24.03.2020</t>
        </is>
      </c>
      <c r="H5" t="inlineStr">
        <is>
          <t>Annual General Meeting</t>
        </is>
      </c>
      <c r="J5" t="inlineStr">
        <is>
          <t>Stichting Administratiekantoor Preferente Aandelen Randstad Holding1</t>
        </is>
      </c>
      <c r="L5" t="inlineStr">
        <is>
          <t>29,00%</t>
        </is>
      </c>
    </row>
    <row r="6">
      <c r="A6" s="5" t="inlineStr">
        <is>
          <t>Gelistet Seit / Listed Since</t>
        </is>
      </c>
      <c r="B6" t="inlineStr">
        <is>
          <t>-</t>
        </is>
      </c>
      <c r="C6" s="5" t="inlineStr">
        <is>
          <t>Internet</t>
        </is>
      </c>
      <c r="D6" s="5" t="inlineStr"/>
      <c r="E6" t="inlineStr">
        <is>
          <t>http://www.randstad.com/</t>
        </is>
      </c>
      <c r="G6" t="inlineStr">
        <is>
          <t>22.04.2020</t>
        </is>
      </c>
      <c r="H6" t="inlineStr">
        <is>
          <t>Result Q1</t>
        </is>
      </c>
      <c r="J6" t="inlineStr">
        <is>
          <t>NN Group</t>
        </is>
      </c>
      <c r="L6" t="inlineStr">
        <is>
          <t>11,00%</t>
        </is>
      </c>
    </row>
    <row r="7">
      <c r="A7" s="5" t="inlineStr">
        <is>
          <t>Nominalwert / Nominal Value</t>
        </is>
      </c>
      <c r="B7" t="inlineStr">
        <is>
          <t>0,10</t>
        </is>
      </c>
      <c r="C7" s="5" t="inlineStr">
        <is>
          <t>E-Mail</t>
        </is>
      </c>
      <c r="D7" s="5" t="inlineStr"/>
      <c r="E7" t="inlineStr">
        <is>
          <t>corporate.communications@randstadholding.com</t>
        </is>
      </c>
      <c r="G7" t="inlineStr">
        <is>
          <t>21.07.2020</t>
        </is>
      </c>
      <c r="H7" t="inlineStr">
        <is>
          <t>Score Half Year</t>
        </is>
      </c>
      <c r="J7" t="inlineStr">
        <is>
          <t>Richmond</t>
        </is>
      </c>
      <c r="L7" t="inlineStr">
        <is>
          <t>6,00%</t>
        </is>
      </c>
    </row>
    <row r="8">
      <c r="A8" s="5" t="inlineStr">
        <is>
          <t>Land / Country</t>
        </is>
      </c>
      <c r="B8" t="inlineStr">
        <is>
          <t>Niederlande</t>
        </is>
      </c>
      <c r="C8" s="5" t="inlineStr">
        <is>
          <t>Inv. Relations Telefon / Phone</t>
        </is>
      </c>
      <c r="D8" s="5" t="inlineStr"/>
      <c r="E8" t="inlineStr">
        <is>
          <t>+31-20-569-5940</t>
        </is>
      </c>
      <c r="J8" t="inlineStr">
        <is>
          <t>ASR</t>
        </is>
      </c>
      <c r="L8" t="inlineStr">
        <is>
          <t>5,00%</t>
        </is>
      </c>
    </row>
    <row r="9">
      <c r="A9" s="5" t="inlineStr">
        <is>
          <t>Währung / Currency</t>
        </is>
      </c>
      <c r="B9" t="inlineStr">
        <is>
          <t>EUR</t>
        </is>
      </c>
      <c r="C9" s="5" t="inlineStr">
        <is>
          <t>Inv. Relations E-Mail</t>
        </is>
      </c>
      <c r="D9" s="5" t="inlineStr"/>
      <c r="E9" t="inlineStr">
        <is>
          <t>investor.relations@randstadholding.com</t>
        </is>
      </c>
      <c r="J9" t="inlineStr">
        <is>
          <t>Stichting Randstad Optiefonds</t>
        </is>
      </c>
      <c r="L9" t="inlineStr">
        <is>
          <t>4,00%</t>
        </is>
      </c>
    </row>
    <row r="10">
      <c r="A10" s="5" t="inlineStr">
        <is>
          <t>Branche / Industry</t>
        </is>
      </c>
      <c r="B10" t="inlineStr">
        <is>
          <t>Holdings</t>
        </is>
      </c>
      <c r="C10" s="5" t="inlineStr">
        <is>
          <t>Kontaktperson / Contact Person</t>
        </is>
      </c>
      <c r="D10" s="5" t="inlineStr"/>
      <c r="E10" t="inlineStr">
        <is>
          <t>David Tailleur</t>
        </is>
      </c>
      <c r="J10" t="inlineStr">
        <is>
          <t>Stichting Administratiekantoor Randstad Optiefonds</t>
        </is>
      </c>
      <c r="L10" t="inlineStr">
        <is>
          <t>3,00%</t>
        </is>
      </c>
    </row>
    <row r="11">
      <c r="A11" s="5" t="inlineStr">
        <is>
          <t>Sektor / Sector</t>
        </is>
      </c>
      <c r="B11" t="inlineStr">
        <is>
          <t>Various</t>
        </is>
      </c>
      <c r="J11" t="inlineStr">
        <is>
          <t>Silchester</t>
        </is>
      </c>
      <c r="L11" t="inlineStr">
        <is>
          <t>3,00%</t>
        </is>
      </c>
    </row>
    <row r="12">
      <c r="A12" s="5" t="inlineStr">
        <is>
          <t>Typ / Genre</t>
        </is>
      </c>
      <c r="B12" t="inlineStr">
        <is>
          <t>Stammaktie</t>
        </is>
      </c>
      <c r="J12" t="inlineStr">
        <is>
          <t>Freefloat</t>
        </is>
      </c>
      <c r="L12" t="inlineStr">
        <is>
          <t>7,00%</t>
        </is>
      </c>
    </row>
    <row r="13">
      <c r="A13" s="5" t="inlineStr">
        <is>
          <t>Adresse / Address</t>
        </is>
      </c>
      <c r="B13" t="inlineStr">
        <is>
          <t>Randstad Holding N.V.Diemermere 25  NL-1112 TC Diemen</t>
        </is>
      </c>
    </row>
    <row r="14">
      <c r="A14" s="5" t="inlineStr">
        <is>
          <t>Management</t>
        </is>
      </c>
      <c r="B14" t="inlineStr">
        <is>
          <t>Jacques van den Broek, Henry Schirmer, Rebecca Henderson, François Béharel, Karen Fichuk, Chris Heutink</t>
        </is>
      </c>
    </row>
    <row r="15">
      <c r="A15" s="5" t="inlineStr">
        <is>
          <t>Aufsichtsrat / Board</t>
        </is>
      </c>
      <c r="B15" t="inlineStr">
        <is>
          <t>Wout Dekker, Jaap Winter, Annet Aris, Henri Giscard d’Estaing, Frank Dorjee, Barbara Borra, Rudy Provoost</t>
        </is>
      </c>
    </row>
    <row r="16">
      <c r="A16" s="5" t="inlineStr">
        <is>
          <t>Beschreibung</t>
        </is>
      </c>
      <c r="B16" t="inlineStr">
        <is>
          <t>Randstad Holding N.V. ist eine Unternehmensgruppe, die im Personaldienstleistungsbereich international tätig ist. Die Gesellschaft bietet Mitarbeitervermittlung für temporäre oder feste Anstellungen an. Im Weiteren ist der Konzern im Bereich Professonal Services aktiv, wobei der Fokus auf Spezialisten wie Ingenieure, IT- und Finanzfachleute oder Spezialisten aus den Fachgebieten wie Personalwesen, Recht, Marketing und Kommunikation liegt. Darüber hinaus offeriert Randstad eine umfassende Palette von Projektmanagement-, Personalmanagement- und Personalberatungsservices zu einem Festhonorar wie unter anderem Outplacement, Karrieremanagement, Lohn- und Gehaltsabrechnung für kleine und mittelständische Unternehmen wie auch Outsourcingservices bei Personalprozessen für Großunternehmen. Vor-Ort Personalberatung durch Übernahme des kompletten Personalmanagements von der Rekrutierung und Auswahl über Schulung, Planung, Mitarbeiterbindung bis hin zum Reporting an das Management ergänzen das Angebot. Im Okotber 2016 übernahm der Konzern durch seine Tochtergesellschaft Merlin Global Acquisition, Inc. die Monster Worldwide, Inc, ein US amerikanisches Personalvermittlungsunternehmen. Im Oktober 2016 gab Randstad ein Übernahmeangebot für das französische Unternehmen Ausy bekannt, das am 15. Dezember 2016 von der französischen Autorité des marchés financiers (AMF) genehmigt wurde. Randstad wurde 1960 von Frits Goldschmeding gegründet. Nach der Fusion mit Vedior N.V. im Mai 2008 ist die Unternehmensgruppe einer der grössten Personaldienstleister weltweit. Copyright 2014 FINANCE BASE AG</t>
        </is>
      </c>
    </row>
    <row r="17">
      <c r="A17" s="5" t="inlineStr">
        <is>
          <t>Profile</t>
        </is>
      </c>
      <c r="B17" t="inlineStr">
        <is>
          <t>Randstad Holding N.V. is a corporate group that operates internationally in the personal services sector. The Company offers employee referral to temporary or permanent jobs. In addition, the Group is in the range professonal services segments, with a focus on specialists such as engineers, IT and financial experts or specialists in fields such as human resources, legal, marketing and communications. In addition, Randstad offers a comprehensive range of project management, personnel management and human resources consulting services to a fixed fee as, among others, outplacement, career management, payroll accounting for small and medium-sized companies as well as outsourcing services personnel processes for large enterprises. to reporting to management complete the offering on-site personnel consulting by taking over the complete human resource management from recruitment and selection through training, planning, employee retention. In Ocotber 2016, the Group acquired, through its subsidiary Merlin Global Acquisition, Inc., Monster Worldwide, Inc, a US based staffing company. In October 2016 Randstad announced a takeover bid for the French company Ausy known, which was approved by the French Autorité des marchés financiers (AMF) on 15 December 2016th Randstad was founded in 1960 by Frits Goldschmeding. After the merger with Vedior N.V. In May 2008, the Group one of the largest staffing companies in the world.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23676</v>
      </c>
      <c r="D20" t="n">
        <v>23812</v>
      </c>
      <c r="E20" t="n">
        <v>23273</v>
      </c>
      <c r="F20" t="n">
        <v>20684</v>
      </c>
      <c r="G20" t="n">
        <v>19219</v>
      </c>
      <c r="H20" t="n">
        <v>17250</v>
      </c>
      <c r="I20" t="n">
        <v>16568</v>
      </c>
      <c r="J20" t="n">
        <v>17087</v>
      </c>
      <c r="K20" t="n">
        <v>16225</v>
      </c>
      <c r="L20" t="n">
        <v>14179</v>
      </c>
      <c r="M20" t="n">
        <v>12400</v>
      </c>
      <c r="N20" t="n">
        <v>14038</v>
      </c>
      <c r="O20" t="n">
        <v>9197</v>
      </c>
      <c r="P20" t="n">
        <v>9197</v>
      </c>
    </row>
    <row r="21">
      <c r="A21" s="5" t="inlineStr">
        <is>
          <t>Bruttoergebnis vom Umsatz</t>
        </is>
      </c>
      <c r="B21" s="5" t="inlineStr">
        <is>
          <t>Gross Profit</t>
        </is>
      </c>
      <c r="C21" t="n">
        <v>4705</v>
      </c>
      <c r="D21" t="n">
        <v>4701</v>
      </c>
      <c r="E21" t="n">
        <v>4706</v>
      </c>
      <c r="F21" t="n">
        <v>3934</v>
      </c>
      <c r="G21" t="n">
        <v>3595</v>
      </c>
      <c r="H21" t="n">
        <v>3178</v>
      </c>
      <c r="I21" t="n">
        <v>3010</v>
      </c>
      <c r="J21" t="n">
        <v>3107</v>
      </c>
      <c r="K21" t="n">
        <v>2954</v>
      </c>
      <c r="L21" t="n">
        <v>2669</v>
      </c>
      <c r="M21" t="n">
        <v>2421</v>
      </c>
      <c r="N21" t="n">
        <v>2972</v>
      </c>
      <c r="O21" t="n">
        <v>2030</v>
      </c>
      <c r="P21" t="n">
        <v>2030</v>
      </c>
    </row>
    <row r="22">
      <c r="A22" s="5" t="inlineStr">
        <is>
          <t>Operatives Ergebnis (EBIT)</t>
        </is>
      </c>
      <c r="B22" s="5" t="inlineStr">
        <is>
          <t>EBIT Earning Before Interest &amp; Tax</t>
        </is>
      </c>
      <c r="C22" t="n">
        <v>859</v>
      </c>
      <c r="D22" t="n">
        <v>813</v>
      </c>
      <c r="E22" t="n">
        <v>859.7</v>
      </c>
      <c r="F22" t="n">
        <v>790.6</v>
      </c>
      <c r="G22" t="n">
        <v>704.7</v>
      </c>
      <c r="H22" t="n">
        <v>515.3</v>
      </c>
      <c r="I22" t="n">
        <v>366.3</v>
      </c>
      <c r="J22" t="n">
        <v>127.6</v>
      </c>
      <c r="K22" t="n">
        <v>249.7</v>
      </c>
      <c r="L22" t="n">
        <v>341.2</v>
      </c>
      <c r="M22" t="n">
        <v>93.8</v>
      </c>
      <c r="N22" t="n">
        <v>-34.7</v>
      </c>
      <c r="O22" t="n">
        <v>539.6</v>
      </c>
      <c r="P22" t="n">
        <v>539.6</v>
      </c>
    </row>
    <row r="23">
      <c r="A23" s="5" t="inlineStr">
        <is>
          <t>Finanzergebnis</t>
        </is>
      </c>
      <c r="B23" s="5" t="inlineStr">
        <is>
          <t>Financial Result</t>
        </is>
      </c>
      <c r="C23" t="n">
        <v>-40</v>
      </c>
      <c r="D23" t="n">
        <v>-2</v>
      </c>
      <c r="E23" t="n">
        <v>-21.3</v>
      </c>
      <c r="F23" t="n">
        <v>-4.6</v>
      </c>
      <c r="G23" t="n">
        <v>-22.3</v>
      </c>
      <c r="H23" t="n">
        <v>-30.2</v>
      </c>
      <c r="I23" t="n">
        <v>-22.7</v>
      </c>
      <c r="J23" t="n">
        <v>-17.8</v>
      </c>
      <c r="K23" t="n">
        <v>-16.7</v>
      </c>
      <c r="L23" t="n">
        <v>-23.2</v>
      </c>
      <c r="M23" t="n">
        <v>-49.4</v>
      </c>
      <c r="N23" t="n">
        <v>-67.90000000000001</v>
      </c>
      <c r="O23" t="n">
        <v>-0.1</v>
      </c>
      <c r="P23" t="n">
        <v>-0.1</v>
      </c>
    </row>
    <row r="24">
      <c r="A24" s="5" t="inlineStr">
        <is>
          <t>Ergebnis vor Steuer (EBT)</t>
        </is>
      </c>
      <c r="B24" s="5" t="inlineStr">
        <is>
          <t>EBT Earning Before Tax</t>
        </is>
      </c>
      <c r="C24" t="n">
        <v>819</v>
      </c>
      <c r="D24" t="n">
        <v>811</v>
      </c>
      <c r="E24" t="n">
        <v>838.4</v>
      </c>
      <c r="F24" t="n">
        <v>786</v>
      </c>
      <c r="G24" t="n">
        <v>682.4</v>
      </c>
      <c r="H24" t="n">
        <v>485.1</v>
      </c>
      <c r="I24" t="n">
        <v>343.6</v>
      </c>
      <c r="J24" t="n">
        <v>109.8</v>
      </c>
      <c r="K24" t="n">
        <v>233</v>
      </c>
      <c r="L24" t="n">
        <v>318</v>
      </c>
      <c r="M24" t="n">
        <v>44.4</v>
      </c>
      <c r="N24" t="n">
        <v>-102.6</v>
      </c>
      <c r="O24" t="n">
        <v>539.5</v>
      </c>
      <c r="P24" t="n">
        <v>539.5</v>
      </c>
    </row>
    <row r="25">
      <c r="A25" s="5" t="inlineStr">
        <is>
          <t>Ergebnis nach Steuer</t>
        </is>
      </c>
      <c r="B25" s="5" t="inlineStr">
        <is>
          <t>Earnings after tax</t>
        </is>
      </c>
      <c r="C25" t="n">
        <v>606</v>
      </c>
      <c r="D25" t="n">
        <v>704</v>
      </c>
      <c r="E25" t="n">
        <v>631.4</v>
      </c>
      <c r="F25" t="n">
        <v>588.2</v>
      </c>
      <c r="G25" t="n">
        <v>518.8</v>
      </c>
      <c r="H25" t="n">
        <v>340.1</v>
      </c>
      <c r="I25" t="n">
        <v>230.7</v>
      </c>
      <c r="J25" t="n">
        <v>36.7</v>
      </c>
      <c r="K25" t="n">
        <v>179</v>
      </c>
      <c r="L25" t="n">
        <v>288.5</v>
      </c>
      <c r="M25" t="n">
        <v>67.59999999999999</v>
      </c>
      <c r="N25" t="n">
        <v>18.4</v>
      </c>
      <c r="O25" t="n">
        <v>384.9</v>
      </c>
      <c r="P25" t="n">
        <v>384.9</v>
      </c>
    </row>
    <row r="26">
      <c r="A26" s="5" t="inlineStr">
        <is>
          <t>Minderheitenanteil</t>
        </is>
      </c>
      <c r="B26" s="5" t="inlineStr">
        <is>
          <t>Minority Share</t>
        </is>
      </c>
      <c r="C26" t="inlineStr">
        <is>
          <t>-</t>
        </is>
      </c>
      <c r="D26" t="inlineStr">
        <is>
          <t>-</t>
        </is>
      </c>
      <c r="E26" t="inlineStr">
        <is>
          <t>-</t>
        </is>
      </c>
      <c r="F26" t="inlineStr">
        <is>
          <t>-</t>
        </is>
      </c>
      <c r="G26" t="inlineStr">
        <is>
          <t>-</t>
        </is>
      </c>
      <c r="H26" t="inlineStr">
        <is>
          <t>-</t>
        </is>
      </c>
      <c r="I26" t="inlineStr">
        <is>
          <t>-</t>
        </is>
      </c>
      <c r="J26" t="inlineStr">
        <is>
          <t>-</t>
        </is>
      </c>
      <c r="K26" t="n">
        <v>-0.2</v>
      </c>
      <c r="L26" t="n">
        <v>-0.5</v>
      </c>
      <c r="M26" t="n">
        <v>0.7</v>
      </c>
      <c r="N26" t="n">
        <v>-0.2</v>
      </c>
      <c r="O26" t="inlineStr">
        <is>
          <t>-</t>
        </is>
      </c>
      <c r="P26" t="inlineStr">
        <is>
          <t>-</t>
        </is>
      </c>
    </row>
    <row r="27">
      <c r="A27" s="5" t="inlineStr">
        <is>
          <t>Jahresüberschuss/-fehlbetrag</t>
        </is>
      </c>
      <c r="B27" s="5" t="inlineStr">
        <is>
          <t>Net Profit</t>
        </is>
      </c>
      <c r="C27" t="n">
        <v>606</v>
      </c>
      <c r="D27" t="n">
        <v>704</v>
      </c>
      <c r="E27" t="n">
        <v>631.4</v>
      </c>
      <c r="F27" t="n">
        <v>588.2</v>
      </c>
      <c r="G27" t="n">
        <v>518.6</v>
      </c>
      <c r="H27" t="n">
        <v>340.1</v>
      </c>
      <c r="I27" t="n">
        <v>230.7</v>
      </c>
      <c r="J27" t="n">
        <v>36.7</v>
      </c>
      <c r="K27" t="n">
        <v>178.8</v>
      </c>
      <c r="L27" t="n">
        <v>288</v>
      </c>
      <c r="M27" t="n">
        <v>68.3</v>
      </c>
      <c r="N27" t="n">
        <v>18.2</v>
      </c>
      <c r="O27" t="n">
        <v>384.9</v>
      </c>
      <c r="P27" t="n">
        <v>384.9</v>
      </c>
    </row>
    <row r="28">
      <c r="A28" s="5" t="inlineStr">
        <is>
          <t>Summe Umlaufvermögen</t>
        </is>
      </c>
      <c r="B28" s="5" t="inlineStr">
        <is>
          <t>Current Assets</t>
        </is>
      </c>
      <c r="C28" t="n">
        <v>5066</v>
      </c>
      <c r="D28" t="n">
        <v>5254</v>
      </c>
      <c r="E28" t="n">
        <v>5086</v>
      </c>
      <c r="F28" t="n">
        <v>4632</v>
      </c>
      <c r="G28" t="n">
        <v>3627</v>
      </c>
      <c r="H28" t="n">
        <v>3251</v>
      </c>
      <c r="I28" t="n">
        <v>3133</v>
      </c>
      <c r="J28" t="n">
        <v>3114</v>
      </c>
      <c r="K28" t="n">
        <v>3502</v>
      </c>
      <c r="L28" t="n">
        <v>3125</v>
      </c>
      <c r="M28" t="n">
        <v>2601</v>
      </c>
      <c r="N28" t="n">
        <v>3719</v>
      </c>
      <c r="O28" t="n">
        <v>1975</v>
      </c>
      <c r="P28" t="n">
        <v>1975</v>
      </c>
    </row>
    <row r="29">
      <c r="A29" s="5" t="inlineStr">
        <is>
          <t>Summe Anlagevermögen</t>
        </is>
      </c>
      <c r="B29" s="5" t="inlineStr">
        <is>
          <t>Fixed Assets</t>
        </is>
      </c>
      <c r="C29" t="n">
        <v>5092</v>
      </c>
      <c r="D29" t="n">
        <v>4684</v>
      </c>
      <c r="E29" t="n">
        <v>4677</v>
      </c>
      <c r="F29" t="n">
        <v>4494</v>
      </c>
      <c r="G29" t="n">
        <v>3682</v>
      </c>
      <c r="H29" t="n">
        <v>3527</v>
      </c>
      <c r="I29" t="n">
        <v>3475</v>
      </c>
      <c r="J29" t="n">
        <v>3683</v>
      </c>
      <c r="K29" t="n">
        <v>4272</v>
      </c>
      <c r="L29" t="n">
        <v>3914</v>
      </c>
      <c r="M29" t="n">
        <v>3857</v>
      </c>
      <c r="N29" t="n">
        <v>4004</v>
      </c>
      <c r="O29" t="n">
        <v>1343</v>
      </c>
      <c r="P29" t="n">
        <v>1343</v>
      </c>
    </row>
    <row r="30">
      <c r="A30" s="5" t="inlineStr">
        <is>
          <t>Summe Aktiva</t>
        </is>
      </c>
      <c r="B30" s="5" t="inlineStr">
        <is>
          <t>Total Assets</t>
        </is>
      </c>
      <c r="C30" t="n">
        <v>10158</v>
      </c>
      <c r="D30" t="n">
        <v>9938</v>
      </c>
      <c r="E30" t="n">
        <v>9763</v>
      </c>
      <c r="F30" t="n">
        <v>9126</v>
      </c>
      <c r="G30" t="n">
        <v>7309</v>
      </c>
      <c r="H30" t="n">
        <v>6778</v>
      </c>
      <c r="I30" t="n">
        <v>6608</v>
      </c>
      <c r="J30" t="n">
        <v>6797</v>
      </c>
      <c r="K30" t="n">
        <v>7775</v>
      </c>
      <c r="L30" t="n">
        <v>7039</v>
      </c>
      <c r="M30" t="n">
        <v>6458</v>
      </c>
      <c r="N30" t="n">
        <v>7723</v>
      </c>
      <c r="O30" t="n">
        <v>3317</v>
      </c>
      <c r="P30" t="n">
        <v>3317</v>
      </c>
    </row>
    <row r="31">
      <c r="A31" s="5" t="inlineStr">
        <is>
          <t>Summe kurzfristiges Fremdkapital</t>
        </is>
      </c>
      <c r="B31" s="5" t="inlineStr">
        <is>
          <t>Short-Term Debt</t>
        </is>
      </c>
      <c r="C31" t="n">
        <v>4994</v>
      </c>
      <c r="D31" t="n">
        <v>4720</v>
      </c>
      <c r="E31" t="n">
        <v>4631</v>
      </c>
      <c r="F31" t="n">
        <v>4037</v>
      </c>
      <c r="G31" t="n">
        <v>3106</v>
      </c>
      <c r="H31" t="n">
        <v>2938</v>
      </c>
      <c r="I31" t="n">
        <v>2866</v>
      </c>
      <c r="J31" t="n">
        <v>3948</v>
      </c>
      <c r="K31" t="n">
        <v>2727</v>
      </c>
      <c r="L31" t="n">
        <v>2498</v>
      </c>
      <c r="M31" t="n">
        <v>2100</v>
      </c>
      <c r="N31" t="n">
        <v>2365</v>
      </c>
      <c r="O31" t="n">
        <v>1335</v>
      </c>
      <c r="P31" t="n">
        <v>1335</v>
      </c>
    </row>
    <row r="32">
      <c r="A32" s="5" t="inlineStr">
        <is>
          <t>Summe langfristiges Fremdkapital</t>
        </is>
      </c>
      <c r="B32" s="5" t="inlineStr">
        <is>
          <t>Long-Term Debt</t>
        </is>
      </c>
      <c r="C32" t="n">
        <v>691</v>
      </c>
      <c r="D32" t="n">
        <v>739</v>
      </c>
      <c r="E32" t="n">
        <v>880.3</v>
      </c>
      <c r="F32" t="n">
        <v>948.4</v>
      </c>
      <c r="G32" t="n">
        <v>341.5</v>
      </c>
      <c r="H32" t="n">
        <v>526.9</v>
      </c>
      <c r="I32" t="n">
        <v>833.8</v>
      </c>
      <c r="J32" t="n">
        <v>123.8</v>
      </c>
      <c r="K32" t="n">
        <v>2149</v>
      </c>
      <c r="L32" t="n">
        <v>1689</v>
      </c>
      <c r="M32" t="n">
        <v>1865</v>
      </c>
      <c r="N32" t="n">
        <v>2937</v>
      </c>
      <c r="O32" t="n">
        <v>959.8</v>
      </c>
      <c r="P32" t="n">
        <v>959.8</v>
      </c>
    </row>
    <row r="33">
      <c r="A33" s="5" t="inlineStr">
        <is>
          <t>Summe Fremdkapital</t>
        </is>
      </c>
      <c r="B33" s="5" t="inlineStr">
        <is>
          <t>Total Liabilities</t>
        </is>
      </c>
      <c r="C33" t="n">
        <v>5685</v>
      </c>
      <c r="D33" t="n">
        <v>5459</v>
      </c>
      <c r="E33" t="n">
        <v>5511</v>
      </c>
      <c r="F33" t="n">
        <v>4985</v>
      </c>
      <c r="G33" t="n">
        <v>3447</v>
      </c>
      <c r="H33" t="n">
        <v>3465</v>
      </c>
      <c r="I33" t="n">
        <v>3700</v>
      </c>
      <c r="J33" t="n">
        <v>4072</v>
      </c>
      <c r="K33" t="n">
        <v>4876</v>
      </c>
      <c r="L33" t="n">
        <v>4187</v>
      </c>
      <c r="M33" t="n">
        <v>3966</v>
      </c>
      <c r="N33" t="n">
        <v>5302</v>
      </c>
      <c r="O33" t="n">
        <v>2295</v>
      </c>
      <c r="P33" t="n">
        <v>2295</v>
      </c>
    </row>
    <row r="34">
      <c r="A34" s="5" t="inlineStr">
        <is>
          <t>Minderheitenanteil</t>
        </is>
      </c>
      <c r="B34" s="5" t="inlineStr">
        <is>
          <t>Minority Share</t>
        </is>
      </c>
      <c r="C34" t="n">
        <v>1</v>
      </c>
      <c r="D34" t="n">
        <v>1</v>
      </c>
      <c r="E34" t="inlineStr">
        <is>
          <t>-</t>
        </is>
      </c>
      <c r="F34" t="inlineStr">
        <is>
          <t>-</t>
        </is>
      </c>
      <c r="G34" t="inlineStr">
        <is>
          <t>-</t>
        </is>
      </c>
      <c r="H34" t="inlineStr">
        <is>
          <t>-</t>
        </is>
      </c>
      <c r="I34" t="inlineStr">
        <is>
          <t>-</t>
        </is>
      </c>
      <c r="J34" t="n">
        <v>0.1</v>
      </c>
      <c r="K34" t="n">
        <v>0.6</v>
      </c>
      <c r="L34" t="n">
        <v>1.6</v>
      </c>
      <c r="M34" t="n">
        <v>1.5</v>
      </c>
      <c r="N34" t="n">
        <v>4</v>
      </c>
      <c r="O34" t="n">
        <v>0.8</v>
      </c>
      <c r="P34" t="n">
        <v>0.8</v>
      </c>
    </row>
    <row r="35">
      <c r="A35" s="5" t="inlineStr">
        <is>
          <t>Summe Eigenkapital</t>
        </is>
      </c>
      <c r="B35" s="5" t="inlineStr">
        <is>
          <t>Equity</t>
        </is>
      </c>
      <c r="C35" t="n">
        <v>4472</v>
      </c>
      <c r="D35" t="n">
        <v>4478</v>
      </c>
      <c r="E35" t="n">
        <v>4251</v>
      </c>
      <c r="F35" t="n">
        <v>4140</v>
      </c>
      <c r="G35" t="n">
        <v>3862</v>
      </c>
      <c r="H35" t="n">
        <v>3313</v>
      </c>
      <c r="I35" t="n">
        <v>2908</v>
      </c>
      <c r="J35" t="n">
        <v>2725</v>
      </c>
      <c r="K35" t="n">
        <v>2898</v>
      </c>
      <c r="L35" t="n">
        <v>2851</v>
      </c>
      <c r="M35" t="n">
        <v>2491</v>
      </c>
      <c r="N35" t="n">
        <v>2417</v>
      </c>
      <c r="O35" t="n">
        <v>1022</v>
      </c>
      <c r="P35" t="n">
        <v>1022</v>
      </c>
    </row>
    <row r="36">
      <c r="A36" s="5" t="inlineStr">
        <is>
          <t>Summe Passiva</t>
        </is>
      </c>
      <c r="B36" s="5" t="inlineStr">
        <is>
          <t>Liabilities &amp; Shareholder Equity</t>
        </is>
      </c>
      <c r="C36" t="n">
        <v>10158</v>
      </c>
      <c r="D36" t="n">
        <v>9938</v>
      </c>
      <c r="E36" t="n">
        <v>9763</v>
      </c>
      <c r="F36" t="n">
        <v>9126</v>
      </c>
      <c r="G36" t="n">
        <v>7309</v>
      </c>
      <c r="H36" t="n">
        <v>6778</v>
      </c>
      <c r="I36" t="n">
        <v>6608</v>
      </c>
      <c r="J36" t="n">
        <v>6797</v>
      </c>
      <c r="K36" t="n">
        <v>7775</v>
      </c>
      <c r="L36" t="n">
        <v>7039</v>
      </c>
      <c r="M36" t="n">
        <v>6458</v>
      </c>
      <c r="N36" t="n">
        <v>7723</v>
      </c>
      <c r="O36" t="n">
        <v>3317</v>
      </c>
      <c r="P36" t="n">
        <v>3317</v>
      </c>
    </row>
    <row r="37">
      <c r="A37" s="5" t="inlineStr">
        <is>
          <t>Mio.Aktien im Umlauf</t>
        </is>
      </c>
      <c r="B37" s="5" t="inlineStr">
        <is>
          <t>Million shares outstanding</t>
        </is>
      </c>
      <c r="C37" t="n">
        <v>258.6</v>
      </c>
      <c r="D37" t="n">
        <v>258.6</v>
      </c>
      <c r="E37" t="n">
        <v>258.6</v>
      </c>
      <c r="F37" t="n">
        <v>258.3</v>
      </c>
      <c r="G37" t="n">
        <v>258.3</v>
      </c>
      <c r="H37" t="n">
        <v>255.4</v>
      </c>
      <c r="I37" t="n">
        <v>252.8</v>
      </c>
      <c r="J37" t="n">
        <v>197.3</v>
      </c>
      <c r="K37" t="n">
        <v>196.1</v>
      </c>
      <c r="L37" t="n">
        <v>195.2</v>
      </c>
      <c r="M37" t="n">
        <v>194.8</v>
      </c>
      <c r="N37" t="n">
        <v>194.7</v>
      </c>
      <c r="O37" t="n">
        <v>141.8</v>
      </c>
      <c r="P37" t="n">
        <v>141.8</v>
      </c>
    </row>
    <row r="38">
      <c r="A38" s="5" t="inlineStr">
        <is>
          <t>Mio.Aktien im Umlauf</t>
        </is>
      </c>
      <c r="B38" s="5" t="inlineStr">
        <is>
          <t>Million shares outstanding</t>
        </is>
      </c>
      <c r="C38" t="n">
        <v>183.3</v>
      </c>
      <c r="D38" t="n">
        <v>183.3</v>
      </c>
      <c r="E38" t="n">
        <v>183.3</v>
      </c>
      <c r="F38" t="n">
        <v>183</v>
      </c>
      <c r="G38" t="n">
        <v>183</v>
      </c>
      <c r="H38" t="n">
        <v>180.1</v>
      </c>
      <c r="I38" t="n">
        <v>177.4</v>
      </c>
      <c r="J38" t="n">
        <v>172.1</v>
      </c>
      <c r="K38" t="n">
        <v>170.9</v>
      </c>
      <c r="L38" t="n">
        <v>170</v>
      </c>
      <c r="M38" t="n">
        <v>169.6</v>
      </c>
      <c r="N38" t="n">
        <v>169.5</v>
      </c>
      <c r="O38" t="n">
        <v>116.6</v>
      </c>
      <c r="P38" t="n">
        <v>116.6</v>
      </c>
    </row>
    <row r="39">
      <c r="A39" s="5" t="inlineStr">
        <is>
          <t>Gezeichnetes Kapital (in Mio.)</t>
        </is>
      </c>
      <c r="B39" s="5" t="inlineStr">
        <is>
          <t>Subscribed Capital in M</t>
        </is>
      </c>
      <c r="C39" t="n">
        <v>26</v>
      </c>
      <c r="D39" t="n">
        <v>26</v>
      </c>
      <c r="E39" t="n">
        <v>25.9</v>
      </c>
      <c r="F39" t="n">
        <v>25.8</v>
      </c>
      <c r="G39" t="n">
        <v>25.8</v>
      </c>
      <c r="H39" t="n">
        <v>25.5</v>
      </c>
      <c r="I39" t="n">
        <v>25.3</v>
      </c>
      <c r="J39" t="n">
        <v>19.7</v>
      </c>
      <c r="K39" t="n">
        <v>19.6</v>
      </c>
      <c r="L39" t="n">
        <v>19.5</v>
      </c>
      <c r="M39" t="n">
        <v>19.5</v>
      </c>
      <c r="N39" t="n">
        <v>19.5</v>
      </c>
      <c r="O39" t="n">
        <v>11.7</v>
      </c>
      <c r="P39" t="n">
        <v>11.7</v>
      </c>
    </row>
    <row r="40">
      <c r="A40" s="5" t="inlineStr">
        <is>
          <t>Ergebnis je Aktie (brutto)</t>
        </is>
      </c>
      <c r="B40" s="5" t="inlineStr">
        <is>
          <t>Earnings per share</t>
        </is>
      </c>
      <c r="C40" t="n">
        <v>3.17</v>
      </c>
      <c r="D40" t="n">
        <v>3.14</v>
      </c>
      <c r="E40" t="n">
        <v>3.24</v>
      </c>
      <c r="F40" t="n">
        <v>3.04</v>
      </c>
      <c r="G40" t="n">
        <v>2.64</v>
      </c>
      <c r="H40" t="n">
        <v>1.9</v>
      </c>
      <c r="I40" t="n">
        <v>1.36</v>
      </c>
      <c r="J40" t="n">
        <v>0.5600000000000001</v>
      </c>
      <c r="K40" t="n">
        <v>1.19</v>
      </c>
      <c r="L40" t="n">
        <v>1.63</v>
      </c>
      <c r="M40" t="n">
        <v>0.23</v>
      </c>
      <c r="N40" t="n">
        <v>-0.53</v>
      </c>
      <c r="O40" t="n">
        <v>3.8</v>
      </c>
      <c r="P40" t="n">
        <v>3.8</v>
      </c>
    </row>
    <row r="41">
      <c r="A41" s="5" t="inlineStr">
        <is>
          <t>Ergebnis je Aktie (unverwässert)</t>
        </is>
      </c>
      <c r="B41" s="5" t="inlineStr">
        <is>
          <t>Basic Earnings per share</t>
        </is>
      </c>
      <c r="C41" t="n">
        <v>3.24</v>
      </c>
      <c r="D41" t="n">
        <v>3.78</v>
      </c>
      <c r="E41" t="n">
        <v>3.38</v>
      </c>
      <c r="F41" t="n">
        <v>3.15</v>
      </c>
      <c r="G41" t="n">
        <v>2.79</v>
      </c>
      <c r="H41" t="n">
        <v>1.83</v>
      </c>
      <c r="I41" t="n">
        <v>1.25</v>
      </c>
      <c r="J41" t="n">
        <v>0.17</v>
      </c>
      <c r="K41" t="n">
        <v>1</v>
      </c>
      <c r="L41" t="n">
        <v>1.65</v>
      </c>
      <c r="M41" t="n">
        <v>0.36</v>
      </c>
      <c r="N41" t="n">
        <v>0.07000000000000001</v>
      </c>
      <c r="O41" t="n">
        <v>3.31</v>
      </c>
      <c r="P41" t="n">
        <v>3.31</v>
      </c>
    </row>
    <row r="42">
      <c r="A42" s="5" t="inlineStr">
        <is>
          <t>Ergebnis je Aktie (verwässert)</t>
        </is>
      </c>
      <c r="B42" s="5" t="inlineStr">
        <is>
          <t>Diluted Earnings per share</t>
        </is>
      </c>
      <c r="C42" t="n">
        <v>3.23</v>
      </c>
      <c r="D42" t="n">
        <v>3.77</v>
      </c>
      <c r="E42" t="n">
        <v>3.36</v>
      </c>
      <c r="F42" t="n">
        <v>3.13</v>
      </c>
      <c r="G42" t="n">
        <v>2.76</v>
      </c>
      <c r="H42" t="n">
        <v>1.81</v>
      </c>
      <c r="I42" t="n">
        <v>1.23</v>
      </c>
      <c r="J42" t="n">
        <v>0.17</v>
      </c>
      <c r="K42" t="n">
        <v>1</v>
      </c>
      <c r="L42" t="n">
        <v>1.63</v>
      </c>
      <c r="M42" t="n">
        <v>0.36</v>
      </c>
      <c r="N42" t="n">
        <v>0.07000000000000001</v>
      </c>
      <c r="O42" t="n">
        <v>3.3</v>
      </c>
      <c r="P42" t="n">
        <v>3.3</v>
      </c>
    </row>
    <row r="43">
      <c r="A43" s="5" t="inlineStr">
        <is>
          <t>Dividende je Aktie</t>
        </is>
      </c>
      <c r="B43" s="5" t="inlineStr">
        <is>
          <t>Dividend per share</t>
        </is>
      </c>
      <c r="C43" t="n">
        <v>2.09</v>
      </c>
      <c r="D43" t="n">
        <v>2.27</v>
      </c>
      <c r="E43" t="n">
        <v>2.76</v>
      </c>
      <c r="F43" t="n">
        <v>1.89</v>
      </c>
      <c r="G43" t="n">
        <v>1.68</v>
      </c>
      <c r="H43" t="n">
        <v>1.29</v>
      </c>
      <c r="I43" t="n">
        <v>0.95</v>
      </c>
      <c r="J43" t="n">
        <v>1.25</v>
      </c>
      <c r="K43" t="n">
        <v>1.25</v>
      </c>
      <c r="L43" t="n">
        <v>1.18</v>
      </c>
      <c r="M43" t="inlineStr">
        <is>
          <t>-</t>
        </is>
      </c>
      <c r="N43" t="inlineStr">
        <is>
          <t>-</t>
        </is>
      </c>
      <c r="O43" t="n">
        <v>1.25</v>
      </c>
      <c r="P43" t="n">
        <v>1.25</v>
      </c>
    </row>
    <row r="44">
      <c r="A44" s="5" t="inlineStr">
        <is>
          <t>Sonderdividende je Aktie</t>
        </is>
      </c>
      <c r="B44" s="5" t="inlineStr">
        <is>
          <t>Special Dividend per share</t>
        </is>
      </c>
      <c r="C44" t="n">
        <v>2.23</v>
      </c>
      <c r="D44" t="n">
        <v>1.11</v>
      </c>
      <c r="E44" t="inlineStr">
        <is>
          <t>-</t>
        </is>
      </c>
      <c r="F44" t="inlineStr">
        <is>
          <t>-</t>
        </is>
      </c>
      <c r="G44" t="inlineStr">
        <is>
          <t>-</t>
        </is>
      </c>
      <c r="H44" t="inlineStr">
        <is>
          <t>-</t>
        </is>
      </c>
      <c r="I44" t="inlineStr">
        <is>
          <t>-</t>
        </is>
      </c>
      <c r="J44" t="inlineStr">
        <is>
          <t>-</t>
        </is>
      </c>
      <c r="K44" t="inlineStr">
        <is>
          <t>-</t>
        </is>
      </c>
      <c r="L44" t="inlineStr">
        <is>
          <t>-</t>
        </is>
      </c>
      <c r="M44" t="inlineStr">
        <is>
          <t>-</t>
        </is>
      </c>
      <c r="N44" t="inlineStr">
        <is>
          <t>-</t>
        </is>
      </c>
      <c r="O44" t="inlineStr">
        <is>
          <t>-</t>
        </is>
      </c>
      <c r="P44" t="inlineStr">
        <is>
          <t>-</t>
        </is>
      </c>
    </row>
    <row r="45">
      <c r="A45" s="5" t="inlineStr">
        <is>
          <t>Dividendenausschüttung in Mio</t>
        </is>
      </c>
      <c r="B45" s="5" t="inlineStr">
        <is>
          <t>Dividend Payment in M</t>
        </is>
      </c>
      <c r="C45" t="n">
        <v>632</v>
      </c>
      <c r="D45" t="n">
        <v>518</v>
      </c>
      <c r="E45" t="n">
        <v>358.9</v>
      </c>
      <c r="F45" t="n">
        <v>319.8</v>
      </c>
      <c r="G45" t="n">
        <v>307.2</v>
      </c>
      <c r="H45" t="n">
        <v>81.5</v>
      </c>
      <c r="I45" t="n">
        <v>56</v>
      </c>
      <c r="J45" t="n">
        <v>83.8</v>
      </c>
      <c r="K45" t="n">
        <v>215.1</v>
      </c>
      <c r="L45" t="n">
        <v>201.6</v>
      </c>
      <c r="M45" t="inlineStr">
        <is>
          <t>-</t>
        </is>
      </c>
      <c r="N45" t="inlineStr">
        <is>
          <t>-</t>
        </is>
      </c>
      <c r="O45" t="n">
        <v>145.3</v>
      </c>
      <c r="P45" t="n">
        <v>145.3</v>
      </c>
    </row>
    <row r="46">
      <c r="A46" s="5" t="inlineStr">
        <is>
          <t>Umsatz je Aktie</t>
        </is>
      </c>
      <c r="B46" s="5" t="inlineStr">
        <is>
          <t>Revenue per share</t>
        </is>
      </c>
      <c r="C46" t="n">
        <v>91.55</v>
      </c>
      <c r="D46" t="n">
        <v>92.08</v>
      </c>
      <c r="E46" t="n">
        <v>90</v>
      </c>
      <c r="F46" t="n">
        <v>80.08</v>
      </c>
      <c r="G46" t="n">
        <v>74.41</v>
      </c>
      <c r="H46" t="n">
        <v>67.54000000000001</v>
      </c>
      <c r="I46" t="n">
        <v>65.54000000000001</v>
      </c>
      <c r="J46" t="n">
        <v>86.59999999999999</v>
      </c>
      <c r="K46" t="n">
        <v>82.73999999999999</v>
      </c>
      <c r="L46" t="n">
        <v>72.64</v>
      </c>
      <c r="M46" t="n">
        <v>63.65</v>
      </c>
      <c r="N46" t="n">
        <v>72.09999999999999</v>
      </c>
      <c r="O46" t="n">
        <v>64.86</v>
      </c>
      <c r="P46" t="n">
        <v>64.86</v>
      </c>
    </row>
    <row r="47">
      <c r="A47" s="5" t="inlineStr">
        <is>
          <t>Buchwert je Aktie</t>
        </is>
      </c>
      <c r="B47" s="5" t="inlineStr">
        <is>
          <t>Book value per share</t>
        </is>
      </c>
      <c r="C47" t="n">
        <v>17.29</v>
      </c>
      <c r="D47" t="n">
        <v>17.32</v>
      </c>
      <c r="E47" t="n">
        <v>16.44</v>
      </c>
      <c r="F47" t="n">
        <v>16.03</v>
      </c>
      <c r="G47" t="n">
        <v>14.95</v>
      </c>
      <c r="H47" t="n">
        <v>12.97</v>
      </c>
      <c r="I47" t="n">
        <v>11.5</v>
      </c>
      <c r="J47" t="n">
        <v>13.81</v>
      </c>
      <c r="K47" t="n">
        <v>14.78</v>
      </c>
      <c r="L47" t="n">
        <v>14.6</v>
      </c>
      <c r="M47" t="n">
        <v>12.79</v>
      </c>
      <c r="N47" t="n">
        <v>12.41</v>
      </c>
      <c r="O47" t="n">
        <v>7.2</v>
      </c>
      <c r="P47" t="n">
        <v>7.2</v>
      </c>
    </row>
    <row r="48">
      <c r="A48" s="5" t="inlineStr">
        <is>
          <t>Cashflow je Aktie</t>
        </is>
      </c>
      <c r="B48" s="5" t="inlineStr">
        <is>
          <t>Cashflow per share</t>
        </is>
      </c>
      <c r="C48" t="n">
        <v>4.91</v>
      </c>
      <c r="D48" t="n">
        <v>2.89</v>
      </c>
      <c r="E48" t="n">
        <v>2.66</v>
      </c>
      <c r="F48" t="n">
        <v>2.17</v>
      </c>
      <c r="G48" t="n">
        <v>2.19</v>
      </c>
      <c r="H48" t="n">
        <v>2.18</v>
      </c>
      <c r="I48" t="n">
        <v>1.35</v>
      </c>
      <c r="J48" t="n">
        <v>2.68</v>
      </c>
      <c r="K48" t="n">
        <v>2.65</v>
      </c>
      <c r="L48" t="n">
        <v>1.89</v>
      </c>
      <c r="M48" t="n">
        <v>3.81</v>
      </c>
      <c r="N48" t="n">
        <v>3.87</v>
      </c>
      <c r="O48" t="n">
        <v>2.83</v>
      </c>
      <c r="P48" t="n">
        <v>2.83</v>
      </c>
    </row>
    <row r="49">
      <c r="A49" s="5" t="inlineStr">
        <is>
          <t>Bilanzsumme je Aktie</t>
        </is>
      </c>
      <c r="B49" s="5" t="inlineStr">
        <is>
          <t>Total assets per share</t>
        </is>
      </c>
      <c r="C49" t="n">
        <v>39.28</v>
      </c>
      <c r="D49" t="n">
        <v>38.43</v>
      </c>
      <c r="E49" t="n">
        <v>37.75</v>
      </c>
      <c r="F49" t="n">
        <v>35.33</v>
      </c>
      <c r="G49" t="n">
        <v>28.3</v>
      </c>
      <c r="H49" t="n">
        <v>26.54</v>
      </c>
      <c r="I49" t="n">
        <v>26.14</v>
      </c>
      <c r="J49" t="n">
        <v>34.45</v>
      </c>
      <c r="K49" t="n">
        <v>39.65</v>
      </c>
      <c r="L49" t="n">
        <v>36.06</v>
      </c>
      <c r="M49" t="n">
        <v>33.15</v>
      </c>
      <c r="N49" t="n">
        <v>39.67</v>
      </c>
      <c r="O49" t="n">
        <v>23.39</v>
      </c>
      <c r="P49" t="n">
        <v>23.39</v>
      </c>
    </row>
    <row r="50">
      <c r="A50" s="5" t="inlineStr">
        <is>
          <t>Personal am Ende des Jahres</t>
        </is>
      </c>
      <c r="B50" s="5" t="inlineStr">
        <is>
          <t>Staff at the end of year</t>
        </is>
      </c>
      <c r="C50" t="n">
        <v>687280</v>
      </c>
      <c r="D50" t="n">
        <v>709720</v>
      </c>
      <c r="E50" t="n">
        <v>706730</v>
      </c>
      <c r="F50" t="n">
        <v>658580</v>
      </c>
      <c r="G50" t="n">
        <v>627150</v>
      </c>
      <c r="H50" t="n">
        <v>609020</v>
      </c>
      <c r="I50" t="n">
        <v>595730</v>
      </c>
      <c r="J50" t="n">
        <v>611020</v>
      </c>
      <c r="K50" t="n">
        <v>605500</v>
      </c>
      <c r="L50" t="n">
        <v>546980</v>
      </c>
      <c r="M50" t="n">
        <v>493240</v>
      </c>
      <c r="N50" t="n">
        <v>583830</v>
      </c>
      <c r="O50" t="n">
        <v>386770</v>
      </c>
      <c r="P50" t="n">
        <v>386770</v>
      </c>
    </row>
    <row r="51">
      <c r="A51" s="5" t="inlineStr">
        <is>
          <t>Personalaufwand in Mio. EUR</t>
        </is>
      </c>
      <c r="B51" s="5" t="inlineStr">
        <is>
          <t>Personnel expenses in M</t>
        </is>
      </c>
      <c r="C51" t="n">
        <v>18193</v>
      </c>
      <c r="D51" t="n">
        <v>18361</v>
      </c>
      <c r="E51" t="n">
        <v>17766</v>
      </c>
      <c r="F51" t="n">
        <v>16113</v>
      </c>
      <c r="G51" t="n">
        <v>15033</v>
      </c>
      <c r="H51" t="n">
        <v>13528</v>
      </c>
      <c r="I51" t="n">
        <v>13009</v>
      </c>
      <c r="J51" t="n">
        <v>13980</v>
      </c>
      <c r="K51" t="n">
        <v>13271</v>
      </c>
      <c r="L51" t="n">
        <v>12404</v>
      </c>
      <c r="M51" t="n">
        <v>10853</v>
      </c>
      <c r="N51" t="n">
        <v>12009</v>
      </c>
      <c r="O51" t="inlineStr">
        <is>
          <t>-</t>
        </is>
      </c>
      <c r="P51" t="inlineStr">
        <is>
          <t>-</t>
        </is>
      </c>
    </row>
    <row r="52">
      <c r="A52" s="5" t="inlineStr">
        <is>
          <t>Aufwand je Mitarbeiter in EUR</t>
        </is>
      </c>
      <c r="B52" s="5" t="inlineStr">
        <is>
          <t>Effort per employee</t>
        </is>
      </c>
      <c r="C52" t="n">
        <v>26471</v>
      </c>
      <c r="D52" t="n">
        <v>25871</v>
      </c>
      <c r="E52" t="n">
        <v>25139</v>
      </c>
      <c r="F52" t="n">
        <v>24466</v>
      </c>
      <c r="G52" t="n">
        <v>23970</v>
      </c>
      <c r="H52" t="n">
        <v>22213</v>
      </c>
      <c r="I52" t="n">
        <v>21837</v>
      </c>
      <c r="J52" t="n">
        <v>22879</v>
      </c>
      <c r="K52" t="n">
        <v>21917</v>
      </c>
      <c r="L52" t="n">
        <v>22677</v>
      </c>
      <c r="M52" t="n">
        <v>22004</v>
      </c>
      <c r="N52" t="n">
        <v>20570</v>
      </c>
      <c r="O52" t="inlineStr">
        <is>
          <t>-</t>
        </is>
      </c>
      <c r="P52" t="inlineStr">
        <is>
          <t>-</t>
        </is>
      </c>
    </row>
    <row r="53">
      <c r="A53" s="5" t="inlineStr">
        <is>
          <t>Umsatz je Mitarbeiter in EUR</t>
        </is>
      </c>
      <c r="B53" s="5" t="inlineStr">
        <is>
          <t>Turnover per employee</t>
        </is>
      </c>
      <c r="C53" t="n">
        <v>34449</v>
      </c>
      <c r="D53" t="n">
        <v>33551</v>
      </c>
      <c r="E53" t="n">
        <v>32931</v>
      </c>
      <c r="F53" t="n">
        <v>31407</v>
      </c>
      <c r="G53" t="n">
        <v>30645</v>
      </c>
      <c r="H53" t="n">
        <v>28324</v>
      </c>
      <c r="I53" t="n">
        <v>27812</v>
      </c>
      <c r="J53" t="n">
        <v>27964</v>
      </c>
      <c r="K53" t="n">
        <v>26796</v>
      </c>
      <c r="L53" t="n">
        <v>25923</v>
      </c>
      <c r="M53" t="n">
        <v>25140</v>
      </c>
      <c r="N53" t="n">
        <v>24045</v>
      </c>
      <c r="O53" t="n">
        <v>23779</v>
      </c>
      <c r="P53" t="n">
        <v>23779</v>
      </c>
    </row>
    <row r="54">
      <c r="A54" s="5" t="inlineStr">
        <is>
          <t>Bruttoergebnis je Mitarbeiter in EUR</t>
        </is>
      </c>
      <c r="B54" s="5" t="inlineStr">
        <is>
          <t>Gross Profit per employee</t>
        </is>
      </c>
      <c r="C54" t="n">
        <v>6846</v>
      </c>
      <c r="D54" t="n">
        <v>6624</v>
      </c>
      <c r="E54" t="n">
        <v>6658</v>
      </c>
      <c r="F54" t="n">
        <v>5974</v>
      </c>
      <c r="G54" t="n">
        <v>5731</v>
      </c>
      <c r="H54" t="n">
        <v>5218</v>
      </c>
      <c r="I54" t="n">
        <v>5053</v>
      </c>
      <c r="J54" t="n">
        <v>5085</v>
      </c>
      <c r="K54" t="n">
        <v>4878</v>
      </c>
      <c r="L54" t="n">
        <v>4880</v>
      </c>
      <c r="M54" t="n">
        <v>4909</v>
      </c>
      <c r="N54" t="n">
        <v>5091</v>
      </c>
      <c r="O54" t="n">
        <v>5248</v>
      </c>
      <c r="P54" t="n">
        <v>5248</v>
      </c>
    </row>
    <row r="55">
      <c r="A55" s="5" t="inlineStr">
        <is>
          <t>Gewinn je Mitarbeiter in EUR</t>
        </is>
      </c>
      <c r="B55" s="5" t="inlineStr">
        <is>
          <t>Earnings per employee</t>
        </is>
      </c>
      <c r="C55" t="n">
        <v>881.74</v>
      </c>
      <c r="D55" t="n">
        <v>991.9400000000001</v>
      </c>
      <c r="E55" t="n">
        <v>893.41</v>
      </c>
      <c r="F55" t="n">
        <v>893.13</v>
      </c>
      <c r="G55" t="n">
        <v>826.92</v>
      </c>
      <c r="H55" t="n">
        <v>558.4400000000001</v>
      </c>
      <c r="I55" t="n">
        <v>387.26</v>
      </c>
      <c r="J55" t="n">
        <v>60.06</v>
      </c>
      <c r="K55" t="n">
        <v>295.29</v>
      </c>
      <c r="L55" t="n">
        <v>526.53</v>
      </c>
      <c r="M55" t="n">
        <v>138.47</v>
      </c>
      <c r="N55" t="n">
        <v>31.17</v>
      </c>
      <c r="O55" t="n">
        <v>995.17</v>
      </c>
      <c r="P55" t="n">
        <v>995.17</v>
      </c>
    </row>
    <row r="56">
      <c r="A56" s="5" t="inlineStr">
        <is>
          <t>KGV (Kurs/Gewinn)</t>
        </is>
      </c>
      <c r="B56" s="5" t="inlineStr">
        <is>
          <t>PE (price/earnings)</t>
        </is>
      </c>
      <c r="C56" t="n">
        <v>16.8</v>
      </c>
      <c r="D56" t="n">
        <v>10.6</v>
      </c>
      <c r="E56" t="n">
        <v>15.2</v>
      </c>
      <c r="F56" t="n">
        <v>16.4</v>
      </c>
      <c r="G56" t="n">
        <v>20.6</v>
      </c>
      <c r="H56" t="n">
        <v>21.9</v>
      </c>
      <c r="I56" t="n">
        <v>37.7</v>
      </c>
      <c r="J56" t="n">
        <v>163.6</v>
      </c>
      <c r="K56" t="n">
        <v>22.9</v>
      </c>
      <c r="L56" t="n">
        <v>23.9</v>
      </c>
      <c r="M56" t="n">
        <v>96.90000000000001</v>
      </c>
      <c r="N56" t="n">
        <v>207.9</v>
      </c>
      <c r="O56" t="n">
        <v>8.199999999999999</v>
      </c>
      <c r="P56" t="n">
        <v>8.199999999999999</v>
      </c>
    </row>
    <row r="57">
      <c r="A57" s="5" t="inlineStr">
        <is>
          <t>KUV (Kurs/Umsatz)</t>
        </is>
      </c>
      <c r="B57" s="5" t="inlineStr">
        <is>
          <t>PS (price/sales)</t>
        </is>
      </c>
      <c r="C57" t="n">
        <v>0.59</v>
      </c>
      <c r="D57" t="n">
        <v>0.44</v>
      </c>
      <c r="E57" t="n">
        <v>0.57</v>
      </c>
      <c r="F57" t="n">
        <v>0.64</v>
      </c>
      <c r="G57" t="n">
        <v>0.77</v>
      </c>
      <c r="H57" t="n">
        <v>0.59</v>
      </c>
      <c r="I57" t="n">
        <v>0.72</v>
      </c>
      <c r="J57" t="n">
        <v>0.32</v>
      </c>
      <c r="K57" t="n">
        <v>0.28</v>
      </c>
      <c r="L57" t="n">
        <v>0.54</v>
      </c>
      <c r="M57" t="n">
        <v>0.55</v>
      </c>
      <c r="N57" t="n">
        <v>0.2</v>
      </c>
      <c r="O57" t="n">
        <v>0.42</v>
      </c>
      <c r="P57" t="n">
        <v>0.42</v>
      </c>
    </row>
    <row r="58">
      <c r="A58" s="5" t="inlineStr">
        <is>
          <t>KBV (Kurs/Buchwert)</t>
        </is>
      </c>
      <c r="B58" s="5" t="inlineStr">
        <is>
          <t>PB (price/book value)</t>
        </is>
      </c>
      <c r="C58" t="n">
        <v>3.15</v>
      </c>
      <c r="D58" t="n">
        <v>2.32</v>
      </c>
      <c r="E58" t="n">
        <v>3.12</v>
      </c>
      <c r="F58" t="n">
        <v>3.21</v>
      </c>
      <c r="G58" t="n">
        <v>3.85</v>
      </c>
      <c r="H58" t="n">
        <v>3.09</v>
      </c>
      <c r="I58" t="n">
        <v>4.1</v>
      </c>
      <c r="J58" t="n">
        <v>2.01</v>
      </c>
      <c r="K58" t="n">
        <v>1.55</v>
      </c>
      <c r="L58" t="n">
        <v>2.7</v>
      </c>
      <c r="M58" t="n">
        <v>2.73</v>
      </c>
      <c r="N58" t="n">
        <v>1.17</v>
      </c>
      <c r="O58" t="n">
        <v>3.75</v>
      </c>
      <c r="P58" t="n">
        <v>3.75</v>
      </c>
    </row>
    <row r="59">
      <c r="A59" s="5" t="inlineStr">
        <is>
          <t>KCV (Kurs/Cashflow)</t>
        </is>
      </c>
      <c r="B59" s="5" t="inlineStr">
        <is>
          <t>PC (price/cashflow)</t>
        </is>
      </c>
      <c r="C59" t="n">
        <v>11.09</v>
      </c>
      <c r="D59" t="n">
        <v>13.88</v>
      </c>
      <c r="E59" t="n">
        <v>19.26</v>
      </c>
      <c r="F59" t="n">
        <v>23.78</v>
      </c>
      <c r="G59" t="n">
        <v>26.27</v>
      </c>
      <c r="H59" t="n">
        <v>18.35</v>
      </c>
      <c r="I59" t="n">
        <v>34.99</v>
      </c>
      <c r="J59" t="n">
        <v>10.38</v>
      </c>
      <c r="K59" t="n">
        <v>8.630000000000001</v>
      </c>
      <c r="L59" t="n">
        <v>20.88</v>
      </c>
      <c r="M59" t="n">
        <v>9.15</v>
      </c>
      <c r="N59" t="n">
        <v>3.76</v>
      </c>
      <c r="O59" t="n">
        <v>9.550000000000001</v>
      </c>
      <c r="P59" t="n">
        <v>9.550000000000001</v>
      </c>
    </row>
    <row r="60">
      <c r="A60" s="5" t="inlineStr">
        <is>
          <t>Dividendenrendite in %</t>
        </is>
      </c>
      <c r="B60" s="5" t="inlineStr">
        <is>
          <t>Dividend Yield in %</t>
        </is>
      </c>
      <c r="C60" t="n">
        <v>3.84</v>
      </c>
      <c r="D60" t="n">
        <v>5.66</v>
      </c>
      <c r="E60" t="n">
        <v>5.39</v>
      </c>
      <c r="F60" t="n">
        <v>3.67</v>
      </c>
      <c r="G60" t="n">
        <v>2.92</v>
      </c>
      <c r="H60" t="n">
        <v>3.22</v>
      </c>
      <c r="I60" t="n">
        <v>2.01</v>
      </c>
      <c r="J60" t="n">
        <v>4.49</v>
      </c>
      <c r="K60" t="n">
        <v>5.47</v>
      </c>
      <c r="L60" t="n">
        <v>2.99</v>
      </c>
      <c r="M60" t="inlineStr">
        <is>
          <t>-</t>
        </is>
      </c>
      <c r="N60" t="inlineStr">
        <is>
          <t>-</t>
        </is>
      </c>
      <c r="O60" t="n">
        <v>4.63</v>
      </c>
      <c r="P60" t="n">
        <v>4.63</v>
      </c>
    </row>
    <row r="61">
      <c r="A61" s="5" t="inlineStr">
        <is>
          <t>Gewinnrendite in %</t>
        </is>
      </c>
      <c r="B61" s="5" t="inlineStr">
        <is>
          <t>Return on profit in %</t>
        </is>
      </c>
      <c r="C61" t="n">
        <v>6</v>
      </c>
      <c r="D61" t="n">
        <v>9.4</v>
      </c>
      <c r="E61" t="n">
        <v>6.6</v>
      </c>
      <c r="F61" t="n">
        <v>6.1</v>
      </c>
      <c r="G61" t="n">
        <v>4.8</v>
      </c>
      <c r="H61" t="n">
        <v>4.6</v>
      </c>
      <c r="I61" t="n">
        <v>2.7</v>
      </c>
      <c r="J61" t="n">
        <v>0.6</v>
      </c>
      <c r="K61" t="n">
        <v>4.4</v>
      </c>
      <c r="L61" t="n">
        <v>4.2</v>
      </c>
      <c r="M61" t="n">
        <v>1</v>
      </c>
      <c r="N61" t="n">
        <v>0.5</v>
      </c>
      <c r="O61" t="n">
        <v>12.3</v>
      </c>
      <c r="P61" t="n">
        <v>12.3</v>
      </c>
    </row>
    <row r="62">
      <c r="A62" s="5" t="inlineStr">
        <is>
          <t>Eigenkapitalrendite in %</t>
        </is>
      </c>
      <c r="B62" s="5" t="inlineStr">
        <is>
          <t>Return on Equity in %</t>
        </is>
      </c>
      <c r="C62" t="n">
        <v>13.55</v>
      </c>
      <c r="D62" t="n">
        <v>15.72</v>
      </c>
      <c r="E62" t="n">
        <v>14.85</v>
      </c>
      <c r="F62" t="n">
        <v>14.21</v>
      </c>
      <c r="G62" t="n">
        <v>13.43</v>
      </c>
      <c r="H62" t="n">
        <v>10.27</v>
      </c>
      <c r="I62" t="n">
        <v>7.93</v>
      </c>
      <c r="J62" t="n">
        <v>1.35</v>
      </c>
      <c r="K62" t="n">
        <v>6.17</v>
      </c>
      <c r="L62" t="n">
        <v>10.1</v>
      </c>
      <c r="M62" t="n">
        <v>2.74</v>
      </c>
      <c r="N62" t="n">
        <v>0.75</v>
      </c>
      <c r="O62" t="n">
        <v>37.68</v>
      </c>
      <c r="P62" t="n">
        <v>37.68</v>
      </c>
    </row>
    <row r="63">
      <c r="A63" s="5" t="inlineStr">
        <is>
          <t>Umsatzrendite in %</t>
        </is>
      </c>
      <c r="B63" s="5" t="inlineStr">
        <is>
          <t>Return on sales in %</t>
        </is>
      </c>
      <c r="C63" t="n">
        <v>2.56</v>
      </c>
      <c r="D63" t="n">
        <v>2.96</v>
      </c>
      <c r="E63" t="n">
        <v>2.71</v>
      </c>
      <c r="F63" t="n">
        <v>2.84</v>
      </c>
      <c r="G63" t="n">
        <v>2.7</v>
      </c>
      <c r="H63" t="n">
        <v>1.97</v>
      </c>
      <c r="I63" t="n">
        <v>1.39</v>
      </c>
      <c r="J63" t="n">
        <v>0.21</v>
      </c>
      <c r="K63" t="n">
        <v>1.1</v>
      </c>
      <c r="L63" t="n">
        <v>2.03</v>
      </c>
      <c r="M63" t="n">
        <v>0.55</v>
      </c>
      <c r="N63" t="n">
        <v>0.13</v>
      </c>
      <c r="O63" t="n">
        <v>4.19</v>
      </c>
      <c r="P63" t="n">
        <v>4.19</v>
      </c>
    </row>
    <row r="64">
      <c r="A64" s="5" t="inlineStr">
        <is>
          <t>Gesamtkapitalrendite in %</t>
        </is>
      </c>
      <c r="B64" s="5" t="inlineStr">
        <is>
          <t>Total Return on Investment in %</t>
        </is>
      </c>
      <c r="C64" t="n">
        <v>5.97</v>
      </c>
      <c r="D64" t="n">
        <v>7.08</v>
      </c>
      <c r="E64" t="n">
        <v>6.47</v>
      </c>
      <c r="F64" t="n">
        <v>6.45</v>
      </c>
      <c r="G64" t="n">
        <v>7.1</v>
      </c>
      <c r="H64" t="n">
        <v>5.02</v>
      </c>
      <c r="I64" t="n">
        <v>3.49</v>
      </c>
      <c r="J64" t="n">
        <v>0.54</v>
      </c>
      <c r="K64" t="n">
        <v>2.3</v>
      </c>
      <c r="L64" t="n">
        <v>4.09</v>
      </c>
      <c r="M64" t="n">
        <v>1.06</v>
      </c>
      <c r="N64" t="n">
        <v>0.24</v>
      </c>
      <c r="O64" t="n">
        <v>11.6</v>
      </c>
      <c r="P64" t="n">
        <v>11.6</v>
      </c>
    </row>
    <row r="65">
      <c r="A65" s="5" t="inlineStr">
        <is>
          <t>Return on Investment in %</t>
        </is>
      </c>
      <c r="B65" s="5" t="inlineStr">
        <is>
          <t>Return on Investment in %</t>
        </is>
      </c>
      <c r="C65" t="n">
        <v>5.97</v>
      </c>
      <c r="D65" t="n">
        <v>7.08</v>
      </c>
      <c r="E65" t="n">
        <v>6.47</v>
      </c>
      <c r="F65" t="n">
        <v>6.45</v>
      </c>
      <c r="G65" t="n">
        <v>7.1</v>
      </c>
      <c r="H65" t="n">
        <v>5.02</v>
      </c>
      <c r="I65" t="n">
        <v>3.49</v>
      </c>
      <c r="J65" t="n">
        <v>0.54</v>
      </c>
      <c r="K65" t="n">
        <v>2.3</v>
      </c>
      <c r="L65" t="n">
        <v>4.09</v>
      </c>
      <c r="M65" t="n">
        <v>1.06</v>
      </c>
      <c r="N65" t="n">
        <v>0.24</v>
      </c>
      <c r="O65" t="n">
        <v>11.6</v>
      </c>
      <c r="P65" t="n">
        <v>11.6</v>
      </c>
    </row>
    <row r="66">
      <c r="A66" s="5" t="inlineStr">
        <is>
          <t>Arbeitsintensität in %</t>
        </is>
      </c>
      <c r="B66" s="5" t="inlineStr">
        <is>
          <t>Work Intensity in %</t>
        </is>
      </c>
      <c r="C66" t="n">
        <v>49.87</v>
      </c>
      <c r="D66" t="n">
        <v>52.87</v>
      </c>
      <c r="E66" t="n">
        <v>52.09</v>
      </c>
      <c r="F66" t="n">
        <v>50.76</v>
      </c>
      <c r="G66" t="n">
        <v>49.63</v>
      </c>
      <c r="H66" t="n">
        <v>47.97</v>
      </c>
      <c r="I66" t="n">
        <v>47.42</v>
      </c>
      <c r="J66" t="n">
        <v>45.81</v>
      </c>
      <c r="K66" t="n">
        <v>45.05</v>
      </c>
      <c r="L66" t="n">
        <v>44.4</v>
      </c>
      <c r="M66" t="n">
        <v>40.28</v>
      </c>
      <c r="N66" t="n">
        <v>48.16</v>
      </c>
      <c r="O66" t="n">
        <v>59.53</v>
      </c>
      <c r="P66" t="n">
        <v>59.53</v>
      </c>
    </row>
    <row r="67">
      <c r="A67" s="5" t="inlineStr">
        <is>
          <t>Eigenkapitalquote in %</t>
        </is>
      </c>
      <c r="B67" s="5" t="inlineStr">
        <is>
          <t>Equity Ratio in %</t>
        </is>
      </c>
      <c r="C67" t="n">
        <v>44.02</v>
      </c>
      <c r="D67" t="n">
        <v>45.06</v>
      </c>
      <c r="E67" t="n">
        <v>43.54</v>
      </c>
      <c r="F67" t="n">
        <v>45.37</v>
      </c>
      <c r="G67" t="n">
        <v>52.84</v>
      </c>
      <c r="H67" t="n">
        <v>48.88</v>
      </c>
      <c r="I67" t="n">
        <v>44.01</v>
      </c>
      <c r="J67" t="n">
        <v>40.09</v>
      </c>
      <c r="K67" t="n">
        <v>37.28</v>
      </c>
      <c r="L67" t="n">
        <v>40.5</v>
      </c>
      <c r="M67" t="n">
        <v>38.57</v>
      </c>
      <c r="N67" t="n">
        <v>31.3</v>
      </c>
      <c r="O67" t="n">
        <v>30.8</v>
      </c>
      <c r="P67" t="n">
        <v>30.8</v>
      </c>
    </row>
    <row r="68">
      <c r="A68" s="5" t="inlineStr">
        <is>
          <t>Fremdkapitalquote in %</t>
        </is>
      </c>
      <c r="B68" s="5" t="inlineStr">
        <is>
          <t>Debt Ratio in %</t>
        </is>
      </c>
      <c r="C68" t="n">
        <v>55.98</v>
      </c>
      <c r="D68" t="n">
        <v>54.94</v>
      </c>
      <c r="E68" t="n">
        <v>56.46</v>
      </c>
      <c r="F68" t="n">
        <v>54.63</v>
      </c>
      <c r="G68" t="n">
        <v>47.16</v>
      </c>
      <c r="H68" t="n">
        <v>51.12</v>
      </c>
      <c r="I68" t="n">
        <v>55.99</v>
      </c>
      <c r="J68" t="n">
        <v>59.91</v>
      </c>
      <c r="K68" t="n">
        <v>62.72</v>
      </c>
      <c r="L68" t="n">
        <v>59.5</v>
      </c>
      <c r="M68" t="n">
        <v>61.43</v>
      </c>
      <c r="N68" t="n">
        <v>68.7</v>
      </c>
      <c r="O68" t="n">
        <v>69.2</v>
      </c>
      <c r="P68" t="n">
        <v>69.2</v>
      </c>
    </row>
    <row r="69">
      <c r="A69" s="5" t="inlineStr">
        <is>
          <t>Verschuldungsgrad in %</t>
        </is>
      </c>
      <c r="B69" s="5" t="inlineStr">
        <is>
          <t>Finance Gearing in %</t>
        </is>
      </c>
      <c r="C69" t="n">
        <v>127.15</v>
      </c>
      <c r="D69" t="n">
        <v>121.93</v>
      </c>
      <c r="E69" t="n">
        <v>129.66</v>
      </c>
      <c r="F69" t="n">
        <v>120.43</v>
      </c>
      <c r="G69" t="n">
        <v>89.26000000000001</v>
      </c>
      <c r="H69" t="n">
        <v>104.58</v>
      </c>
      <c r="I69" t="n">
        <v>127.24</v>
      </c>
      <c r="J69" t="n">
        <v>149.44</v>
      </c>
      <c r="K69" t="n">
        <v>168.23</v>
      </c>
      <c r="L69" t="n">
        <v>146.91</v>
      </c>
      <c r="M69" t="n">
        <v>159.26</v>
      </c>
      <c r="N69" t="n">
        <v>219.53</v>
      </c>
      <c r="O69" t="n">
        <v>224.71</v>
      </c>
      <c r="P69" t="n">
        <v>224.71</v>
      </c>
    </row>
    <row r="70">
      <c r="A70" s="5" t="inlineStr">
        <is>
          <t>Bruttoergebnis Marge in %</t>
        </is>
      </c>
      <c r="B70" s="5" t="inlineStr">
        <is>
          <t>Gross Profit Marge in %</t>
        </is>
      </c>
      <c r="C70" t="n">
        <v>19.87</v>
      </c>
      <c r="D70" t="n">
        <v>19.74</v>
      </c>
      <c r="E70" t="n">
        <v>20.22</v>
      </c>
      <c r="F70" t="n">
        <v>19.02</v>
      </c>
      <c r="G70" t="n">
        <v>18.71</v>
      </c>
      <c r="H70" t="n">
        <v>18.42</v>
      </c>
      <c r="I70" t="n">
        <v>18.17</v>
      </c>
      <c r="J70" t="n">
        <v>18.18</v>
      </c>
      <c r="K70" t="n">
        <v>18.21</v>
      </c>
      <c r="L70" t="n">
        <v>18.82</v>
      </c>
      <c r="M70" t="n">
        <v>19.52</v>
      </c>
      <c r="N70" t="n">
        <v>21.17</v>
      </c>
      <c r="O70" t="n">
        <v>22.07</v>
      </c>
    </row>
    <row r="71">
      <c r="A71" s="5" t="inlineStr">
        <is>
          <t>Kurzfristige Vermögensquote in %</t>
        </is>
      </c>
      <c r="B71" s="5" t="inlineStr">
        <is>
          <t>Current Assets Ratio in %</t>
        </is>
      </c>
      <c r="C71" t="n">
        <v>49.87</v>
      </c>
      <c r="D71" t="n">
        <v>52.87</v>
      </c>
      <c r="E71" t="n">
        <v>52.09</v>
      </c>
      <c r="F71" t="n">
        <v>50.76</v>
      </c>
      <c r="G71" t="n">
        <v>49.62</v>
      </c>
      <c r="H71" t="n">
        <v>47.96</v>
      </c>
      <c r="I71" t="n">
        <v>47.41</v>
      </c>
      <c r="J71" t="n">
        <v>45.81</v>
      </c>
      <c r="K71" t="n">
        <v>45.04</v>
      </c>
      <c r="L71" t="n">
        <v>44.4</v>
      </c>
      <c r="M71" t="n">
        <v>40.28</v>
      </c>
      <c r="N71" t="n">
        <v>48.15</v>
      </c>
      <c r="O71" t="n">
        <v>59.54</v>
      </c>
    </row>
    <row r="72">
      <c r="A72" s="5" t="inlineStr">
        <is>
          <t>Nettogewinn Marge in %</t>
        </is>
      </c>
      <c r="B72" s="5" t="inlineStr">
        <is>
          <t>Net Profit Marge in %</t>
        </is>
      </c>
      <c r="C72" t="n">
        <v>2.56</v>
      </c>
      <c r="D72" t="n">
        <v>2.96</v>
      </c>
      <c r="E72" t="n">
        <v>2.71</v>
      </c>
      <c r="F72" t="n">
        <v>2.84</v>
      </c>
      <c r="G72" t="n">
        <v>2.7</v>
      </c>
      <c r="H72" t="n">
        <v>1.97</v>
      </c>
      <c r="I72" t="n">
        <v>1.39</v>
      </c>
      <c r="J72" t="n">
        <v>0.21</v>
      </c>
      <c r="K72" t="n">
        <v>1.1</v>
      </c>
      <c r="L72" t="n">
        <v>2.03</v>
      </c>
      <c r="M72" t="n">
        <v>0.55</v>
      </c>
      <c r="N72" t="n">
        <v>0.13</v>
      </c>
      <c r="O72" t="n">
        <v>4.19</v>
      </c>
    </row>
    <row r="73">
      <c r="A73" s="5" t="inlineStr">
        <is>
          <t>Operative Ergebnis Marge in %</t>
        </is>
      </c>
      <c r="B73" s="5" t="inlineStr">
        <is>
          <t>EBIT Marge in %</t>
        </is>
      </c>
      <c r="C73" t="n">
        <v>3.63</v>
      </c>
      <c r="D73" t="n">
        <v>3.41</v>
      </c>
      <c r="E73" t="n">
        <v>3.69</v>
      </c>
      <c r="F73" t="n">
        <v>3.82</v>
      </c>
      <c r="G73" t="n">
        <v>3.67</v>
      </c>
      <c r="H73" t="n">
        <v>2.99</v>
      </c>
      <c r="I73" t="n">
        <v>2.21</v>
      </c>
      <c r="J73" t="n">
        <v>0.75</v>
      </c>
      <c r="K73" t="n">
        <v>1.54</v>
      </c>
      <c r="L73" t="n">
        <v>2.41</v>
      </c>
      <c r="M73" t="n">
        <v>0.76</v>
      </c>
      <c r="N73" t="n">
        <v>-0.25</v>
      </c>
      <c r="O73" t="n">
        <v>5.87</v>
      </c>
    </row>
    <row r="74">
      <c r="A74" s="5" t="inlineStr">
        <is>
          <t>Vermögensumsschlag in %</t>
        </is>
      </c>
      <c r="B74" s="5" t="inlineStr">
        <is>
          <t>Asset Turnover in %</t>
        </is>
      </c>
      <c r="C74" t="n">
        <v>233.08</v>
      </c>
      <c r="D74" t="n">
        <v>239.61</v>
      </c>
      <c r="E74" t="n">
        <v>238.38</v>
      </c>
      <c r="F74" t="n">
        <v>226.65</v>
      </c>
      <c r="G74" t="n">
        <v>262.95</v>
      </c>
      <c r="H74" t="n">
        <v>254.5</v>
      </c>
      <c r="I74" t="n">
        <v>250.73</v>
      </c>
      <c r="J74" t="n">
        <v>251.39</v>
      </c>
      <c r="K74" t="n">
        <v>208.68</v>
      </c>
      <c r="L74" t="n">
        <v>201.43</v>
      </c>
      <c r="M74" t="n">
        <v>192.01</v>
      </c>
      <c r="N74" t="n">
        <v>181.77</v>
      </c>
      <c r="O74" t="n">
        <v>277.27</v>
      </c>
    </row>
    <row r="75">
      <c r="A75" s="5" t="inlineStr">
        <is>
          <t>Langfristige Vermögensquote in %</t>
        </is>
      </c>
      <c r="B75" s="5" t="inlineStr">
        <is>
          <t>Non-Current Assets Ratio in %</t>
        </is>
      </c>
      <c r="C75" t="n">
        <v>50.13</v>
      </c>
      <c r="D75" t="n">
        <v>47.13</v>
      </c>
      <c r="E75" t="n">
        <v>47.91</v>
      </c>
      <c r="F75" t="n">
        <v>49.24</v>
      </c>
      <c r="G75" t="n">
        <v>50.38</v>
      </c>
      <c r="H75" t="n">
        <v>52.04</v>
      </c>
      <c r="I75" t="n">
        <v>52.59</v>
      </c>
      <c r="J75" t="n">
        <v>54.19</v>
      </c>
      <c r="K75" t="n">
        <v>54.95</v>
      </c>
      <c r="L75" t="n">
        <v>55.6</v>
      </c>
      <c r="M75" t="n">
        <v>59.72</v>
      </c>
      <c r="N75" t="n">
        <v>51.85</v>
      </c>
      <c r="O75" t="n">
        <v>40.49</v>
      </c>
    </row>
    <row r="76">
      <c r="A76" s="5" t="inlineStr">
        <is>
          <t>Gesamtkapitalrentabilität</t>
        </is>
      </c>
      <c r="B76" s="5" t="inlineStr">
        <is>
          <t>ROA Return on Assets in %</t>
        </is>
      </c>
      <c r="C76" t="n">
        <v>5.97</v>
      </c>
      <c r="D76" t="n">
        <v>7.08</v>
      </c>
      <c r="E76" t="n">
        <v>6.47</v>
      </c>
      <c r="F76" t="n">
        <v>6.45</v>
      </c>
      <c r="G76" t="n">
        <v>7.1</v>
      </c>
      <c r="H76" t="n">
        <v>5.02</v>
      </c>
      <c r="I76" t="n">
        <v>3.49</v>
      </c>
      <c r="J76" t="n">
        <v>0.54</v>
      </c>
      <c r="K76" t="n">
        <v>2.3</v>
      </c>
      <c r="L76" t="n">
        <v>4.09</v>
      </c>
      <c r="M76" t="n">
        <v>1.06</v>
      </c>
      <c r="N76" t="n">
        <v>0.24</v>
      </c>
      <c r="O76" t="n">
        <v>11.6</v>
      </c>
    </row>
    <row r="77">
      <c r="A77" s="5" t="inlineStr">
        <is>
          <t>Ertrag des eingesetzten Kapitals</t>
        </is>
      </c>
      <c r="B77" s="5" t="inlineStr">
        <is>
          <t>ROCE Return on Cap. Empl. in %</t>
        </is>
      </c>
      <c r="C77" t="n">
        <v>16.63</v>
      </c>
      <c r="D77" t="n">
        <v>15.58</v>
      </c>
      <c r="E77" t="n">
        <v>16.75</v>
      </c>
      <c r="F77" t="n">
        <v>15.54</v>
      </c>
      <c r="G77" t="n">
        <v>16.77</v>
      </c>
      <c r="H77" t="n">
        <v>13.42</v>
      </c>
      <c r="I77" t="n">
        <v>9.789999999999999</v>
      </c>
      <c r="J77" t="n">
        <v>4.48</v>
      </c>
      <c r="K77" t="n">
        <v>4.95</v>
      </c>
      <c r="L77" t="n">
        <v>7.51</v>
      </c>
      <c r="M77" t="n">
        <v>2.15</v>
      </c>
      <c r="N77" t="n">
        <v>-0.65</v>
      </c>
      <c r="O77" t="n">
        <v>27.23</v>
      </c>
    </row>
    <row r="78">
      <c r="A78" s="5" t="inlineStr">
        <is>
          <t>Eigenkapital zu Anlagevermögen</t>
        </is>
      </c>
      <c r="B78" s="5" t="inlineStr">
        <is>
          <t>Equity to Fixed Assets in %</t>
        </is>
      </c>
      <c r="C78" t="n">
        <v>87.81999999999999</v>
      </c>
      <c r="D78" t="n">
        <v>95.59999999999999</v>
      </c>
      <c r="E78" t="n">
        <v>90.89</v>
      </c>
      <c r="F78" t="n">
        <v>92.12</v>
      </c>
      <c r="G78" t="n">
        <v>104.89</v>
      </c>
      <c r="H78" t="n">
        <v>93.93000000000001</v>
      </c>
      <c r="I78" t="n">
        <v>83.68000000000001</v>
      </c>
      <c r="J78" t="n">
        <v>73.98999999999999</v>
      </c>
      <c r="K78" t="n">
        <v>67.84</v>
      </c>
      <c r="L78" t="n">
        <v>72.84</v>
      </c>
      <c r="M78" t="n">
        <v>64.58</v>
      </c>
      <c r="N78" t="n">
        <v>60.36</v>
      </c>
      <c r="O78" t="n">
        <v>76.09999999999999</v>
      </c>
    </row>
    <row r="79">
      <c r="A79" s="5" t="inlineStr">
        <is>
          <t>Liquidität Dritten Grades</t>
        </is>
      </c>
      <c r="B79" s="5" t="inlineStr">
        <is>
          <t>Current Ratio in %</t>
        </is>
      </c>
      <c r="C79" t="n">
        <v>101.44</v>
      </c>
      <c r="D79" t="n">
        <v>111.31</v>
      </c>
      <c r="E79" t="n">
        <v>109.83</v>
      </c>
      <c r="F79" t="n">
        <v>114.74</v>
      </c>
      <c r="G79" t="n">
        <v>116.77</v>
      </c>
      <c r="H79" t="n">
        <v>110.65</v>
      </c>
      <c r="I79" t="n">
        <v>109.32</v>
      </c>
      <c r="J79" t="n">
        <v>78.88</v>
      </c>
      <c r="K79" t="n">
        <v>128.42</v>
      </c>
      <c r="L79" t="n">
        <v>125.1</v>
      </c>
      <c r="M79" t="n">
        <v>123.86</v>
      </c>
      <c r="N79" t="n">
        <v>157.25</v>
      </c>
      <c r="O79" t="n">
        <v>147.94</v>
      </c>
    </row>
    <row r="80">
      <c r="A80" s="5" t="inlineStr">
        <is>
          <t>Operativer Cashflow</t>
        </is>
      </c>
      <c r="B80" s="5" t="inlineStr">
        <is>
          <t>Operating Cashflow in M</t>
        </is>
      </c>
      <c r="C80" t="n">
        <v>2032.797</v>
      </c>
      <c r="D80" t="n">
        <v>2544.204</v>
      </c>
      <c r="E80" t="n">
        <v>3530.358000000001</v>
      </c>
      <c r="F80" t="n">
        <v>4351.74</v>
      </c>
      <c r="G80" t="n">
        <v>4807.41</v>
      </c>
      <c r="H80" t="n">
        <v>3304.835</v>
      </c>
      <c r="I80" t="n">
        <v>6207.226000000001</v>
      </c>
      <c r="J80" t="n">
        <v>1786.398</v>
      </c>
      <c r="K80" t="n">
        <v>1474.867</v>
      </c>
      <c r="L80" t="n">
        <v>3549.6</v>
      </c>
      <c r="M80" t="n">
        <v>1551.84</v>
      </c>
      <c r="N80" t="n">
        <v>637.3199999999999</v>
      </c>
      <c r="O80" t="n">
        <v>1113.53</v>
      </c>
    </row>
    <row r="81">
      <c r="A81" s="5" t="inlineStr">
        <is>
          <t>Aktienrückkauf</t>
        </is>
      </c>
      <c r="B81" s="5" t="inlineStr">
        <is>
          <t>Share Buyback in M</t>
        </is>
      </c>
      <c r="C81" t="n">
        <v>0</v>
      </c>
      <c r="D81" t="n">
        <v>0</v>
      </c>
      <c r="E81" t="n">
        <v>-0.3000000000000114</v>
      </c>
      <c r="F81" t="n">
        <v>0</v>
      </c>
      <c r="G81" t="n">
        <v>-2.900000000000006</v>
      </c>
      <c r="H81" t="n">
        <v>-2.699999999999989</v>
      </c>
      <c r="I81" t="n">
        <v>-5.300000000000011</v>
      </c>
      <c r="J81" t="n">
        <v>-1.199999999999989</v>
      </c>
      <c r="K81" t="n">
        <v>-0.9000000000000057</v>
      </c>
      <c r="L81" t="n">
        <v>-0.4000000000000057</v>
      </c>
      <c r="M81" t="n">
        <v>-0.09999999999999432</v>
      </c>
      <c r="N81" t="n">
        <v>-52.90000000000001</v>
      </c>
      <c r="O81" t="n">
        <v>0</v>
      </c>
    </row>
    <row r="82">
      <c r="A82" s="5" t="inlineStr">
        <is>
          <t>Umsatzwachstum 1J in %</t>
        </is>
      </c>
      <c r="B82" s="5" t="inlineStr">
        <is>
          <t>Revenue Growth 1Y in %</t>
        </is>
      </c>
      <c r="C82" t="n">
        <v>-0.57</v>
      </c>
      <c r="D82" t="n">
        <v>2.32</v>
      </c>
      <c r="E82" t="n">
        <v>12.52</v>
      </c>
      <c r="F82" t="n">
        <v>7.62</v>
      </c>
      <c r="G82" t="n">
        <v>11.41</v>
      </c>
      <c r="H82" t="n">
        <v>4.12</v>
      </c>
      <c r="I82" t="n">
        <v>-3.04</v>
      </c>
      <c r="J82" t="n">
        <v>5.31</v>
      </c>
      <c r="K82" t="n">
        <v>14.43</v>
      </c>
      <c r="L82" t="n">
        <v>14.35</v>
      </c>
      <c r="M82" t="n">
        <v>-11.67</v>
      </c>
      <c r="N82" t="n">
        <v>52.64</v>
      </c>
      <c r="O82" t="inlineStr">
        <is>
          <t>-</t>
        </is>
      </c>
    </row>
    <row r="83">
      <c r="A83" s="5" t="inlineStr">
        <is>
          <t>Umsatzwachstum 3J in %</t>
        </is>
      </c>
      <c r="B83" s="5" t="inlineStr">
        <is>
          <t>Revenue Growth 3Y in %</t>
        </is>
      </c>
      <c r="C83" t="n">
        <v>4.76</v>
      </c>
      <c r="D83" t="n">
        <v>7.49</v>
      </c>
      <c r="E83" t="n">
        <v>10.52</v>
      </c>
      <c r="F83" t="n">
        <v>7.72</v>
      </c>
      <c r="G83" t="n">
        <v>4.16</v>
      </c>
      <c r="H83" t="n">
        <v>2.13</v>
      </c>
      <c r="I83" t="n">
        <v>5.57</v>
      </c>
      <c r="J83" t="n">
        <v>11.36</v>
      </c>
      <c r="K83" t="n">
        <v>5.7</v>
      </c>
      <c r="L83" t="n">
        <v>18.44</v>
      </c>
      <c r="M83" t="n">
        <v>13.66</v>
      </c>
      <c r="N83" t="inlineStr">
        <is>
          <t>-</t>
        </is>
      </c>
      <c r="O83" t="inlineStr">
        <is>
          <t>-</t>
        </is>
      </c>
    </row>
    <row r="84">
      <c r="A84" s="5" t="inlineStr">
        <is>
          <t>Umsatzwachstum 5J in %</t>
        </is>
      </c>
      <c r="B84" s="5" t="inlineStr">
        <is>
          <t>Revenue Growth 5Y in %</t>
        </is>
      </c>
      <c r="C84" t="n">
        <v>6.66</v>
      </c>
      <c r="D84" t="n">
        <v>7.6</v>
      </c>
      <c r="E84" t="n">
        <v>6.53</v>
      </c>
      <c r="F84" t="n">
        <v>5.08</v>
      </c>
      <c r="G84" t="n">
        <v>6.45</v>
      </c>
      <c r="H84" t="n">
        <v>7.03</v>
      </c>
      <c r="I84" t="n">
        <v>3.88</v>
      </c>
      <c r="J84" t="n">
        <v>15.01</v>
      </c>
      <c r="K84" t="n">
        <v>13.95</v>
      </c>
      <c r="L84" t="inlineStr">
        <is>
          <t>-</t>
        </is>
      </c>
      <c r="M84" t="inlineStr">
        <is>
          <t>-</t>
        </is>
      </c>
      <c r="N84" t="inlineStr">
        <is>
          <t>-</t>
        </is>
      </c>
      <c r="O84" t="inlineStr">
        <is>
          <t>-</t>
        </is>
      </c>
    </row>
    <row r="85">
      <c r="A85" s="5" t="inlineStr">
        <is>
          <t>Umsatzwachstum 10J in %</t>
        </is>
      </c>
      <c r="B85" s="5" t="inlineStr">
        <is>
          <t>Revenue Growth 10Y in %</t>
        </is>
      </c>
      <c r="C85" t="n">
        <v>6.85</v>
      </c>
      <c r="D85" t="n">
        <v>5.74</v>
      </c>
      <c r="E85" t="n">
        <v>10.77</v>
      </c>
      <c r="F85" t="n">
        <v>9.52</v>
      </c>
      <c r="G85" t="inlineStr">
        <is>
          <t>-</t>
        </is>
      </c>
      <c r="H85" t="inlineStr">
        <is>
          <t>-</t>
        </is>
      </c>
      <c r="I85" t="inlineStr">
        <is>
          <t>-</t>
        </is>
      </c>
      <c r="J85" t="inlineStr">
        <is>
          <t>-</t>
        </is>
      </c>
      <c r="K85" t="inlineStr">
        <is>
          <t>-</t>
        </is>
      </c>
      <c r="L85" t="inlineStr">
        <is>
          <t>-</t>
        </is>
      </c>
      <c r="M85" t="inlineStr">
        <is>
          <t>-</t>
        </is>
      </c>
      <c r="N85" t="inlineStr">
        <is>
          <t>-</t>
        </is>
      </c>
      <c r="O85" t="inlineStr">
        <is>
          <t>-</t>
        </is>
      </c>
    </row>
    <row r="86">
      <c r="A86" s="5" t="inlineStr">
        <is>
          <t>Gewinnwachstum 1J in %</t>
        </is>
      </c>
      <c r="B86" s="5" t="inlineStr">
        <is>
          <t>Earnings Growth 1Y in %</t>
        </is>
      </c>
      <c r="C86" t="n">
        <v>-13.92</v>
      </c>
      <c r="D86" t="n">
        <v>11.5</v>
      </c>
      <c r="E86" t="n">
        <v>7.34</v>
      </c>
      <c r="F86" t="n">
        <v>13.42</v>
      </c>
      <c r="G86" t="n">
        <v>52.48</v>
      </c>
      <c r="H86" t="n">
        <v>47.42</v>
      </c>
      <c r="I86" t="n">
        <v>528.61</v>
      </c>
      <c r="J86" t="n">
        <v>-79.47</v>
      </c>
      <c r="K86" t="n">
        <v>-37.92</v>
      </c>
      <c r="L86" t="n">
        <v>321.67</v>
      </c>
      <c r="M86" t="n">
        <v>275.27</v>
      </c>
      <c r="N86" t="n">
        <v>-95.27</v>
      </c>
      <c r="O86" t="inlineStr">
        <is>
          <t>-</t>
        </is>
      </c>
    </row>
    <row r="87">
      <c r="A87" s="5" t="inlineStr">
        <is>
          <t>Gewinnwachstum 3J in %</t>
        </is>
      </c>
      <c r="B87" s="5" t="inlineStr">
        <is>
          <t>Earnings Growth 3Y in %</t>
        </is>
      </c>
      <c r="C87" t="n">
        <v>1.64</v>
      </c>
      <c r="D87" t="n">
        <v>10.75</v>
      </c>
      <c r="E87" t="n">
        <v>24.41</v>
      </c>
      <c r="F87" t="n">
        <v>37.77</v>
      </c>
      <c r="G87" t="n">
        <v>209.5</v>
      </c>
      <c r="H87" t="n">
        <v>165.52</v>
      </c>
      <c r="I87" t="n">
        <v>137.07</v>
      </c>
      <c r="J87" t="n">
        <v>68.09</v>
      </c>
      <c r="K87" t="n">
        <v>186.34</v>
      </c>
      <c r="L87" t="n">
        <v>167.22</v>
      </c>
      <c r="M87" t="n">
        <v>60</v>
      </c>
      <c r="N87" t="inlineStr">
        <is>
          <t>-</t>
        </is>
      </c>
      <c r="O87" t="inlineStr">
        <is>
          <t>-</t>
        </is>
      </c>
    </row>
    <row r="88">
      <c r="A88" s="5" t="inlineStr">
        <is>
          <t>Gewinnwachstum 5J in %</t>
        </is>
      </c>
      <c r="B88" s="5" t="inlineStr">
        <is>
          <t>Earnings Growth 5Y in %</t>
        </is>
      </c>
      <c r="C88" t="n">
        <v>14.16</v>
      </c>
      <c r="D88" t="n">
        <v>26.43</v>
      </c>
      <c r="E88" t="n">
        <v>129.85</v>
      </c>
      <c r="F88" t="n">
        <v>112.49</v>
      </c>
      <c r="G88" t="n">
        <v>102.22</v>
      </c>
      <c r="H88" t="n">
        <v>156.06</v>
      </c>
      <c r="I88" t="n">
        <v>201.63</v>
      </c>
      <c r="J88" t="n">
        <v>76.86</v>
      </c>
      <c r="K88" t="n">
        <v>92.75</v>
      </c>
      <c r="L88" t="inlineStr">
        <is>
          <t>-</t>
        </is>
      </c>
      <c r="M88" t="inlineStr">
        <is>
          <t>-</t>
        </is>
      </c>
      <c r="N88" t="inlineStr">
        <is>
          <t>-</t>
        </is>
      </c>
      <c r="O88" t="inlineStr">
        <is>
          <t>-</t>
        </is>
      </c>
    </row>
    <row r="89">
      <c r="A89" s="5" t="inlineStr">
        <is>
          <t>Gewinnwachstum 10J in %</t>
        </is>
      </c>
      <c r="B89" s="5" t="inlineStr">
        <is>
          <t>Earnings Growth 10Y in %</t>
        </is>
      </c>
      <c r="C89" t="n">
        <v>85.11</v>
      </c>
      <c r="D89" t="n">
        <v>114.03</v>
      </c>
      <c r="E89" t="n">
        <v>103.35</v>
      </c>
      <c r="F89" t="n">
        <v>102.62</v>
      </c>
      <c r="G89" t="inlineStr">
        <is>
          <t>-</t>
        </is>
      </c>
      <c r="H89" t="inlineStr">
        <is>
          <t>-</t>
        </is>
      </c>
      <c r="I89" t="inlineStr">
        <is>
          <t>-</t>
        </is>
      </c>
      <c r="J89" t="inlineStr">
        <is>
          <t>-</t>
        </is>
      </c>
      <c r="K89" t="inlineStr">
        <is>
          <t>-</t>
        </is>
      </c>
      <c r="L89" t="inlineStr">
        <is>
          <t>-</t>
        </is>
      </c>
      <c r="M89" t="inlineStr">
        <is>
          <t>-</t>
        </is>
      </c>
      <c r="N89" t="inlineStr">
        <is>
          <t>-</t>
        </is>
      </c>
      <c r="O89" t="inlineStr">
        <is>
          <t>-</t>
        </is>
      </c>
    </row>
    <row r="90">
      <c r="A90" s="5" t="inlineStr">
        <is>
          <t>PEG Ratio</t>
        </is>
      </c>
      <c r="B90" s="5" t="inlineStr">
        <is>
          <t>KGW Kurs/Gewinn/Wachstum</t>
        </is>
      </c>
      <c r="C90" t="n">
        <v>1.19</v>
      </c>
      <c r="D90" t="n">
        <v>0.4</v>
      </c>
      <c r="E90" t="n">
        <v>0.12</v>
      </c>
      <c r="F90" t="n">
        <v>0.15</v>
      </c>
      <c r="G90" t="n">
        <v>0.2</v>
      </c>
      <c r="H90" t="n">
        <v>0.14</v>
      </c>
      <c r="I90" t="n">
        <v>0.19</v>
      </c>
      <c r="J90" t="n">
        <v>2.13</v>
      </c>
      <c r="K90" t="n">
        <v>0.25</v>
      </c>
      <c r="L90" t="inlineStr">
        <is>
          <t>-</t>
        </is>
      </c>
      <c r="M90" t="inlineStr">
        <is>
          <t>-</t>
        </is>
      </c>
      <c r="N90" t="inlineStr">
        <is>
          <t>-</t>
        </is>
      </c>
      <c r="O90" t="inlineStr">
        <is>
          <t>-</t>
        </is>
      </c>
    </row>
    <row r="91">
      <c r="A91" s="5" t="inlineStr">
        <is>
          <t>EBIT-Wachstum 1J in %</t>
        </is>
      </c>
      <c r="B91" s="5" t="inlineStr">
        <is>
          <t>EBIT Growth 1Y in %</t>
        </is>
      </c>
      <c r="C91" t="n">
        <v>5.66</v>
      </c>
      <c r="D91" t="n">
        <v>-5.43</v>
      </c>
      <c r="E91" t="n">
        <v>8.74</v>
      </c>
      <c r="F91" t="n">
        <v>12.19</v>
      </c>
      <c r="G91" t="n">
        <v>36.76</v>
      </c>
      <c r="H91" t="n">
        <v>40.68</v>
      </c>
      <c r="I91" t="n">
        <v>187.07</v>
      </c>
      <c r="J91" t="n">
        <v>-48.9</v>
      </c>
      <c r="K91" t="n">
        <v>-26.82</v>
      </c>
      <c r="L91" t="n">
        <v>263.75</v>
      </c>
      <c r="M91" t="n">
        <v>-370.32</v>
      </c>
      <c r="N91" t="n">
        <v>-106.43</v>
      </c>
      <c r="O91" t="inlineStr">
        <is>
          <t>-</t>
        </is>
      </c>
    </row>
    <row r="92">
      <c r="A92" s="5" t="inlineStr">
        <is>
          <t>EBIT-Wachstum 3J in %</t>
        </is>
      </c>
      <c r="B92" s="5" t="inlineStr">
        <is>
          <t>EBIT Growth 3Y in %</t>
        </is>
      </c>
      <c r="C92" t="n">
        <v>2.99</v>
      </c>
      <c r="D92" t="n">
        <v>5.17</v>
      </c>
      <c r="E92" t="n">
        <v>19.23</v>
      </c>
      <c r="F92" t="n">
        <v>29.88</v>
      </c>
      <c r="G92" t="n">
        <v>88.17</v>
      </c>
      <c r="H92" t="n">
        <v>59.62</v>
      </c>
      <c r="I92" t="n">
        <v>37.12</v>
      </c>
      <c r="J92" t="n">
        <v>62.68</v>
      </c>
      <c r="K92" t="n">
        <v>-44.46</v>
      </c>
      <c r="L92" t="n">
        <v>-71</v>
      </c>
      <c r="M92" t="n">
        <v>-158.92</v>
      </c>
      <c r="N92" t="inlineStr">
        <is>
          <t>-</t>
        </is>
      </c>
      <c r="O92" t="inlineStr">
        <is>
          <t>-</t>
        </is>
      </c>
    </row>
    <row r="93">
      <c r="A93" s="5" t="inlineStr">
        <is>
          <t>EBIT-Wachstum 5J in %</t>
        </is>
      </c>
      <c r="B93" s="5" t="inlineStr">
        <is>
          <t>EBIT Growth 5Y in %</t>
        </is>
      </c>
      <c r="C93" t="n">
        <v>11.58</v>
      </c>
      <c r="D93" t="n">
        <v>18.59</v>
      </c>
      <c r="E93" t="n">
        <v>57.09</v>
      </c>
      <c r="F93" t="n">
        <v>45.56</v>
      </c>
      <c r="G93" t="n">
        <v>37.76</v>
      </c>
      <c r="H93" t="n">
        <v>83.16</v>
      </c>
      <c r="I93" t="n">
        <v>0.96</v>
      </c>
      <c r="J93" t="n">
        <v>-57.74</v>
      </c>
      <c r="K93" t="n">
        <v>-47.96</v>
      </c>
      <c r="L93" t="inlineStr">
        <is>
          <t>-</t>
        </is>
      </c>
      <c r="M93" t="inlineStr">
        <is>
          <t>-</t>
        </is>
      </c>
      <c r="N93" t="inlineStr">
        <is>
          <t>-</t>
        </is>
      </c>
      <c r="O93" t="inlineStr">
        <is>
          <t>-</t>
        </is>
      </c>
    </row>
    <row r="94">
      <c r="A94" s="5" t="inlineStr">
        <is>
          <t>EBIT-Wachstum 10J in %</t>
        </is>
      </c>
      <c r="B94" s="5" t="inlineStr">
        <is>
          <t>EBIT Growth 10Y in %</t>
        </is>
      </c>
      <c r="C94" t="n">
        <v>47.37</v>
      </c>
      <c r="D94" t="n">
        <v>9.77</v>
      </c>
      <c r="E94" t="n">
        <v>-0.33</v>
      </c>
      <c r="F94" t="n">
        <v>-1.2</v>
      </c>
      <c r="G94" t="inlineStr">
        <is>
          <t>-</t>
        </is>
      </c>
      <c r="H94" t="inlineStr">
        <is>
          <t>-</t>
        </is>
      </c>
      <c r="I94" t="inlineStr">
        <is>
          <t>-</t>
        </is>
      </c>
      <c r="J94" t="inlineStr">
        <is>
          <t>-</t>
        </is>
      </c>
      <c r="K94" t="inlineStr">
        <is>
          <t>-</t>
        </is>
      </c>
      <c r="L94" t="inlineStr">
        <is>
          <t>-</t>
        </is>
      </c>
      <c r="M94" t="inlineStr">
        <is>
          <t>-</t>
        </is>
      </c>
      <c r="N94" t="inlineStr">
        <is>
          <t>-</t>
        </is>
      </c>
      <c r="O94" t="inlineStr">
        <is>
          <t>-</t>
        </is>
      </c>
    </row>
    <row r="95">
      <c r="A95" s="5" t="inlineStr">
        <is>
          <t>Op.Cashflow Wachstum 1J in %</t>
        </is>
      </c>
      <c r="B95" s="5" t="inlineStr">
        <is>
          <t>Op.Cashflow Wachstum 1Y in %</t>
        </is>
      </c>
      <c r="C95" t="n">
        <v>-20.1</v>
      </c>
      <c r="D95" t="n">
        <v>-27.93</v>
      </c>
      <c r="E95" t="n">
        <v>-19.01</v>
      </c>
      <c r="F95" t="n">
        <v>-9.48</v>
      </c>
      <c r="G95" t="n">
        <v>43.16</v>
      </c>
      <c r="H95" t="n">
        <v>-47.56</v>
      </c>
      <c r="I95" t="n">
        <v>237.09</v>
      </c>
      <c r="J95" t="n">
        <v>20.28</v>
      </c>
      <c r="K95" t="n">
        <v>-58.67</v>
      </c>
      <c r="L95" t="n">
        <v>128.2</v>
      </c>
      <c r="M95" t="n">
        <v>143.35</v>
      </c>
      <c r="N95" t="n">
        <v>-60.63</v>
      </c>
      <c r="O95" t="inlineStr">
        <is>
          <t>-</t>
        </is>
      </c>
    </row>
    <row r="96">
      <c r="A96" s="5" t="inlineStr">
        <is>
          <t>Op.Cashflow Wachstum 3J in %</t>
        </is>
      </c>
      <c r="B96" s="5" t="inlineStr">
        <is>
          <t>Op.Cashflow Wachstum 3Y in %</t>
        </is>
      </c>
      <c r="C96" t="n">
        <v>-22.35</v>
      </c>
      <c r="D96" t="n">
        <v>-18.81</v>
      </c>
      <c r="E96" t="n">
        <v>4.89</v>
      </c>
      <c r="F96" t="n">
        <v>-4.63</v>
      </c>
      <c r="G96" t="n">
        <v>77.56</v>
      </c>
      <c r="H96" t="n">
        <v>69.94</v>
      </c>
      <c r="I96" t="n">
        <v>66.23</v>
      </c>
      <c r="J96" t="n">
        <v>29.94</v>
      </c>
      <c r="K96" t="n">
        <v>70.95999999999999</v>
      </c>
      <c r="L96" t="n">
        <v>70.31</v>
      </c>
      <c r="M96" t="n">
        <v>27.57</v>
      </c>
      <c r="N96" t="inlineStr">
        <is>
          <t>-</t>
        </is>
      </c>
      <c r="O96" t="inlineStr">
        <is>
          <t>-</t>
        </is>
      </c>
    </row>
    <row r="97">
      <c r="A97" s="5" t="inlineStr">
        <is>
          <t>Op.Cashflow Wachstum 5J in %</t>
        </is>
      </c>
      <c r="B97" s="5" t="inlineStr">
        <is>
          <t>Op.Cashflow Wachstum 5Y in %</t>
        </is>
      </c>
      <c r="C97" t="n">
        <v>-6.67</v>
      </c>
      <c r="D97" t="n">
        <v>-12.16</v>
      </c>
      <c r="E97" t="n">
        <v>40.84</v>
      </c>
      <c r="F97" t="n">
        <v>48.7</v>
      </c>
      <c r="G97" t="n">
        <v>38.86</v>
      </c>
      <c r="H97" t="n">
        <v>55.87</v>
      </c>
      <c r="I97" t="n">
        <v>94.05</v>
      </c>
      <c r="J97" t="n">
        <v>34.51</v>
      </c>
      <c r="K97" t="n">
        <v>30.45</v>
      </c>
      <c r="L97" t="inlineStr">
        <is>
          <t>-</t>
        </is>
      </c>
      <c r="M97" t="inlineStr">
        <is>
          <t>-</t>
        </is>
      </c>
      <c r="N97" t="inlineStr">
        <is>
          <t>-</t>
        </is>
      </c>
      <c r="O97" t="inlineStr">
        <is>
          <t>-</t>
        </is>
      </c>
    </row>
    <row r="98">
      <c r="A98" s="5" t="inlineStr">
        <is>
          <t>Op.Cashflow Wachstum 10J in %</t>
        </is>
      </c>
      <c r="B98" s="5" t="inlineStr">
        <is>
          <t>Op.Cashflow Wachstum 10Y in %</t>
        </is>
      </c>
      <c r="C98" t="n">
        <v>24.6</v>
      </c>
      <c r="D98" t="n">
        <v>40.94</v>
      </c>
      <c r="E98" t="n">
        <v>37.67</v>
      </c>
      <c r="F98" t="n">
        <v>39.57</v>
      </c>
      <c r="G98" t="inlineStr">
        <is>
          <t>-</t>
        </is>
      </c>
      <c r="H98" t="inlineStr">
        <is>
          <t>-</t>
        </is>
      </c>
      <c r="I98" t="inlineStr">
        <is>
          <t>-</t>
        </is>
      </c>
      <c r="J98" t="inlineStr">
        <is>
          <t>-</t>
        </is>
      </c>
      <c r="K98" t="inlineStr">
        <is>
          <t>-</t>
        </is>
      </c>
      <c r="L98" t="inlineStr">
        <is>
          <t>-</t>
        </is>
      </c>
      <c r="M98" t="inlineStr">
        <is>
          <t>-</t>
        </is>
      </c>
      <c r="N98" t="inlineStr">
        <is>
          <t>-</t>
        </is>
      </c>
      <c r="O98" t="inlineStr">
        <is>
          <t>-</t>
        </is>
      </c>
    </row>
    <row r="99">
      <c r="A99" s="5" t="inlineStr">
        <is>
          <t>Working Capital in Mio</t>
        </is>
      </c>
      <c r="B99" s="5" t="inlineStr">
        <is>
          <t>Working Capital in M</t>
        </is>
      </c>
      <c r="C99" t="n">
        <v>72</v>
      </c>
      <c r="D99" t="n">
        <v>534</v>
      </c>
      <c r="E99" t="n">
        <v>454.6</v>
      </c>
      <c r="F99" t="n">
        <v>595.5</v>
      </c>
      <c r="G99" t="n">
        <v>521.6</v>
      </c>
      <c r="H99" t="n">
        <v>313.5</v>
      </c>
      <c r="I99" t="n">
        <v>267</v>
      </c>
      <c r="J99" t="n">
        <v>-834.4</v>
      </c>
      <c r="K99" t="n">
        <v>775.7</v>
      </c>
      <c r="L99" t="n">
        <v>627.5</v>
      </c>
      <c r="M99" t="n">
        <v>500.6</v>
      </c>
      <c r="N99" t="n">
        <v>1355</v>
      </c>
      <c r="O99" t="n">
        <v>639.6</v>
      </c>
      <c r="P99" t="n">
        <v>639.6</v>
      </c>
    </row>
  </sheetData>
  <pageMargins bottom="1" footer="0.5" header="0.5" left="0.75" right="0.75" top="1"/>
</worksheet>
</file>

<file path=xl/worksheets/sheet21.xml><?xml version="1.0" encoding="utf-8"?>
<worksheet xmlns="http://schemas.openxmlformats.org/spreadsheetml/2006/main">
  <sheetPr>
    <outlinePr summaryBelow="1" summaryRight="1"/>
    <pageSetUpPr/>
  </sheetPr>
  <dimension ref="A1:P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 customWidth="1" max="13" min="13" width="8"/>
    <col customWidth="1" max="14" min="14" width="8"/>
    <col customWidth="1" max="15" min="15" width="8"/>
    <col customWidth="1" max="16" min="16" width="8"/>
  </cols>
  <sheetData>
    <row r="1">
      <c r="A1" s="1" t="inlineStr">
        <is>
          <t xml:space="preserve">RELX GROUP </t>
        </is>
      </c>
      <c r="B1" s="2" t="inlineStr">
        <is>
          <t>WKN: A0M95J  ISIN: GB00B2B0DG97  US-Symbol:RUKEF  Typ: Aktie</t>
        </is>
      </c>
      <c r="C1" s="2" t="inlineStr"/>
      <c r="D1" s="2" t="inlineStr"/>
      <c r="E1" s="2" t="inlineStr"/>
      <c r="F1" s="2">
        <f>HYPERLINK("aex_Stock_Data_EUR.xlsx#INDEX!A1",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+44-20-7166-5500</t>
        </is>
      </c>
      <c r="G4" t="inlineStr">
        <is>
          <t>13.02.2020</t>
        </is>
      </c>
      <c r="H4" t="inlineStr">
        <is>
          <t>Preliminary Results</t>
        </is>
      </c>
      <c r="J4" t="inlineStr">
        <is>
          <t>BlackRock Group</t>
        </is>
      </c>
      <c r="L4" t="inlineStr">
        <is>
          <t>7,84%</t>
        </is>
      </c>
    </row>
    <row r="5">
      <c r="A5" s="5" t="inlineStr">
        <is>
          <t>Ticker</t>
        </is>
      </c>
      <c r="B5" t="inlineStr">
        <is>
          <t>RDEB</t>
        </is>
      </c>
      <c r="C5" s="5" t="inlineStr">
        <is>
          <t>Fax</t>
        </is>
      </c>
      <c r="D5" s="5" t="inlineStr"/>
      <c r="E5" t="inlineStr">
        <is>
          <t>+44-20-7166-5799</t>
        </is>
      </c>
      <c r="G5" t="inlineStr">
        <is>
          <t>21.02.2020</t>
        </is>
      </c>
      <c r="H5" t="inlineStr">
        <is>
          <t>Publication Of Annual Report</t>
        </is>
      </c>
      <c r="J5" t="inlineStr">
        <is>
          <t>Invesco Limited</t>
        </is>
      </c>
      <c r="L5" t="inlineStr">
        <is>
          <t>4,99%</t>
        </is>
      </c>
    </row>
    <row r="6">
      <c r="A6" s="5" t="inlineStr">
        <is>
          <t>Gelistet Seit / Listed Since</t>
        </is>
      </c>
      <c r="B6" t="inlineStr">
        <is>
          <t>-</t>
        </is>
      </c>
      <c r="C6" s="5" t="inlineStr">
        <is>
          <t>Internet</t>
        </is>
      </c>
      <c r="D6" s="5" t="inlineStr"/>
      <c r="E6" t="inlineStr">
        <is>
          <t>http://www.relx.com/</t>
        </is>
      </c>
      <c r="G6" t="inlineStr">
        <is>
          <t>23.04.2020</t>
        </is>
      </c>
      <c r="H6" t="inlineStr">
        <is>
          <t>Annual General Meeting</t>
        </is>
      </c>
      <c r="J6" t="inlineStr">
        <is>
          <t>Freefloat</t>
        </is>
      </c>
      <c r="L6" t="inlineStr">
        <is>
          <t>87,17%</t>
        </is>
      </c>
    </row>
    <row r="7">
      <c r="A7" s="5" t="inlineStr">
        <is>
          <t>Nominalwert / Nominal Value</t>
        </is>
      </c>
      <c r="B7" t="inlineStr">
        <is>
          <t>-</t>
        </is>
      </c>
      <c r="C7" s="5" t="inlineStr">
        <is>
          <t>E-Mail</t>
        </is>
      </c>
      <c r="D7" s="5" t="inlineStr"/>
      <c r="E7" t="inlineStr">
        <is>
          <t>london@relx.com</t>
        </is>
      </c>
      <c r="G7" t="inlineStr">
        <is>
          <t>24.04.2020</t>
        </is>
      </c>
      <c r="H7" t="inlineStr">
        <is>
          <t>Ex Dividend</t>
        </is>
      </c>
    </row>
    <row r="8">
      <c r="A8" s="5" t="inlineStr">
        <is>
          <t>Land / Country</t>
        </is>
      </c>
      <c r="B8" t="inlineStr">
        <is>
          <t>Großbritannien</t>
        </is>
      </c>
      <c r="C8" s="5" t="inlineStr">
        <is>
          <t>Inv. Relations Telefon / Phone</t>
        </is>
      </c>
      <c r="D8" s="5" t="inlineStr"/>
      <c r="E8" t="inlineStr">
        <is>
          <t>+44-20-7166-5751</t>
        </is>
      </c>
      <c r="G8" t="inlineStr">
        <is>
          <t>28.05.2020</t>
        </is>
      </c>
      <c r="H8" t="inlineStr">
        <is>
          <t>Dividend Payout</t>
        </is>
      </c>
    </row>
    <row r="9">
      <c r="A9" s="5" t="inlineStr">
        <is>
          <t>Währung / Currency</t>
        </is>
      </c>
      <c r="B9" t="inlineStr">
        <is>
          <t>GBP</t>
        </is>
      </c>
      <c r="C9" s="5" t="inlineStr">
        <is>
          <t>Inv. Relations E-Mail</t>
        </is>
      </c>
      <c r="D9" s="5" t="inlineStr"/>
      <c r="E9" t="inlineStr">
        <is>
          <t>investor.relations@relx.com</t>
        </is>
      </c>
      <c r="G9" t="inlineStr">
        <is>
          <t>23.07.2020</t>
        </is>
      </c>
      <c r="H9" t="inlineStr">
        <is>
          <t>Score Half Year</t>
        </is>
      </c>
    </row>
    <row r="10">
      <c r="A10" s="5" t="inlineStr">
        <is>
          <t>Branche / Industry</t>
        </is>
      </c>
      <c r="B10" t="inlineStr">
        <is>
          <t>Print Media (Newspapers And Magazines)</t>
        </is>
      </c>
      <c r="C10" s="5" t="inlineStr">
        <is>
          <t>Kontaktperson / Contact Person</t>
        </is>
      </c>
      <c r="D10" s="5" t="inlineStr"/>
      <c r="E10" t="inlineStr">
        <is>
          <t>Colin Tennant</t>
        </is>
      </c>
    </row>
    <row r="11">
      <c r="A11" s="5" t="inlineStr">
        <is>
          <t>Sektor / Sector</t>
        </is>
      </c>
      <c r="B11" t="inlineStr">
        <is>
          <t>Media / Entertainment / Leisure</t>
        </is>
      </c>
    </row>
    <row r="12">
      <c r="A12" s="5" t="inlineStr">
        <is>
          <t>Typ / Genre</t>
        </is>
      </c>
      <c r="B12" t="inlineStr">
        <is>
          <t>Namensaktie</t>
        </is>
      </c>
    </row>
    <row r="13">
      <c r="A13" s="5" t="inlineStr">
        <is>
          <t>Adresse / Address</t>
        </is>
      </c>
      <c r="B13" t="inlineStr">
        <is>
          <t>RELX plc1-3 Strand  UK-London WC2N 5JR</t>
        </is>
      </c>
    </row>
    <row r="14">
      <c r="A14" s="5" t="inlineStr">
        <is>
          <t>Management</t>
        </is>
      </c>
      <c r="B14" t="inlineStr">
        <is>
          <t>Erik Engstrom, Nick Luff</t>
        </is>
      </c>
    </row>
    <row r="15">
      <c r="A15" s="5" t="inlineStr">
        <is>
          <t>Aufsichtsrat / Board</t>
        </is>
      </c>
      <c r="B15" t="inlineStr">
        <is>
          <t>Anthony Habgood, Erik Engstrom, Nick Luff, Dr Wolfhart Hauser, Adrian Hennah, Charlotte Hogg, Marike van Lier Lels, Robert MacLeod, Linda S. Sanford, Andrew Sukawaty, Suzanne Wood</t>
        </is>
      </c>
    </row>
    <row r="16">
      <c r="A16" s="5" t="inlineStr">
        <is>
          <t>Beschreibung</t>
        </is>
      </c>
      <c r="B16" t="inlineStr">
        <is>
          <t>RELX plc ist die britische Muttergesellschaft der RELX Group, einer der weltweit führenden Anbieter von Informationslösungen für Geschäftskunden. RELX plc und RELX NV sind zu 52.90% und 47.10% an der RELX Group beteiligt. Der Konzern ist in die Geschäftsfelder Wissenschaft, Technik und Medizin, Risikomanagement und Wirtschaftsinformationen, Recht und Ausstellungen gegliedert. Die Unternehmensgruppe verlegt Fachzeitschriften, wissenschaftliche Magazine und Fachbücher und bietet darüber hinaus Datenanalysen, Fachinformationen über Internetportale und Online-Informationsdatenbanken, Online-Tools und Marketinglösungen an. Die umfangreiche Produktpalette beinhaltet beispielsweise die Marken: Elsevier, RBI, Farmers Weekly, BankersAccuity, Cell, ScienceDirect, The Lancet, Accurint, LexisNexis, Estates Gazette, ICIS , Evolve , HESI und Embase. Des Weiteren organisiert der Konzern rund 500 internationale Ausstellungen und Konferenzen in mehr als 40 Ländern. RELX plc hat ihren Hauptsitz in London, UK. Copyright 2014 FINANCE BASE AG</t>
        </is>
      </c>
    </row>
    <row r="17">
      <c r="A17" s="5" t="inlineStr">
        <is>
          <t>Profile</t>
        </is>
      </c>
      <c r="B17" t="inlineStr">
        <is>
          <t>RELX plc is the UK parent company of Reed Elsevier plc, a leading global provider of information solutions to business customers. RELX plc and RELX NV holds 52.90% and 47.10% of the Reed Elsevier plc. The Group is divided into the business areas of science, technology and medicine, risk management and business information, legal and exhibitions. The group published journals, scientific magazines and textbooks and also offers data analysis, technical information via Internet portals and online information databases, online tools and marketing solutions. The extensive product range, for example, includes the brands: Elsevier, RBI, Farmers Weekly, BankersAccuity, Cell, Science Direct, The Lancet, Accurint, LexisNexis, Estates Gazette, ICIS, Evolve, HESI and Embase. The Group also organized some 500 international exhibitions and conferences in more than 40 countries. RELX plc is headquartered in London, UK.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GBP per  31.12</t>
        </is>
      </c>
      <c r="B19" s="5" t="inlineStr">
        <is>
          <t>Balance Sheet in M  GBP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7874</v>
      </c>
      <c r="D20" t="n">
        <v>7492</v>
      </c>
      <c r="E20" t="n">
        <v>7355</v>
      </c>
      <c r="F20" t="n">
        <v>6895</v>
      </c>
      <c r="G20" t="n">
        <v>5971</v>
      </c>
      <c r="H20" t="n">
        <v>5773</v>
      </c>
      <c r="I20" t="inlineStr">
        <is>
          <t>-</t>
        </is>
      </c>
      <c r="J20" t="inlineStr">
        <is>
          <t>-</t>
        </is>
      </c>
      <c r="K20" t="inlineStr">
        <is>
          <t>-</t>
        </is>
      </c>
      <c r="L20" t="inlineStr">
        <is>
          <t>-</t>
        </is>
      </c>
      <c r="M20" t="inlineStr">
        <is>
          <t>-</t>
        </is>
      </c>
      <c r="N20" t="inlineStr">
        <is>
          <t>-</t>
        </is>
      </c>
      <c r="O20" t="inlineStr">
        <is>
          <t>-</t>
        </is>
      </c>
      <c r="P20" t="inlineStr">
        <is>
          <t>-</t>
        </is>
      </c>
    </row>
    <row r="21">
      <c r="A21" s="5" t="inlineStr">
        <is>
          <t>Bruttoergebnis vom Umsatz</t>
        </is>
      </c>
      <c r="B21" s="5" t="inlineStr">
        <is>
          <t>Gross Profit</t>
        </is>
      </c>
      <c r="C21" t="n">
        <v>5119</v>
      </c>
      <c r="D21" t="n">
        <v>4848</v>
      </c>
      <c r="E21" t="n">
        <v>4724</v>
      </c>
      <c r="F21" t="n">
        <v>4407</v>
      </c>
      <c r="G21" t="n">
        <v>3842</v>
      </c>
      <c r="H21" t="n">
        <v>3767</v>
      </c>
      <c r="I21" t="inlineStr">
        <is>
          <t>-</t>
        </is>
      </c>
      <c r="J21" t="inlineStr">
        <is>
          <t>-</t>
        </is>
      </c>
      <c r="K21" t="inlineStr">
        <is>
          <t>-</t>
        </is>
      </c>
      <c r="L21" t="inlineStr">
        <is>
          <t>-</t>
        </is>
      </c>
      <c r="M21" t="inlineStr">
        <is>
          <t>-</t>
        </is>
      </c>
      <c r="N21" t="inlineStr">
        <is>
          <t>-</t>
        </is>
      </c>
      <c r="O21" t="inlineStr">
        <is>
          <t>-</t>
        </is>
      </c>
      <c r="P21" t="inlineStr">
        <is>
          <t>-</t>
        </is>
      </c>
    </row>
    <row r="22">
      <c r="A22" s="5" t="inlineStr">
        <is>
          <t>Operatives Ergebnis (EBIT)</t>
        </is>
      </c>
      <c r="B22" s="5" t="inlineStr">
        <is>
          <t>EBIT Earning Before Interest &amp; Tax</t>
        </is>
      </c>
      <c r="C22" t="n">
        <v>2101</v>
      </c>
      <c r="D22" t="n">
        <v>1964</v>
      </c>
      <c r="E22" t="n">
        <v>1905</v>
      </c>
      <c r="F22" t="n">
        <v>1708</v>
      </c>
      <c r="G22" t="n">
        <v>1497</v>
      </c>
      <c r="H22" t="n">
        <v>1402</v>
      </c>
      <c r="I22" t="inlineStr">
        <is>
          <t>-</t>
        </is>
      </c>
      <c r="J22" t="inlineStr">
        <is>
          <t>-</t>
        </is>
      </c>
      <c r="K22" t="inlineStr">
        <is>
          <t>-</t>
        </is>
      </c>
      <c r="L22" t="inlineStr">
        <is>
          <t>-</t>
        </is>
      </c>
      <c r="M22" t="inlineStr">
        <is>
          <t>-</t>
        </is>
      </c>
      <c r="N22" t="inlineStr">
        <is>
          <t>-</t>
        </is>
      </c>
      <c r="O22" t="inlineStr">
        <is>
          <t>-</t>
        </is>
      </c>
      <c r="P22" t="inlineStr">
        <is>
          <t>-</t>
        </is>
      </c>
    </row>
    <row r="23">
      <c r="A23" s="5" t="inlineStr">
        <is>
          <t>Finanzergebnis</t>
        </is>
      </c>
      <c r="B23" s="5" t="inlineStr">
        <is>
          <t>Financial Result</t>
        </is>
      </c>
      <c r="C23" t="n">
        <v>-254</v>
      </c>
      <c r="D23" t="n">
        <v>-244</v>
      </c>
      <c r="E23" t="n">
        <v>-171</v>
      </c>
      <c r="F23" t="n">
        <v>-235</v>
      </c>
      <c r="G23" t="n">
        <v>-185</v>
      </c>
      <c r="H23" t="n">
        <v>-173</v>
      </c>
      <c r="I23" t="inlineStr">
        <is>
          <t>-</t>
        </is>
      </c>
      <c r="J23" t="inlineStr">
        <is>
          <t>-</t>
        </is>
      </c>
      <c r="K23" t="inlineStr">
        <is>
          <t>-</t>
        </is>
      </c>
      <c r="L23" t="inlineStr">
        <is>
          <t>-</t>
        </is>
      </c>
      <c r="M23" t="inlineStr">
        <is>
          <t>-</t>
        </is>
      </c>
      <c r="N23" t="inlineStr">
        <is>
          <t>-</t>
        </is>
      </c>
      <c r="O23" t="inlineStr">
        <is>
          <t>-</t>
        </is>
      </c>
      <c r="P23" t="inlineStr">
        <is>
          <t>-</t>
        </is>
      </c>
    </row>
    <row r="24">
      <c r="A24" s="5" t="inlineStr">
        <is>
          <t>Ergebnis vor Steuer (EBT)</t>
        </is>
      </c>
      <c r="B24" s="5" t="inlineStr">
        <is>
          <t>EBT Earning Before Tax</t>
        </is>
      </c>
      <c r="C24" t="n">
        <v>1847</v>
      </c>
      <c r="D24" t="n">
        <v>1720</v>
      </c>
      <c r="E24" t="n">
        <v>1734</v>
      </c>
      <c r="F24" t="n">
        <v>1473</v>
      </c>
      <c r="G24" t="n">
        <v>1312</v>
      </c>
      <c r="H24" t="n">
        <v>1229</v>
      </c>
      <c r="I24" t="inlineStr">
        <is>
          <t>-</t>
        </is>
      </c>
      <c r="J24" t="inlineStr">
        <is>
          <t>-</t>
        </is>
      </c>
      <c r="K24" t="inlineStr">
        <is>
          <t>-</t>
        </is>
      </c>
      <c r="L24" t="inlineStr">
        <is>
          <t>-</t>
        </is>
      </c>
      <c r="M24" t="inlineStr">
        <is>
          <t>-</t>
        </is>
      </c>
      <c r="N24" t="inlineStr">
        <is>
          <t>-</t>
        </is>
      </c>
      <c r="O24" t="inlineStr">
        <is>
          <t>-</t>
        </is>
      </c>
      <c r="P24" t="inlineStr">
        <is>
          <t>-</t>
        </is>
      </c>
    </row>
    <row r="25">
      <c r="A25" s="5" t="inlineStr">
        <is>
          <t>Steuern auf Einkommen und Ertrag</t>
        </is>
      </c>
      <c r="B25" s="5" t="inlineStr">
        <is>
          <t>Taxes on income and earnings</t>
        </is>
      </c>
      <c r="C25" t="n">
        <v>338</v>
      </c>
      <c r="D25" t="n">
        <v>292</v>
      </c>
      <c r="E25" t="n">
        <v>67</v>
      </c>
      <c r="F25" t="n">
        <v>304</v>
      </c>
      <c r="G25" t="n">
        <v>298</v>
      </c>
      <c r="H25" t="n">
        <v>269</v>
      </c>
      <c r="I25" t="inlineStr">
        <is>
          <t>-</t>
        </is>
      </c>
      <c r="J25" t="inlineStr">
        <is>
          <t>-</t>
        </is>
      </c>
      <c r="K25" t="inlineStr">
        <is>
          <t>-</t>
        </is>
      </c>
      <c r="L25" t="inlineStr">
        <is>
          <t>-</t>
        </is>
      </c>
      <c r="M25" t="inlineStr">
        <is>
          <t>-</t>
        </is>
      </c>
      <c r="N25" t="inlineStr">
        <is>
          <t>-</t>
        </is>
      </c>
      <c r="O25" t="inlineStr">
        <is>
          <t>-</t>
        </is>
      </c>
      <c r="P25" t="inlineStr">
        <is>
          <t>-</t>
        </is>
      </c>
    </row>
    <row r="26">
      <c r="A26" s="5" t="inlineStr">
        <is>
          <t>Ergebnis nach Steuer</t>
        </is>
      </c>
      <c r="B26" s="5" t="inlineStr">
        <is>
          <t>Earnings after tax</t>
        </is>
      </c>
      <c r="C26" t="n">
        <v>1509</v>
      </c>
      <c r="D26" t="n">
        <v>1428</v>
      </c>
      <c r="E26" t="n">
        <v>1667</v>
      </c>
      <c r="F26" t="n">
        <v>1169</v>
      </c>
      <c r="G26" t="n">
        <v>1014</v>
      </c>
      <c r="H26" t="n">
        <v>960</v>
      </c>
      <c r="I26" t="inlineStr">
        <is>
          <t>-</t>
        </is>
      </c>
      <c r="J26" t="inlineStr">
        <is>
          <t>-</t>
        </is>
      </c>
      <c r="K26" t="inlineStr">
        <is>
          <t>-</t>
        </is>
      </c>
      <c r="L26" t="inlineStr">
        <is>
          <t>-</t>
        </is>
      </c>
      <c r="M26" t="inlineStr">
        <is>
          <t>-</t>
        </is>
      </c>
      <c r="N26" t="inlineStr">
        <is>
          <t>-</t>
        </is>
      </c>
      <c r="O26" t="inlineStr">
        <is>
          <t>-</t>
        </is>
      </c>
      <c r="P26" t="inlineStr">
        <is>
          <t>-</t>
        </is>
      </c>
    </row>
    <row r="27">
      <c r="A27" s="5" t="inlineStr">
        <is>
          <t>Minderheitenanteil</t>
        </is>
      </c>
      <c r="B27" s="5" t="inlineStr">
        <is>
          <t>Minority Share</t>
        </is>
      </c>
      <c r="C27" t="n">
        <v>-4</v>
      </c>
      <c r="D27" t="n">
        <v>-6</v>
      </c>
      <c r="E27" t="n">
        <v>-8</v>
      </c>
      <c r="F27" t="n">
        <v>-8</v>
      </c>
      <c r="G27" t="n">
        <v>-6</v>
      </c>
      <c r="H27" t="n">
        <v>-5</v>
      </c>
      <c r="I27" t="inlineStr">
        <is>
          <t>-</t>
        </is>
      </c>
      <c r="J27" t="inlineStr">
        <is>
          <t>-</t>
        </is>
      </c>
      <c r="K27" t="inlineStr">
        <is>
          <t>-</t>
        </is>
      </c>
      <c r="L27" t="inlineStr">
        <is>
          <t>-</t>
        </is>
      </c>
      <c r="M27" t="inlineStr">
        <is>
          <t>-</t>
        </is>
      </c>
      <c r="N27" t="inlineStr">
        <is>
          <t>-</t>
        </is>
      </c>
      <c r="O27" t="inlineStr">
        <is>
          <t>-</t>
        </is>
      </c>
      <c r="P27" t="inlineStr">
        <is>
          <t>-</t>
        </is>
      </c>
    </row>
    <row r="28">
      <c r="A28" s="5" t="inlineStr">
        <is>
          <t>Jahresüberschuss/-fehlbetrag</t>
        </is>
      </c>
      <c r="B28" s="5" t="inlineStr">
        <is>
          <t>Net Profit</t>
        </is>
      </c>
      <c r="C28" t="n">
        <v>1505</v>
      </c>
      <c r="D28" t="n">
        <v>1422</v>
      </c>
      <c r="E28" t="n">
        <v>1659</v>
      </c>
      <c r="F28" t="n">
        <v>1161</v>
      </c>
      <c r="G28" t="n">
        <v>1008</v>
      </c>
      <c r="H28" t="n">
        <v>955</v>
      </c>
      <c r="I28" t="inlineStr">
        <is>
          <t>-</t>
        </is>
      </c>
      <c r="J28" t="inlineStr">
        <is>
          <t>-</t>
        </is>
      </c>
      <c r="K28" t="inlineStr">
        <is>
          <t>-</t>
        </is>
      </c>
      <c r="L28" t="inlineStr">
        <is>
          <t>-</t>
        </is>
      </c>
      <c r="M28" t="inlineStr">
        <is>
          <t>-</t>
        </is>
      </c>
      <c r="N28" t="inlineStr">
        <is>
          <t>-</t>
        </is>
      </c>
      <c r="O28" t="inlineStr">
        <is>
          <t>-</t>
        </is>
      </c>
      <c r="P28" t="inlineStr">
        <is>
          <t>-</t>
        </is>
      </c>
    </row>
    <row r="29">
      <c r="A29" s="5" t="inlineStr">
        <is>
          <t>Summe Umlaufvermögen</t>
        </is>
      </c>
      <c r="B29" s="5" t="inlineStr">
        <is>
          <t>Current Assets</t>
        </is>
      </c>
      <c r="C29" t="n">
        <v>2445</v>
      </c>
      <c r="D29" t="n">
        <v>2351</v>
      </c>
      <c r="E29" t="n">
        <v>2159</v>
      </c>
      <c r="F29" t="n">
        <v>2347</v>
      </c>
      <c r="G29" t="n">
        <v>1912</v>
      </c>
      <c r="H29" t="n">
        <v>1936</v>
      </c>
      <c r="I29" t="inlineStr">
        <is>
          <t>-</t>
        </is>
      </c>
      <c r="J29" t="inlineStr">
        <is>
          <t>-</t>
        </is>
      </c>
      <c r="K29" t="inlineStr">
        <is>
          <t>-</t>
        </is>
      </c>
      <c r="L29" t="inlineStr">
        <is>
          <t>-</t>
        </is>
      </c>
      <c r="M29" t="inlineStr">
        <is>
          <t>-</t>
        </is>
      </c>
      <c r="N29" t="inlineStr">
        <is>
          <t>-</t>
        </is>
      </c>
      <c r="O29" t="inlineStr">
        <is>
          <t>-</t>
        </is>
      </c>
      <c r="P29" t="inlineStr">
        <is>
          <t>-</t>
        </is>
      </c>
    </row>
    <row r="30">
      <c r="A30" s="5" t="inlineStr">
        <is>
          <t>Summe Anlagevermögen</t>
        </is>
      </c>
      <c r="B30" s="5" t="inlineStr">
        <is>
          <t>Fixed Assets</t>
        </is>
      </c>
      <c r="C30" t="n">
        <v>11344</v>
      </c>
      <c r="D30" t="n">
        <v>11648</v>
      </c>
      <c r="E30" t="n">
        <v>10124</v>
      </c>
      <c r="F30" t="n">
        <v>10976</v>
      </c>
      <c r="G30" t="n">
        <v>9273</v>
      </c>
      <c r="H30" t="n">
        <v>9151</v>
      </c>
      <c r="I30" t="inlineStr">
        <is>
          <t>-</t>
        </is>
      </c>
      <c r="J30" t="inlineStr">
        <is>
          <t>-</t>
        </is>
      </c>
      <c r="K30" t="inlineStr">
        <is>
          <t>-</t>
        </is>
      </c>
      <c r="L30" t="inlineStr">
        <is>
          <t>-</t>
        </is>
      </c>
      <c r="M30" t="inlineStr">
        <is>
          <t>-</t>
        </is>
      </c>
      <c r="N30" t="inlineStr">
        <is>
          <t>-</t>
        </is>
      </c>
      <c r="O30" t="inlineStr">
        <is>
          <t>-</t>
        </is>
      </c>
      <c r="P30" t="inlineStr">
        <is>
          <t>-</t>
        </is>
      </c>
    </row>
    <row r="31">
      <c r="A31" s="5" t="inlineStr">
        <is>
          <t>Summe Aktiva</t>
        </is>
      </c>
      <c r="B31" s="5" t="inlineStr">
        <is>
          <t>Total Assets</t>
        </is>
      </c>
      <c r="C31" t="n">
        <v>13789</v>
      </c>
      <c r="D31" t="n">
        <v>13999</v>
      </c>
      <c r="E31" t="n">
        <v>12283</v>
      </c>
      <c r="F31" t="n">
        <v>13323</v>
      </c>
      <c r="G31" t="n">
        <v>11185</v>
      </c>
      <c r="H31" t="n">
        <v>11087</v>
      </c>
      <c r="I31" t="inlineStr">
        <is>
          <t>-</t>
        </is>
      </c>
      <c r="J31" t="inlineStr">
        <is>
          <t>-</t>
        </is>
      </c>
      <c r="K31" t="inlineStr">
        <is>
          <t>-</t>
        </is>
      </c>
      <c r="L31" t="inlineStr">
        <is>
          <t>-</t>
        </is>
      </c>
      <c r="M31" t="inlineStr">
        <is>
          <t>-</t>
        </is>
      </c>
      <c r="N31" t="inlineStr">
        <is>
          <t>-</t>
        </is>
      </c>
      <c r="O31" t="inlineStr">
        <is>
          <t>-</t>
        </is>
      </c>
      <c r="P31" t="inlineStr">
        <is>
          <t>-</t>
        </is>
      </c>
    </row>
    <row r="32">
      <c r="A32" s="5" t="inlineStr">
        <is>
          <t>Summe kurzfristiges Fremdkapital</t>
        </is>
      </c>
      <c r="B32" s="5" t="inlineStr">
        <is>
          <t>Short-Term Debt</t>
        </is>
      </c>
      <c r="C32" t="n">
        <v>5947</v>
      </c>
      <c r="D32" t="n">
        <v>5321</v>
      </c>
      <c r="E32" t="n">
        <v>4526</v>
      </c>
      <c r="F32" t="n">
        <v>5304</v>
      </c>
      <c r="G32" t="n">
        <v>4176</v>
      </c>
      <c r="H32" t="n">
        <v>3936</v>
      </c>
      <c r="I32" t="inlineStr">
        <is>
          <t>-</t>
        </is>
      </c>
      <c r="J32" t="inlineStr">
        <is>
          <t>-</t>
        </is>
      </c>
      <c r="K32" t="inlineStr">
        <is>
          <t>-</t>
        </is>
      </c>
      <c r="L32" t="inlineStr">
        <is>
          <t>-</t>
        </is>
      </c>
      <c r="M32" t="inlineStr">
        <is>
          <t>-</t>
        </is>
      </c>
      <c r="N32" t="inlineStr">
        <is>
          <t>-</t>
        </is>
      </c>
      <c r="O32" t="inlineStr">
        <is>
          <t>-</t>
        </is>
      </c>
      <c r="P32" t="inlineStr">
        <is>
          <t>-</t>
        </is>
      </c>
    </row>
    <row r="33">
      <c r="A33" s="5" t="inlineStr">
        <is>
          <t>Summe langfristiges Fremdkapital</t>
        </is>
      </c>
      <c r="B33" s="5" t="inlineStr">
        <is>
          <t>Long-Term Debt</t>
        </is>
      </c>
      <c r="C33" t="n">
        <v>5652</v>
      </c>
      <c r="D33" t="n">
        <v>6319</v>
      </c>
      <c r="E33" t="n">
        <v>5383</v>
      </c>
      <c r="F33" t="n">
        <v>5661</v>
      </c>
      <c r="G33" t="n">
        <v>4831</v>
      </c>
      <c r="H33" t="n">
        <v>5014</v>
      </c>
      <c r="I33" t="inlineStr">
        <is>
          <t>-</t>
        </is>
      </c>
      <c r="J33" t="inlineStr">
        <is>
          <t>-</t>
        </is>
      </c>
      <c r="K33" t="inlineStr">
        <is>
          <t>-</t>
        </is>
      </c>
      <c r="L33" t="inlineStr">
        <is>
          <t>-</t>
        </is>
      </c>
      <c r="M33" t="inlineStr">
        <is>
          <t>-</t>
        </is>
      </c>
      <c r="N33" t="inlineStr">
        <is>
          <t>-</t>
        </is>
      </c>
      <c r="O33" t="inlineStr">
        <is>
          <t>-</t>
        </is>
      </c>
      <c r="P33" t="inlineStr">
        <is>
          <t>-</t>
        </is>
      </c>
    </row>
    <row r="34">
      <c r="A34" s="5" t="inlineStr">
        <is>
          <t>Summe Fremdkapital</t>
        </is>
      </c>
      <c r="B34" s="5" t="inlineStr">
        <is>
          <t>Total Liabilities</t>
        </is>
      </c>
      <c r="C34" t="n">
        <v>11599</v>
      </c>
      <c r="D34" t="n">
        <v>11640</v>
      </c>
      <c r="E34" t="n">
        <v>9909</v>
      </c>
      <c r="F34" t="n">
        <v>10965</v>
      </c>
      <c r="G34" t="n">
        <v>9007</v>
      </c>
      <c r="H34" t="n">
        <v>8950</v>
      </c>
      <c r="I34" t="inlineStr">
        <is>
          <t>-</t>
        </is>
      </c>
      <c r="J34" t="inlineStr">
        <is>
          <t>-</t>
        </is>
      </c>
      <c r="K34" t="inlineStr">
        <is>
          <t>-</t>
        </is>
      </c>
      <c r="L34" t="inlineStr">
        <is>
          <t>-</t>
        </is>
      </c>
      <c r="M34" t="inlineStr">
        <is>
          <t>-</t>
        </is>
      </c>
      <c r="N34" t="inlineStr">
        <is>
          <t>-</t>
        </is>
      </c>
      <c r="O34" t="inlineStr">
        <is>
          <t>-</t>
        </is>
      </c>
      <c r="P34" t="inlineStr">
        <is>
          <t>-</t>
        </is>
      </c>
    </row>
    <row r="35">
      <c r="A35" s="5" t="inlineStr">
        <is>
          <t>Minderheitenanteil</t>
        </is>
      </c>
      <c r="B35" s="5" t="inlineStr">
        <is>
          <t>Minority Share</t>
        </is>
      </c>
      <c r="C35" t="n">
        <v>24</v>
      </c>
      <c r="D35" t="n">
        <v>30</v>
      </c>
      <c r="E35" t="n">
        <v>21</v>
      </c>
      <c r="F35" t="n">
        <v>38</v>
      </c>
      <c r="G35" t="n">
        <v>34</v>
      </c>
      <c r="H35" t="n">
        <v>31</v>
      </c>
      <c r="I35" t="inlineStr">
        <is>
          <t>-</t>
        </is>
      </c>
      <c r="J35" t="inlineStr">
        <is>
          <t>-</t>
        </is>
      </c>
      <c r="K35" t="inlineStr">
        <is>
          <t>-</t>
        </is>
      </c>
      <c r="L35" t="inlineStr">
        <is>
          <t>-</t>
        </is>
      </c>
      <c r="M35" t="inlineStr">
        <is>
          <t>-</t>
        </is>
      </c>
      <c r="N35" t="inlineStr">
        <is>
          <t>-</t>
        </is>
      </c>
      <c r="O35" t="inlineStr">
        <is>
          <t>-</t>
        </is>
      </c>
      <c r="P35" t="inlineStr">
        <is>
          <t>-</t>
        </is>
      </c>
    </row>
    <row r="36">
      <c r="A36" s="5" t="inlineStr">
        <is>
          <t>Summe Eigenkapital</t>
        </is>
      </c>
      <c r="B36" s="5" t="inlineStr">
        <is>
          <t>Equity</t>
        </is>
      </c>
      <c r="C36" t="n">
        <v>2166</v>
      </c>
      <c r="D36" t="n">
        <v>2329</v>
      </c>
      <c r="E36" t="n">
        <v>2353</v>
      </c>
      <c r="F36" t="n">
        <v>2320</v>
      </c>
      <c r="G36" t="n">
        <v>2144</v>
      </c>
      <c r="H36" t="n">
        <v>2106</v>
      </c>
      <c r="I36" t="inlineStr">
        <is>
          <t>-</t>
        </is>
      </c>
      <c r="J36" t="inlineStr">
        <is>
          <t>-</t>
        </is>
      </c>
      <c r="K36" t="inlineStr">
        <is>
          <t>-</t>
        </is>
      </c>
      <c r="L36" t="inlineStr">
        <is>
          <t>-</t>
        </is>
      </c>
      <c r="M36" t="inlineStr">
        <is>
          <t>-</t>
        </is>
      </c>
      <c r="N36" t="inlineStr">
        <is>
          <t>-</t>
        </is>
      </c>
      <c r="O36" t="inlineStr">
        <is>
          <t>-</t>
        </is>
      </c>
      <c r="P36" t="inlineStr">
        <is>
          <t>-</t>
        </is>
      </c>
    </row>
    <row r="37">
      <c r="A37" s="5" t="inlineStr">
        <is>
          <t>Summe Passiva</t>
        </is>
      </c>
      <c r="B37" s="5" t="inlineStr">
        <is>
          <t>Liabilities &amp; Shareholder Equity</t>
        </is>
      </c>
      <c r="C37" t="n">
        <v>13789</v>
      </c>
      <c r="D37" t="n">
        <v>13999</v>
      </c>
      <c r="E37" t="n">
        <v>12283</v>
      </c>
      <c r="F37" t="n">
        <v>13323</v>
      </c>
      <c r="G37" t="n">
        <v>11185</v>
      </c>
      <c r="H37" t="n">
        <v>11087</v>
      </c>
      <c r="I37" t="inlineStr">
        <is>
          <t>-</t>
        </is>
      </c>
      <c r="J37" t="inlineStr">
        <is>
          <t>-</t>
        </is>
      </c>
      <c r="K37" t="inlineStr">
        <is>
          <t>-</t>
        </is>
      </c>
      <c r="L37" t="inlineStr">
        <is>
          <t>-</t>
        </is>
      </c>
      <c r="M37" t="inlineStr">
        <is>
          <t>-</t>
        </is>
      </c>
      <c r="N37" t="inlineStr">
        <is>
          <t>-</t>
        </is>
      </c>
      <c r="O37" t="inlineStr">
        <is>
          <t>-</t>
        </is>
      </c>
      <c r="P37" t="inlineStr">
        <is>
          <t>-</t>
        </is>
      </c>
    </row>
    <row r="38">
      <c r="A38" s="5" t="inlineStr">
        <is>
          <t>Mio.Aktien im Umlauf</t>
        </is>
      </c>
      <c r="B38" s="5" t="inlineStr">
        <is>
          <t>Million shares outstanding</t>
        </is>
      </c>
      <c r="C38" t="n">
        <v>1932</v>
      </c>
      <c r="D38" t="n">
        <v>1962</v>
      </c>
      <c r="E38" t="n">
        <v>2124</v>
      </c>
      <c r="F38" t="n">
        <v>2164</v>
      </c>
      <c r="G38" t="n">
        <v>2224</v>
      </c>
      <c r="H38" t="inlineStr">
        <is>
          <t>-</t>
        </is>
      </c>
      <c r="I38" t="inlineStr">
        <is>
          <t>-</t>
        </is>
      </c>
      <c r="J38" t="inlineStr">
        <is>
          <t>-</t>
        </is>
      </c>
      <c r="K38" t="inlineStr">
        <is>
          <t>-</t>
        </is>
      </c>
      <c r="L38" t="inlineStr">
        <is>
          <t>-</t>
        </is>
      </c>
      <c r="M38" t="inlineStr">
        <is>
          <t>-</t>
        </is>
      </c>
      <c r="N38" t="inlineStr">
        <is>
          <t>-</t>
        </is>
      </c>
      <c r="O38" t="inlineStr">
        <is>
          <t>-</t>
        </is>
      </c>
      <c r="P38" t="inlineStr">
        <is>
          <t>-</t>
        </is>
      </c>
    </row>
    <row r="39">
      <c r="A39" s="5" t="inlineStr">
        <is>
          <t>Mio.Aktien im Umlauf</t>
        </is>
      </c>
      <c r="B39" s="5" t="inlineStr">
        <is>
          <t>Million shares outstanding</t>
        </is>
      </c>
      <c r="C39" t="n">
        <v>1932</v>
      </c>
      <c r="D39" t="n">
        <v>1962</v>
      </c>
      <c r="E39" t="n">
        <v>1124</v>
      </c>
      <c r="F39" t="n">
        <v>1144</v>
      </c>
      <c r="G39" t="n">
        <v>1176</v>
      </c>
      <c r="H39" t="n">
        <v>1205</v>
      </c>
      <c r="I39" t="n">
        <v>1267</v>
      </c>
      <c r="J39" t="n">
        <v>1258</v>
      </c>
      <c r="K39" t="n">
        <v>1251</v>
      </c>
      <c r="L39" t="n">
        <v>1249</v>
      </c>
      <c r="M39" t="n">
        <v>1247</v>
      </c>
      <c r="N39" t="inlineStr">
        <is>
          <t>-</t>
        </is>
      </c>
      <c r="O39" t="inlineStr">
        <is>
          <t>-</t>
        </is>
      </c>
      <c r="P39" t="inlineStr">
        <is>
          <t>-</t>
        </is>
      </c>
    </row>
    <row r="40">
      <c r="A40" s="5" t="inlineStr">
        <is>
          <t>Ergebnis je Aktie (brutto)</t>
        </is>
      </c>
      <c r="B40" s="5" t="inlineStr">
        <is>
          <t>Earnings per share</t>
        </is>
      </c>
      <c r="C40" t="n">
        <v>0.96</v>
      </c>
      <c r="D40" t="n">
        <v>0.88</v>
      </c>
      <c r="E40" t="n">
        <v>0.82</v>
      </c>
      <c r="F40" t="n">
        <v>0.68</v>
      </c>
      <c r="G40" t="n">
        <v>0.59</v>
      </c>
      <c r="H40" t="inlineStr">
        <is>
          <t>-</t>
        </is>
      </c>
      <c r="I40" t="inlineStr">
        <is>
          <t>-</t>
        </is>
      </c>
      <c r="J40" t="inlineStr">
        <is>
          <t>-</t>
        </is>
      </c>
      <c r="K40" t="inlineStr">
        <is>
          <t>-</t>
        </is>
      </c>
      <c r="L40" t="inlineStr">
        <is>
          <t>-</t>
        </is>
      </c>
      <c r="M40" t="inlineStr">
        <is>
          <t>-</t>
        </is>
      </c>
      <c r="N40" t="inlineStr">
        <is>
          <t>-</t>
        </is>
      </c>
      <c r="O40" t="inlineStr">
        <is>
          <t>-</t>
        </is>
      </c>
      <c r="P40" t="inlineStr">
        <is>
          <t>-</t>
        </is>
      </c>
    </row>
    <row r="41">
      <c r="A41" s="5" t="inlineStr">
        <is>
          <t>Ergebnis je Aktie (unverwässert)</t>
        </is>
      </c>
      <c r="B41" s="5" t="inlineStr">
        <is>
          <t>Basic Earnings per share</t>
        </is>
      </c>
      <c r="C41" t="n">
        <v>0.77</v>
      </c>
      <c r="D41" t="n">
        <v>0.72</v>
      </c>
      <c r="E41" t="n">
        <v>0.82</v>
      </c>
      <c r="F41" t="n">
        <v>0.5600000000000001</v>
      </c>
      <c r="G41" t="n">
        <v>0.46</v>
      </c>
      <c r="H41" t="n">
        <v>0.43</v>
      </c>
      <c r="I41" t="n">
        <v>0.49</v>
      </c>
      <c r="J41" t="n">
        <v>0.46</v>
      </c>
      <c r="K41" t="n">
        <v>0.32</v>
      </c>
      <c r="L41" t="n">
        <v>0.27</v>
      </c>
      <c r="M41" t="n">
        <v>0.17</v>
      </c>
      <c r="N41" t="inlineStr">
        <is>
          <t>-</t>
        </is>
      </c>
      <c r="O41" t="inlineStr">
        <is>
          <t>-</t>
        </is>
      </c>
      <c r="P41" t="inlineStr">
        <is>
          <t>-</t>
        </is>
      </c>
    </row>
    <row r="42">
      <c r="A42" s="5" t="inlineStr">
        <is>
          <t>Ergebnis je Aktie (verwässert)</t>
        </is>
      </c>
      <c r="B42" s="5" t="inlineStr">
        <is>
          <t>Diluted Earnings per share</t>
        </is>
      </c>
      <c r="C42" t="n">
        <v>0.77</v>
      </c>
      <c r="D42" t="n">
        <v>0.71</v>
      </c>
      <c r="E42" t="n">
        <v>0.82</v>
      </c>
      <c r="F42" t="n">
        <v>0.5600000000000001</v>
      </c>
      <c r="G42" t="n">
        <v>0.46</v>
      </c>
      <c r="H42" t="n">
        <v>0.43</v>
      </c>
      <c r="I42" t="n">
        <v>0.48</v>
      </c>
      <c r="J42" t="n">
        <v>0.45</v>
      </c>
      <c r="K42" t="n">
        <v>0.32</v>
      </c>
      <c r="L42" t="n">
        <v>0.27</v>
      </c>
      <c r="M42" t="n">
        <v>0.17</v>
      </c>
      <c r="N42" t="inlineStr">
        <is>
          <t>-</t>
        </is>
      </c>
      <c r="O42" t="inlineStr">
        <is>
          <t>-</t>
        </is>
      </c>
      <c r="P42" t="inlineStr">
        <is>
          <t>-</t>
        </is>
      </c>
    </row>
    <row r="43">
      <c r="A43" s="5" t="inlineStr">
        <is>
          <t>Dividende je Aktie</t>
        </is>
      </c>
      <c r="B43" s="5" t="inlineStr">
        <is>
          <t>Dividend per share</t>
        </is>
      </c>
      <c r="C43" t="n">
        <v>0.46</v>
      </c>
      <c r="D43" t="n">
        <v>0.42</v>
      </c>
      <c r="E43" t="n">
        <v>0.39</v>
      </c>
      <c r="F43" t="n">
        <v>0.42</v>
      </c>
      <c r="G43" t="n">
        <v>0.3</v>
      </c>
      <c r="H43" t="n">
        <v>0.26</v>
      </c>
      <c r="I43" t="n">
        <v>0.25</v>
      </c>
      <c r="J43" t="n">
        <v>0.23</v>
      </c>
      <c r="K43" t="n">
        <v>0.22</v>
      </c>
      <c r="L43" t="n">
        <v>0.2</v>
      </c>
      <c r="M43" t="n">
        <v>0.2</v>
      </c>
      <c r="N43" t="n">
        <v>0.19</v>
      </c>
      <c r="O43" t="n">
        <v>0.18</v>
      </c>
      <c r="P43" t="n">
        <v>0.18</v>
      </c>
    </row>
    <row r="44">
      <c r="A44" s="5" t="inlineStr">
        <is>
          <t>Dividendenausschüttung in Mio</t>
        </is>
      </c>
      <c r="B44" s="5" t="inlineStr">
        <is>
          <t>Dividend Payment in M</t>
        </is>
      </c>
      <c r="C44" t="inlineStr">
        <is>
          <t>-</t>
        </is>
      </c>
      <c r="D44" t="inlineStr">
        <is>
          <t>-</t>
        </is>
      </c>
      <c r="E44" t="inlineStr">
        <is>
          <t>-</t>
        </is>
      </c>
      <c r="F44" t="inlineStr">
        <is>
          <t>-</t>
        </is>
      </c>
      <c r="G44" t="inlineStr">
        <is>
          <t>-</t>
        </is>
      </c>
      <c r="H44" t="inlineStr">
        <is>
          <t>-</t>
        </is>
      </c>
      <c r="I44" t="inlineStr">
        <is>
          <t>-</t>
        </is>
      </c>
      <c r="J44" t="inlineStr">
        <is>
          <t>-</t>
        </is>
      </c>
      <c r="K44" t="inlineStr">
        <is>
          <t>-</t>
        </is>
      </c>
      <c r="L44" t="inlineStr">
        <is>
          <t>-</t>
        </is>
      </c>
      <c r="M44" t="inlineStr">
        <is>
          <t>-</t>
        </is>
      </c>
      <c r="N44" t="inlineStr">
        <is>
          <t>-</t>
        </is>
      </c>
      <c r="O44" t="inlineStr">
        <is>
          <t>-</t>
        </is>
      </c>
      <c r="P44" t="inlineStr">
        <is>
          <t>-</t>
        </is>
      </c>
    </row>
    <row r="45">
      <c r="A45" s="5" t="inlineStr">
        <is>
          <t>Umsatz je Aktie</t>
        </is>
      </c>
      <c r="B45" s="5" t="inlineStr">
        <is>
          <t>Revenue per share</t>
        </is>
      </c>
      <c r="C45" t="n">
        <v>4.08</v>
      </c>
      <c r="D45" t="n">
        <v>3.82</v>
      </c>
      <c r="E45" t="n">
        <v>3.46</v>
      </c>
      <c r="F45" t="n">
        <v>3.19</v>
      </c>
      <c r="G45" t="n">
        <v>2.68</v>
      </c>
      <c r="H45" t="inlineStr">
        <is>
          <t>-</t>
        </is>
      </c>
      <c r="I45" t="inlineStr">
        <is>
          <t>-</t>
        </is>
      </c>
      <c r="J45" t="inlineStr">
        <is>
          <t>-</t>
        </is>
      </c>
      <c r="K45" t="inlineStr">
        <is>
          <t>-</t>
        </is>
      </c>
      <c r="L45" t="inlineStr">
        <is>
          <t>-</t>
        </is>
      </c>
      <c r="M45" t="inlineStr">
        <is>
          <t>-</t>
        </is>
      </c>
      <c r="N45" t="inlineStr">
        <is>
          <t>-</t>
        </is>
      </c>
      <c r="O45" t="inlineStr">
        <is>
          <t>-</t>
        </is>
      </c>
      <c r="P45" t="inlineStr">
        <is>
          <t>-</t>
        </is>
      </c>
    </row>
    <row r="46">
      <c r="A46" s="5" t="inlineStr">
        <is>
          <t>Buchwert je Aktie</t>
        </is>
      </c>
      <c r="B46" s="5" t="inlineStr">
        <is>
          <t>Book value per share</t>
        </is>
      </c>
      <c r="C46" t="n">
        <v>1.13</v>
      </c>
      <c r="D46" t="n">
        <v>1.2</v>
      </c>
      <c r="E46" t="n">
        <v>1.12</v>
      </c>
      <c r="F46" t="n">
        <v>1.09</v>
      </c>
      <c r="G46" t="n">
        <v>0.98</v>
      </c>
      <c r="H46" t="inlineStr">
        <is>
          <t>-</t>
        </is>
      </c>
      <c r="I46" t="inlineStr">
        <is>
          <t>-</t>
        </is>
      </c>
      <c r="J46" t="inlineStr">
        <is>
          <t>-</t>
        </is>
      </c>
      <c r="K46" t="inlineStr">
        <is>
          <t>-</t>
        </is>
      </c>
      <c r="L46" t="inlineStr">
        <is>
          <t>-</t>
        </is>
      </c>
      <c r="M46" t="inlineStr">
        <is>
          <t>-</t>
        </is>
      </c>
      <c r="N46" t="inlineStr">
        <is>
          <t>-</t>
        </is>
      </c>
      <c r="O46" t="inlineStr">
        <is>
          <t>-</t>
        </is>
      </c>
      <c r="P46" t="inlineStr">
        <is>
          <t>-</t>
        </is>
      </c>
    </row>
    <row r="47">
      <c r="A47" s="5" t="inlineStr">
        <is>
          <t>Cashflow je Aktie</t>
        </is>
      </c>
      <c r="B47" s="5" t="inlineStr">
        <is>
          <t>Cashflow per share</t>
        </is>
      </c>
      <c r="C47" t="n">
        <v>1.08</v>
      </c>
      <c r="D47" t="n">
        <v>1.01</v>
      </c>
      <c r="E47" t="n">
        <v>0.87</v>
      </c>
      <c r="F47" t="n">
        <v>0.78</v>
      </c>
      <c r="G47" t="n">
        <v>0.63</v>
      </c>
      <c r="H47" t="inlineStr">
        <is>
          <t>-</t>
        </is>
      </c>
      <c r="I47" t="inlineStr">
        <is>
          <t>-</t>
        </is>
      </c>
      <c r="J47" t="inlineStr">
        <is>
          <t>-</t>
        </is>
      </c>
      <c r="K47" t="inlineStr">
        <is>
          <t>-</t>
        </is>
      </c>
      <c r="L47" t="inlineStr">
        <is>
          <t>-</t>
        </is>
      </c>
      <c r="M47" t="inlineStr">
        <is>
          <t>-</t>
        </is>
      </c>
      <c r="N47" t="inlineStr">
        <is>
          <t>-</t>
        </is>
      </c>
      <c r="O47" t="inlineStr">
        <is>
          <t>-</t>
        </is>
      </c>
      <c r="P47" t="inlineStr">
        <is>
          <t>-</t>
        </is>
      </c>
    </row>
    <row r="48">
      <c r="A48" s="5" t="inlineStr">
        <is>
          <t>Bilanzsumme je Aktie</t>
        </is>
      </c>
      <c r="B48" s="5" t="inlineStr">
        <is>
          <t>Total assets per share</t>
        </is>
      </c>
      <c r="C48" t="n">
        <v>7.14</v>
      </c>
      <c r="D48" t="n">
        <v>7.14</v>
      </c>
      <c r="E48" t="n">
        <v>5.78</v>
      </c>
      <c r="F48" t="n">
        <v>6.16</v>
      </c>
      <c r="G48" t="n">
        <v>5.03</v>
      </c>
      <c r="H48" t="inlineStr">
        <is>
          <t>-</t>
        </is>
      </c>
      <c r="I48" t="inlineStr">
        <is>
          <t>-</t>
        </is>
      </c>
      <c r="J48" t="inlineStr">
        <is>
          <t>-</t>
        </is>
      </c>
      <c r="K48" t="inlineStr">
        <is>
          <t>-</t>
        </is>
      </c>
      <c r="L48" t="inlineStr">
        <is>
          <t>-</t>
        </is>
      </c>
      <c r="M48" t="inlineStr">
        <is>
          <t>-</t>
        </is>
      </c>
      <c r="N48" t="inlineStr">
        <is>
          <t>-</t>
        </is>
      </c>
      <c r="O48" t="inlineStr">
        <is>
          <t>-</t>
        </is>
      </c>
      <c r="P48" t="inlineStr">
        <is>
          <t>-</t>
        </is>
      </c>
    </row>
    <row r="49">
      <c r="A49" s="5" t="inlineStr">
        <is>
          <t>Personal am Ende des Jahres</t>
        </is>
      </c>
      <c r="B49" s="5" t="inlineStr">
        <is>
          <t>Staff at the end of year</t>
        </is>
      </c>
      <c r="C49" t="n">
        <v>33200</v>
      </c>
      <c r="D49" t="n">
        <v>32100</v>
      </c>
      <c r="E49" t="n">
        <v>31000</v>
      </c>
      <c r="F49" t="n">
        <v>31200</v>
      </c>
      <c r="G49" t="n">
        <v>30000</v>
      </c>
      <c r="H49" t="inlineStr">
        <is>
          <t>-</t>
        </is>
      </c>
      <c r="I49" t="inlineStr">
        <is>
          <t>-</t>
        </is>
      </c>
      <c r="J49" t="inlineStr">
        <is>
          <t>-</t>
        </is>
      </c>
      <c r="K49" t="inlineStr">
        <is>
          <t>-</t>
        </is>
      </c>
      <c r="L49" t="inlineStr">
        <is>
          <t>-</t>
        </is>
      </c>
      <c r="M49" t="inlineStr">
        <is>
          <t>-</t>
        </is>
      </c>
      <c r="N49" t="inlineStr">
        <is>
          <t>-</t>
        </is>
      </c>
      <c r="O49" t="inlineStr">
        <is>
          <t>-</t>
        </is>
      </c>
      <c r="P49" t="inlineStr">
        <is>
          <t>-</t>
        </is>
      </c>
    </row>
    <row r="50">
      <c r="A50" s="5" t="inlineStr">
        <is>
          <t>Personalaufwand in Mio. GBP</t>
        </is>
      </c>
      <c r="B50" s="5" t="inlineStr"/>
      <c r="C50" t="n">
        <v>2498</v>
      </c>
      <c r="D50" t="n">
        <v>2350</v>
      </c>
      <c r="E50" t="n">
        <v>2273</v>
      </c>
      <c r="F50" t="n">
        <v>2114</v>
      </c>
      <c r="G50" t="n">
        <v>1751</v>
      </c>
      <c r="H50" t="inlineStr">
        <is>
          <t>-</t>
        </is>
      </c>
      <c r="I50" t="inlineStr">
        <is>
          <t>-</t>
        </is>
      </c>
      <c r="J50" t="inlineStr">
        <is>
          <t>-</t>
        </is>
      </c>
      <c r="K50" t="inlineStr">
        <is>
          <t>-</t>
        </is>
      </c>
      <c r="L50" t="inlineStr">
        <is>
          <t>-</t>
        </is>
      </c>
      <c r="M50" t="inlineStr">
        <is>
          <t>-</t>
        </is>
      </c>
      <c r="N50" t="inlineStr">
        <is>
          <t>-</t>
        </is>
      </c>
      <c r="O50" t="inlineStr">
        <is>
          <t>-</t>
        </is>
      </c>
      <c r="P50" t="inlineStr">
        <is>
          <t>-</t>
        </is>
      </c>
    </row>
    <row r="51">
      <c r="A51" s="5" t="inlineStr">
        <is>
          <t>Aufwand je Mitarbeiter in GBP</t>
        </is>
      </c>
      <c r="B51" s="5" t="inlineStr"/>
      <c r="C51" t="n">
        <v>75241</v>
      </c>
      <c r="D51" t="n">
        <v>73209</v>
      </c>
      <c r="E51" t="n">
        <v>73323</v>
      </c>
      <c r="F51" t="n">
        <v>67756</v>
      </c>
      <c r="G51" t="n">
        <v>58367</v>
      </c>
      <c r="H51" t="inlineStr">
        <is>
          <t>-</t>
        </is>
      </c>
      <c r="I51" t="inlineStr">
        <is>
          <t>-</t>
        </is>
      </c>
      <c r="J51" t="inlineStr">
        <is>
          <t>-</t>
        </is>
      </c>
      <c r="K51" t="inlineStr">
        <is>
          <t>-</t>
        </is>
      </c>
      <c r="L51" t="inlineStr">
        <is>
          <t>-</t>
        </is>
      </c>
      <c r="M51" t="inlineStr">
        <is>
          <t>-</t>
        </is>
      </c>
      <c r="N51" t="inlineStr">
        <is>
          <t>-</t>
        </is>
      </c>
      <c r="O51" t="inlineStr">
        <is>
          <t>-</t>
        </is>
      </c>
      <c r="P51" t="inlineStr">
        <is>
          <t>-</t>
        </is>
      </c>
    </row>
    <row r="52">
      <c r="A52" s="5" t="inlineStr">
        <is>
          <t>Umsatz je Mitarbeiter in GBP</t>
        </is>
      </c>
      <c r="B52" s="5" t="inlineStr"/>
      <c r="C52" t="n">
        <v>237169</v>
      </c>
      <c r="D52" t="n">
        <v>233396</v>
      </c>
      <c r="E52" t="n">
        <v>237258</v>
      </c>
      <c r="F52" t="n">
        <v>220994</v>
      </c>
      <c r="G52" t="n">
        <v>199033</v>
      </c>
      <c r="H52" t="inlineStr">
        <is>
          <t>-</t>
        </is>
      </c>
      <c r="I52" t="inlineStr">
        <is>
          <t>-</t>
        </is>
      </c>
      <c r="J52" t="inlineStr">
        <is>
          <t>-</t>
        </is>
      </c>
      <c r="K52" t="inlineStr">
        <is>
          <t>-</t>
        </is>
      </c>
      <c r="L52" t="inlineStr">
        <is>
          <t>-</t>
        </is>
      </c>
      <c r="M52" t="inlineStr">
        <is>
          <t>-</t>
        </is>
      </c>
      <c r="N52" t="inlineStr">
        <is>
          <t>-</t>
        </is>
      </c>
      <c r="O52" t="inlineStr">
        <is>
          <t>-</t>
        </is>
      </c>
      <c r="P52" t="inlineStr">
        <is>
          <t>-</t>
        </is>
      </c>
    </row>
    <row r="53">
      <c r="A53" s="5" t="inlineStr">
        <is>
          <t>Bruttoergebnis je Mitarbeiter in GBP</t>
        </is>
      </c>
      <c r="B53" s="5" t="inlineStr"/>
      <c r="C53" t="n">
        <v>154187</v>
      </c>
      <c r="D53" t="n">
        <v>151028</v>
      </c>
      <c r="E53" t="n">
        <v>152387</v>
      </c>
      <c r="F53" t="n">
        <v>141250</v>
      </c>
      <c r="G53" t="n">
        <v>128067</v>
      </c>
      <c r="H53" t="inlineStr">
        <is>
          <t>-</t>
        </is>
      </c>
      <c r="I53" t="inlineStr">
        <is>
          <t>-</t>
        </is>
      </c>
      <c r="J53" t="inlineStr">
        <is>
          <t>-</t>
        </is>
      </c>
      <c r="K53" t="inlineStr">
        <is>
          <t>-</t>
        </is>
      </c>
      <c r="L53" t="inlineStr">
        <is>
          <t>-</t>
        </is>
      </c>
      <c r="M53" t="inlineStr">
        <is>
          <t>-</t>
        </is>
      </c>
      <c r="N53" t="inlineStr">
        <is>
          <t>-</t>
        </is>
      </c>
      <c r="O53" t="inlineStr">
        <is>
          <t>-</t>
        </is>
      </c>
      <c r="P53" t="inlineStr">
        <is>
          <t>-</t>
        </is>
      </c>
    </row>
    <row r="54">
      <c r="A54" s="5" t="inlineStr">
        <is>
          <t>Gewinn je Mitarbeiter in GBP</t>
        </is>
      </c>
      <c r="B54" s="5" t="inlineStr"/>
      <c r="C54" t="n">
        <v>45331</v>
      </c>
      <c r="D54" t="n">
        <v>44299</v>
      </c>
      <c r="E54" t="n">
        <v>53516</v>
      </c>
      <c r="F54" t="n">
        <v>37212</v>
      </c>
      <c r="G54" t="n">
        <v>33600</v>
      </c>
      <c r="H54" t="inlineStr">
        <is>
          <t>-</t>
        </is>
      </c>
      <c r="I54" t="inlineStr">
        <is>
          <t>-</t>
        </is>
      </c>
      <c r="J54" t="inlineStr">
        <is>
          <t>-</t>
        </is>
      </c>
      <c r="K54" t="inlineStr">
        <is>
          <t>-</t>
        </is>
      </c>
      <c r="L54" t="inlineStr">
        <is>
          <t>-</t>
        </is>
      </c>
      <c r="M54" t="inlineStr">
        <is>
          <t>-</t>
        </is>
      </c>
      <c r="N54" t="inlineStr">
        <is>
          <t>-</t>
        </is>
      </c>
      <c r="O54" t="inlineStr">
        <is>
          <t>-</t>
        </is>
      </c>
      <c r="P54" t="inlineStr">
        <is>
          <t>-</t>
        </is>
      </c>
    </row>
    <row r="55">
      <c r="A55" s="5" t="inlineStr">
        <is>
          <t>KGV (Kurs/Gewinn)</t>
        </is>
      </c>
      <c r="B55" s="5" t="inlineStr">
        <is>
          <t>PE (price/earnings)</t>
        </is>
      </c>
      <c r="C55" t="n">
        <v>24.6</v>
      </c>
      <c r="D55" t="n">
        <v>22.5</v>
      </c>
      <c r="E55" t="n">
        <v>21.2</v>
      </c>
      <c r="F55" t="n">
        <v>25.7</v>
      </c>
      <c r="G55" t="n">
        <v>26</v>
      </c>
      <c r="H55" t="n">
        <v>25.6</v>
      </c>
      <c r="I55" t="n">
        <v>18.3</v>
      </c>
      <c r="J55" t="n">
        <v>14</v>
      </c>
      <c r="K55" t="n">
        <v>16.2</v>
      </c>
      <c r="L55" t="n">
        <v>20.1</v>
      </c>
      <c r="M55" t="n">
        <v>30.1</v>
      </c>
      <c r="N55" t="inlineStr">
        <is>
          <t>-</t>
        </is>
      </c>
      <c r="O55" t="inlineStr">
        <is>
          <t>-</t>
        </is>
      </c>
      <c r="P55" t="inlineStr">
        <is>
          <t>-</t>
        </is>
      </c>
    </row>
    <row r="56">
      <c r="A56" s="5" t="inlineStr">
        <is>
          <t>KUV (Kurs/Umsatz)</t>
        </is>
      </c>
      <c r="B56" s="5" t="inlineStr">
        <is>
          <t>PS (price/sales)</t>
        </is>
      </c>
      <c r="C56" t="n">
        <v>4.68</v>
      </c>
      <c r="D56" t="n">
        <v>4.23</v>
      </c>
      <c r="E56" t="n">
        <v>5.02</v>
      </c>
      <c r="F56" t="n">
        <v>4.55</v>
      </c>
      <c r="G56" t="n">
        <v>4.46</v>
      </c>
      <c r="H56" t="inlineStr">
        <is>
          <t>-</t>
        </is>
      </c>
      <c r="I56" t="inlineStr">
        <is>
          <t>-</t>
        </is>
      </c>
      <c r="J56" t="inlineStr">
        <is>
          <t>-</t>
        </is>
      </c>
      <c r="K56" t="inlineStr">
        <is>
          <t>-</t>
        </is>
      </c>
      <c r="L56" t="inlineStr">
        <is>
          <t>-</t>
        </is>
      </c>
      <c r="M56" t="inlineStr">
        <is>
          <t>-</t>
        </is>
      </c>
      <c r="N56" t="inlineStr">
        <is>
          <t>-</t>
        </is>
      </c>
      <c r="O56" t="inlineStr">
        <is>
          <t>-</t>
        </is>
      </c>
      <c r="P56" t="inlineStr">
        <is>
          <t>-</t>
        </is>
      </c>
    </row>
    <row r="57">
      <c r="A57" s="5" t="inlineStr">
        <is>
          <t>KBV (Kurs/Buchwert)</t>
        </is>
      </c>
      <c r="B57" s="5" t="inlineStr">
        <is>
          <t>PB (price/book value)</t>
        </is>
      </c>
      <c r="C57" t="n">
        <v>17</v>
      </c>
      <c r="D57" t="n">
        <v>13.62</v>
      </c>
      <c r="E57" t="n">
        <v>15.69</v>
      </c>
      <c r="F57" t="n">
        <v>13.52</v>
      </c>
      <c r="G57" t="n">
        <v>12.42</v>
      </c>
      <c r="H57" t="inlineStr">
        <is>
          <t>-</t>
        </is>
      </c>
      <c r="I57" t="inlineStr">
        <is>
          <t>-</t>
        </is>
      </c>
      <c r="J57" t="inlineStr">
        <is>
          <t>-</t>
        </is>
      </c>
      <c r="K57" t="inlineStr">
        <is>
          <t>-</t>
        </is>
      </c>
      <c r="L57" t="inlineStr">
        <is>
          <t>-</t>
        </is>
      </c>
      <c r="M57" t="inlineStr">
        <is>
          <t>-</t>
        </is>
      </c>
      <c r="N57" t="inlineStr">
        <is>
          <t>-</t>
        </is>
      </c>
      <c r="O57" t="inlineStr">
        <is>
          <t>-</t>
        </is>
      </c>
      <c r="P57" t="inlineStr">
        <is>
          <t>-</t>
        </is>
      </c>
    </row>
    <row r="58">
      <c r="A58" s="5" t="inlineStr">
        <is>
          <t>KCV (Kurs/Cashflow)</t>
        </is>
      </c>
      <c r="B58" s="5" t="inlineStr">
        <is>
          <t>PC (price/cashflow)</t>
        </is>
      </c>
      <c r="C58" t="n">
        <v>17.63</v>
      </c>
      <c r="D58" t="n">
        <v>15.98</v>
      </c>
      <c r="E58" t="n">
        <v>19.98</v>
      </c>
      <c r="F58" t="n">
        <v>18.64</v>
      </c>
      <c r="G58" t="n">
        <v>18.92</v>
      </c>
      <c r="H58" t="inlineStr">
        <is>
          <t>-</t>
        </is>
      </c>
      <c r="I58" t="inlineStr">
        <is>
          <t>-</t>
        </is>
      </c>
      <c r="J58" t="inlineStr">
        <is>
          <t>-</t>
        </is>
      </c>
      <c r="K58" t="inlineStr">
        <is>
          <t>-</t>
        </is>
      </c>
      <c r="L58" t="inlineStr">
        <is>
          <t>-</t>
        </is>
      </c>
      <c r="M58" t="inlineStr">
        <is>
          <t>-</t>
        </is>
      </c>
      <c r="N58" t="inlineStr">
        <is>
          <t>-</t>
        </is>
      </c>
      <c r="O58" t="inlineStr">
        <is>
          <t>-</t>
        </is>
      </c>
      <c r="P58" t="inlineStr">
        <is>
          <t>-</t>
        </is>
      </c>
    </row>
    <row r="59">
      <c r="A59" s="5" t="inlineStr">
        <is>
          <t>Dividendenrendite in %</t>
        </is>
      </c>
      <c r="B59" s="5" t="inlineStr">
        <is>
          <t>Dividend Yield in %</t>
        </is>
      </c>
      <c r="C59" t="n">
        <v>2.4</v>
      </c>
      <c r="D59" t="n">
        <v>2.6</v>
      </c>
      <c r="E59" t="n">
        <v>2.27</v>
      </c>
      <c r="F59" t="n">
        <v>2.9</v>
      </c>
      <c r="G59" t="n">
        <v>2.51</v>
      </c>
      <c r="H59" t="n">
        <v>2.36</v>
      </c>
      <c r="I59" t="n">
        <v>2.78</v>
      </c>
      <c r="J59" t="n">
        <v>3.58</v>
      </c>
      <c r="K59" t="n">
        <v>4.24</v>
      </c>
      <c r="L59" t="n">
        <v>3.69</v>
      </c>
      <c r="M59" t="n">
        <v>3.91</v>
      </c>
      <c r="N59" t="n">
        <v>3.75</v>
      </c>
      <c r="O59" t="n">
        <v>2.29</v>
      </c>
      <c r="P59" t="n">
        <v>2.29</v>
      </c>
    </row>
    <row r="60">
      <c r="A60" s="5" t="inlineStr">
        <is>
          <t>Gewinnrendite in %</t>
        </is>
      </c>
      <c r="B60" s="5" t="inlineStr">
        <is>
          <t>Return on profit in %</t>
        </is>
      </c>
      <c r="C60" t="n">
        <v>4.1</v>
      </c>
      <c r="D60" t="n">
        <v>4.4</v>
      </c>
      <c r="E60" t="n">
        <v>4.7</v>
      </c>
      <c r="F60" t="n">
        <v>3.9</v>
      </c>
      <c r="G60" t="n">
        <v>3.8</v>
      </c>
      <c r="H60" t="n">
        <v>3.9</v>
      </c>
      <c r="I60" t="n">
        <v>5.5</v>
      </c>
      <c r="J60" t="n">
        <v>7.2</v>
      </c>
      <c r="K60" t="n">
        <v>6.2</v>
      </c>
      <c r="L60" t="n">
        <v>5</v>
      </c>
      <c r="M60" t="n">
        <v>3.3</v>
      </c>
      <c r="N60" t="inlineStr">
        <is>
          <t>-</t>
        </is>
      </c>
      <c r="O60" t="inlineStr">
        <is>
          <t>-</t>
        </is>
      </c>
      <c r="P60" t="inlineStr">
        <is>
          <t>-</t>
        </is>
      </c>
    </row>
    <row r="61">
      <c r="A61" s="5" t="inlineStr">
        <is>
          <t>Eigenkapitalrendite in %</t>
        </is>
      </c>
      <c r="B61" s="5" t="inlineStr">
        <is>
          <t>Return on Equity in %</t>
        </is>
      </c>
      <c r="C61" t="n">
        <v>68.72</v>
      </c>
      <c r="D61" t="n">
        <v>60.28</v>
      </c>
      <c r="E61" t="n">
        <v>69.88</v>
      </c>
      <c r="F61" t="n">
        <v>49.24</v>
      </c>
      <c r="G61" t="n">
        <v>46.28</v>
      </c>
      <c r="H61" t="n">
        <v>44.69</v>
      </c>
      <c r="I61" t="inlineStr">
        <is>
          <t>-</t>
        </is>
      </c>
      <c r="J61" t="inlineStr">
        <is>
          <t>-</t>
        </is>
      </c>
      <c r="K61" t="inlineStr">
        <is>
          <t>-</t>
        </is>
      </c>
      <c r="L61" t="inlineStr">
        <is>
          <t>-</t>
        </is>
      </c>
      <c r="M61" t="inlineStr">
        <is>
          <t>-</t>
        </is>
      </c>
      <c r="N61" t="inlineStr">
        <is>
          <t>-</t>
        </is>
      </c>
      <c r="O61" t="inlineStr">
        <is>
          <t>-</t>
        </is>
      </c>
      <c r="P61" t="inlineStr">
        <is>
          <t>-</t>
        </is>
      </c>
    </row>
    <row r="62">
      <c r="A62" s="5" t="inlineStr">
        <is>
          <t>Umsatzrendite in %</t>
        </is>
      </c>
      <c r="B62" s="5" t="inlineStr">
        <is>
          <t>Return on sales in %</t>
        </is>
      </c>
      <c r="C62" t="n">
        <v>19.11</v>
      </c>
      <c r="D62" t="n">
        <v>18.98</v>
      </c>
      <c r="E62" t="n">
        <v>22.56</v>
      </c>
      <c r="F62" t="n">
        <v>16.84</v>
      </c>
      <c r="G62" t="n">
        <v>16.88</v>
      </c>
      <c r="H62" t="n">
        <v>16.54</v>
      </c>
      <c r="I62" t="inlineStr">
        <is>
          <t>-</t>
        </is>
      </c>
      <c r="J62" t="inlineStr">
        <is>
          <t>-</t>
        </is>
      </c>
      <c r="K62" t="inlineStr">
        <is>
          <t>-</t>
        </is>
      </c>
      <c r="L62" t="inlineStr">
        <is>
          <t>-</t>
        </is>
      </c>
      <c r="M62" t="inlineStr">
        <is>
          <t>-</t>
        </is>
      </c>
      <c r="N62" t="inlineStr">
        <is>
          <t>-</t>
        </is>
      </c>
      <c r="O62" t="inlineStr">
        <is>
          <t>-</t>
        </is>
      </c>
      <c r="P62" t="inlineStr">
        <is>
          <t>-</t>
        </is>
      </c>
    </row>
    <row r="63">
      <c r="A63" s="5" t="inlineStr">
        <is>
          <t>Gesamtkapitalrendite in %</t>
        </is>
      </c>
      <c r="B63" s="5" t="inlineStr">
        <is>
          <t>Total Return on Investment in %</t>
        </is>
      </c>
      <c r="C63" t="n">
        <v>13.19</v>
      </c>
      <c r="D63" t="n">
        <v>11.71</v>
      </c>
      <c r="E63" t="n">
        <v>15.02</v>
      </c>
      <c r="F63" t="n">
        <v>10.24</v>
      </c>
      <c r="G63" t="n">
        <v>10.59</v>
      </c>
      <c r="H63" t="n">
        <v>10.14</v>
      </c>
      <c r="I63" t="inlineStr">
        <is>
          <t>-</t>
        </is>
      </c>
      <c r="J63" t="inlineStr">
        <is>
          <t>-</t>
        </is>
      </c>
      <c r="K63" t="inlineStr">
        <is>
          <t>-</t>
        </is>
      </c>
      <c r="L63" t="inlineStr">
        <is>
          <t>-</t>
        </is>
      </c>
      <c r="M63" t="inlineStr">
        <is>
          <t>-</t>
        </is>
      </c>
      <c r="N63" t="inlineStr">
        <is>
          <t>-</t>
        </is>
      </c>
      <c r="O63" t="inlineStr">
        <is>
          <t>-</t>
        </is>
      </c>
      <c r="P63" t="inlineStr">
        <is>
          <t>-</t>
        </is>
      </c>
    </row>
    <row r="64">
      <c r="A64" s="5" t="inlineStr">
        <is>
          <t>Return on Investment in %</t>
        </is>
      </c>
      <c r="B64" s="5" t="inlineStr">
        <is>
          <t>Return on Investment in %</t>
        </is>
      </c>
      <c r="C64" t="n">
        <v>10.91</v>
      </c>
      <c r="D64" t="n">
        <v>10.16</v>
      </c>
      <c r="E64" t="n">
        <v>13.51</v>
      </c>
      <c r="F64" t="n">
        <v>8.710000000000001</v>
      </c>
      <c r="G64" t="n">
        <v>9.01</v>
      </c>
      <c r="H64" t="n">
        <v>8.609999999999999</v>
      </c>
      <c r="I64" t="inlineStr">
        <is>
          <t>-</t>
        </is>
      </c>
      <c r="J64" t="inlineStr">
        <is>
          <t>-</t>
        </is>
      </c>
      <c r="K64" t="inlineStr">
        <is>
          <t>-</t>
        </is>
      </c>
      <c r="L64" t="inlineStr">
        <is>
          <t>-</t>
        </is>
      </c>
      <c r="M64" t="inlineStr">
        <is>
          <t>-</t>
        </is>
      </c>
      <c r="N64" t="inlineStr">
        <is>
          <t>-</t>
        </is>
      </c>
      <c r="O64" t="inlineStr">
        <is>
          <t>-</t>
        </is>
      </c>
      <c r="P64" t="inlineStr">
        <is>
          <t>-</t>
        </is>
      </c>
    </row>
    <row r="65">
      <c r="A65" s="5" t="inlineStr">
        <is>
          <t>Arbeitsintensität in %</t>
        </is>
      </c>
      <c r="B65" s="5" t="inlineStr">
        <is>
          <t>Work Intensity in %</t>
        </is>
      </c>
      <c r="C65" t="n">
        <v>17.73</v>
      </c>
      <c r="D65" t="n">
        <v>16.79</v>
      </c>
      <c r="E65" t="n">
        <v>17.58</v>
      </c>
      <c r="F65" t="n">
        <v>17.62</v>
      </c>
      <c r="G65" t="n">
        <v>17.09</v>
      </c>
      <c r="H65" t="n">
        <v>17.46</v>
      </c>
      <c r="I65" t="inlineStr">
        <is>
          <t>-</t>
        </is>
      </c>
      <c r="J65" t="inlineStr">
        <is>
          <t>-</t>
        </is>
      </c>
      <c r="K65" t="inlineStr">
        <is>
          <t>-</t>
        </is>
      </c>
      <c r="L65" t="inlineStr">
        <is>
          <t>-</t>
        </is>
      </c>
      <c r="M65" t="inlineStr">
        <is>
          <t>-</t>
        </is>
      </c>
      <c r="N65" t="inlineStr">
        <is>
          <t>-</t>
        </is>
      </c>
      <c r="O65" t="inlineStr">
        <is>
          <t>-</t>
        </is>
      </c>
      <c r="P65" t="inlineStr">
        <is>
          <t>-</t>
        </is>
      </c>
    </row>
    <row r="66">
      <c r="A66" s="5" t="inlineStr">
        <is>
          <t>Eigenkapitalquote in %</t>
        </is>
      </c>
      <c r="B66" s="5" t="inlineStr">
        <is>
          <t>Equity Ratio in %</t>
        </is>
      </c>
      <c r="C66" t="n">
        <v>15.88</v>
      </c>
      <c r="D66" t="n">
        <v>16.85</v>
      </c>
      <c r="E66" t="n">
        <v>19.33</v>
      </c>
      <c r="F66" t="n">
        <v>17.7</v>
      </c>
      <c r="G66" t="n">
        <v>19.47</v>
      </c>
      <c r="H66" t="n">
        <v>19.27</v>
      </c>
      <c r="I66" t="inlineStr">
        <is>
          <t>-</t>
        </is>
      </c>
      <c r="J66" t="inlineStr">
        <is>
          <t>-</t>
        </is>
      </c>
      <c r="K66" t="inlineStr">
        <is>
          <t>-</t>
        </is>
      </c>
      <c r="L66" t="inlineStr">
        <is>
          <t>-</t>
        </is>
      </c>
      <c r="M66" t="inlineStr">
        <is>
          <t>-</t>
        </is>
      </c>
      <c r="N66" t="inlineStr">
        <is>
          <t>-</t>
        </is>
      </c>
      <c r="O66" t="inlineStr">
        <is>
          <t>-</t>
        </is>
      </c>
      <c r="P66" t="inlineStr">
        <is>
          <t>-</t>
        </is>
      </c>
    </row>
    <row r="67">
      <c r="A67" s="5" t="inlineStr">
        <is>
          <t>Fremdkapitalquote in %</t>
        </is>
      </c>
      <c r="B67" s="5" t="inlineStr">
        <is>
          <t>Debt Ratio in %</t>
        </is>
      </c>
      <c r="C67" t="n">
        <v>84.12</v>
      </c>
      <c r="D67" t="n">
        <v>83.15000000000001</v>
      </c>
      <c r="E67" t="n">
        <v>80.67</v>
      </c>
      <c r="F67" t="n">
        <v>82.3</v>
      </c>
      <c r="G67" t="n">
        <v>80.53</v>
      </c>
      <c r="H67" t="n">
        <v>80.73</v>
      </c>
      <c r="I67" t="inlineStr">
        <is>
          <t>-</t>
        </is>
      </c>
      <c r="J67" t="inlineStr">
        <is>
          <t>-</t>
        </is>
      </c>
      <c r="K67" t="inlineStr">
        <is>
          <t>-</t>
        </is>
      </c>
      <c r="L67" t="inlineStr">
        <is>
          <t>-</t>
        </is>
      </c>
      <c r="M67" t="inlineStr">
        <is>
          <t>-</t>
        </is>
      </c>
      <c r="N67" t="inlineStr">
        <is>
          <t>-</t>
        </is>
      </c>
      <c r="O67" t="inlineStr">
        <is>
          <t>-</t>
        </is>
      </c>
      <c r="P67" t="inlineStr">
        <is>
          <t>-</t>
        </is>
      </c>
    </row>
    <row r="68">
      <c r="A68" s="5" t="inlineStr">
        <is>
          <t>Verschuldungsgrad in %</t>
        </is>
      </c>
      <c r="B68" s="5" t="inlineStr">
        <is>
          <t>Finance Gearing in %</t>
        </is>
      </c>
      <c r="C68" t="n">
        <v>529.63</v>
      </c>
      <c r="D68" t="n">
        <v>493.43</v>
      </c>
      <c r="E68" t="n">
        <v>417.4</v>
      </c>
      <c r="F68" t="n">
        <v>465.01</v>
      </c>
      <c r="G68" t="n">
        <v>413.54</v>
      </c>
      <c r="H68" t="n">
        <v>418.81</v>
      </c>
      <c r="I68" t="inlineStr">
        <is>
          <t>-</t>
        </is>
      </c>
      <c r="J68" t="inlineStr">
        <is>
          <t>-</t>
        </is>
      </c>
      <c r="K68" t="inlineStr">
        <is>
          <t>-</t>
        </is>
      </c>
      <c r="L68" t="inlineStr">
        <is>
          <t>-</t>
        </is>
      </c>
      <c r="M68" t="inlineStr">
        <is>
          <t>-</t>
        </is>
      </c>
      <c r="N68" t="inlineStr">
        <is>
          <t>-</t>
        </is>
      </c>
      <c r="O68" t="inlineStr">
        <is>
          <t>-</t>
        </is>
      </c>
      <c r="P68" t="inlineStr">
        <is>
          <t>-</t>
        </is>
      </c>
    </row>
    <row r="69">
      <c r="A69" s="5" t="inlineStr">
        <is>
          <t>Bruttoergebnis Marge in %</t>
        </is>
      </c>
      <c r="B69" s="5" t="inlineStr">
        <is>
          <t>Gross Profit Marge in %</t>
        </is>
      </c>
      <c r="C69" t="n">
        <v>65.01000000000001</v>
      </c>
      <c r="D69" t="n">
        <v>64.70999999999999</v>
      </c>
      <c r="E69" t="n">
        <v>64.23</v>
      </c>
      <c r="F69" t="n">
        <v>63.92</v>
      </c>
      <c r="G69" t="n">
        <v>64.34</v>
      </c>
      <c r="H69" t="n">
        <v>65.25</v>
      </c>
      <c r="I69" t="inlineStr">
        <is>
          <t>-</t>
        </is>
      </c>
      <c r="J69" t="inlineStr">
        <is>
          <t>-</t>
        </is>
      </c>
      <c r="K69" t="inlineStr">
        <is>
          <t>-</t>
        </is>
      </c>
      <c r="L69" t="inlineStr">
        <is>
          <t>-</t>
        </is>
      </c>
      <c r="M69" t="inlineStr">
        <is>
          <t>-</t>
        </is>
      </c>
      <c r="N69" t="inlineStr">
        <is>
          <t>-</t>
        </is>
      </c>
      <c r="O69" t="inlineStr">
        <is>
          <t>-</t>
        </is>
      </c>
    </row>
    <row r="70">
      <c r="A70" s="5" t="inlineStr">
        <is>
          <t>Kurzfristige Vermögensquote in %</t>
        </is>
      </c>
      <c r="B70" s="5" t="inlineStr">
        <is>
          <t>Current Assets Ratio in %</t>
        </is>
      </c>
      <c r="C70" t="n">
        <v>17.73</v>
      </c>
      <c r="D70" t="n">
        <v>16.79</v>
      </c>
      <c r="E70" t="n">
        <v>17.58</v>
      </c>
      <c r="F70" t="n">
        <v>17.62</v>
      </c>
      <c r="G70" t="n">
        <v>17.09</v>
      </c>
      <c r="H70" t="n">
        <v>17.46</v>
      </c>
      <c r="I70" t="inlineStr">
        <is>
          <t>-</t>
        </is>
      </c>
      <c r="J70" t="inlineStr">
        <is>
          <t>-</t>
        </is>
      </c>
      <c r="K70" t="inlineStr">
        <is>
          <t>-</t>
        </is>
      </c>
      <c r="L70" t="inlineStr">
        <is>
          <t>-</t>
        </is>
      </c>
      <c r="M70" t="inlineStr">
        <is>
          <t>-</t>
        </is>
      </c>
      <c r="N70" t="inlineStr">
        <is>
          <t>-</t>
        </is>
      </c>
      <c r="O70" t="inlineStr">
        <is>
          <t>-</t>
        </is>
      </c>
    </row>
    <row r="71">
      <c r="A71" s="5" t="inlineStr">
        <is>
          <t>Nettogewinn Marge in %</t>
        </is>
      </c>
      <c r="B71" s="5" t="inlineStr">
        <is>
          <t>Net Profit Marge in %</t>
        </is>
      </c>
      <c r="C71" t="n">
        <v>19.11</v>
      </c>
      <c r="D71" t="n">
        <v>18.98</v>
      </c>
      <c r="E71" t="n">
        <v>22.56</v>
      </c>
      <c r="F71" t="n">
        <v>16.84</v>
      </c>
      <c r="G71" t="n">
        <v>16.88</v>
      </c>
      <c r="H71" t="n">
        <v>16.54</v>
      </c>
      <c r="I71" t="inlineStr">
        <is>
          <t>-</t>
        </is>
      </c>
      <c r="J71" t="inlineStr">
        <is>
          <t>-</t>
        </is>
      </c>
      <c r="K71" t="inlineStr">
        <is>
          <t>-</t>
        </is>
      </c>
      <c r="L71" t="inlineStr">
        <is>
          <t>-</t>
        </is>
      </c>
      <c r="M71" t="inlineStr">
        <is>
          <t>-</t>
        </is>
      </c>
      <c r="N71" t="inlineStr">
        <is>
          <t>-</t>
        </is>
      </c>
      <c r="O71" t="inlineStr">
        <is>
          <t>-</t>
        </is>
      </c>
    </row>
    <row r="72">
      <c r="A72" s="5" t="inlineStr">
        <is>
          <t>Operative Ergebnis Marge in %</t>
        </is>
      </c>
      <c r="B72" s="5" t="inlineStr">
        <is>
          <t>EBIT Marge in %</t>
        </is>
      </c>
      <c r="C72" t="n">
        <v>26.68</v>
      </c>
      <c r="D72" t="n">
        <v>26.21</v>
      </c>
      <c r="E72" t="n">
        <v>25.9</v>
      </c>
      <c r="F72" t="n">
        <v>24.77</v>
      </c>
      <c r="G72" t="n">
        <v>25.07</v>
      </c>
      <c r="H72" t="n">
        <v>24.29</v>
      </c>
      <c r="I72" t="inlineStr">
        <is>
          <t>-</t>
        </is>
      </c>
      <c r="J72" t="inlineStr">
        <is>
          <t>-</t>
        </is>
      </c>
      <c r="K72" t="inlineStr">
        <is>
          <t>-</t>
        </is>
      </c>
      <c r="L72" t="inlineStr">
        <is>
          <t>-</t>
        </is>
      </c>
      <c r="M72" t="inlineStr">
        <is>
          <t>-</t>
        </is>
      </c>
      <c r="N72" t="inlineStr">
        <is>
          <t>-</t>
        </is>
      </c>
      <c r="O72" t="inlineStr">
        <is>
          <t>-</t>
        </is>
      </c>
    </row>
    <row r="73">
      <c r="A73" s="5" t="inlineStr">
        <is>
          <t>Vermögensumsschlag in %</t>
        </is>
      </c>
      <c r="B73" s="5" t="inlineStr">
        <is>
          <t>Asset Turnover in %</t>
        </is>
      </c>
      <c r="C73" t="n">
        <v>57.1</v>
      </c>
      <c r="D73" t="n">
        <v>53.52</v>
      </c>
      <c r="E73" t="n">
        <v>59.88</v>
      </c>
      <c r="F73" t="n">
        <v>51.75</v>
      </c>
      <c r="G73" t="n">
        <v>53.38</v>
      </c>
      <c r="H73" t="n">
        <v>52.07</v>
      </c>
      <c r="I73" t="inlineStr">
        <is>
          <t>-</t>
        </is>
      </c>
      <c r="J73" t="inlineStr">
        <is>
          <t>-</t>
        </is>
      </c>
      <c r="K73" t="inlineStr">
        <is>
          <t>-</t>
        </is>
      </c>
      <c r="L73" t="inlineStr">
        <is>
          <t>-</t>
        </is>
      </c>
      <c r="M73" t="inlineStr">
        <is>
          <t>-</t>
        </is>
      </c>
      <c r="N73" t="inlineStr">
        <is>
          <t>-</t>
        </is>
      </c>
      <c r="O73" t="inlineStr">
        <is>
          <t>-</t>
        </is>
      </c>
    </row>
    <row r="74">
      <c r="A74" s="5" t="inlineStr">
        <is>
          <t>Langfristige Vermögensquote in %</t>
        </is>
      </c>
      <c r="B74" s="5" t="inlineStr">
        <is>
          <t>Non-Current Assets Ratio in %</t>
        </is>
      </c>
      <c r="C74" t="n">
        <v>82.27</v>
      </c>
      <c r="D74" t="n">
        <v>83.20999999999999</v>
      </c>
      <c r="E74" t="n">
        <v>82.42</v>
      </c>
      <c r="F74" t="n">
        <v>82.38</v>
      </c>
      <c r="G74" t="n">
        <v>82.91</v>
      </c>
      <c r="H74" t="n">
        <v>82.54000000000001</v>
      </c>
      <c r="I74" t="inlineStr">
        <is>
          <t>-</t>
        </is>
      </c>
      <c r="J74" t="inlineStr">
        <is>
          <t>-</t>
        </is>
      </c>
      <c r="K74" t="inlineStr">
        <is>
          <t>-</t>
        </is>
      </c>
      <c r="L74" t="inlineStr">
        <is>
          <t>-</t>
        </is>
      </c>
      <c r="M74" t="inlineStr">
        <is>
          <t>-</t>
        </is>
      </c>
      <c r="N74" t="inlineStr">
        <is>
          <t>-</t>
        </is>
      </c>
      <c r="O74" t="inlineStr">
        <is>
          <t>-</t>
        </is>
      </c>
    </row>
    <row r="75">
      <c r="A75" s="5" t="inlineStr">
        <is>
          <t>Gesamtkapitalrentabilität</t>
        </is>
      </c>
      <c r="B75" s="5" t="inlineStr">
        <is>
          <t>ROA Return on Assets in %</t>
        </is>
      </c>
      <c r="C75" t="n">
        <v>10.91</v>
      </c>
      <c r="D75" t="n">
        <v>10.16</v>
      </c>
      <c r="E75" t="n">
        <v>13.51</v>
      </c>
      <c r="F75" t="n">
        <v>8.710000000000001</v>
      </c>
      <c r="G75" t="n">
        <v>9.01</v>
      </c>
      <c r="H75" t="n">
        <v>8.609999999999999</v>
      </c>
      <c r="I75" t="inlineStr">
        <is>
          <t>-</t>
        </is>
      </c>
      <c r="J75" t="inlineStr">
        <is>
          <t>-</t>
        </is>
      </c>
      <c r="K75" t="inlineStr">
        <is>
          <t>-</t>
        </is>
      </c>
      <c r="L75" t="inlineStr">
        <is>
          <t>-</t>
        </is>
      </c>
      <c r="M75" t="inlineStr">
        <is>
          <t>-</t>
        </is>
      </c>
      <c r="N75" t="inlineStr">
        <is>
          <t>-</t>
        </is>
      </c>
      <c r="O75" t="inlineStr">
        <is>
          <t>-</t>
        </is>
      </c>
    </row>
    <row r="76">
      <c r="A76" s="5" t="inlineStr">
        <is>
          <t>Ertrag des eingesetzten Kapitals</t>
        </is>
      </c>
      <c r="B76" s="5" t="inlineStr">
        <is>
          <t>ROCE Return on Cap. Empl. in %</t>
        </is>
      </c>
      <c r="C76" t="n">
        <v>26.79</v>
      </c>
      <c r="D76" t="n">
        <v>22.63</v>
      </c>
      <c r="E76" t="n">
        <v>24.56</v>
      </c>
      <c r="F76" t="n">
        <v>21.3</v>
      </c>
      <c r="G76" t="n">
        <v>21.36</v>
      </c>
      <c r="H76" t="n">
        <v>19.61</v>
      </c>
      <c r="I76" t="inlineStr">
        <is>
          <t>-</t>
        </is>
      </c>
      <c r="J76" t="inlineStr">
        <is>
          <t>-</t>
        </is>
      </c>
      <c r="K76" t="inlineStr">
        <is>
          <t>-</t>
        </is>
      </c>
      <c r="L76" t="inlineStr">
        <is>
          <t>-</t>
        </is>
      </c>
      <c r="M76" t="inlineStr">
        <is>
          <t>-</t>
        </is>
      </c>
      <c r="N76" t="inlineStr">
        <is>
          <t>-</t>
        </is>
      </c>
      <c r="O76" t="inlineStr">
        <is>
          <t>-</t>
        </is>
      </c>
    </row>
    <row r="77">
      <c r="A77" s="5" t="inlineStr">
        <is>
          <t>Eigenkapital zu Anlagevermögen</t>
        </is>
      </c>
      <c r="B77" s="5" t="inlineStr">
        <is>
          <t>Equity to Fixed Assets in %</t>
        </is>
      </c>
      <c r="C77" t="n">
        <v>19.09</v>
      </c>
      <c r="D77" t="n">
        <v>19.99</v>
      </c>
      <c r="E77" t="n">
        <v>23.24</v>
      </c>
      <c r="F77" t="n">
        <v>21.14</v>
      </c>
      <c r="G77" t="n">
        <v>23.12</v>
      </c>
      <c r="H77" t="n">
        <v>23.01</v>
      </c>
      <c r="I77" t="inlineStr">
        <is>
          <t>-</t>
        </is>
      </c>
      <c r="J77" t="inlineStr">
        <is>
          <t>-</t>
        </is>
      </c>
      <c r="K77" t="inlineStr">
        <is>
          <t>-</t>
        </is>
      </c>
      <c r="L77" t="inlineStr">
        <is>
          <t>-</t>
        </is>
      </c>
      <c r="M77" t="inlineStr">
        <is>
          <t>-</t>
        </is>
      </c>
      <c r="N77" t="inlineStr">
        <is>
          <t>-</t>
        </is>
      </c>
      <c r="O77" t="inlineStr">
        <is>
          <t>-</t>
        </is>
      </c>
    </row>
    <row r="78">
      <c r="A78" s="5" t="inlineStr">
        <is>
          <t>Liquidität Dritten Grades</t>
        </is>
      </c>
      <c r="B78" s="5" t="inlineStr">
        <is>
          <t>Current Ratio in %</t>
        </is>
      </c>
      <c r="C78" t="n">
        <v>41.11</v>
      </c>
      <c r="D78" t="n">
        <v>44.18</v>
      </c>
      <c r="E78" t="n">
        <v>47.7</v>
      </c>
      <c r="F78" t="n">
        <v>44.25</v>
      </c>
      <c r="G78" t="n">
        <v>45.79</v>
      </c>
      <c r="H78" t="n">
        <v>49.19</v>
      </c>
      <c r="I78" t="inlineStr">
        <is>
          <t>-</t>
        </is>
      </c>
      <c r="J78" t="inlineStr">
        <is>
          <t>-</t>
        </is>
      </c>
      <c r="K78" t="inlineStr">
        <is>
          <t>-</t>
        </is>
      </c>
      <c r="L78" t="inlineStr">
        <is>
          <t>-</t>
        </is>
      </c>
      <c r="M78" t="inlineStr">
        <is>
          <t>-</t>
        </is>
      </c>
      <c r="N78" t="inlineStr">
        <is>
          <t>-</t>
        </is>
      </c>
      <c r="O78" t="inlineStr">
        <is>
          <t>-</t>
        </is>
      </c>
    </row>
    <row r="79">
      <c r="A79" s="5" t="inlineStr">
        <is>
          <t>Operativer Cashflow</t>
        </is>
      </c>
      <c r="B79" s="5" t="inlineStr">
        <is>
          <t>Operating Cashflow in M</t>
        </is>
      </c>
      <c r="C79" t="n">
        <v>34061.16</v>
      </c>
      <c r="D79" t="n">
        <v>31352.76</v>
      </c>
      <c r="E79" t="n">
        <v>22457.52</v>
      </c>
      <c r="F79" t="n">
        <v>21324.16</v>
      </c>
      <c r="G79" t="n">
        <v>22249.92</v>
      </c>
      <c r="H79" t="inlineStr">
        <is>
          <t>-</t>
        </is>
      </c>
      <c r="I79" t="inlineStr">
        <is>
          <t>-</t>
        </is>
      </c>
      <c r="J79" t="inlineStr">
        <is>
          <t>-</t>
        </is>
      </c>
      <c r="K79" t="inlineStr">
        <is>
          <t>-</t>
        </is>
      </c>
      <c r="L79" t="inlineStr">
        <is>
          <t>-</t>
        </is>
      </c>
      <c r="M79" t="inlineStr">
        <is>
          <t>-</t>
        </is>
      </c>
      <c r="N79" t="inlineStr">
        <is>
          <t>-</t>
        </is>
      </c>
      <c r="O79" t="inlineStr">
        <is>
          <t>-</t>
        </is>
      </c>
    </row>
    <row r="80">
      <c r="A80" s="5" t="inlineStr">
        <is>
          <t>Aktienrückkauf</t>
        </is>
      </c>
      <c r="B80" s="5" t="inlineStr">
        <is>
          <t>Share Buyback in M</t>
        </is>
      </c>
      <c r="C80" t="n">
        <v>30</v>
      </c>
      <c r="D80" t="n">
        <v>-838</v>
      </c>
      <c r="E80" t="n">
        <v>20</v>
      </c>
      <c r="F80" t="n">
        <v>32</v>
      </c>
      <c r="G80" t="n">
        <v>29</v>
      </c>
      <c r="H80" t="n">
        <v>62</v>
      </c>
      <c r="I80" t="n">
        <v>-9</v>
      </c>
      <c r="J80" t="n">
        <v>-7</v>
      </c>
      <c r="K80" t="n">
        <v>-2</v>
      </c>
      <c r="L80" t="n">
        <v>-2</v>
      </c>
      <c r="M80" t="inlineStr">
        <is>
          <t>-</t>
        </is>
      </c>
      <c r="N80" t="inlineStr">
        <is>
          <t>-</t>
        </is>
      </c>
      <c r="O80" t="inlineStr">
        <is>
          <t>-</t>
        </is>
      </c>
    </row>
    <row r="81">
      <c r="A81" s="5" t="inlineStr">
        <is>
          <t>Umsatzwachstum 1J in %</t>
        </is>
      </c>
      <c r="B81" s="5" t="inlineStr">
        <is>
          <t>Revenue Growth 1Y in %</t>
        </is>
      </c>
      <c r="C81" t="n">
        <v>5.1</v>
      </c>
      <c r="D81" t="n">
        <v>1.86</v>
      </c>
      <c r="E81" t="n">
        <v>6.67</v>
      </c>
      <c r="F81" t="n">
        <v>15.47</v>
      </c>
      <c r="G81" t="n">
        <v>3.43</v>
      </c>
      <c r="H81" t="inlineStr">
        <is>
          <t>-</t>
        </is>
      </c>
      <c r="I81" t="inlineStr">
        <is>
          <t>-</t>
        </is>
      </c>
      <c r="J81" t="inlineStr">
        <is>
          <t>-</t>
        </is>
      </c>
      <c r="K81" t="inlineStr">
        <is>
          <t>-</t>
        </is>
      </c>
      <c r="L81" t="inlineStr">
        <is>
          <t>-</t>
        </is>
      </c>
      <c r="M81" t="inlineStr">
        <is>
          <t>-</t>
        </is>
      </c>
      <c r="N81" t="inlineStr">
        <is>
          <t>-</t>
        </is>
      </c>
      <c r="O81" t="inlineStr">
        <is>
          <t>-</t>
        </is>
      </c>
    </row>
    <row r="82">
      <c r="A82" s="5" t="inlineStr">
        <is>
          <t>Umsatzwachstum 3J in %</t>
        </is>
      </c>
      <c r="B82" s="5" t="inlineStr">
        <is>
          <t>Revenue Growth 3Y in %</t>
        </is>
      </c>
      <c r="C82" t="n">
        <v>4.54</v>
      </c>
      <c r="D82" t="n">
        <v>8</v>
      </c>
      <c r="E82" t="n">
        <v>8.52</v>
      </c>
      <c r="F82" t="inlineStr">
        <is>
          <t>-</t>
        </is>
      </c>
      <c r="G82" t="inlineStr">
        <is>
          <t>-</t>
        </is>
      </c>
      <c r="H82" t="inlineStr">
        <is>
          <t>-</t>
        </is>
      </c>
      <c r="I82" t="inlineStr">
        <is>
          <t>-</t>
        </is>
      </c>
      <c r="J82" t="inlineStr">
        <is>
          <t>-</t>
        </is>
      </c>
      <c r="K82" t="inlineStr">
        <is>
          <t>-</t>
        </is>
      </c>
      <c r="L82" t="inlineStr">
        <is>
          <t>-</t>
        </is>
      </c>
      <c r="M82" t="inlineStr">
        <is>
          <t>-</t>
        </is>
      </c>
      <c r="N82" t="inlineStr">
        <is>
          <t>-</t>
        </is>
      </c>
      <c r="O82" t="inlineStr">
        <is>
          <t>-</t>
        </is>
      </c>
    </row>
    <row r="83">
      <c r="A83" s="5" t="inlineStr">
        <is>
          <t>Umsatzwachstum 5J in %</t>
        </is>
      </c>
      <c r="B83" s="5" t="inlineStr">
        <is>
          <t>Revenue Growth 5Y in %</t>
        </is>
      </c>
      <c r="C83" t="n">
        <v>6.51</v>
      </c>
      <c r="D83" t="inlineStr">
        <is>
          <t>-</t>
        </is>
      </c>
      <c r="E83" t="inlineStr">
        <is>
          <t>-</t>
        </is>
      </c>
      <c r="F83" t="inlineStr">
        <is>
          <t>-</t>
        </is>
      </c>
      <c r="G83" t="inlineStr">
        <is>
          <t>-</t>
        </is>
      </c>
      <c r="H83" t="inlineStr">
        <is>
          <t>-</t>
        </is>
      </c>
      <c r="I83" t="inlineStr">
        <is>
          <t>-</t>
        </is>
      </c>
      <c r="J83" t="inlineStr">
        <is>
          <t>-</t>
        </is>
      </c>
      <c r="K83" t="inlineStr">
        <is>
          <t>-</t>
        </is>
      </c>
      <c r="L83" t="inlineStr">
        <is>
          <t>-</t>
        </is>
      </c>
      <c r="M83" t="inlineStr">
        <is>
          <t>-</t>
        </is>
      </c>
      <c r="N83" t="inlineStr">
        <is>
          <t>-</t>
        </is>
      </c>
      <c r="O83" t="inlineStr">
        <is>
          <t>-</t>
        </is>
      </c>
    </row>
    <row r="84">
      <c r="A84" s="5" t="inlineStr">
        <is>
          <t>Umsatzwachstum 10J in %</t>
        </is>
      </c>
      <c r="B84" s="5" t="inlineStr">
        <is>
          <t>Revenue Growth 10Y in %</t>
        </is>
      </c>
      <c r="C84" t="inlineStr">
        <is>
          <t>-</t>
        </is>
      </c>
      <c r="D84" t="inlineStr">
        <is>
          <t>-</t>
        </is>
      </c>
      <c r="E84" t="inlineStr">
        <is>
          <t>-</t>
        </is>
      </c>
      <c r="F84" t="inlineStr">
        <is>
          <t>-</t>
        </is>
      </c>
      <c r="G84" t="inlineStr">
        <is>
          <t>-</t>
        </is>
      </c>
      <c r="H84" t="inlineStr">
        <is>
          <t>-</t>
        </is>
      </c>
      <c r="I84" t="inlineStr">
        <is>
          <t>-</t>
        </is>
      </c>
      <c r="J84" t="inlineStr">
        <is>
          <t>-</t>
        </is>
      </c>
      <c r="K84" t="inlineStr">
        <is>
          <t>-</t>
        </is>
      </c>
      <c r="L84" t="inlineStr">
        <is>
          <t>-</t>
        </is>
      </c>
      <c r="M84" t="inlineStr">
        <is>
          <t>-</t>
        </is>
      </c>
      <c r="N84" t="inlineStr">
        <is>
          <t>-</t>
        </is>
      </c>
      <c r="O84" t="inlineStr">
        <is>
          <t>-</t>
        </is>
      </c>
    </row>
    <row r="85">
      <c r="A85" s="5" t="inlineStr">
        <is>
          <t>Gewinnwachstum 1J in %</t>
        </is>
      </c>
      <c r="B85" s="5" t="inlineStr">
        <is>
          <t>Earnings Growth 1Y in %</t>
        </is>
      </c>
      <c r="C85" t="n">
        <v>5.84</v>
      </c>
      <c r="D85" t="n">
        <v>-14.29</v>
      </c>
      <c r="E85" t="n">
        <v>42.89</v>
      </c>
      <c r="F85" t="n">
        <v>15.18</v>
      </c>
      <c r="G85" t="n">
        <v>5.55</v>
      </c>
      <c r="H85" t="inlineStr">
        <is>
          <t>-</t>
        </is>
      </c>
      <c r="I85" t="inlineStr">
        <is>
          <t>-</t>
        </is>
      </c>
      <c r="J85" t="inlineStr">
        <is>
          <t>-</t>
        </is>
      </c>
      <c r="K85" t="inlineStr">
        <is>
          <t>-</t>
        </is>
      </c>
      <c r="L85" t="inlineStr">
        <is>
          <t>-</t>
        </is>
      </c>
      <c r="M85" t="inlineStr">
        <is>
          <t>-</t>
        </is>
      </c>
      <c r="N85" t="inlineStr">
        <is>
          <t>-</t>
        </is>
      </c>
      <c r="O85" t="inlineStr">
        <is>
          <t>-</t>
        </is>
      </c>
    </row>
    <row r="86">
      <c r="A86" s="5" t="inlineStr">
        <is>
          <t>Gewinnwachstum 3J in %</t>
        </is>
      </c>
      <c r="B86" s="5" t="inlineStr">
        <is>
          <t>Earnings Growth 3Y in %</t>
        </is>
      </c>
      <c r="C86" t="n">
        <v>11.48</v>
      </c>
      <c r="D86" t="n">
        <v>14.59</v>
      </c>
      <c r="E86" t="n">
        <v>21.21</v>
      </c>
      <c r="F86" t="inlineStr">
        <is>
          <t>-</t>
        </is>
      </c>
      <c r="G86" t="inlineStr">
        <is>
          <t>-</t>
        </is>
      </c>
      <c r="H86" t="inlineStr">
        <is>
          <t>-</t>
        </is>
      </c>
      <c r="I86" t="inlineStr">
        <is>
          <t>-</t>
        </is>
      </c>
      <c r="J86" t="inlineStr">
        <is>
          <t>-</t>
        </is>
      </c>
      <c r="K86" t="inlineStr">
        <is>
          <t>-</t>
        </is>
      </c>
      <c r="L86" t="inlineStr">
        <is>
          <t>-</t>
        </is>
      </c>
      <c r="M86" t="inlineStr">
        <is>
          <t>-</t>
        </is>
      </c>
      <c r="N86" t="inlineStr">
        <is>
          <t>-</t>
        </is>
      </c>
      <c r="O86" t="inlineStr">
        <is>
          <t>-</t>
        </is>
      </c>
    </row>
    <row r="87">
      <c r="A87" s="5" t="inlineStr">
        <is>
          <t>Gewinnwachstum 5J in %</t>
        </is>
      </c>
      <c r="B87" s="5" t="inlineStr">
        <is>
          <t>Earnings Growth 5Y in %</t>
        </is>
      </c>
      <c r="C87" t="n">
        <v>11.03</v>
      </c>
      <c r="D87" t="inlineStr">
        <is>
          <t>-</t>
        </is>
      </c>
      <c r="E87" t="inlineStr">
        <is>
          <t>-</t>
        </is>
      </c>
      <c r="F87" t="inlineStr">
        <is>
          <t>-</t>
        </is>
      </c>
      <c r="G87" t="inlineStr">
        <is>
          <t>-</t>
        </is>
      </c>
      <c r="H87" t="inlineStr">
        <is>
          <t>-</t>
        </is>
      </c>
      <c r="I87" t="inlineStr">
        <is>
          <t>-</t>
        </is>
      </c>
      <c r="J87" t="inlineStr">
        <is>
          <t>-</t>
        </is>
      </c>
      <c r="K87" t="inlineStr">
        <is>
          <t>-</t>
        </is>
      </c>
      <c r="L87" t="inlineStr">
        <is>
          <t>-</t>
        </is>
      </c>
      <c r="M87" t="inlineStr">
        <is>
          <t>-</t>
        </is>
      </c>
      <c r="N87" t="inlineStr">
        <is>
          <t>-</t>
        </is>
      </c>
      <c r="O87" t="inlineStr">
        <is>
          <t>-</t>
        </is>
      </c>
    </row>
    <row r="88">
      <c r="A88" s="5" t="inlineStr">
        <is>
          <t>Gewinnwachstum 10J in %</t>
        </is>
      </c>
      <c r="B88" s="5" t="inlineStr">
        <is>
          <t>Earnings Growth 10Y in %</t>
        </is>
      </c>
      <c r="C88" t="inlineStr">
        <is>
          <t>-</t>
        </is>
      </c>
      <c r="D88" t="inlineStr">
        <is>
          <t>-</t>
        </is>
      </c>
      <c r="E88" t="inlineStr">
        <is>
          <t>-</t>
        </is>
      </c>
      <c r="F88" t="inlineStr">
        <is>
          <t>-</t>
        </is>
      </c>
      <c r="G88" t="inlineStr">
        <is>
          <t>-</t>
        </is>
      </c>
      <c r="H88" t="inlineStr">
        <is>
          <t>-</t>
        </is>
      </c>
      <c r="I88" t="inlineStr">
        <is>
          <t>-</t>
        </is>
      </c>
      <c r="J88" t="inlineStr">
        <is>
          <t>-</t>
        </is>
      </c>
      <c r="K88" t="inlineStr">
        <is>
          <t>-</t>
        </is>
      </c>
      <c r="L88" t="inlineStr">
        <is>
          <t>-</t>
        </is>
      </c>
      <c r="M88" t="inlineStr">
        <is>
          <t>-</t>
        </is>
      </c>
      <c r="N88" t="inlineStr">
        <is>
          <t>-</t>
        </is>
      </c>
      <c r="O88" t="inlineStr">
        <is>
          <t>-</t>
        </is>
      </c>
    </row>
    <row r="89">
      <c r="A89" s="5" t="inlineStr">
        <is>
          <t>PEG Ratio</t>
        </is>
      </c>
      <c r="B89" s="5" t="inlineStr">
        <is>
          <t>KGW Kurs/Gewinn/Wachstum</t>
        </is>
      </c>
      <c r="C89" t="n">
        <v>2.23</v>
      </c>
      <c r="D89" t="inlineStr">
        <is>
          <t>-</t>
        </is>
      </c>
      <c r="E89" t="inlineStr">
        <is>
          <t>-</t>
        </is>
      </c>
      <c r="F89" t="inlineStr">
        <is>
          <t>-</t>
        </is>
      </c>
      <c r="G89" t="inlineStr">
        <is>
          <t>-</t>
        </is>
      </c>
      <c r="H89" t="inlineStr">
        <is>
          <t>-</t>
        </is>
      </c>
      <c r="I89" t="inlineStr">
        <is>
          <t>-</t>
        </is>
      </c>
      <c r="J89" t="inlineStr">
        <is>
          <t>-</t>
        </is>
      </c>
      <c r="K89" t="inlineStr">
        <is>
          <t>-</t>
        </is>
      </c>
      <c r="L89" t="inlineStr">
        <is>
          <t>-</t>
        </is>
      </c>
      <c r="M89" t="inlineStr">
        <is>
          <t>-</t>
        </is>
      </c>
      <c r="N89" t="inlineStr">
        <is>
          <t>-</t>
        </is>
      </c>
      <c r="O89" t="inlineStr">
        <is>
          <t>-</t>
        </is>
      </c>
    </row>
    <row r="90">
      <c r="A90" s="5" t="inlineStr">
        <is>
          <t>EBIT-Wachstum 1J in %</t>
        </is>
      </c>
      <c r="B90" s="5" t="inlineStr">
        <is>
          <t>EBIT Growth 1Y in %</t>
        </is>
      </c>
      <c r="C90" t="n">
        <v>6.98</v>
      </c>
      <c r="D90" t="n">
        <v>3.1</v>
      </c>
      <c r="E90" t="n">
        <v>11.53</v>
      </c>
      <c r="F90" t="n">
        <v>14.09</v>
      </c>
      <c r="G90" t="n">
        <v>6.78</v>
      </c>
      <c r="H90" t="inlineStr">
        <is>
          <t>-</t>
        </is>
      </c>
      <c r="I90" t="inlineStr">
        <is>
          <t>-</t>
        </is>
      </c>
      <c r="J90" t="inlineStr">
        <is>
          <t>-</t>
        </is>
      </c>
      <c r="K90" t="inlineStr">
        <is>
          <t>-</t>
        </is>
      </c>
      <c r="L90" t="inlineStr">
        <is>
          <t>-</t>
        </is>
      </c>
      <c r="M90" t="inlineStr">
        <is>
          <t>-</t>
        </is>
      </c>
      <c r="N90" t="inlineStr">
        <is>
          <t>-</t>
        </is>
      </c>
      <c r="O90" t="inlineStr">
        <is>
          <t>-</t>
        </is>
      </c>
    </row>
    <row r="91">
      <c r="A91" s="5" t="inlineStr">
        <is>
          <t>EBIT-Wachstum 3J in %</t>
        </is>
      </c>
      <c r="B91" s="5" t="inlineStr">
        <is>
          <t>EBIT Growth 3Y in %</t>
        </is>
      </c>
      <c r="C91" t="n">
        <v>7.2</v>
      </c>
      <c r="D91" t="n">
        <v>9.57</v>
      </c>
      <c r="E91" t="n">
        <v>10.8</v>
      </c>
      <c r="F91" t="inlineStr">
        <is>
          <t>-</t>
        </is>
      </c>
      <c r="G91" t="inlineStr">
        <is>
          <t>-</t>
        </is>
      </c>
      <c r="H91" t="inlineStr">
        <is>
          <t>-</t>
        </is>
      </c>
      <c r="I91" t="inlineStr">
        <is>
          <t>-</t>
        </is>
      </c>
      <c r="J91" t="inlineStr">
        <is>
          <t>-</t>
        </is>
      </c>
      <c r="K91" t="inlineStr">
        <is>
          <t>-</t>
        </is>
      </c>
      <c r="L91" t="inlineStr">
        <is>
          <t>-</t>
        </is>
      </c>
      <c r="M91" t="inlineStr">
        <is>
          <t>-</t>
        </is>
      </c>
      <c r="N91" t="inlineStr">
        <is>
          <t>-</t>
        </is>
      </c>
      <c r="O91" t="inlineStr">
        <is>
          <t>-</t>
        </is>
      </c>
    </row>
    <row r="92">
      <c r="A92" s="5" t="inlineStr">
        <is>
          <t>EBIT-Wachstum 5J in %</t>
        </is>
      </c>
      <c r="B92" s="5" t="inlineStr">
        <is>
          <t>EBIT Growth 5Y in %</t>
        </is>
      </c>
      <c r="C92" t="n">
        <v>8.5</v>
      </c>
      <c r="D92" t="inlineStr">
        <is>
          <t>-</t>
        </is>
      </c>
      <c r="E92" t="inlineStr">
        <is>
          <t>-</t>
        </is>
      </c>
      <c r="F92" t="inlineStr">
        <is>
          <t>-</t>
        </is>
      </c>
      <c r="G92" t="inlineStr">
        <is>
          <t>-</t>
        </is>
      </c>
      <c r="H92" t="inlineStr">
        <is>
          <t>-</t>
        </is>
      </c>
      <c r="I92" t="inlineStr">
        <is>
          <t>-</t>
        </is>
      </c>
      <c r="J92" t="inlineStr">
        <is>
          <t>-</t>
        </is>
      </c>
      <c r="K92" t="inlineStr">
        <is>
          <t>-</t>
        </is>
      </c>
      <c r="L92" t="inlineStr">
        <is>
          <t>-</t>
        </is>
      </c>
      <c r="M92" t="inlineStr">
        <is>
          <t>-</t>
        </is>
      </c>
      <c r="N92" t="inlineStr">
        <is>
          <t>-</t>
        </is>
      </c>
      <c r="O92" t="inlineStr">
        <is>
          <t>-</t>
        </is>
      </c>
    </row>
    <row r="93">
      <c r="A93" s="5" t="inlineStr">
        <is>
          <t>EBIT-Wachstum 10J in %</t>
        </is>
      </c>
      <c r="B93" s="5" t="inlineStr">
        <is>
          <t>EBIT Growth 10Y in %</t>
        </is>
      </c>
      <c r="C93" t="inlineStr">
        <is>
          <t>-</t>
        </is>
      </c>
      <c r="D93" t="inlineStr">
        <is>
          <t>-</t>
        </is>
      </c>
      <c r="E93" t="inlineStr">
        <is>
          <t>-</t>
        </is>
      </c>
      <c r="F93" t="inlineStr">
        <is>
          <t>-</t>
        </is>
      </c>
      <c r="G93" t="inlineStr">
        <is>
          <t>-</t>
        </is>
      </c>
      <c r="H93" t="inlineStr">
        <is>
          <t>-</t>
        </is>
      </c>
      <c r="I93" t="inlineStr">
        <is>
          <t>-</t>
        </is>
      </c>
      <c r="J93" t="inlineStr">
        <is>
          <t>-</t>
        </is>
      </c>
      <c r="K93" t="inlineStr">
        <is>
          <t>-</t>
        </is>
      </c>
      <c r="L93" t="inlineStr">
        <is>
          <t>-</t>
        </is>
      </c>
      <c r="M93" t="inlineStr">
        <is>
          <t>-</t>
        </is>
      </c>
      <c r="N93" t="inlineStr">
        <is>
          <t>-</t>
        </is>
      </c>
      <c r="O93" t="inlineStr">
        <is>
          <t>-</t>
        </is>
      </c>
    </row>
    <row r="94">
      <c r="A94" s="5" t="inlineStr">
        <is>
          <t>Op.Cashflow Wachstum 1J in %</t>
        </is>
      </c>
      <c r="B94" s="5" t="inlineStr">
        <is>
          <t>Op.Cashflow Wachstum 1Y in %</t>
        </is>
      </c>
      <c r="C94" t="n">
        <v>10.33</v>
      </c>
      <c r="D94" t="n">
        <v>-20.02</v>
      </c>
      <c r="E94" t="n">
        <v>7.19</v>
      </c>
      <c r="F94" t="n">
        <v>-1.48</v>
      </c>
      <c r="G94" t="inlineStr">
        <is>
          <t>-</t>
        </is>
      </c>
      <c r="H94" t="inlineStr">
        <is>
          <t>-</t>
        </is>
      </c>
      <c r="I94" t="inlineStr">
        <is>
          <t>-</t>
        </is>
      </c>
      <c r="J94" t="inlineStr">
        <is>
          <t>-</t>
        </is>
      </c>
      <c r="K94" t="inlineStr">
        <is>
          <t>-</t>
        </is>
      </c>
      <c r="L94" t="inlineStr">
        <is>
          <t>-</t>
        </is>
      </c>
      <c r="M94" t="inlineStr">
        <is>
          <t>-</t>
        </is>
      </c>
      <c r="N94" t="inlineStr">
        <is>
          <t>-</t>
        </is>
      </c>
      <c r="O94" t="inlineStr">
        <is>
          <t>-</t>
        </is>
      </c>
    </row>
    <row r="95">
      <c r="A95" s="5" t="inlineStr">
        <is>
          <t>Op.Cashflow Wachstum 3J in %</t>
        </is>
      </c>
      <c r="B95" s="5" t="inlineStr">
        <is>
          <t>Op.Cashflow Wachstum 3Y in %</t>
        </is>
      </c>
      <c r="C95" t="n">
        <v>-0.83</v>
      </c>
      <c r="D95" t="n">
        <v>-4.77</v>
      </c>
      <c r="E95" t="inlineStr">
        <is>
          <t>-</t>
        </is>
      </c>
      <c r="F95" t="inlineStr">
        <is>
          <t>-</t>
        </is>
      </c>
      <c r="G95" t="inlineStr">
        <is>
          <t>-</t>
        </is>
      </c>
      <c r="H95" t="inlineStr">
        <is>
          <t>-</t>
        </is>
      </c>
      <c r="I95" t="inlineStr">
        <is>
          <t>-</t>
        </is>
      </c>
      <c r="J95" t="inlineStr">
        <is>
          <t>-</t>
        </is>
      </c>
      <c r="K95" t="inlineStr">
        <is>
          <t>-</t>
        </is>
      </c>
      <c r="L95" t="inlineStr">
        <is>
          <t>-</t>
        </is>
      </c>
      <c r="M95" t="inlineStr">
        <is>
          <t>-</t>
        </is>
      </c>
      <c r="N95" t="inlineStr">
        <is>
          <t>-</t>
        </is>
      </c>
      <c r="O95" t="inlineStr">
        <is>
          <t>-</t>
        </is>
      </c>
    </row>
    <row r="96">
      <c r="A96" s="5" t="inlineStr">
        <is>
          <t>Op.Cashflow Wachstum 5J in %</t>
        </is>
      </c>
      <c r="B96" s="5" t="inlineStr">
        <is>
          <t>Op.Cashflow Wachstum 5Y in %</t>
        </is>
      </c>
      <c r="C96" t="inlineStr">
        <is>
          <t>-</t>
        </is>
      </c>
      <c r="D96" t="inlineStr">
        <is>
          <t>-</t>
        </is>
      </c>
      <c r="E96" t="inlineStr">
        <is>
          <t>-</t>
        </is>
      </c>
      <c r="F96" t="inlineStr">
        <is>
          <t>-</t>
        </is>
      </c>
      <c r="G96" t="inlineStr">
        <is>
          <t>-</t>
        </is>
      </c>
      <c r="H96" t="inlineStr">
        <is>
          <t>-</t>
        </is>
      </c>
      <c r="I96" t="inlineStr">
        <is>
          <t>-</t>
        </is>
      </c>
      <c r="J96" t="inlineStr">
        <is>
          <t>-</t>
        </is>
      </c>
      <c r="K96" t="inlineStr">
        <is>
          <t>-</t>
        </is>
      </c>
      <c r="L96" t="inlineStr">
        <is>
          <t>-</t>
        </is>
      </c>
      <c r="M96" t="inlineStr">
        <is>
          <t>-</t>
        </is>
      </c>
      <c r="N96" t="inlineStr">
        <is>
          <t>-</t>
        </is>
      </c>
      <c r="O96" t="inlineStr">
        <is>
          <t>-</t>
        </is>
      </c>
    </row>
    <row r="97">
      <c r="A97" s="5" t="inlineStr">
        <is>
          <t>Op.Cashflow Wachstum 10J in %</t>
        </is>
      </c>
      <c r="B97" s="5" t="inlineStr">
        <is>
          <t>Op.Cashflow Wachstum 10Y in %</t>
        </is>
      </c>
      <c r="C97" t="inlineStr">
        <is>
          <t>-</t>
        </is>
      </c>
      <c r="D97" t="inlineStr">
        <is>
          <t>-</t>
        </is>
      </c>
      <c r="E97" t="inlineStr">
        <is>
          <t>-</t>
        </is>
      </c>
      <c r="F97" t="inlineStr">
        <is>
          <t>-</t>
        </is>
      </c>
      <c r="G97" t="inlineStr">
        <is>
          <t>-</t>
        </is>
      </c>
      <c r="H97" t="inlineStr">
        <is>
          <t>-</t>
        </is>
      </c>
      <c r="I97" t="inlineStr">
        <is>
          <t>-</t>
        </is>
      </c>
      <c r="J97" t="inlineStr">
        <is>
          <t>-</t>
        </is>
      </c>
      <c r="K97" t="inlineStr">
        <is>
          <t>-</t>
        </is>
      </c>
      <c r="L97" t="inlineStr">
        <is>
          <t>-</t>
        </is>
      </c>
      <c r="M97" t="inlineStr">
        <is>
          <t>-</t>
        </is>
      </c>
      <c r="N97" t="inlineStr">
        <is>
          <t>-</t>
        </is>
      </c>
      <c r="O97" t="inlineStr">
        <is>
          <t>-</t>
        </is>
      </c>
    </row>
    <row r="98">
      <c r="A98" s="5" t="inlineStr">
        <is>
          <t>Working Capital in Mio</t>
        </is>
      </c>
      <c r="B98" s="5" t="inlineStr">
        <is>
          <t>Working Capital in M</t>
        </is>
      </c>
      <c r="C98" t="n">
        <v>-3502</v>
      </c>
      <c r="D98" t="n">
        <v>-2970</v>
      </c>
      <c r="E98" t="n">
        <v>-2367</v>
      </c>
      <c r="F98" t="n">
        <v>-2957</v>
      </c>
      <c r="G98" t="n">
        <v>-2264</v>
      </c>
      <c r="H98" t="n">
        <v>-2000</v>
      </c>
      <c r="I98" t="inlineStr">
        <is>
          <t>-</t>
        </is>
      </c>
      <c r="J98" t="inlineStr">
        <is>
          <t>-</t>
        </is>
      </c>
      <c r="K98" t="inlineStr">
        <is>
          <t>-</t>
        </is>
      </c>
      <c r="L98" t="inlineStr">
        <is>
          <t>-</t>
        </is>
      </c>
      <c r="M98" t="inlineStr">
        <is>
          <t>-</t>
        </is>
      </c>
      <c r="N98" t="inlineStr">
        <is>
          <t>-</t>
        </is>
      </c>
      <c r="O98" t="inlineStr">
        <is>
          <t>-</t>
        </is>
      </c>
      <c r="P98" t="inlineStr">
        <is>
          <t>-</t>
        </is>
      </c>
    </row>
  </sheetData>
  <pageMargins bottom="1" footer="0.5" header="0.5" left="0.75" right="0.75" top="1"/>
</worksheet>
</file>

<file path=xl/worksheets/sheet22.xml><?xml version="1.0" encoding="utf-8"?>
<worksheet xmlns="http://schemas.openxmlformats.org/spreadsheetml/2006/main">
  <sheetPr>
    <outlinePr summaryBelow="1" summaryRight="1"/>
    <pageSetUpPr/>
  </sheetPr>
  <dimension ref="A1:R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11"/>
    <col customWidth="1" max="14" min="14" width="11"/>
    <col customWidth="1" max="15" min="15" width="11"/>
    <col customWidth="1" max="16" min="16" width="11"/>
    <col customWidth="1" max="17" min="17" width="11"/>
    <col customWidth="1" max="18" min="18" width="8"/>
  </cols>
  <sheetData>
    <row r="1">
      <c r="A1" s="1" t="inlineStr">
        <is>
          <t xml:space="preserve">ROYAL DUTCH SHELL A </t>
        </is>
      </c>
      <c r="B1" s="2" t="inlineStr">
        <is>
          <t>WKN: A0D94M  ISIN: GB00B03MLX29  US-Symbol:RYDAF  Typ: Aktie</t>
        </is>
      </c>
      <c r="C1" s="2" t="inlineStr"/>
      <c r="D1" s="2" t="inlineStr"/>
      <c r="E1" s="2" t="inlineStr"/>
      <c r="F1" s="2">
        <f>HYPERLINK("aex_Stock_Data_EUR.xlsx#INDEX!A1",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1907</t>
        </is>
      </c>
      <c r="C4" s="5" t="inlineStr">
        <is>
          <t>Telefon / Phone</t>
        </is>
      </c>
      <c r="D4" s="5" t="inlineStr"/>
      <c r="E4" t="inlineStr">
        <is>
          <t>+31-70-377-9111</t>
        </is>
      </c>
      <c r="G4" t="inlineStr">
        <is>
          <t>30.01.2020</t>
        </is>
      </c>
      <c r="H4" t="inlineStr">
        <is>
          <t>Q4 Result</t>
        </is>
      </c>
      <c r="J4" t="inlineStr">
        <is>
          <t>Nederlands Centraal Instituut Voor Giraal Effectenverkeer Bv</t>
        </is>
      </c>
      <c r="L4" t="inlineStr">
        <is>
          <t>21,19%</t>
        </is>
      </c>
    </row>
    <row r="5">
      <c r="A5" s="5" t="inlineStr">
        <is>
          <t>Ticker</t>
        </is>
      </c>
      <c r="B5" t="inlineStr">
        <is>
          <t>R6C</t>
        </is>
      </c>
      <c r="C5" s="5" t="inlineStr">
        <is>
          <t>Fax</t>
        </is>
      </c>
      <c r="D5" s="5" t="inlineStr"/>
      <c r="E5" t="inlineStr">
        <is>
          <t>+31-70-377-3856</t>
        </is>
      </c>
      <c r="G5" t="inlineStr">
        <is>
          <t>12.03.2020</t>
        </is>
      </c>
      <c r="H5" t="inlineStr">
        <is>
          <t>Publication Of Annual Report</t>
        </is>
      </c>
      <c r="J5" t="inlineStr">
        <is>
          <t>Guaranty Nominees Limited</t>
        </is>
      </c>
      <c r="L5" t="inlineStr">
        <is>
          <t>18,03%</t>
        </is>
      </c>
    </row>
    <row r="6">
      <c r="A6" s="5" t="inlineStr">
        <is>
          <t>Gelistet Seit / Listed Since</t>
        </is>
      </c>
      <c r="B6" t="inlineStr">
        <is>
          <t>-</t>
        </is>
      </c>
      <c r="C6" s="5" t="inlineStr">
        <is>
          <t>Internet</t>
        </is>
      </c>
      <c r="D6" s="5" t="inlineStr"/>
      <c r="E6" t="inlineStr">
        <is>
          <t>http://www.shell.com</t>
        </is>
      </c>
      <c r="G6" t="inlineStr">
        <is>
          <t>23.03.2020</t>
        </is>
      </c>
      <c r="H6" t="inlineStr">
        <is>
          <t>Dividend Payout</t>
        </is>
      </c>
      <c r="J6" t="inlineStr">
        <is>
          <t>BlackRock Inc</t>
        </is>
      </c>
      <c r="L6" t="inlineStr">
        <is>
          <t>7,14%</t>
        </is>
      </c>
    </row>
    <row r="7">
      <c r="A7" s="5" t="inlineStr">
        <is>
          <t>Nominalwert / Nominal Value</t>
        </is>
      </c>
      <c r="B7" t="inlineStr">
        <is>
          <t>0,07</t>
        </is>
      </c>
      <c r="C7" s="5" t="inlineStr">
        <is>
          <t>Inv. Relations Telefon / Phone</t>
        </is>
      </c>
      <c r="D7" s="5" t="inlineStr"/>
      <c r="E7" t="inlineStr">
        <is>
          <t>+31-70-377-4540</t>
        </is>
      </c>
      <c r="G7" t="inlineStr">
        <is>
          <t>30.04.2020</t>
        </is>
      </c>
      <c r="H7" t="inlineStr">
        <is>
          <t>Result Q1</t>
        </is>
      </c>
      <c r="J7" t="inlineStr">
        <is>
          <t>The Capital Group [A]</t>
        </is>
      </c>
      <c r="L7" t="inlineStr">
        <is>
          <t>4,99%</t>
        </is>
      </c>
    </row>
    <row r="8">
      <c r="A8" s="5" t="inlineStr">
        <is>
          <t>Land / Country</t>
        </is>
      </c>
      <c r="B8" t="inlineStr">
        <is>
          <t>Großbritannien</t>
        </is>
      </c>
      <c r="C8" s="5" t="inlineStr">
        <is>
          <t>Inv. Relations E-Mail</t>
        </is>
      </c>
      <c r="D8" s="5" t="inlineStr"/>
      <c r="E8" t="inlineStr">
        <is>
          <t>ir-europe@shell.com</t>
        </is>
      </c>
      <c r="G8" t="inlineStr">
        <is>
          <t>19.05.2020</t>
        </is>
      </c>
      <c r="H8" t="inlineStr">
        <is>
          <t>Annual General Meeting</t>
        </is>
      </c>
      <c r="J8" t="inlineStr">
        <is>
          <t>State Street Nominees Limited</t>
        </is>
      </c>
      <c r="L8" t="inlineStr">
        <is>
          <t>4,19%</t>
        </is>
      </c>
    </row>
    <row r="9">
      <c r="A9" s="5" t="inlineStr">
        <is>
          <t>Währung / Currency</t>
        </is>
      </c>
      <c r="B9" t="inlineStr">
        <is>
          <t>USD</t>
        </is>
      </c>
      <c r="C9" s="5" t="inlineStr">
        <is>
          <t>Kontaktperson / Contact Person</t>
        </is>
      </c>
      <c r="D9" s="5" t="inlineStr"/>
      <c r="E9" t="inlineStr">
        <is>
          <t>-</t>
        </is>
      </c>
      <c r="G9" t="inlineStr">
        <is>
          <t>22.06.2020</t>
        </is>
      </c>
      <c r="H9" t="inlineStr">
        <is>
          <t>Dividend Payout</t>
        </is>
      </c>
      <c r="J9" t="inlineStr">
        <is>
          <t>The Vanguard Group</t>
        </is>
      </c>
      <c r="L9" t="inlineStr">
        <is>
          <t>4,29%</t>
        </is>
      </c>
    </row>
    <row r="10">
      <c r="A10" s="5" t="inlineStr">
        <is>
          <t>Branche / Industry</t>
        </is>
      </c>
      <c r="B10" t="inlineStr">
        <is>
          <t>Oil And Gas</t>
        </is>
      </c>
      <c r="C10" s="5" t="inlineStr">
        <is>
          <t>30.07.2020</t>
        </is>
      </c>
      <c r="D10" s="5" t="inlineStr">
        <is>
          <t>Score Half Year</t>
        </is>
      </c>
      <c r="J10" t="inlineStr">
        <is>
          <t>Chase Nominees Limited</t>
        </is>
      </c>
      <c r="L10" t="inlineStr">
        <is>
          <t>3,35%</t>
        </is>
      </c>
    </row>
    <row r="11">
      <c r="A11" s="5" t="inlineStr">
        <is>
          <t>Sektor / Sector</t>
        </is>
      </c>
      <c r="B11" t="inlineStr">
        <is>
          <t>Energy / Resources</t>
        </is>
      </c>
      <c r="C11" t="inlineStr">
        <is>
          <t>21.09.2020</t>
        </is>
      </c>
      <c r="D11" t="inlineStr">
        <is>
          <t>Dividend Payout</t>
        </is>
      </c>
      <c r="J11" t="inlineStr">
        <is>
          <t>Freefloat</t>
        </is>
      </c>
      <c r="L11" t="inlineStr">
        <is>
          <t>36,82%</t>
        </is>
      </c>
    </row>
    <row r="12">
      <c r="A12" s="5" t="inlineStr">
        <is>
          <t>Typ / Genre</t>
        </is>
      </c>
      <c r="B12" t="inlineStr">
        <is>
          <t>Class A</t>
        </is>
      </c>
      <c r="C12" t="inlineStr">
        <is>
          <t>29.10.2020</t>
        </is>
      </c>
      <c r="D12" t="inlineStr">
        <is>
          <t>Q3 Earnings</t>
        </is>
      </c>
    </row>
    <row r="13">
      <c r="A13" s="5" t="inlineStr">
        <is>
          <t>Adresse / Address</t>
        </is>
      </c>
      <c r="B13" t="inlineStr">
        <is>
          <t>Royal Dutch Shell plcCarel van Bylandtlaan 16  NL-2596 HR The Hague</t>
        </is>
      </c>
    </row>
    <row r="14">
      <c r="A14" s="5" t="inlineStr">
        <is>
          <t>Management</t>
        </is>
      </c>
      <c r="B14" t="inlineStr">
        <is>
          <t>Ben van Beurden, Jessica Uhl, Huibert Vigeveno, Harry Brekelmans, Ronan Cassidy, Donny Ching, Wael Sawan, Maarten Wetselaar</t>
        </is>
      </c>
    </row>
    <row r="15">
      <c r="A15" s="5" t="inlineStr">
        <is>
          <t>Aufsichtsrat / Board</t>
        </is>
      </c>
      <c r="B15" t="inlineStr">
        <is>
          <t>Charles O. Holliday, Gerard Kleisterlee, Ben van Beurden, Jessica Uhl, Neil Carson, Ann Godbehere, Euleen Goh, Catherine J. Hughes, Roberto Setubal, Sir Nigel Sheinwald, Linda G. Stuntz, Gerrit Zalm, Dick Boer, Martina Hund-Mejean</t>
        </is>
      </c>
    </row>
    <row r="16">
      <c r="A16" s="5" t="inlineStr">
        <is>
          <t>Beschreibung</t>
        </is>
      </c>
      <c r="B16" t="inlineStr">
        <is>
          <t>Royal Dutch Shell plc ist eines der weltweit größten Energieunternehmen. Shell ist an Explorations- und Förderprojekten in rund 70 Ländern beteiligt und einer der weltweit größten Vertreiber von Kraft- und Schmierstoffen. Die Förderoperationen werden zumeist über Joint Ventures mit internationalen und nationalen Öl- und Gasunternehmen ausgeführt und sind mit eigenen Infrastrukturen für den Transport versehen. Die Endprodukte des Unternehmens umfassen Treib- und Schmierstoffe, Bitumen sowie Flüssiggas für den Hausgebrauch von Endkunden ebenso wie für die Industrie und das Transportwesen. Shell produziert außerdem Chemikalien und Petrochemikalien für Industriekunden, welche diese zu Plastik, Oberflächen und Reinigern weiterverarbeiten. Zuletzt einigte sich Shell mit der BG Group auf einen Zusammenschluss der Unternehmen: Für die Übernahme des britischen Gasproduzenten soll Shell rund 47 Milliarden Pfund zahlen. Copyright 2014 FINANCE BASE AG</t>
        </is>
      </c>
    </row>
    <row r="17">
      <c r="A17" s="5" t="inlineStr">
        <is>
          <t>Profile</t>
        </is>
      </c>
      <c r="B17" t="inlineStr">
        <is>
          <t>Royal Dutch Shell plc is one of the world's largest energy companies. Shell is involved in exploration and production projects in some 70 countries and one of the world's largest distributor of fuels and lubricants. The funding operations are carried out mostly through joint ventures with international and national oil and gas companies, and are provided with their own infrastructures for transport. The end products of the company include fuels, lubricants, bitumen and liquefied petroleum gas for domestic use by end users as well as for industry and transportation. Shell also produces chemicals and petrochemicals for industrial customers, which they processed into plastic surfaces and cleaners. Most recently, Shell reached an agreement with BG Group to a merger of companies: Shell is to pay around 47 billion pounds for the acquisition of the British gas producer.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row>
    <row r="19">
      <c r="A19" s="5" t="inlineStr">
        <is>
          <t>Bilanz in Mio.  USD per  31.12</t>
        </is>
      </c>
      <c r="B19" s="5" t="inlineStr">
        <is>
          <t>Balance Sheet in M  USD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row>
    <row r="20">
      <c r="A20" s="5" t="inlineStr">
        <is>
          <t>Umsatz</t>
        </is>
      </c>
      <c r="B20" s="5" t="inlineStr">
        <is>
          <t>Revenue</t>
        </is>
      </c>
      <c r="C20" t="n">
        <v>344877</v>
      </c>
      <c r="D20" t="n">
        <v>388379</v>
      </c>
      <c r="E20" t="n">
        <v>305179</v>
      </c>
      <c r="F20" t="n">
        <v>233591</v>
      </c>
      <c r="G20" t="n">
        <v>264960</v>
      </c>
      <c r="H20" t="n">
        <v>421105</v>
      </c>
      <c r="I20" t="n">
        <v>451235</v>
      </c>
      <c r="J20" t="n">
        <v>467153</v>
      </c>
      <c r="K20" t="n">
        <v>470171</v>
      </c>
      <c r="L20" t="n">
        <v>368056</v>
      </c>
      <c r="M20" t="n">
        <v>278188</v>
      </c>
      <c r="N20" t="n">
        <v>458361</v>
      </c>
      <c r="O20" t="n">
        <v>355782</v>
      </c>
      <c r="P20" t="n">
        <v>318845</v>
      </c>
      <c r="Q20" t="n">
        <v>306731</v>
      </c>
      <c r="R20" t="inlineStr">
        <is>
          <t>-</t>
        </is>
      </c>
    </row>
    <row r="21">
      <c r="A21" s="5" t="inlineStr">
        <is>
          <t>Operatives Ergebnis (EBIT)</t>
        </is>
      </c>
      <c r="B21" s="5" t="inlineStr">
        <is>
          <t>EBIT Earning Before Interest &amp; Tax</t>
        </is>
      </c>
      <c r="C21" t="n">
        <v>26551</v>
      </c>
      <c r="D21" t="n">
        <v>35295</v>
      </c>
      <c r="E21" t="n">
        <v>19706</v>
      </c>
      <c r="F21" t="n">
        <v>5912</v>
      </c>
      <c r="G21" t="n">
        <v>266</v>
      </c>
      <c r="H21" t="n">
        <v>25995</v>
      </c>
      <c r="I21" t="n">
        <v>34145</v>
      </c>
      <c r="J21" t="n">
        <v>46447</v>
      </c>
      <c r="K21" t="n">
        <v>51452</v>
      </c>
      <c r="L21" t="n">
        <v>32197</v>
      </c>
      <c r="M21" t="n">
        <v>19597</v>
      </c>
      <c r="N21" t="n">
        <v>51091</v>
      </c>
      <c r="O21" t="n">
        <v>48986</v>
      </c>
      <c r="P21" t="n">
        <v>44349</v>
      </c>
      <c r="Q21" t="n">
        <v>44464</v>
      </c>
      <c r="R21" t="inlineStr">
        <is>
          <t>-</t>
        </is>
      </c>
    </row>
    <row r="22">
      <c r="A22" s="5" t="inlineStr">
        <is>
          <t>Finanzergebnis</t>
        </is>
      </c>
      <c r="B22" s="5" t="inlineStr">
        <is>
          <t>Financial Result</t>
        </is>
      </c>
      <c r="C22" t="n">
        <v>-1065</v>
      </c>
      <c r="D22" t="n">
        <v>326</v>
      </c>
      <c r="E22" t="n">
        <v>-1576</v>
      </c>
      <c r="F22" t="n">
        <v>-306</v>
      </c>
      <c r="G22" t="n">
        <v>1781</v>
      </c>
      <c r="H22" t="n">
        <v>2319</v>
      </c>
      <c r="I22" t="n">
        <v>-553</v>
      </c>
      <c r="J22" t="n">
        <v>3842</v>
      </c>
      <c r="K22" t="n">
        <v>4208</v>
      </c>
      <c r="L22" t="n">
        <v>3147</v>
      </c>
      <c r="M22" t="n">
        <v>1423</v>
      </c>
      <c r="N22" t="n">
        <v>-271</v>
      </c>
      <c r="O22" t="n">
        <v>1590</v>
      </c>
      <c r="P22" t="n">
        <v>279</v>
      </c>
      <c r="Q22" t="n">
        <v>103</v>
      </c>
      <c r="R22" t="inlineStr">
        <is>
          <t>-</t>
        </is>
      </c>
    </row>
    <row r="23">
      <c r="A23" s="5" t="inlineStr">
        <is>
          <t>Ergebnis vor Steuer (EBT)</t>
        </is>
      </c>
      <c r="B23" s="5" t="inlineStr">
        <is>
          <t>EBT Earning Before Tax</t>
        </is>
      </c>
      <c r="C23" t="n">
        <v>25486</v>
      </c>
      <c r="D23" t="n">
        <v>35621</v>
      </c>
      <c r="E23" t="n">
        <v>18130</v>
      </c>
      <c r="F23" t="n">
        <v>5606</v>
      </c>
      <c r="G23" t="n">
        <v>2047</v>
      </c>
      <c r="H23" t="n">
        <v>28314</v>
      </c>
      <c r="I23" t="n">
        <v>33592</v>
      </c>
      <c r="J23" t="n">
        <v>50289</v>
      </c>
      <c r="K23" t="n">
        <v>55660</v>
      </c>
      <c r="L23" t="n">
        <v>35344</v>
      </c>
      <c r="M23" t="n">
        <v>21020</v>
      </c>
      <c r="N23" t="n">
        <v>50820</v>
      </c>
      <c r="O23" t="n">
        <v>50576</v>
      </c>
      <c r="P23" t="n">
        <v>44628</v>
      </c>
      <c r="Q23" t="n">
        <v>44567</v>
      </c>
      <c r="R23" t="inlineStr">
        <is>
          <t>-</t>
        </is>
      </c>
    </row>
    <row r="24">
      <c r="A24" s="5" t="inlineStr">
        <is>
          <t>Steuern auf Einkommen und Ertrag</t>
        </is>
      </c>
      <c r="B24" s="5" t="inlineStr">
        <is>
          <t>Taxes on income and earnings</t>
        </is>
      </c>
      <c r="C24" t="n">
        <v>9053</v>
      </c>
      <c r="D24" t="n">
        <v>11715</v>
      </c>
      <c r="E24" t="n">
        <v>4695</v>
      </c>
      <c r="F24" t="n">
        <v>829</v>
      </c>
      <c r="G24" t="n">
        <v>-153</v>
      </c>
      <c r="H24" t="n">
        <v>13584</v>
      </c>
      <c r="I24" t="n">
        <v>17066</v>
      </c>
      <c r="J24" t="n">
        <v>23449</v>
      </c>
      <c r="K24" t="n">
        <v>24475</v>
      </c>
      <c r="L24" t="n">
        <v>14870</v>
      </c>
      <c r="M24" t="n">
        <v>8302</v>
      </c>
      <c r="N24" t="n">
        <v>24344</v>
      </c>
      <c r="O24" t="n">
        <v>18650</v>
      </c>
      <c r="P24" t="n">
        <v>18317</v>
      </c>
      <c r="Q24" t="n">
        <v>17999</v>
      </c>
      <c r="R24" t="inlineStr">
        <is>
          <t>-</t>
        </is>
      </c>
    </row>
    <row r="25">
      <c r="A25" s="5" t="inlineStr">
        <is>
          <t>Ergebnis nach Steuer</t>
        </is>
      </c>
      <c r="B25" s="5" t="inlineStr">
        <is>
          <t>Earnings after tax</t>
        </is>
      </c>
      <c r="C25" t="n">
        <v>16433</v>
      </c>
      <c r="D25" t="n">
        <v>23906</v>
      </c>
      <c r="E25" t="n">
        <v>13435</v>
      </c>
      <c r="F25" t="n">
        <v>4777</v>
      </c>
      <c r="G25" t="n">
        <v>2200</v>
      </c>
      <c r="H25" t="n">
        <v>14730</v>
      </c>
      <c r="I25" t="n">
        <v>16526</v>
      </c>
      <c r="J25" t="n">
        <v>26840</v>
      </c>
      <c r="K25" t="n">
        <v>31185</v>
      </c>
      <c r="L25" t="n">
        <v>20474</v>
      </c>
      <c r="M25" t="n">
        <v>12718</v>
      </c>
      <c r="N25" t="n">
        <v>26476</v>
      </c>
      <c r="O25" t="n">
        <v>31926</v>
      </c>
      <c r="P25" t="n">
        <v>26311</v>
      </c>
      <c r="Q25" t="n">
        <v>26568</v>
      </c>
      <c r="R25" t="inlineStr">
        <is>
          <t>-</t>
        </is>
      </c>
    </row>
    <row r="26">
      <c r="A26" s="5" t="inlineStr">
        <is>
          <t>Minderheitenanteil</t>
        </is>
      </c>
      <c r="B26" s="5" t="inlineStr">
        <is>
          <t>Minority Share</t>
        </is>
      </c>
      <c r="C26" t="n">
        <v>-590</v>
      </c>
      <c r="D26" t="n">
        <v>-554</v>
      </c>
      <c r="E26" t="n">
        <v>-458</v>
      </c>
      <c r="F26" t="n">
        <v>-202</v>
      </c>
      <c r="G26" t="n">
        <v>-261</v>
      </c>
      <c r="H26" t="n">
        <v>144</v>
      </c>
      <c r="I26" t="n">
        <v>-155</v>
      </c>
      <c r="J26" t="n">
        <v>-248</v>
      </c>
      <c r="K26" t="n">
        <v>-267</v>
      </c>
      <c r="L26" t="n">
        <v>-347</v>
      </c>
      <c r="M26" t="n">
        <v>-200</v>
      </c>
      <c r="N26" t="n">
        <v>-199</v>
      </c>
      <c r="O26" t="n">
        <v>-595</v>
      </c>
      <c r="P26" t="n">
        <v>-869</v>
      </c>
      <c r="Q26" t="n">
        <v>-950</v>
      </c>
      <c r="R26" t="inlineStr">
        <is>
          <t>-</t>
        </is>
      </c>
    </row>
    <row r="27">
      <c r="A27" s="5" t="inlineStr">
        <is>
          <t>Jahresüberschuss/-fehlbetrag</t>
        </is>
      </c>
      <c r="B27" s="5" t="inlineStr">
        <is>
          <t>Net Profit</t>
        </is>
      </c>
      <c r="C27" t="n">
        <v>15843</v>
      </c>
      <c r="D27" t="n">
        <v>23352</v>
      </c>
      <c r="E27" t="n">
        <v>12977</v>
      </c>
      <c r="F27" t="n">
        <v>4575</v>
      </c>
      <c r="G27" t="n">
        <v>1939</v>
      </c>
      <c r="H27" t="n">
        <v>14874</v>
      </c>
      <c r="I27" t="n">
        <v>16371</v>
      </c>
      <c r="J27" t="n">
        <v>26592</v>
      </c>
      <c r="K27" t="n">
        <v>30918</v>
      </c>
      <c r="L27" t="n">
        <v>20127</v>
      </c>
      <c r="M27" t="n">
        <v>12518</v>
      </c>
      <c r="N27" t="n">
        <v>26277</v>
      </c>
      <c r="O27" t="n">
        <v>31331</v>
      </c>
      <c r="P27" t="n">
        <v>25442</v>
      </c>
      <c r="Q27" t="n">
        <v>25311</v>
      </c>
      <c r="R27" t="inlineStr">
        <is>
          <t>-</t>
        </is>
      </c>
    </row>
    <row r="28">
      <c r="A28" s="5" t="inlineStr">
        <is>
          <t>Summe Umlaufvermögen</t>
        </is>
      </c>
      <c r="B28" s="5" t="inlineStr">
        <is>
          <t>Current Assets</t>
        </is>
      </c>
      <c r="C28" t="n">
        <v>92689</v>
      </c>
      <c r="D28" t="n">
        <v>97482</v>
      </c>
      <c r="E28" t="n">
        <v>95404</v>
      </c>
      <c r="F28" t="n">
        <v>86569</v>
      </c>
      <c r="G28" t="n">
        <v>93358</v>
      </c>
      <c r="H28" t="n">
        <v>99778</v>
      </c>
      <c r="I28" t="n">
        <v>103343</v>
      </c>
      <c r="J28" t="n">
        <v>114734</v>
      </c>
      <c r="K28" t="n">
        <v>119777</v>
      </c>
      <c r="L28" t="n">
        <v>112894</v>
      </c>
      <c r="M28" t="n">
        <v>96457</v>
      </c>
      <c r="N28" t="n">
        <v>116570</v>
      </c>
      <c r="O28" t="n">
        <v>115397</v>
      </c>
      <c r="P28" t="n">
        <v>91885</v>
      </c>
      <c r="Q28" t="n">
        <v>97892</v>
      </c>
      <c r="R28" t="inlineStr">
        <is>
          <t>-</t>
        </is>
      </c>
    </row>
    <row r="29">
      <c r="A29" s="5" t="inlineStr">
        <is>
          <t>Summe Anlagevermögen</t>
        </is>
      </c>
      <c r="B29" s="5" t="inlineStr">
        <is>
          <t>Fixed Assets</t>
        </is>
      </c>
      <c r="C29" t="n">
        <v>311647</v>
      </c>
      <c r="D29" t="n">
        <v>301712</v>
      </c>
      <c r="E29" t="n">
        <v>311693</v>
      </c>
      <c r="F29" t="n">
        <v>324706</v>
      </c>
      <c r="G29" t="n">
        <v>246799</v>
      </c>
      <c r="H29" t="n">
        <v>253338</v>
      </c>
      <c r="I29" t="n">
        <v>254169</v>
      </c>
      <c r="J29" t="n">
        <v>245591</v>
      </c>
      <c r="K29" t="n">
        <v>225480</v>
      </c>
      <c r="L29" t="n">
        <v>209666</v>
      </c>
      <c r="M29" t="n">
        <v>195724</v>
      </c>
      <c r="N29" t="n">
        <v>165831</v>
      </c>
      <c r="O29" t="n">
        <v>154073</v>
      </c>
      <c r="P29" t="n">
        <v>143391</v>
      </c>
      <c r="Q29" t="n">
        <v>121624</v>
      </c>
      <c r="R29" t="inlineStr">
        <is>
          <t>-</t>
        </is>
      </c>
    </row>
    <row r="30">
      <c r="A30" s="5" t="inlineStr">
        <is>
          <t>Summe Aktiva</t>
        </is>
      </c>
      <c r="B30" s="5" t="inlineStr">
        <is>
          <t>Total Assets</t>
        </is>
      </c>
      <c r="C30" t="n">
        <v>404336</v>
      </c>
      <c r="D30" t="n">
        <v>399194</v>
      </c>
      <c r="E30" t="n">
        <v>407097</v>
      </c>
      <c r="F30" t="n">
        <v>411275</v>
      </c>
      <c r="G30" t="n">
        <v>340157</v>
      </c>
      <c r="H30" t="n">
        <v>353116</v>
      </c>
      <c r="I30" t="n">
        <v>357512</v>
      </c>
      <c r="J30" t="n">
        <v>360325</v>
      </c>
      <c r="K30" t="n">
        <v>345257</v>
      </c>
      <c r="L30" t="n">
        <v>322560</v>
      </c>
      <c r="M30" t="n">
        <v>292181</v>
      </c>
      <c r="N30" t="n">
        <v>282401</v>
      </c>
      <c r="O30" t="n">
        <v>269470</v>
      </c>
      <c r="P30" t="n">
        <v>235276</v>
      </c>
      <c r="Q30" t="n">
        <v>219516</v>
      </c>
      <c r="R30" t="inlineStr">
        <is>
          <t>-</t>
        </is>
      </c>
    </row>
    <row r="31">
      <c r="A31" s="5" t="inlineStr">
        <is>
          <t>Summe kurzfristiges Fremdkapital</t>
        </is>
      </c>
      <c r="B31" s="5" t="inlineStr">
        <is>
          <t>Short-Term Debt</t>
        </is>
      </c>
      <c r="C31" t="n">
        <v>79625</v>
      </c>
      <c r="D31" t="n">
        <v>77813</v>
      </c>
      <c r="E31" t="n">
        <v>79767</v>
      </c>
      <c r="F31" t="n">
        <v>73825</v>
      </c>
      <c r="G31" t="n">
        <v>70948</v>
      </c>
      <c r="H31" t="n">
        <v>86212</v>
      </c>
      <c r="I31" t="n">
        <v>93258</v>
      </c>
      <c r="J31" t="n">
        <v>96979</v>
      </c>
      <c r="K31" t="n">
        <v>102659</v>
      </c>
      <c r="L31" t="n">
        <v>100552</v>
      </c>
      <c r="M31" t="n">
        <v>84789</v>
      </c>
      <c r="N31" t="n">
        <v>105529</v>
      </c>
      <c r="O31" t="n">
        <v>94384</v>
      </c>
      <c r="P31" t="n">
        <v>76748</v>
      </c>
      <c r="Q31" t="n">
        <v>84964</v>
      </c>
      <c r="R31" t="inlineStr">
        <is>
          <t>-</t>
        </is>
      </c>
    </row>
    <row r="32">
      <c r="A32" s="5" t="inlineStr">
        <is>
          <t>Summe langfristiges Fremdkapital</t>
        </is>
      </c>
      <c r="B32" s="5" t="inlineStr">
        <is>
          <t>Long-Term Debt</t>
        </is>
      </c>
      <c r="C32" t="n">
        <v>134249</v>
      </c>
      <c r="D32" t="n">
        <v>118847</v>
      </c>
      <c r="E32" t="n">
        <v>129518</v>
      </c>
      <c r="F32" t="n">
        <v>148939</v>
      </c>
      <c r="G32" t="n">
        <v>105088</v>
      </c>
      <c r="H32" t="n">
        <v>94118</v>
      </c>
      <c r="I32" t="n">
        <v>83106</v>
      </c>
      <c r="J32" t="n">
        <v>73419</v>
      </c>
      <c r="K32" t="n">
        <v>71595</v>
      </c>
      <c r="L32" t="n">
        <v>72228</v>
      </c>
      <c r="M32" t="n">
        <v>69257</v>
      </c>
      <c r="N32" t="n">
        <v>48006</v>
      </c>
      <c r="O32" t="n">
        <v>49118</v>
      </c>
      <c r="P32" t="n">
        <v>43583</v>
      </c>
      <c r="Q32" t="n">
        <v>36628</v>
      </c>
      <c r="R32" t="inlineStr">
        <is>
          <t>-</t>
        </is>
      </c>
    </row>
    <row r="33">
      <c r="A33" s="5" t="inlineStr">
        <is>
          <t>Summe Fremdkapital</t>
        </is>
      </c>
      <c r="B33" s="5" t="inlineStr">
        <is>
          <t>Total Liabilities</t>
        </is>
      </c>
      <c r="C33" t="n">
        <v>213873</v>
      </c>
      <c r="D33" t="n">
        <v>196660</v>
      </c>
      <c r="E33" t="n">
        <v>209285</v>
      </c>
      <c r="F33" t="n">
        <v>222764</v>
      </c>
      <c r="G33" t="n">
        <v>176036</v>
      </c>
      <c r="H33" t="n">
        <v>180330</v>
      </c>
      <c r="I33" t="n">
        <v>176364</v>
      </c>
      <c r="J33" t="n">
        <v>170398</v>
      </c>
      <c r="K33" t="n">
        <v>174254</v>
      </c>
      <c r="L33" t="n">
        <v>172780</v>
      </c>
      <c r="M33" t="n">
        <v>154046</v>
      </c>
      <c r="N33" t="n">
        <v>153535</v>
      </c>
      <c r="O33" t="n">
        <v>143502</v>
      </c>
      <c r="P33" t="n">
        <v>120331</v>
      </c>
      <c r="Q33" t="n">
        <v>121592</v>
      </c>
      <c r="R33" t="inlineStr">
        <is>
          <t>-</t>
        </is>
      </c>
    </row>
    <row r="34">
      <c r="A34" s="5" t="inlineStr">
        <is>
          <t>Minderheitenanteil</t>
        </is>
      </c>
      <c r="B34" s="5" t="inlineStr">
        <is>
          <t>Minority Share</t>
        </is>
      </c>
      <c r="C34" t="n">
        <v>3987</v>
      </c>
      <c r="D34" t="n">
        <v>3888</v>
      </c>
      <c r="E34" t="n">
        <v>3456</v>
      </c>
      <c r="F34" t="n">
        <v>1865</v>
      </c>
      <c r="G34" t="n">
        <v>1245</v>
      </c>
      <c r="H34" t="n">
        <v>820</v>
      </c>
      <c r="I34" t="n">
        <v>1101</v>
      </c>
      <c r="J34" t="n">
        <v>1433</v>
      </c>
      <c r="K34" t="n">
        <v>1486</v>
      </c>
      <c r="L34" t="n">
        <v>1767</v>
      </c>
      <c r="M34" t="n">
        <v>1704</v>
      </c>
      <c r="N34" t="n">
        <v>1581</v>
      </c>
      <c r="O34" t="n">
        <v>2008</v>
      </c>
      <c r="P34" t="n">
        <v>9219</v>
      </c>
      <c r="Q34" t="n">
        <v>7000</v>
      </c>
      <c r="R34" t="inlineStr">
        <is>
          <t>-</t>
        </is>
      </c>
    </row>
    <row r="35">
      <c r="A35" s="5" t="inlineStr">
        <is>
          <t>Summe Eigenkapital</t>
        </is>
      </c>
      <c r="B35" s="5" t="inlineStr">
        <is>
          <t>Equity</t>
        </is>
      </c>
      <c r="C35" t="n">
        <v>186476</v>
      </c>
      <c r="D35" t="n">
        <v>198646</v>
      </c>
      <c r="E35" t="n">
        <v>194356</v>
      </c>
      <c r="F35" t="n">
        <v>186646</v>
      </c>
      <c r="G35" t="n">
        <v>162876</v>
      </c>
      <c r="H35" t="n">
        <v>171966</v>
      </c>
      <c r="I35" t="n">
        <v>180047</v>
      </c>
      <c r="J35" t="n">
        <v>188494</v>
      </c>
      <c r="K35" t="n">
        <v>169517</v>
      </c>
      <c r="L35" t="n">
        <v>148013</v>
      </c>
      <c r="M35" t="n">
        <v>136431</v>
      </c>
      <c r="N35" t="n">
        <v>127285</v>
      </c>
      <c r="O35" t="n">
        <v>123960</v>
      </c>
      <c r="P35" t="n">
        <v>105726</v>
      </c>
      <c r="Q35" t="n">
        <v>90924</v>
      </c>
      <c r="R35" t="inlineStr">
        <is>
          <t>-</t>
        </is>
      </c>
    </row>
    <row r="36">
      <c r="A36" s="5" t="inlineStr">
        <is>
          <t>Summe Passiva</t>
        </is>
      </c>
      <c r="B36" s="5" t="inlineStr">
        <is>
          <t>Liabilities &amp; Shareholder Equity</t>
        </is>
      </c>
      <c r="C36" t="n">
        <v>404336</v>
      </c>
      <c r="D36" t="n">
        <v>399194</v>
      </c>
      <c r="E36" t="n">
        <v>407097</v>
      </c>
      <c r="F36" t="n">
        <v>411275</v>
      </c>
      <c r="G36" t="n">
        <v>340157</v>
      </c>
      <c r="H36" t="n">
        <v>353116</v>
      </c>
      <c r="I36" t="n">
        <v>357512</v>
      </c>
      <c r="J36" t="n">
        <v>360325</v>
      </c>
      <c r="K36" t="n">
        <v>345257</v>
      </c>
      <c r="L36" t="n">
        <v>322560</v>
      </c>
      <c r="M36" t="n">
        <v>292181</v>
      </c>
      <c r="N36" t="n">
        <v>282401</v>
      </c>
      <c r="O36" t="n">
        <v>269470</v>
      </c>
      <c r="P36" t="n">
        <v>235276</v>
      </c>
      <c r="Q36" t="n">
        <v>219516</v>
      </c>
      <c r="R36" t="inlineStr">
        <is>
          <t>-</t>
        </is>
      </c>
    </row>
    <row r="37">
      <c r="A37" s="5" t="inlineStr">
        <is>
          <t>Mio.Aktien im Umlauf</t>
        </is>
      </c>
      <c r="B37" s="5" t="inlineStr">
        <is>
          <t>Million shares outstanding</t>
        </is>
      </c>
      <c r="C37" t="n">
        <v>7881</v>
      </c>
      <c r="D37" t="n">
        <v>8217</v>
      </c>
      <c r="E37" t="n">
        <v>8343</v>
      </c>
      <c r="F37" t="n">
        <v>8174</v>
      </c>
      <c r="G37" t="n">
        <v>6431</v>
      </c>
      <c r="H37" t="n">
        <v>6295</v>
      </c>
      <c r="I37" t="n">
        <v>6295</v>
      </c>
      <c r="J37" t="n">
        <v>6306</v>
      </c>
      <c r="K37" t="n">
        <v>6220</v>
      </c>
      <c r="L37" t="n">
        <v>6154</v>
      </c>
      <c r="M37" t="n">
        <v>6129</v>
      </c>
      <c r="N37" t="n">
        <v>6122</v>
      </c>
      <c r="O37" t="n">
        <v>6837</v>
      </c>
      <c r="P37" t="n">
        <v>6837</v>
      </c>
      <c r="Q37" t="n">
        <v>6695</v>
      </c>
      <c r="R37" t="inlineStr">
        <is>
          <t>-</t>
        </is>
      </c>
    </row>
    <row r="38">
      <c r="A38" s="5" t="inlineStr">
        <is>
          <t>Mio.Aktien im Umlauf</t>
        </is>
      </c>
      <c r="B38" s="5" t="inlineStr">
        <is>
          <t>Million shares outstanding</t>
        </is>
      </c>
      <c r="C38" t="n">
        <v>4152</v>
      </c>
      <c r="D38" t="n">
        <v>4472</v>
      </c>
      <c r="E38" t="n">
        <v>4597</v>
      </c>
      <c r="F38" t="n">
        <v>4429</v>
      </c>
      <c r="G38" t="n">
        <v>3991</v>
      </c>
      <c r="H38" t="n">
        <v>3867</v>
      </c>
      <c r="I38" t="n">
        <v>3838</v>
      </c>
      <c r="J38" t="n">
        <v>3707</v>
      </c>
      <c r="K38" t="n">
        <v>3581</v>
      </c>
      <c r="L38" t="inlineStr">
        <is>
          <t>-</t>
        </is>
      </c>
      <c r="M38" t="inlineStr">
        <is>
          <t>-</t>
        </is>
      </c>
      <c r="N38" t="inlineStr">
        <is>
          <t>-</t>
        </is>
      </c>
      <c r="O38" t="inlineStr">
        <is>
          <t>-</t>
        </is>
      </c>
      <c r="P38" t="inlineStr">
        <is>
          <t>-</t>
        </is>
      </c>
      <c r="Q38" t="inlineStr">
        <is>
          <t>-</t>
        </is>
      </c>
      <c r="R38" t="inlineStr">
        <is>
          <t>-</t>
        </is>
      </c>
    </row>
    <row r="39">
      <c r="A39" s="5" t="inlineStr">
        <is>
          <t>Ergebnis je Aktie (brutto)</t>
        </is>
      </c>
      <c r="B39" s="5" t="inlineStr">
        <is>
          <t>Earnings per share</t>
        </is>
      </c>
      <c r="C39" t="n">
        <v>3.23</v>
      </c>
      <c r="D39" t="n">
        <v>4.33</v>
      </c>
      <c r="E39" t="n">
        <v>2.17</v>
      </c>
      <c r="F39" t="n">
        <v>0.6899999999999999</v>
      </c>
      <c r="G39" t="n">
        <v>0.32</v>
      </c>
      <c r="H39" t="n">
        <v>4.5</v>
      </c>
      <c r="I39" t="n">
        <v>5.34</v>
      </c>
      <c r="J39" t="n">
        <v>7.97</v>
      </c>
      <c r="K39" t="n">
        <v>8.949999999999999</v>
      </c>
      <c r="L39" t="n">
        <v>5.74</v>
      </c>
      <c r="M39" t="n">
        <v>3.43</v>
      </c>
      <c r="N39" t="n">
        <v>8.300000000000001</v>
      </c>
      <c r="O39" t="n">
        <v>7.4</v>
      </c>
      <c r="P39" t="n">
        <v>6.53</v>
      </c>
      <c r="Q39" t="n">
        <v>6.66</v>
      </c>
      <c r="R39" t="inlineStr">
        <is>
          <t>-</t>
        </is>
      </c>
    </row>
    <row r="40">
      <c r="A40" s="5" t="inlineStr">
        <is>
          <t>Ergebnis je Aktie (unverwässert)</t>
        </is>
      </c>
      <c r="B40" s="5" t="inlineStr">
        <is>
          <t>Basic Earnings per share</t>
        </is>
      </c>
      <c r="C40" t="n">
        <v>1.97</v>
      </c>
      <c r="D40" t="n">
        <v>2.82</v>
      </c>
      <c r="E40" t="n">
        <v>1.58</v>
      </c>
      <c r="F40" t="n">
        <v>0.58</v>
      </c>
      <c r="G40" t="n">
        <v>0.31</v>
      </c>
      <c r="H40" t="n">
        <v>2.36</v>
      </c>
      <c r="I40" t="n">
        <v>2.6</v>
      </c>
      <c r="J40" t="n">
        <v>4.25</v>
      </c>
      <c r="K40" t="n">
        <v>4.98</v>
      </c>
      <c r="L40" t="n">
        <v>3.28</v>
      </c>
      <c r="M40" t="n">
        <v>2.04</v>
      </c>
      <c r="N40" t="n">
        <v>4.27</v>
      </c>
      <c r="O40" t="n">
        <v>5</v>
      </c>
      <c r="P40" t="n">
        <v>3.97</v>
      </c>
      <c r="Q40" t="n">
        <v>3.79</v>
      </c>
      <c r="R40" t="inlineStr">
        <is>
          <t>-</t>
        </is>
      </c>
    </row>
    <row r="41">
      <c r="A41" s="5" t="inlineStr">
        <is>
          <t>Ergebnis je Aktie (verwässert)</t>
        </is>
      </c>
      <c r="B41" s="5" t="inlineStr">
        <is>
          <t>Diluted Earnings per share</t>
        </is>
      </c>
      <c r="C41" t="n">
        <v>1.95</v>
      </c>
      <c r="D41" t="n">
        <v>2.8</v>
      </c>
      <c r="E41" t="n">
        <v>1.56</v>
      </c>
      <c r="F41" t="n">
        <v>0.58</v>
      </c>
      <c r="G41" t="n">
        <v>0.3</v>
      </c>
      <c r="H41" t="n">
        <v>2.36</v>
      </c>
      <c r="I41" t="n">
        <v>2.6</v>
      </c>
      <c r="J41" t="n">
        <v>4.24</v>
      </c>
      <c r="K41" t="n">
        <v>4.97</v>
      </c>
      <c r="L41" t="n">
        <v>3.28</v>
      </c>
      <c r="M41" t="n">
        <v>2.04</v>
      </c>
      <c r="N41" t="n">
        <v>4.26</v>
      </c>
      <c r="O41" t="n">
        <v>4.99</v>
      </c>
      <c r="P41" t="n">
        <v>3.95</v>
      </c>
      <c r="Q41" t="n">
        <v>3.78</v>
      </c>
      <c r="R41" t="inlineStr">
        <is>
          <t>-</t>
        </is>
      </c>
    </row>
    <row r="42">
      <c r="A42" s="5" t="inlineStr">
        <is>
          <t>Dividende je Aktie</t>
        </is>
      </c>
      <c r="B42" s="5" t="inlineStr">
        <is>
          <t>Dividend per share</t>
        </is>
      </c>
      <c r="C42" t="n">
        <v>1.88</v>
      </c>
      <c r="D42" t="n">
        <v>1.88</v>
      </c>
      <c r="E42" t="n">
        <v>1.88</v>
      </c>
      <c r="F42" t="n">
        <v>1.88</v>
      </c>
      <c r="G42" t="n">
        <v>1.88</v>
      </c>
      <c r="H42" t="n">
        <v>1.88</v>
      </c>
      <c r="I42" t="n">
        <v>1.8</v>
      </c>
      <c r="J42" t="n">
        <v>1.72</v>
      </c>
      <c r="K42" t="n">
        <v>1.68</v>
      </c>
      <c r="L42" t="n">
        <v>1.68</v>
      </c>
      <c r="M42" t="n">
        <v>1.66</v>
      </c>
      <c r="N42" t="n">
        <v>1.6</v>
      </c>
      <c r="O42" t="n">
        <v>1.44</v>
      </c>
      <c r="P42" t="n">
        <v>1.27</v>
      </c>
      <c r="Q42" t="n">
        <v>1.13</v>
      </c>
      <c r="R42" t="inlineStr">
        <is>
          <t>-</t>
        </is>
      </c>
    </row>
    <row r="43">
      <c r="A43" s="5" t="inlineStr">
        <is>
          <t>Dividendenausschüttung in Mio</t>
        </is>
      </c>
      <c r="B43" s="5" t="inlineStr">
        <is>
          <t>Dividend Payment in M</t>
        </is>
      </c>
      <c r="C43" t="n">
        <v>15198</v>
      </c>
      <c r="D43" t="n">
        <v>15675</v>
      </c>
      <c r="E43" t="n">
        <v>10877</v>
      </c>
      <c r="F43" t="n">
        <v>9677</v>
      </c>
      <c r="G43" t="n">
        <v>9370</v>
      </c>
      <c r="H43" t="n">
        <v>9444</v>
      </c>
      <c r="I43" t="n">
        <v>7450</v>
      </c>
      <c r="J43" t="n">
        <v>7682</v>
      </c>
      <c r="K43" t="n">
        <v>7315</v>
      </c>
      <c r="L43" t="n">
        <v>9979</v>
      </c>
      <c r="M43" t="n">
        <v>10717</v>
      </c>
      <c r="N43" t="n">
        <v>9841</v>
      </c>
      <c r="O43" t="n">
        <v>9204</v>
      </c>
      <c r="P43" t="n">
        <v>8431</v>
      </c>
      <c r="Q43" t="n">
        <v>10849</v>
      </c>
      <c r="R43" t="n">
        <v>7655</v>
      </c>
    </row>
    <row r="44">
      <c r="A44" s="5" t="inlineStr">
        <is>
          <t>Umsatz</t>
        </is>
      </c>
      <c r="B44" s="5" t="inlineStr">
        <is>
          <t>Revenue</t>
        </is>
      </c>
      <c r="C44" t="n">
        <v>43.76</v>
      </c>
      <c r="D44" t="n">
        <v>47.26</v>
      </c>
      <c r="E44" t="n">
        <v>36.58</v>
      </c>
      <c r="F44" t="n">
        <v>28.58</v>
      </c>
      <c r="G44" t="n">
        <v>41.2</v>
      </c>
      <c r="H44" t="n">
        <v>66.89</v>
      </c>
      <c r="I44" t="n">
        <v>71.68000000000001</v>
      </c>
      <c r="J44" t="n">
        <v>74.08</v>
      </c>
      <c r="K44" t="n">
        <v>75.59</v>
      </c>
      <c r="L44" t="n">
        <v>59.81</v>
      </c>
      <c r="M44" t="n">
        <v>45.39</v>
      </c>
      <c r="N44" t="n">
        <v>74.87</v>
      </c>
      <c r="O44" t="n">
        <v>52.04</v>
      </c>
      <c r="P44" t="n">
        <v>46.64</v>
      </c>
      <c r="Q44" t="n">
        <v>45.82</v>
      </c>
      <c r="R44" t="inlineStr">
        <is>
          <t>-</t>
        </is>
      </c>
    </row>
    <row r="45">
      <c r="A45" s="5" t="inlineStr">
        <is>
          <t>Buchwert je Aktie</t>
        </is>
      </c>
      <c r="B45" s="5" t="inlineStr">
        <is>
          <t>Book value per share</t>
        </is>
      </c>
      <c r="C45" t="n">
        <v>24.17</v>
      </c>
      <c r="D45" t="n">
        <v>24.65</v>
      </c>
      <c r="E45" t="n">
        <v>23.71</v>
      </c>
      <c r="F45" t="n">
        <v>23.06</v>
      </c>
      <c r="G45" t="n">
        <v>25.52</v>
      </c>
      <c r="H45" t="n">
        <v>27.45</v>
      </c>
      <c r="I45" t="n">
        <v>28.77</v>
      </c>
      <c r="J45" t="n">
        <v>30.12</v>
      </c>
      <c r="K45" t="n">
        <v>27.49</v>
      </c>
      <c r="L45" t="n">
        <v>24.34</v>
      </c>
      <c r="M45" t="n">
        <v>22.54</v>
      </c>
      <c r="N45" t="n">
        <v>21.05</v>
      </c>
      <c r="O45" t="n">
        <v>18.43</v>
      </c>
      <c r="P45" t="n">
        <v>16.81</v>
      </c>
      <c r="Q45" t="n">
        <v>14.63</v>
      </c>
      <c r="R45" t="inlineStr">
        <is>
          <t>-</t>
        </is>
      </c>
    </row>
    <row r="46">
      <c r="A46" s="5" t="inlineStr">
        <is>
          <t>Cashflow je Aktie</t>
        </is>
      </c>
      <c r="B46" s="5" t="inlineStr">
        <is>
          <t>Cashflow per share</t>
        </is>
      </c>
      <c r="C46" t="n">
        <v>5.35</v>
      </c>
      <c r="D46" t="n">
        <v>6.46</v>
      </c>
      <c r="E46" t="n">
        <v>4.27</v>
      </c>
      <c r="F46" t="n">
        <v>2.52</v>
      </c>
      <c r="G46" t="n">
        <v>4.64</v>
      </c>
      <c r="H46" t="n">
        <v>7.16</v>
      </c>
      <c r="I46" t="n">
        <v>6.42</v>
      </c>
      <c r="J46" t="n">
        <v>7.32</v>
      </c>
      <c r="K46" t="n">
        <v>5.91</v>
      </c>
      <c r="L46" t="n">
        <v>4.44</v>
      </c>
      <c r="M46" t="n">
        <v>3.51</v>
      </c>
      <c r="N46" t="n">
        <v>7.17</v>
      </c>
      <c r="O46" t="n">
        <v>5.04</v>
      </c>
      <c r="P46" t="n">
        <v>4.64</v>
      </c>
      <c r="Q46" t="n">
        <v>4.5</v>
      </c>
      <c r="R46" t="inlineStr">
        <is>
          <t>-</t>
        </is>
      </c>
    </row>
    <row r="47">
      <c r="A47" s="5" t="inlineStr">
        <is>
          <t>Bilanzsumme je Aktie</t>
        </is>
      </c>
      <c r="B47" s="5" t="inlineStr">
        <is>
          <t>Total assets per share</t>
        </is>
      </c>
      <c r="C47" t="n">
        <v>51.3</v>
      </c>
      <c r="D47" t="n">
        <v>48.58</v>
      </c>
      <c r="E47" t="n">
        <v>48.8</v>
      </c>
      <c r="F47" t="n">
        <v>50.31</v>
      </c>
      <c r="G47" t="n">
        <v>52.89</v>
      </c>
      <c r="H47" t="n">
        <v>56.09</v>
      </c>
      <c r="I47" t="n">
        <v>56.79</v>
      </c>
      <c r="J47" t="n">
        <v>57.14</v>
      </c>
      <c r="K47" t="n">
        <v>55.51</v>
      </c>
      <c r="L47" t="n">
        <v>52.41</v>
      </c>
      <c r="M47" t="n">
        <v>47.67</v>
      </c>
      <c r="N47" t="n">
        <v>46.13</v>
      </c>
      <c r="O47" t="n">
        <v>39.42</v>
      </c>
      <c r="P47" t="n">
        <v>34.41</v>
      </c>
      <c r="Q47" t="n">
        <v>32.79</v>
      </c>
      <c r="R47" t="inlineStr">
        <is>
          <t>-</t>
        </is>
      </c>
    </row>
    <row r="48">
      <c r="A48" s="5" t="inlineStr">
        <is>
          <t>Personal am Ende des Jahres</t>
        </is>
      </c>
      <c r="B48" s="5" t="inlineStr">
        <is>
          <t>Staff at the end of year</t>
        </is>
      </c>
      <c r="C48" t="n">
        <v>83000</v>
      </c>
      <c r="D48" t="n">
        <v>81000</v>
      </c>
      <c r="E48" t="n">
        <v>84000</v>
      </c>
      <c r="F48" t="n">
        <v>89000</v>
      </c>
      <c r="G48" t="n">
        <v>90000</v>
      </c>
      <c r="H48" t="n">
        <v>94000</v>
      </c>
      <c r="I48" t="n">
        <v>92000</v>
      </c>
      <c r="J48" t="n">
        <v>87000</v>
      </c>
      <c r="K48" t="n">
        <v>90000</v>
      </c>
      <c r="L48" t="n">
        <v>97000</v>
      </c>
      <c r="M48" t="n">
        <v>101000</v>
      </c>
      <c r="N48" t="n">
        <v>102000</v>
      </c>
      <c r="O48" t="n">
        <v>104000</v>
      </c>
      <c r="P48" t="n">
        <v>108000</v>
      </c>
      <c r="Q48" t="n">
        <v>109000</v>
      </c>
      <c r="R48" t="inlineStr">
        <is>
          <t>-</t>
        </is>
      </c>
    </row>
    <row r="49">
      <c r="A49" s="5" t="inlineStr">
        <is>
          <t>Personalaufwand in Mio. USD</t>
        </is>
      </c>
      <c r="B49" s="5" t="inlineStr">
        <is>
          <t>Personnel expenses in M</t>
        </is>
      </c>
      <c r="C49" t="inlineStr">
        <is>
          <t>-</t>
        </is>
      </c>
      <c r="D49" t="inlineStr">
        <is>
          <t>-</t>
        </is>
      </c>
      <c r="E49" t="inlineStr">
        <is>
          <t>-</t>
        </is>
      </c>
      <c r="F49" t="inlineStr">
        <is>
          <t>-</t>
        </is>
      </c>
      <c r="G49" t="inlineStr">
        <is>
          <t>-</t>
        </is>
      </c>
      <c r="H49" t="inlineStr">
        <is>
          <t>-</t>
        </is>
      </c>
      <c r="I49" t="inlineStr">
        <is>
          <t>-</t>
        </is>
      </c>
      <c r="J49" t="inlineStr">
        <is>
          <t>-</t>
        </is>
      </c>
      <c r="K49" t="inlineStr">
        <is>
          <t>-</t>
        </is>
      </c>
      <c r="L49" t="inlineStr">
        <is>
          <t>-</t>
        </is>
      </c>
      <c r="M49" t="inlineStr">
        <is>
          <t>-</t>
        </is>
      </c>
      <c r="N49" t="inlineStr">
        <is>
          <t>-</t>
        </is>
      </c>
      <c r="O49" t="inlineStr">
        <is>
          <t>-</t>
        </is>
      </c>
      <c r="P49" t="inlineStr">
        <is>
          <t>-</t>
        </is>
      </c>
      <c r="Q49" t="inlineStr">
        <is>
          <t>-</t>
        </is>
      </c>
      <c r="R49" t="inlineStr">
        <is>
          <t>-</t>
        </is>
      </c>
    </row>
    <row r="50">
      <c r="A50" s="5" t="inlineStr">
        <is>
          <t>Aufwand je Mitarbeiter in USD</t>
        </is>
      </c>
      <c r="B50" s="5" t="inlineStr">
        <is>
          <t>Effort per employee</t>
        </is>
      </c>
      <c r="C50" t="inlineStr">
        <is>
          <t>-</t>
        </is>
      </c>
      <c r="D50" t="inlineStr">
        <is>
          <t>-</t>
        </is>
      </c>
      <c r="E50" t="inlineStr">
        <is>
          <t>-</t>
        </is>
      </c>
      <c r="F50" t="inlineStr">
        <is>
          <t>-</t>
        </is>
      </c>
      <c r="G50" t="inlineStr">
        <is>
          <t>-</t>
        </is>
      </c>
      <c r="H50" t="inlineStr">
        <is>
          <t>-</t>
        </is>
      </c>
      <c r="I50" t="inlineStr">
        <is>
          <t>-</t>
        </is>
      </c>
      <c r="J50" t="inlineStr">
        <is>
          <t>-</t>
        </is>
      </c>
      <c r="K50" t="inlineStr">
        <is>
          <t>-</t>
        </is>
      </c>
      <c r="L50" t="inlineStr">
        <is>
          <t>-</t>
        </is>
      </c>
      <c r="M50" t="inlineStr">
        <is>
          <t>-</t>
        </is>
      </c>
      <c r="N50" t="inlineStr">
        <is>
          <t>-</t>
        </is>
      </c>
      <c r="O50" t="inlineStr">
        <is>
          <t>-</t>
        </is>
      </c>
      <c r="P50" t="inlineStr">
        <is>
          <t>-</t>
        </is>
      </c>
      <c r="Q50" t="inlineStr">
        <is>
          <t>-</t>
        </is>
      </c>
      <c r="R50" t="inlineStr">
        <is>
          <t>-</t>
        </is>
      </c>
    </row>
    <row r="51">
      <c r="A51" s="5" t="inlineStr">
        <is>
          <t>Umsatz je Aktie</t>
        </is>
      </c>
      <c r="B51" s="5" t="inlineStr">
        <is>
          <t>Revenue per share</t>
        </is>
      </c>
      <c r="C51" t="n">
        <v>4160000</v>
      </c>
      <c r="D51" t="n">
        <v>4790000</v>
      </c>
      <c r="E51" t="n">
        <v>3630000</v>
      </c>
      <c r="F51" t="n">
        <v>2620000</v>
      </c>
      <c r="G51" t="n">
        <v>3020000</v>
      </c>
      <c r="H51" t="n">
        <v>4480000</v>
      </c>
      <c r="I51" t="n">
        <v>5000000</v>
      </c>
      <c r="J51" t="n">
        <v>5370000</v>
      </c>
      <c r="K51" t="n">
        <v>5220000</v>
      </c>
      <c r="L51" t="n">
        <v>3900000</v>
      </c>
      <c r="M51" t="n">
        <v>2820000</v>
      </c>
      <c r="N51" t="n">
        <v>4490000</v>
      </c>
      <c r="O51" t="n">
        <v>3420000</v>
      </c>
      <c r="P51" t="n">
        <v>2950000</v>
      </c>
      <c r="Q51" t="n">
        <v>2810000</v>
      </c>
      <c r="R51" t="inlineStr">
        <is>
          <t>-</t>
        </is>
      </c>
    </row>
    <row r="52">
      <c r="A52" s="5" t="inlineStr">
        <is>
          <t>Bruttoergebnis je Mitarbeiter in USD</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c r="R52" t="inlineStr">
        <is>
          <t>-</t>
        </is>
      </c>
    </row>
    <row r="53">
      <c r="A53" s="5" t="inlineStr">
        <is>
          <t>Gewinn je Mitarbeiter in USD</t>
        </is>
      </c>
      <c r="B53" s="5" t="inlineStr">
        <is>
          <t>Earnings per employee</t>
        </is>
      </c>
      <c r="C53" t="n">
        <v>190880</v>
      </c>
      <c r="D53" t="n">
        <v>288296</v>
      </c>
      <c r="E53" t="n">
        <v>154488</v>
      </c>
      <c r="F53" t="n">
        <v>51404</v>
      </c>
      <c r="G53" t="n">
        <v>21544</v>
      </c>
      <c r="H53" t="n">
        <v>158234</v>
      </c>
      <c r="I53" t="n">
        <v>177946</v>
      </c>
      <c r="J53" t="n">
        <v>305655</v>
      </c>
      <c r="K53" t="n">
        <v>343533</v>
      </c>
      <c r="L53" t="n">
        <v>207495</v>
      </c>
      <c r="M53" t="n">
        <v>123941</v>
      </c>
      <c r="N53" t="n">
        <v>257618</v>
      </c>
      <c r="O53" t="n">
        <v>301260</v>
      </c>
      <c r="P53" t="n">
        <v>235574</v>
      </c>
      <c r="Q53" t="n">
        <v>232211</v>
      </c>
      <c r="R53" t="inlineStr">
        <is>
          <t>-</t>
        </is>
      </c>
    </row>
    <row r="54">
      <c r="A54" s="5" t="inlineStr">
        <is>
          <t>KGV (Kurs/Gewinn)</t>
        </is>
      </c>
      <c r="B54" s="5" t="inlineStr">
        <is>
          <t>PE (price/earnings)</t>
        </is>
      </c>
      <c r="C54" t="n">
        <v>29.9</v>
      </c>
      <c r="D54" t="n">
        <v>10.4</v>
      </c>
      <c r="E54" t="n">
        <v>21.1</v>
      </c>
      <c r="F54" t="n">
        <v>47.4</v>
      </c>
      <c r="G54" t="n">
        <v>74.40000000000001</v>
      </c>
      <c r="H54" t="n">
        <v>14.3</v>
      </c>
      <c r="I54" t="n">
        <v>13.8</v>
      </c>
      <c r="J54" t="n">
        <v>8.300000000000001</v>
      </c>
      <c r="K54" t="n">
        <v>7.3</v>
      </c>
      <c r="L54" t="n">
        <v>9.800000000000001</v>
      </c>
      <c r="M54" t="n">
        <v>13.4</v>
      </c>
      <c r="N54" t="n">
        <v>5.9</v>
      </c>
      <c r="O54" t="n">
        <v>8.5</v>
      </c>
      <c r="P54" t="n">
        <v>9.9</v>
      </c>
      <c r="Q54" t="n">
        <v>10</v>
      </c>
      <c r="R54" t="inlineStr">
        <is>
          <t>-</t>
        </is>
      </c>
    </row>
    <row r="55">
      <c r="A55" s="5" t="inlineStr">
        <is>
          <t>KUV (Kurs/Umsatz)</t>
        </is>
      </c>
      <c r="B55" s="5" t="inlineStr">
        <is>
          <t>PS (price/sales)</t>
        </is>
      </c>
      <c r="C55" t="n">
        <v>1.35</v>
      </c>
      <c r="D55" t="n">
        <v>0.62</v>
      </c>
      <c r="E55" t="n">
        <v>0.91</v>
      </c>
      <c r="F55" t="n">
        <v>0.96</v>
      </c>
      <c r="G55" t="n">
        <v>0.5600000000000001</v>
      </c>
      <c r="H55" t="n">
        <v>0.5</v>
      </c>
      <c r="I55" t="n">
        <v>0.5</v>
      </c>
      <c r="J55" t="n">
        <v>0.48</v>
      </c>
      <c r="K55" t="n">
        <v>0.48</v>
      </c>
      <c r="L55" t="n">
        <v>0.54</v>
      </c>
      <c r="M55" t="n">
        <v>0.6</v>
      </c>
      <c r="N55" t="n">
        <v>0.34</v>
      </c>
      <c r="O55" t="n">
        <v>0.8100000000000001</v>
      </c>
      <c r="P55" t="n">
        <v>0.84</v>
      </c>
      <c r="Q55" t="n">
        <v>0.83</v>
      </c>
      <c r="R55" t="inlineStr">
        <is>
          <t>-</t>
        </is>
      </c>
    </row>
    <row r="56">
      <c r="A56" s="5" t="inlineStr">
        <is>
          <t>KBV (Kurs/Buchwert)</t>
        </is>
      </c>
      <c r="B56" s="5" t="inlineStr">
        <is>
          <t>PB (price/book value)</t>
        </is>
      </c>
      <c r="C56" t="n">
        <v>2.49</v>
      </c>
      <c r="D56" t="n">
        <v>1.21</v>
      </c>
      <c r="E56" t="n">
        <v>1.43</v>
      </c>
      <c r="F56" t="n">
        <v>1.2</v>
      </c>
      <c r="G56" t="n">
        <v>0.91</v>
      </c>
      <c r="H56" t="n">
        <v>1.23</v>
      </c>
      <c r="I56" t="n">
        <v>1.25</v>
      </c>
      <c r="J56" t="n">
        <v>1.18</v>
      </c>
      <c r="K56" t="n">
        <v>1.34</v>
      </c>
      <c r="L56" t="n">
        <v>1.33</v>
      </c>
      <c r="M56" t="n">
        <v>1.23</v>
      </c>
      <c r="N56" t="n">
        <v>1.21</v>
      </c>
      <c r="O56" t="n">
        <v>2.34</v>
      </c>
      <c r="P56" t="n">
        <v>2.55</v>
      </c>
      <c r="Q56" t="n">
        <v>2.8</v>
      </c>
      <c r="R56" t="inlineStr">
        <is>
          <t>-</t>
        </is>
      </c>
    </row>
    <row r="57">
      <c r="A57" s="5" t="inlineStr">
        <is>
          <t>KCV (Kurs/Cashflow)</t>
        </is>
      </c>
      <c r="B57" s="5" t="inlineStr">
        <is>
          <t>PC (price/cashflow)</t>
        </is>
      </c>
      <c r="C57" t="n">
        <v>11.02</v>
      </c>
      <c r="D57" t="n">
        <v>4.54</v>
      </c>
      <c r="E57" t="n">
        <v>7.8</v>
      </c>
      <c r="F57" t="n">
        <v>10.9</v>
      </c>
      <c r="G57" t="n">
        <v>4.98</v>
      </c>
      <c r="H57" t="n">
        <v>4.7</v>
      </c>
      <c r="I57" t="n">
        <v>5.57</v>
      </c>
      <c r="J57" t="n">
        <v>4.82</v>
      </c>
      <c r="K57" t="n">
        <v>6.16</v>
      </c>
      <c r="L57" t="n">
        <v>7.2</v>
      </c>
      <c r="M57" t="n">
        <v>7.79</v>
      </c>
      <c r="N57" t="n">
        <v>3.51</v>
      </c>
      <c r="O57" t="n">
        <v>8.4</v>
      </c>
      <c r="P57" t="n">
        <v>8.49</v>
      </c>
      <c r="Q57" t="n">
        <v>8.449999999999999</v>
      </c>
      <c r="R57" t="inlineStr">
        <is>
          <t>-</t>
        </is>
      </c>
    </row>
    <row r="58">
      <c r="A58" s="5" t="inlineStr">
        <is>
          <t>Dividendenrendite in %</t>
        </is>
      </c>
      <c r="B58" s="5" t="inlineStr">
        <is>
          <t>Dividend Yield in %</t>
        </is>
      </c>
      <c r="C58" t="n">
        <v>3.19</v>
      </c>
      <c r="D58" t="n">
        <v>6.41</v>
      </c>
      <c r="E58" t="n">
        <v>5.64</v>
      </c>
      <c r="F58" t="n">
        <v>6.84</v>
      </c>
      <c r="G58" t="n">
        <v>8.15</v>
      </c>
      <c r="H58" t="n">
        <v>5.59</v>
      </c>
      <c r="I58" t="n">
        <v>5.03</v>
      </c>
      <c r="J58" t="n">
        <v>4.88</v>
      </c>
      <c r="K58" t="n">
        <v>4.61</v>
      </c>
      <c r="L58" t="n">
        <v>5.25</v>
      </c>
      <c r="M58" t="n">
        <v>6.08</v>
      </c>
      <c r="N58" t="n">
        <v>6.36</v>
      </c>
      <c r="O58" t="n">
        <v>3.4</v>
      </c>
      <c r="P58" t="n">
        <v>3.23</v>
      </c>
      <c r="Q58" t="n">
        <v>2.97</v>
      </c>
      <c r="R58" t="inlineStr">
        <is>
          <t>-</t>
        </is>
      </c>
    </row>
    <row r="59">
      <c r="A59" s="5" t="inlineStr">
        <is>
          <t>Gewinnrendite in %</t>
        </is>
      </c>
      <c r="B59" s="5" t="inlineStr">
        <is>
          <t>Return on profit in %</t>
        </is>
      </c>
      <c r="C59" t="n">
        <v>3.3</v>
      </c>
      <c r="D59" t="n">
        <v>9.6</v>
      </c>
      <c r="E59" t="n">
        <v>4.7</v>
      </c>
      <c r="F59" t="n">
        <v>2.1</v>
      </c>
      <c r="G59" t="n">
        <v>1.3</v>
      </c>
      <c r="H59" t="n">
        <v>7</v>
      </c>
      <c r="I59" t="n">
        <v>7.3</v>
      </c>
      <c r="J59" t="n">
        <v>12.1</v>
      </c>
      <c r="K59" t="n">
        <v>13.7</v>
      </c>
      <c r="L59" t="n">
        <v>10.2</v>
      </c>
      <c r="M59" t="n">
        <v>7.5</v>
      </c>
      <c r="N59" t="n">
        <v>17</v>
      </c>
      <c r="O59" t="n">
        <v>11.8</v>
      </c>
      <c r="P59" t="n">
        <v>10.1</v>
      </c>
      <c r="Q59" t="n">
        <v>10</v>
      </c>
      <c r="R59" t="inlineStr">
        <is>
          <t>-</t>
        </is>
      </c>
    </row>
    <row r="60">
      <c r="A60" s="5" t="inlineStr">
        <is>
          <t>Eigenkapitalrendite in %</t>
        </is>
      </c>
      <c r="B60" s="5" t="inlineStr">
        <is>
          <t>Return on Equity in %</t>
        </is>
      </c>
      <c r="C60" t="n">
        <v>8.32</v>
      </c>
      <c r="D60" t="n">
        <v>11.53</v>
      </c>
      <c r="E60" t="n">
        <v>6.56</v>
      </c>
      <c r="F60" t="n">
        <v>2.43</v>
      </c>
      <c r="G60" t="n">
        <v>1.18</v>
      </c>
      <c r="H60" t="n">
        <v>8.609999999999999</v>
      </c>
      <c r="I60" t="n">
        <v>9.039999999999999</v>
      </c>
      <c r="J60" t="n">
        <v>14</v>
      </c>
      <c r="K60" t="n">
        <v>18.08</v>
      </c>
      <c r="L60" t="n">
        <v>13.44</v>
      </c>
      <c r="M60" t="n">
        <v>9.06</v>
      </c>
      <c r="N60" t="n">
        <v>20.39</v>
      </c>
      <c r="O60" t="n">
        <v>24.87</v>
      </c>
      <c r="P60" t="n">
        <v>22.13</v>
      </c>
      <c r="Q60" t="n">
        <v>25.85</v>
      </c>
      <c r="R60" t="inlineStr">
        <is>
          <t>-</t>
        </is>
      </c>
    </row>
    <row r="61">
      <c r="A61" s="5" t="inlineStr">
        <is>
          <t>Umsatzrendite in %</t>
        </is>
      </c>
      <c r="B61" s="5" t="inlineStr">
        <is>
          <t>Return on sales in %</t>
        </is>
      </c>
      <c r="C61" t="n">
        <v>4.59</v>
      </c>
      <c r="D61" t="n">
        <v>6.01</v>
      </c>
      <c r="E61" t="n">
        <v>4.25</v>
      </c>
      <c r="F61" t="n">
        <v>1.96</v>
      </c>
      <c r="G61" t="n">
        <v>0.73</v>
      </c>
      <c r="H61" t="n">
        <v>3.53</v>
      </c>
      <c r="I61" t="n">
        <v>3.63</v>
      </c>
      <c r="J61" t="n">
        <v>5.69</v>
      </c>
      <c r="K61" t="n">
        <v>6.58</v>
      </c>
      <c r="L61" t="n">
        <v>5.47</v>
      </c>
      <c r="M61" t="n">
        <v>4.5</v>
      </c>
      <c r="N61" t="n">
        <v>5.73</v>
      </c>
      <c r="O61" t="n">
        <v>8.81</v>
      </c>
      <c r="P61" t="n">
        <v>7.98</v>
      </c>
      <c r="Q61" t="n">
        <v>8.25</v>
      </c>
      <c r="R61" t="inlineStr">
        <is>
          <t>-</t>
        </is>
      </c>
    </row>
    <row r="62">
      <c r="A62" s="5" t="inlineStr">
        <is>
          <t>Gesamtkapitalrendite in %</t>
        </is>
      </c>
      <c r="B62" s="5" t="inlineStr">
        <is>
          <t>Total Return on Investment in %</t>
        </is>
      </c>
      <c r="C62" t="n">
        <v>5.08</v>
      </c>
      <c r="D62" t="n">
        <v>6.79</v>
      </c>
      <c r="E62" t="n">
        <v>4.18</v>
      </c>
      <c r="F62" t="n">
        <v>1.89</v>
      </c>
      <c r="G62" t="n">
        <v>1.13</v>
      </c>
      <c r="H62" t="n">
        <v>4.72</v>
      </c>
      <c r="I62" t="n">
        <v>5.04</v>
      </c>
      <c r="J62" t="n">
        <v>7.87</v>
      </c>
      <c r="K62" t="n">
        <v>9.35</v>
      </c>
      <c r="L62" t="n">
        <v>6.55</v>
      </c>
      <c r="M62" t="n">
        <v>4.47</v>
      </c>
      <c r="N62" t="n">
        <v>9.720000000000001</v>
      </c>
      <c r="O62" t="n">
        <v>12.04</v>
      </c>
      <c r="P62" t="n">
        <v>11.3</v>
      </c>
      <c r="Q62" t="n">
        <v>12.02</v>
      </c>
      <c r="R62" t="inlineStr">
        <is>
          <t>-</t>
        </is>
      </c>
    </row>
    <row r="63">
      <c r="A63" s="5" t="inlineStr">
        <is>
          <t>Return on Investment in %</t>
        </is>
      </c>
      <c r="B63" s="5" t="inlineStr">
        <is>
          <t>Return on Investment in %</t>
        </is>
      </c>
      <c r="C63" t="n">
        <v>3.92</v>
      </c>
      <c r="D63" t="n">
        <v>5.85</v>
      </c>
      <c r="E63" t="n">
        <v>3.19</v>
      </c>
      <c r="F63" t="n">
        <v>1.11</v>
      </c>
      <c r="G63" t="n">
        <v>0.57</v>
      </c>
      <c r="H63" t="n">
        <v>4.21</v>
      </c>
      <c r="I63" t="n">
        <v>4.58</v>
      </c>
      <c r="J63" t="n">
        <v>7.38</v>
      </c>
      <c r="K63" t="n">
        <v>8.960000000000001</v>
      </c>
      <c r="L63" t="n">
        <v>6.24</v>
      </c>
      <c r="M63" t="n">
        <v>4.28</v>
      </c>
      <c r="N63" t="n">
        <v>9.300000000000001</v>
      </c>
      <c r="O63" t="n">
        <v>11.63</v>
      </c>
      <c r="P63" t="n">
        <v>10.81</v>
      </c>
      <c r="Q63" t="n">
        <v>11.53</v>
      </c>
      <c r="R63" t="inlineStr">
        <is>
          <t>-</t>
        </is>
      </c>
    </row>
    <row r="64">
      <c r="A64" s="5" t="inlineStr">
        <is>
          <t>Arbeitsintensität in %</t>
        </is>
      </c>
      <c r="B64" s="5" t="inlineStr">
        <is>
          <t>Work Intensity in %</t>
        </is>
      </c>
      <c r="C64" t="n">
        <v>22.92</v>
      </c>
      <c r="D64" t="n">
        <v>24.42</v>
      </c>
      <c r="E64" t="n">
        <v>23.44</v>
      </c>
      <c r="F64" t="n">
        <v>21.05</v>
      </c>
      <c r="G64" t="n">
        <v>27.45</v>
      </c>
      <c r="H64" t="n">
        <v>28.26</v>
      </c>
      <c r="I64" t="n">
        <v>28.91</v>
      </c>
      <c r="J64" t="n">
        <v>31.84</v>
      </c>
      <c r="K64" t="n">
        <v>34.69</v>
      </c>
      <c r="L64" t="n">
        <v>35</v>
      </c>
      <c r="M64" t="n">
        <v>33.01</v>
      </c>
      <c r="N64" t="n">
        <v>41.28</v>
      </c>
      <c r="O64" t="n">
        <v>42.82</v>
      </c>
      <c r="P64" t="n">
        <v>39.05</v>
      </c>
      <c r="Q64" t="n">
        <v>44.59</v>
      </c>
      <c r="R64" t="inlineStr">
        <is>
          <t>-</t>
        </is>
      </c>
    </row>
    <row r="65">
      <c r="A65" s="5" t="inlineStr">
        <is>
          <t>Eigenkapitalquote in %</t>
        </is>
      </c>
      <c r="B65" s="5" t="inlineStr">
        <is>
          <t>Equity Ratio in %</t>
        </is>
      </c>
      <c r="C65" t="n">
        <v>47.11</v>
      </c>
      <c r="D65" t="n">
        <v>50.74</v>
      </c>
      <c r="E65" t="n">
        <v>48.59</v>
      </c>
      <c r="F65" t="n">
        <v>45.84</v>
      </c>
      <c r="G65" t="n">
        <v>48.25</v>
      </c>
      <c r="H65" t="n">
        <v>48.93</v>
      </c>
      <c r="I65" t="n">
        <v>50.67</v>
      </c>
      <c r="J65" t="n">
        <v>52.71</v>
      </c>
      <c r="K65" t="n">
        <v>49.53</v>
      </c>
      <c r="L65" t="n">
        <v>46.43</v>
      </c>
      <c r="M65" t="n">
        <v>47.28</v>
      </c>
      <c r="N65" t="n">
        <v>45.63</v>
      </c>
      <c r="O65" t="n">
        <v>46.75</v>
      </c>
      <c r="P65" t="n">
        <v>48.86</v>
      </c>
      <c r="Q65" t="n">
        <v>44.61</v>
      </c>
      <c r="R65" t="inlineStr">
        <is>
          <t>-</t>
        </is>
      </c>
    </row>
    <row r="66">
      <c r="A66" s="5" t="inlineStr">
        <is>
          <t>Fremdkapitalquote in %</t>
        </is>
      </c>
      <c r="B66" s="5" t="inlineStr">
        <is>
          <t>Debt Ratio in %</t>
        </is>
      </c>
      <c r="C66" t="n">
        <v>52.89</v>
      </c>
      <c r="D66" t="n">
        <v>49.26</v>
      </c>
      <c r="E66" t="n">
        <v>51.41</v>
      </c>
      <c r="F66" t="n">
        <v>54.16</v>
      </c>
      <c r="G66" t="n">
        <v>51.75</v>
      </c>
      <c r="H66" t="n">
        <v>51.07</v>
      </c>
      <c r="I66" t="n">
        <v>49.33</v>
      </c>
      <c r="J66" t="n">
        <v>47.29</v>
      </c>
      <c r="K66" t="n">
        <v>50.47</v>
      </c>
      <c r="L66" t="n">
        <v>53.57</v>
      </c>
      <c r="M66" t="n">
        <v>52.72</v>
      </c>
      <c r="N66" t="n">
        <v>54.37</v>
      </c>
      <c r="O66" t="n">
        <v>53.25</v>
      </c>
      <c r="P66" t="n">
        <v>51.14</v>
      </c>
      <c r="Q66" t="n">
        <v>55.39</v>
      </c>
      <c r="R66" t="inlineStr">
        <is>
          <t>-</t>
        </is>
      </c>
    </row>
    <row r="67">
      <c r="A67" s="5" t="inlineStr">
        <is>
          <t>Verschuldungsgrad in %</t>
        </is>
      </c>
      <c r="B67" s="5" t="inlineStr">
        <is>
          <t>Finance Gearing in %</t>
        </is>
      </c>
      <c r="C67" t="n">
        <v>112.29</v>
      </c>
      <c r="D67" t="n">
        <v>97.09999999999999</v>
      </c>
      <c r="E67" t="n">
        <v>105.8</v>
      </c>
      <c r="F67" t="n">
        <v>118.17</v>
      </c>
      <c r="G67" t="n">
        <v>107.26</v>
      </c>
      <c r="H67" t="n">
        <v>104.37</v>
      </c>
      <c r="I67" t="n">
        <v>97.36</v>
      </c>
      <c r="J67" t="n">
        <v>89.72</v>
      </c>
      <c r="K67" t="n">
        <v>101.9</v>
      </c>
      <c r="L67" t="n">
        <v>115.36</v>
      </c>
      <c r="M67" t="n">
        <v>111.52</v>
      </c>
      <c r="N67" t="n">
        <v>119.14</v>
      </c>
      <c r="O67" t="n">
        <v>113.92</v>
      </c>
      <c r="P67" t="n">
        <v>104.69</v>
      </c>
      <c r="Q67" t="n">
        <v>124.17</v>
      </c>
      <c r="R67" t="inlineStr">
        <is>
          <t>-</t>
        </is>
      </c>
    </row>
    <row r="68">
      <c r="A68" s="5" t="inlineStr"/>
      <c r="B68" s="5" t="inlineStr"/>
    </row>
    <row r="69">
      <c r="A69" s="5" t="inlineStr">
        <is>
          <t>Kurzfristige Vermögensquote in %</t>
        </is>
      </c>
      <c r="B69" s="5" t="inlineStr">
        <is>
          <t>Current Assets Ratio in %</t>
        </is>
      </c>
      <c r="C69" t="n">
        <v>22.92</v>
      </c>
      <c r="D69" t="n">
        <v>24.42</v>
      </c>
      <c r="E69" t="n">
        <v>23.44</v>
      </c>
      <c r="F69" t="n">
        <v>21.05</v>
      </c>
      <c r="G69" t="n">
        <v>27.45</v>
      </c>
      <c r="H69" t="n">
        <v>28.26</v>
      </c>
      <c r="I69" t="n">
        <v>28.91</v>
      </c>
      <c r="J69" t="n">
        <v>31.84</v>
      </c>
      <c r="K69" t="n">
        <v>34.69</v>
      </c>
      <c r="L69" t="n">
        <v>35</v>
      </c>
      <c r="M69" t="n">
        <v>33.01</v>
      </c>
      <c r="N69" t="n">
        <v>41.28</v>
      </c>
      <c r="O69" t="n">
        <v>42.82</v>
      </c>
      <c r="P69" t="n">
        <v>39.05</v>
      </c>
      <c r="Q69" t="n">
        <v>44.59</v>
      </c>
    </row>
    <row r="70">
      <c r="A70" s="5" t="inlineStr">
        <is>
          <t>Nettogewinn Marge in %</t>
        </is>
      </c>
      <c r="B70" s="5" t="inlineStr">
        <is>
          <t>Net Profit Marge in %</t>
        </is>
      </c>
      <c r="C70" t="n">
        <v>36204.3</v>
      </c>
      <c r="D70" t="n">
        <v>49411.76</v>
      </c>
      <c r="E70" t="n">
        <v>35475.67</v>
      </c>
      <c r="F70" t="n">
        <v>16007.7</v>
      </c>
      <c r="G70" t="n">
        <v>4706.31</v>
      </c>
      <c r="H70" t="n">
        <v>22236.51</v>
      </c>
      <c r="I70" t="n">
        <v>22839.01</v>
      </c>
      <c r="J70" t="n">
        <v>35896.33</v>
      </c>
      <c r="K70" t="n">
        <v>40902.24</v>
      </c>
      <c r="L70" t="n">
        <v>33651.56</v>
      </c>
      <c r="M70" t="n">
        <v>27578.76</v>
      </c>
      <c r="N70" t="n">
        <v>35096.83</v>
      </c>
      <c r="O70" t="n">
        <v>60205.61</v>
      </c>
      <c r="P70" t="n">
        <v>54549.74</v>
      </c>
      <c r="Q70" t="n">
        <v>55240.07</v>
      </c>
    </row>
    <row r="71">
      <c r="A71" s="5" t="inlineStr">
        <is>
          <t>Operative Ergebnis Marge in %</t>
        </is>
      </c>
      <c r="B71" s="5" t="inlineStr">
        <is>
          <t>EBIT Marge in %</t>
        </is>
      </c>
      <c r="C71" t="n">
        <v>60674.13</v>
      </c>
      <c r="D71" t="n">
        <v>74682.61</v>
      </c>
      <c r="E71" t="n">
        <v>53870.97</v>
      </c>
      <c r="F71" t="n">
        <v>20685.79</v>
      </c>
      <c r="G71" t="n">
        <v>645.63</v>
      </c>
      <c r="H71" t="n">
        <v>38862.31</v>
      </c>
      <c r="I71" t="n">
        <v>47635.32</v>
      </c>
      <c r="J71" t="n">
        <v>62698.43</v>
      </c>
      <c r="K71" t="n">
        <v>68067.2</v>
      </c>
      <c r="L71" t="n">
        <v>53832.14</v>
      </c>
      <c r="M71" t="n">
        <v>43174.71</v>
      </c>
      <c r="N71" t="n">
        <v>68239.62</v>
      </c>
      <c r="O71" t="n">
        <v>94131.44</v>
      </c>
      <c r="P71" t="n">
        <v>95087.91</v>
      </c>
      <c r="Q71" t="n">
        <v>97040.59</v>
      </c>
    </row>
    <row r="72">
      <c r="A72" s="5" t="inlineStr">
        <is>
          <t>Vermögensumsschlag in %</t>
        </is>
      </c>
      <c r="B72" s="5" t="inlineStr">
        <is>
          <t>Asset Turnover in %</t>
        </is>
      </c>
      <c r="C72" t="n">
        <v>0.01</v>
      </c>
      <c r="D72" t="n">
        <v>0.01</v>
      </c>
      <c r="E72" t="n">
        <v>0.01</v>
      </c>
      <c r="F72" t="n">
        <v>0.01</v>
      </c>
      <c r="G72" t="n">
        <v>0.01</v>
      </c>
      <c r="H72" t="n">
        <v>0.02</v>
      </c>
      <c r="I72" t="n">
        <v>0.02</v>
      </c>
      <c r="J72" t="n">
        <v>0.02</v>
      </c>
      <c r="K72" t="n">
        <v>0.02</v>
      </c>
      <c r="L72" t="n">
        <v>0.02</v>
      </c>
      <c r="M72" t="n">
        <v>0.02</v>
      </c>
      <c r="N72" t="n">
        <v>0.03</v>
      </c>
      <c r="O72" t="n">
        <v>0.02</v>
      </c>
      <c r="P72" t="n">
        <v>0.02</v>
      </c>
      <c r="Q72" t="n">
        <v>0.02</v>
      </c>
    </row>
    <row r="73">
      <c r="A73" s="5" t="inlineStr">
        <is>
          <t>Langfristige Vermögensquote in %</t>
        </is>
      </c>
      <c r="B73" s="5" t="inlineStr">
        <is>
          <t>Non-Current Assets Ratio in %</t>
        </is>
      </c>
      <c r="C73" t="n">
        <v>77.08</v>
      </c>
      <c r="D73" t="n">
        <v>75.58</v>
      </c>
      <c r="E73" t="n">
        <v>76.56</v>
      </c>
      <c r="F73" t="n">
        <v>78.95</v>
      </c>
      <c r="G73" t="n">
        <v>72.55</v>
      </c>
      <c r="H73" t="n">
        <v>71.73999999999999</v>
      </c>
      <c r="I73" t="n">
        <v>71.09</v>
      </c>
      <c r="J73" t="n">
        <v>68.16</v>
      </c>
      <c r="K73" t="n">
        <v>65.31</v>
      </c>
      <c r="L73" t="n">
        <v>65</v>
      </c>
      <c r="M73" t="n">
        <v>66.98999999999999</v>
      </c>
      <c r="N73" t="n">
        <v>58.72</v>
      </c>
      <c r="O73" t="n">
        <v>57.18</v>
      </c>
      <c r="P73" t="n">
        <v>60.95</v>
      </c>
      <c r="Q73" t="n">
        <v>55.41</v>
      </c>
    </row>
    <row r="74">
      <c r="A74" s="5" t="inlineStr">
        <is>
          <t>Gesamtkapitalrentabilität</t>
        </is>
      </c>
      <c r="B74" s="5" t="inlineStr">
        <is>
          <t>ROA Return on Assets in %</t>
        </is>
      </c>
      <c r="C74" t="n">
        <v>3.92</v>
      </c>
      <c r="D74" t="n">
        <v>5.85</v>
      </c>
      <c r="E74" t="n">
        <v>3.19</v>
      </c>
      <c r="F74" t="n">
        <v>1.11</v>
      </c>
      <c r="G74" t="n">
        <v>0.57</v>
      </c>
      <c r="H74" t="n">
        <v>4.21</v>
      </c>
      <c r="I74" t="n">
        <v>4.58</v>
      </c>
      <c r="J74" t="n">
        <v>7.38</v>
      </c>
      <c r="K74" t="n">
        <v>8.960000000000001</v>
      </c>
      <c r="L74" t="n">
        <v>6.24</v>
      </c>
      <c r="M74" t="n">
        <v>4.28</v>
      </c>
      <c r="N74" t="n">
        <v>9.300000000000001</v>
      </c>
      <c r="O74" t="n">
        <v>11.63</v>
      </c>
      <c r="P74" t="n">
        <v>10.81</v>
      </c>
      <c r="Q74" t="n">
        <v>11.53</v>
      </c>
    </row>
    <row r="75">
      <c r="A75" s="5" t="inlineStr">
        <is>
          <t>Ertrag des eingesetzten Kapitals</t>
        </is>
      </c>
      <c r="B75" s="5" t="inlineStr">
        <is>
          <t>ROCE Return on Cap. Empl. in %</t>
        </is>
      </c>
      <c r="C75" t="n">
        <v>8.18</v>
      </c>
      <c r="D75" t="n">
        <v>10.98</v>
      </c>
      <c r="E75" t="n">
        <v>6.02</v>
      </c>
      <c r="F75" t="n">
        <v>1.75</v>
      </c>
      <c r="G75" t="n">
        <v>0.1</v>
      </c>
      <c r="H75" t="n">
        <v>9.74</v>
      </c>
      <c r="I75" t="n">
        <v>12.92</v>
      </c>
      <c r="J75" t="n">
        <v>17.64</v>
      </c>
      <c r="K75" t="n">
        <v>21.21</v>
      </c>
      <c r="L75" t="n">
        <v>14.5</v>
      </c>
      <c r="M75" t="n">
        <v>9.449999999999999</v>
      </c>
      <c r="N75" t="n">
        <v>28.89</v>
      </c>
      <c r="O75" t="n">
        <v>27.98</v>
      </c>
      <c r="P75" t="n">
        <v>27.98</v>
      </c>
      <c r="Q75" t="n">
        <v>33.05</v>
      </c>
    </row>
    <row r="76">
      <c r="A76" s="5" t="inlineStr">
        <is>
          <t>Eigenkapital zu Anlagevermögen</t>
        </is>
      </c>
      <c r="B76" s="5" t="inlineStr">
        <is>
          <t>Equity to Fixed Assets in %</t>
        </is>
      </c>
      <c r="C76" t="n">
        <v>59.84</v>
      </c>
      <c r="D76" t="n">
        <v>65.84</v>
      </c>
      <c r="E76" t="n">
        <v>62.35</v>
      </c>
      <c r="F76" t="n">
        <v>57.48</v>
      </c>
      <c r="G76" t="n">
        <v>66</v>
      </c>
      <c r="H76" t="n">
        <v>67.88</v>
      </c>
      <c r="I76" t="n">
        <v>70.84</v>
      </c>
      <c r="J76" t="n">
        <v>76.75</v>
      </c>
      <c r="K76" t="n">
        <v>75.18000000000001</v>
      </c>
      <c r="L76" t="n">
        <v>70.59</v>
      </c>
      <c r="M76" t="n">
        <v>69.70999999999999</v>
      </c>
      <c r="N76" t="n">
        <v>76.76000000000001</v>
      </c>
      <c r="O76" t="n">
        <v>80.45999999999999</v>
      </c>
      <c r="P76" t="n">
        <v>73.73</v>
      </c>
      <c r="Q76" t="n">
        <v>74.76000000000001</v>
      </c>
    </row>
    <row r="77">
      <c r="A77" s="5" t="inlineStr">
        <is>
          <t>Liquidität Dritten Grades</t>
        </is>
      </c>
      <c r="B77" s="5" t="inlineStr">
        <is>
          <t>Current Ratio in %</t>
        </is>
      </c>
      <c r="C77" t="n">
        <v>116.41</v>
      </c>
      <c r="D77" t="n">
        <v>125.28</v>
      </c>
      <c r="E77" t="n">
        <v>119.6</v>
      </c>
      <c r="F77" t="n">
        <v>117.26</v>
      </c>
      <c r="G77" t="n">
        <v>131.59</v>
      </c>
      <c r="H77" t="n">
        <v>115.74</v>
      </c>
      <c r="I77" t="n">
        <v>110.81</v>
      </c>
      <c r="J77" t="n">
        <v>118.31</v>
      </c>
      <c r="K77" t="n">
        <v>116.67</v>
      </c>
      <c r="L77" t="n">
        <v>112.27</v>
      </c>
      <c r="M77" t="n">
        <v>113.76</v>
      </c>
      <c r="N77" t="n">
        <v>110.46</v>
      </c>
      <c r="O77" t="n">
        <v>122.26</v>
      </c>
      <c r="P77" t="n">
        <v>119.72</v>
      </c>
      <c r="Q77" t="n">
        <v>115.22</v>
      </c>
    </row>
    <row r="78">
      <c r="A78" s="5" t="inlineStr">
        <is>
          <t>Operativer Cashflow</t>
        </is>
      </c>
      <c r="B78" s="5" t="inlineStr">
        <is>
          <t>Operating Cashflow in M</t>
        </is>
      </c>
      <c r="C78" t="n">
        <v>45755.04</v>
      </c>
      <c r="D78" t="n">
        <v>20302.88</v>
      </c>
      <c r="E78" t="n">
        <v>35856.6</v>
      </c>
      <c r="F78" t="n">
        <v>48276.1</v>
      </c>
      <c r="G78" t="n">
        <v>19875.18</v>
      </c>
      <c r="H78" t="n">
        <v>18174.9</v>
      </c>
      <c r="I78" t="n">
        <v>21377.66</v>
      </c>
      <c r="J78" t="n">
        <v>17867.74</v>
      </c>
      <c r="K78" t="n">
        <v>22058.96</v>
      </c>
      <c r="L78" t="inlineStr">
        <is>
          <t>-</t>
        </is>
      </c>
      <c r="M78" t="inlineStr">
        <is>
          <t>-</t>
        </is>
      </c>
      <c r="N78" t="inlineStr">
        <is>
          <t>-</t>
        </is>
      </c>
      <c r="O78" t="inlineStr">
        <is>
          <t>-</t>
        </is>
      </c>
      <c r="P78" t="inlineStr">
        <is>
          <t>-</t>
        </is>
      </c>
      <c r="Q78" t="inlineStr">
        <is>
          <t>-</t>
        </is>
      </c>
    </row>
    <row r="79">
      <c r="A79" s="5" t="inlineStr">
        <is>
          <t>Aktienrückkauf</t>
        </is>
      </c>
      <c r="B79" s="5" t="inlineStr">
        <is>
          <t>Share Buyback in M</t>
        </is>
      </c>
      <c r="C79" t="n">
        <v>320</v>
      </c>
      <c r="D79" t="n">
        <v>125</v>
      </c>
      <c r="E79" t="n">
        <v>-168</v>
      </c>
      <c r="F79" t="n">
        <v>-438</v>
      </c>
      <c r="G79" t="n">
        <v>-124</v>
      </c>
      <c r="H79" t="n">
        <v>-29</v>
      </c>
      <c r="I79" t="n">
        <v>-131</v>
      </c>
      <c r="J79" t="n">
        <v>-126</v>
      </c>
      <c r="K79" t="inlineStr">
        <is>
          <t>-</t>
        </is>
      </c>
      <c r="L79" t="inlineStr">
        <is>
          <t>-</t>
        </is>
      </c>
      <c r="M79" t="inlineStr">
        <is>
          <t>-</t>
        </is>
      </c>
      <c r="N79" t="inlineStr">
        <is>
          <t>-</t>
        </is>
      </c>
      <c r="O79" t="inlineStr">
        <is>
          <t>-</t>
        </is>
      </c>
      <c r="P79" t="inlineStr">
        <is>
          <t>-</t>
        </is>
      </c>
      <c r="Q79" t="inlineStr">
        <is>
          <t>-</t>
        </is>
      </c>
    </row>
    <row r="80">
      <c r="A80" s="5" t="inlineStr">
        <is>
          <t>Umsatzwachstum 1J in %</t>
        </is>
      </c>
      <c r="B80" s="5" t="inlineStr">
        <is>
          <t>Revenue Growth 1Y in %</t>
        </is>
      </c>
      <c r="C80" t="n">
        <v>-7.41</v>
      </c>
      <c r="D80" t="n">
        <v>29.2</v>
      </c>
      <c r="E80" t="n">
        <v>27.99</v>
      </c>
      <c r="F80" t="n">
        <v>-30.63</v>
      </c>
      <c r="G80" t="n">
        <v>-38.41</v>
      </c>
      <c r="H80" t="n">
        <v>-6.68</v>
      </c>
      <c r="I80" t="n">
        <v>-3.24</v>
      </c>
      <c r="J80" t="n">
        <v>-2</v>
      </c>
      <c r="K80" t="n">
        <v>26.38</v>
      </c>
      <c r="L80" t="n">
        <v>31.77</v>
      </c>
      <c r="M80" t="n">
        <v>-39.37</v>
      </c>
      <c r="N80" t="n">
        <v>43.87</v>
      </c>
      <c r="O80" t="n">
        <v>11.58</v>
      </c>
      <c r="P80" t="n">
        <v>1.79</v>
      </c>
      <c r="Q80" t="inlineStr">
        <is>
          <t>-</t>
        </is>
      </c>
    </row>
    <row r="81">
      <c r="A81" s="5" t="inlineStr">
        <is>
          <t>Umsatzwachstum 3J in %</t>
        </is>
      </c>
      <c r="B81" s="5" t="inlineStr">
        <is>
          <t>Revenue Growth 3Y in %</t>
        </is>
      </c>
      <c r="C81" t="n">
        <v>16.59</v>
      </c>
      <c r="D81" t="n">
        <v>8.85</v>
      </c>
      <c r="E81" t="n">
        <v>-13.68</v>
      </c>
      <c r="F81" t="n">
        <v>-25.24</v>
      </c>
      <c r="G81" t="n">
        <v>-16.11</v>
      </c>
      <c r="H81" t="n">
        <v>-3.97</v>
      </c>
      <c r="I81" t="n">
        <v>7.05</v>
      </c>
      <c r="J81" t="n">
        <v>18.72</v>
      </c>
      <c r="K81" t="n">
        <v>6.26</v>
      </c>
      <c r="L81" t="n">
        <v>12.09</v>
      </c>
      <c r="M81" t="n">
        <v>5.36</v>
      </c>
      <c r="N81" t="n">
        <v>19.08</v>
      </c>
      <c r="O81" t="inlineStr">
        <is>
          <t>-</t>
        </is>
      </c>
      <c r="P81" t="inlineStr">
        <is>
          <t>-</t>
        </is>
      </c>
      <c r="Q81" t="inlineStr">
        <is>
          <t>-</t>
        </is>
      </c>
    </row>
    <row r="82">
      <c r="A82" s="5" t="inlineStr">
        <is>
          <t>Umsatzwachstum 5J in %</t>
        </is>
      </c>
      <c r="B82" s="5" t="inlineStr">
        <is>
          <t>Revenue Growth 5Y in %</t>
        </is>
      </c>
      <c r="C82" t="n">
        <v>-3.85</v>
      </c>
      <c r="D82" t="n">
        <v>-3.71</v>
      </c>
      <c r="E82" t="n">
        <v>-10.19</v>
      </c>
      <c r="F82" t="n">
        <v>-16.19</v>
      </c>
      <c r="G82" t="n">
        <v>-4.79</v>
      </c>
      <c r="H82" t="n">
        <v>9.25</v>
      </c>
      <c r="I82" t="n">
        <v>2.71</v>
      </c>
      <c r="J82" t="n">
        <v>12.13</v>
      </c>
      <c r="K82" t="n">
        <v>14.85</v>
      </c>
      <c r="L82" t="n">
        <v>9.93</v>
      </c>
      <c r="M82" t="inlineStr">
        <is>
          <t>-</t>
        </is>
      </c>
      <c r="N82" t="inlineStr">
        <is>
          <t>-</t>
        </is>
      </c>
      <c r="O82" t="inlineStr">
        <is>
          <t>-</t>
        </is>
      </c>
      <c r="P82" t="inlineStr">
        <is>
          <t>-</t>
        </is>
      </c>
      <c r="Q82" t="inlineStr">
        <is>
          <t>-</t>
        </is>
      </c>
    </row>
    <row r="83">
      <c r="A83" s="5" t="inlineStr">
        <is>
          <t>Umsatzwachstum 10J in %</t>
        </is>
      </c>
      <c r="B83" s="5" t="inlineStr">
        <is>
          <t>Revenue Growth 10Y in %</t>
        </is>
      </c>
      <c r="C83" t="n">
        <v>2.7</v>
      </c>
      <c r="D83" t="n">
        <v>-0.5</v>
      </c>
      <c r="E83" t="n">
        <v>0.97</v>
      </c>
      <c r="F83" t="n">
        <v>-0.67</v>
      </c>
      <c r="G83" t="n">
        <v>2.57</v>
      </c>
      <c r="H83" t="inlineStr">
        <is>
          <t>-</t>
        </is>
      </c>
      <c r="I83" t="inlineStr">
        <is>
          <t>-</t>
        </is>
      </c>
      <c r="J83" t="inlineStr">
        <is>
          <t>-</t>
        </is>
      </c>
      <c r="K83" t="inlineStr">
        <is>
          <t>-</t>
        </is>
      </c>
      <c r="L83" t="inlineStr">
        <is>
          <t>-</t>
        </is>
      </c>
      <c r="M83" t="inlineStr">
        <is>
          <t>-</t>
        </is>
      </c>
      <c r="N83" t="inlineStr">
        <is>
          <t>-</t>
        </is>
      </c>
      <c r="O83" t="inlineStr">
        <is>
          <t>-</t>
        </is>
      </c>
      <c r="P83" t="inlineStr">
        <is>
          <t>-</t>
        </is>
      </c>
      <c r="Q83" t="inlineStr">
        <is>
          <t>-</t>
        </is>
      </c>
    </row>
    <row r="84">
      <c r="A84" s="5" t="inlineStr">
        <is>
          <t>Gewinnwachstum 1J in %</t>
        </is>
      </c>
      <c r="B84" s="5" t="inlineStr">
        <is>
          <t>Earnings Growth 1Y in %</t>
        </is>
      </c>
      <c r="C84" t="n">
        <v>-32.16</v>
      </c>
      <c r="D84" t="n">
        <v>79.95</v>
      </c>
      <c r="E84" t="n">
        <v>183.65</v>
      </c>
      <c r="F84" t="n">
        <v>135.95</v>
      </c>
      <c r="G84" t="n">
        <v>-86.95999999999999</v>
      </c>
      <c r="H84" t="n">
        <v>-9.140000000000001</v>
      </c>
      <c r="I84" t="n">
        <v>-38.44</v>
      </c>
      <c r="J84" t="n">
        <v>-13.99</v>
      </c>
      <c r="K84" t="n">
        <v>53.61</v>
      </c>
      <c r="L84" t="n">
        <v>60.78</v>
      </c>
      <c r="M84" t="n">
        <v>-52.36</v>
      </c>
      <c r="N84" t="n">
        <v>-16.13</v>
      </c>
      <c r="O84" t="n">
        <v>23.15</v>
      </c>
      <c r="P84" t="n">
        <v>0.52</v>
      </c>
      <c r="Q84" t="inlineStr">
        <is>
          <t>-</t>
        </is>
      </c>
    </row>
    <row r="85">
      <c r="A85" s="5" t="inlineStr">
        <is>
          <t>Gewinnwachstum 3J in %</t>
        </is>
      </c>
      <c r="B85" s="5" t="inlineStr">
        <is>
          <t>Earnings Growth 3Y in %</t>
        </is>
      </c>
      <c r="C85" t="n">
        <v>77.15000000000001</v>
      </c>
      <c r="D85" t="n">
        <v>133.18</v>
      </c>
      <c r="E85" t="n">
        <v>77.55</v>
      </c>
      <c r="F85" t="n">
        <v>13.28</v>
      </c>
      <c r="G85" t="n">
        <v>-44.85</v>
      </c>
      <c r="H85" t="n">
        <v>-20.52</v>
      </c>
      <c r="I85" t="n">
        <v>0.39</v>
      </c>
      <c r="J85" t="n">
        <v>33.47</v>
      </c>
      <c r="K85" t="n">
        <v>20.68</v>
      </c>
      <c r="L85" t="n">
        <v>-2.57</v>
      </c>
      <c r="M85" t="n">
        <v>-15.11</v>
      </c>
      <c r="N85" t="n">
        <v>2.51</v>
      </c>
      <c r="O85" t="inlineStr">
        <is>
          <t>-</t>
        </is>
      </c>
      <c r="P85" t="inlineStr">
        <is>
          <t>-</t>
        </is>
      </c>
      <c r="Q85" t="inlineStr">
        <is>
          <t>-</t>
        </is>
      </c>
    </row>
    <row r="86">
      <c r="A86" s="5" t="inlineStr">
        <is>
          <t>Gewinnwachstum 5J in %</t>
        </is>
      </c>
      <c r="B86" s="5" t="inlineStr">
        <is>
          <t>Earnings Growth 5Y in %</t>
        </is>
      </c>
      <c r="C86" t="n">
        <v>56.09</v>
      </c>
      <c r="D86" t="n">
        <v>60.69</v>
      </c>
      <c r="E86" t="n">
        <v>37.01</v>
      </c>
      <c r="F86" t="n">
        <v>-2.52</v>
      </c>
      <c r="G86" t="n">
        <v>-18.98</v>
      </c>
      <c r="H86" t="n">
        <v>10.56</v>
      </c>
      <c r="I86" t="n">
        <v>1.92</v>
      </c>
      <c r="J86" t="n">
        <v>6.38</v>
      </c>
      <c r="K86" t="n">
        <v>13.81</v>
      </c>
      <c r="L86" t="n">
        <v>3.19</v>
      </c>
      <c r="M86" t="inlineStr">
        <is>
          <t>-</t>
        </is>
      </c>
      <c r="N86" t="inlineStr">
        <is>
          <t>-</t>
        </is>
      </c>
      <c r="O86" t="inlineStr">
        <is>
          <t>-</t>
        </is>
      </c>
      <c r="P86" t="inlineStr">
        <is>
          <t>-</t>
        </is>
      </c>
      <c r="Q86" t="inlineStr">
        <is>
          <t>-</t>
        </is>
      </c>
    </row>
    <row r="87">
      <c r="A87" s="5" t="inlineStr">
        <is>
          <t>Gewinnwachstum 10J in %</t>
        </is>
      </c>
      <c r="B87" s="5" t="inlineStr">
        <is>
          <t>Earnings Growth 10Y in %</t>
        </is>
      </c>
      <c r="C87" t="n">
        <v>33.33</v>
      </c>
      <c r="D87" t="n">
        <v>31.31</v>
      </c>
      <c r="E87" t="n">
        <v>21.7</v>
      </c>
      <c r="F87" t="n">
        <v>5.65</v>
      </c>
      <c r="G87" t="n">
        <v>-7.9</v>
      </c>
      <c r="H87" t="inlineStr">
        <is>
          <t>-</t>
        </is>
      </c>
      <c r="I87" t="inlineStr">
        <is>
          <t>-</t>
        </is>
      </c>
      <c r="J87" t="inlineStr">
        <is>
          <t>-</t>
        </is>
      </c>
      <c r="K87" t="inlineStr">
        <is>
          <t>-</t>
        </is>
      </c>
      <c r="L87" t="inlineStr">
        <is>
          <t>-</t>
        </is>
      </c>
      <c r="M87" t="inlineStr">
        <is>
          <t>-</t>
        </is>
      </c>
      <c r="N87" t="inlineStr">
        <is>
          <t>-</t>
        </is>
      </c>
      <c r="O87" t="inlineStr">
        <is>
          <t>-</t>
        </is>
      </c>
      <c r="P87" t="inlineStr">
        <is>
          <t>-</t>
        </is>
      </c>
      <c r="Q87" t="inlineStr">
        <is>
          <t>-</t>
        </is>
      </c>
    </row>
    <row r="88">
      <c r="A88" s="5" t="inlineStr">
        <is>
          <t>PEG Ratio</t>
        </is>
      </c>
      <c r="B88" s="5" t="inlineStr">
        <is>
          <t>KGW Kurs/Gewinn/Wachstum</t>
        </is>
      </c>
      <c r="C88" t="n">
        <v>0.53</v>
      </c>
      <c r="D88" t="n">
        <v>0.17</v>
      </c>
      <c r="E88" t="n">
        <v>0.57</v>
      </c>
      <c r="F88" t="n">
        <v>-18.81</v>
      </c>
      <c r="G88" t="n">
        <v>-3.92</v>
      </c>
      <c r="H88" t="n">
        <v>1.35</v>
      </c>
      <c r="I88" t="n">
        <v>7.19</v>
      </c>
      <c r="J88" t="n">
        <v>1.3</v>
      </c>
      <c r="K88" t="n">
        <v>0.53</v>
      </c>
      <c r="L88" t="n">
        <v>3.07</v>
      </c>
      <c r="M88" t="inlineStr">
        <is>
          <t>-</t>
        </is>
      </c>
      <c r="N88" t="inlineStr">
        <is>
          <t>-</t>
        </is>
      </c>
      <c r="O88" t="inlineStr">
        <is>
          <t>-</t>
        </is>
      </c>
      <c r="P88" t="inlineStr">
        <is>
          <t>-</t>
        </is>
      </c>
      <c r="Q88" t="inlineStr">
        <is>
          <t>-</t>
        </is>
      </c>
    </row>
    <row r="89">
      <c r="A89" s="5" t="inlineStr">
        <is>
          <t>EBIT-Wachstum 1J in %</t>
        </is>
      </c>
      <c r="B89" s="5" t="inlineStr">
        <is>
          <t>EBIT Growth 1Y in %</t>
        </is>
      </c>
      <c r="C89" t="n">
        <v>-24.77</v>
      </c>
      <c r="D89" t="n">
        <v>79.11</v>
      </c>
      <c r="E89" t="n">
        <v>233.32</v>
      </c>
      <c r="F89" t="n">
        <v>2122.56</v>
      </c>
      <c r="G89" t="n">
        <v>-98.98</v>
      </c>
      <c r="H89" t="n">
        <v>-23.87</v>
      </c>
      <c r="I89" t="n">
        <v>-26.49</v>
      </c>
      <c r="J89" t="n">
        <v>-9.73</v>
      </c>
      <c r="K89" t="n">
        <v>59.8</v>
      </c>
      <c r="L89" t="n">
        <v>64.3</v>
      </c>
      <c r="M89" t="n">
        <v>-61.64</v>
      </c>
      <c r="N89" t="n">
        <v>4.3</v>
      </c>
      <c r="O89" t="n">
        <v>10.46</v>
      </c>
      <c r="P89" t="n">
        <v>-0.26</v>
      </c>
      <c r="Q89" t="inlineStr">
        <is>
          <t>-</t>
        </is>
      </c>
    </row>
    <row r="90">
      <c r="A90" s="5" t="inlineStr">
        <is>
          <t>EBIT-Wachstum 3J in %</t>
        </is>
      </c>
      <c r="B90" s="5" t="inlineStr">
        <is>
          <t>EBIT Growth 3Y in %</t>
        </is>
      </c>
      <c r="C90" t="n">
        <v>95.89</v>
      </c>
      <c r="D90" t="n">
        <v>811.66</v>
      </c>
      <c r="E90" t="n">
        <v>752.3</v>
      </c>
      <c r="F90" t="n">
        <v>666.5700000000001</v>
      </c>
      <c r="G90" t="n">
        <v>-49.78</v>
      </c>
      <c r="H90" t="n">
        <v>-20.03</v>
      </c>
      <c r="I90" t="n">
        <v>7.86</v>
      </c>
      <c r="J90" t="n">
        <v>38.12</v>
      </c>
      <c r="K90" t="n">
        <v>20.82</v>
      </c>
      <c r="L90" t="n">
        <v>2.32</v>
      </c>
      <c r="M90" t="n">
        <v>-15.63</v>
      </c>
      <c r="N90" t="n">
        <v>4.83</v>
      </c>
      <c r="O90" t="inlineStr">
        <is>
          <t>-</t>
        </is>
      </c>
      <c r="P90" t="inlineStr">
        <is>
          <t>-</t>
        </is>
      </c>
      <c r="Q90" t="inlineStr">
        <is>
          <t>-</t>
        </is>
      </c>
    </row>
    <row r="91">
      <c r="A91" s="5" t="inlineStr">
        <is>
          <t>EBIT-Wachstum 5J in %</t>
        </is>
      </c>
      <c r="B91" s="5" t="inlineStr">
        <is>
          <t>EBIT Growth 5Y in %</t>
        </is>
      </c>
      <c r="C91" t="n">
        <v>462.25</v>
      </c>
      <c r="D91" t="n">
        <v>462.43</v>
      </c>
      <c r="E91" t="n">
        <v>441.31</v>
      </c>
      <c r="F91" t="n">
        <v>392.7</v>
      </c>
      <c r="G91" t="n">
        <v>-19.85</v>
      </c>
      <c r="H91" t="n">
        <v>12.8</v>
      </c>
      <c r="I91" t="n">
        <v>5.25</v>
      </c>
      <c r="J91" t="n">
        <v>11.41</v>
      </c>
      <c r="K91" t="n">
        <v>15.44</v>
      </c>
      <c r="L91" t="n">
        <v>3.43</v>
      </c>
      <c r="M91" t="inlineStr">
        <is>
          <t>-</t>
        </is>
      </c>
      <c r="N91" t="inlineStr">
        <is>
          <t>-</t>
        </is>
      </c>
      <c r="O91" t="inlineStr">
        <is>
          <t>-</t>
        </is>
      </c>
      <c r="P91" t="inlineStr">
        <is>
          <t>-</t>
        </is>
      </c>
      <c r="Q91" t="inlineStr">
        <is>
          <t>-</t>
        </is>
      </c>
    </row>
    <row r="92">
      <c r="A92" s="5" t="inlineStr">
        <is>
          <t>EBIT-Wachstum 10J in %</t>
        </is>
      </c>
      <c r="B92" s="5" t="inlineStr">
        <is>
          <t>EBIT Growth 10Y in %</t>
        </is>
      </c>
      <c r="C92" t="n">
        <v>237.53</v>
      </c>
      <c r="D92" t="n">
        <v>233.84</v>
      </c>
      <c r="E92" t="n">
        <v>226.36</v>
      </c>
      <c r="F92" t="n">
        <v>204.07</v>
      </c>
      <c r="G92" t="n">
        <v>-8.210000000000001</v>
      </c>
      <c r="H92" t="inlineStr">
        <is>
          <t>-</t>
        </is>
      </c>
      <c r="I92" t="inlineStr">
        <is>
          <t>-</t>
        </is>
      </c>
      <c r="J92" t="inlineStr">
        <is>
          <t>-</t>
        </is>
      </c>
      <c r="K92" t="inlineStr">
        <is>
          <t>-</t>
        </is>
      </c>
      <c r="L92" t="inlineStr">
        <is>
          <t>-</t>
        </is>
      </c>
      <c r="M92" t="inlineStr">
        <is>
          <t>-</t>
        </is>
      </c>
      <c r="N92" t="inlineStr">
        <is>
          <t>-</t>
        </is>
      </c>
      <c r="O92" t="inlineStr">
        <is>
          <t>-</t>
        </is>
      </c>
      <c r="P92" t="inlineStr">
        <is>
          <t>-</t>
        </is>
      </c>
      <c r="Q92" t="inlineStr">
        <is>
          <t>-</t>
        </is>
      </c>
    </row>
    <row r="93">
      <c r="A93" s="5" t="inlineStr">
        <is>
          <t>Op.Cashflow Wachstum 1J in %</t>
        </is>
      </c>
      <c r="B93" s="5" t="inlineStr">
        <is>
          <t>Op.Cashflow Wachstum 1Y in %</t>
        </is>
      </c>
      <c r="C93" t="n">
        <v>142.73</v>
      </c>
      <c r="D93" t="n">
        <v>-41.79</v>
      </c>
      <c r="E93" t="n">
        <v>-28.44</v>
      </c>
      <c r="F93" t="n">
        <v>118.88</v>
      </c>
      <c r="G93" t="n">
        <v>5.96</v>
      </c>
      <c r="H93" t="n">
        <v>-15.62</v>
      </c>
      <c r="I93" t="n">
        <v>15.56</v>
      </c>
      <c r="J93" t="n">
        <v>-21.75</v>
      </c>
      <c r="K93" t="n">
        <v>-14.44</v>
      </c>
      <c r="L93" t="n">
        <v>-7.57</v>
      </c>
      <c r="M93" t="n">
        <v>121.94</v>
      </c>
      <c r="N93" t="n">
        <v>-58.21</v>
      </c>
      <c r="O93" t="n">
        <v>-1.06</v>
      </c>
      <c r="P93" t="n">
        <v>0.47</v>
      </c>
      <c r="Q93" t="inlineStr">
        <is>
          <t>-</t>
        </is>
      </c>
    </row>
    <row r="94">
      <c r="A94" s="5" t="inlineStr">
        <is>
          <t>Op.Cashflow Wachstum 3J in %</t>
        </is>
      </c>
      <c r="B94" s="5" t="inlineStr">
        <is>
          <t>Op.Cashflow Wachstum 3Y in %</t>
        </is>
      </c>
      <c r="C94" t="n">
        <v>24.17</v>
      </c>
      <c r="D94" t="n">
        <v>16.22</v>
      </c>
      <c r="E94" t="n">
        <v>32.13</v>
      </c>
      <c r="F94" t="n">
        <v>36.41</v>
      </c>
      <c r="G94" t="n">
        <v>1.97</v>
      </c>
      <c r="H94" t="n">
        <v>-7.27</v>
      </c>
      <c r="I94" t="n">
        <v>-6.88</v>
      </c>
      <c r="J94" t="n">
        <v>-14.59</v>
      </c>
      <c r="K94" t="n">
        <v>33.31</v>
      </c>
      <c r="L94" t="n">
        <v>18.72</v>
      </c>
      <c r="M94" t="n">
        <v>20.89</v>
      </c>
      <c r="N94" t="n">
        <v>-19.6</v>
      </c>
      <c r="O94" t="inlineStr">
        <is>
          <t>-</t>
        </is>
      </c>
      <c r="P94" t="inlineStr">
        <is>
          <t>-</t>
        </is>
      </c>
      <c r="Q94" t="inlineStr">
        <is>
          <t>-</t>
        </is>
      </c>
    </row>
    <row r="95">
      <c r="A95" s="5" t="inlineStr">
        <is>
          <t>Op.Cashflow Wachstum 5J in %</t>
        </is>
      </c>
      <c r="B95" s="5" t="inlineStr">
        <is>
          <t>Op.Cashflow Wachstum 5Y in %</t>
        </is>
      </c>
      <c r="C95" t="n">
        <v>39.47</v>
      </c>
      <c r="D95" t="n">
        <v>7.8</v>
      </c>
      <c r="E95" t="n">
        <v>19.27</v>
      </c>
      <c r="F95" t="n">
        <v>20.61</v>
      </c>
      <c r="G95" t="n">
        <v>-6.06</v>
      </c>
      <c r="H95" t="n">
        <v>-8.76</v>
      </c>
      <c r="I95" t="n">
        <v>18.75</v>
      </c>
      <c r="J95" t="n">
        <v>3.99</v>
      </c>
      <c r="K95" t="n">
        <v>8.130000000000001</v>
      </c>
      <c r="L95" t="n">
        <v>11.11</v>
      </c>
      <c r="M95" t="inlineStr">
        <is>
          <t>-</t>
        </is>
      </c>
      <c r="N95" t="inlineStr">
        <is>
          <t>-</t>
        </is>
      </c>
      <c r="O95" t="inlineStr">
        <is>
          <t>-</t>
        </is>
      </c>
      <c r="P95" t="inlineStr">
        <is>
          <t>-</t>
        </is>
      </c>
      <c r="Q95" t="inlineStr">
        <is>
          <t>-</t>
        </is>
      </c>
    </row>
    <row r="96">
      <c r="A96" s="5" t="inlineStr">
        <is>
          <t>Op.Cashflow Wachstum 10J in %</t>
        </is>
      </c>
      <c r="B96" s="5" t="inlineStr">
        <is>
          <t>Op.Cashflow Wachstum 10Y in %</t>
        </is>
      </c>
      <c r="C96" t="n">
        <v>15.35</v>
      </c>
      <c r="D96" t="n">
        <v>13.27</v>
      </c>
      <c r="E96" t="n">
        <v>11.63</v>
      </c>
      <c r="F96" t="n">
        <v>14.37</v>
      </c>
      <c r="G96" t="n">
        <v>2.53</v>
      </c>
      <c r="H96" t="inlineStr">
        <is>
          <t>-</t>
        </is>
      </c>
      <c r="I96" t="inlineStr">
        <is>
          <t>-</t>
        </is>
      </c>
      <c r="J96" t="inlineStr">
        <is>
          <t>-</t>
        </is>
      </c>
      <c r="K96" t="inlineStr">
        <is>
          <t>-</t>
        </is>
      </c>
      <c r="L96" t="inlineStr">
        <is>
          <t>-</t>
        </is>
      </c>
      <c r="M96" t="inlineStr">
        <is>
          <t>-</t>
        </is>
      </c>
      <c r="N96" t="inlineStr">
        <is>
          <t>-</t>
        </is>
      </c>
      <c r="O96" t="inlineStr">
        <is>
          <t>-</t>
        </is>
      </c>
      <c r="P96" t="inlineStr">
        <is>
          <t>-</t>
        </is>
      </c>
      <c r="Q96" t="inlineStr">
        <is>
          <t>-</t>
        </is>
      </c>
    </row>
    <row r="97">
      <c r="A97" s="5" t="inlineStr">
        <is>
          <t>Working Capital in Mio</t>
        </is>
      </c>
      <c r="B97" s="5" t="inlineStr">
        <is>
          <t>Working Capital in M</t>
        </is>
      </c>
      <c r="C97" t="n">
        <v>13064</v>
      </c>
      <c r="D97" t="n">
        <v>19669</v>
      </c>
      <c r="E97" t="n">
        <v>15637</v>
      </c>
      <c r="F97" t="n">
        <v>12744</v>
      </c>
      <c r="G97" t="n">
        <v>22410</v>
      </c>
      <c r="H97" t="n">
        <v>13566</v>
      </c>
      <c r="I97" t="n">
        <v>10085</v>
      </c>
      <c r="J97" t="n">
        <v>17755</v>
      </c>
      <c r="K97" t="n">
        <v>17118</v>
      </c>
      <c r="L97" t="n">
        <v>12342</v>
      </c>
      <c r="M97" t="n">
        <v>11668</v>
      </c>
      <c r="N97" t="n">
        <v>11041</v>
      </c>
      <c r="O97" t="n">
        <v>21013</v>
      </c>
      <c r="P97" t="n">
        <v>15137</v>
      </c>
      <c r="Q97" t="n">
        <v>12928</v>
      </c>
      <c r="R97" t="inlineStr">
        <is>
          <t>-</t>
        </is>
      </c>
    </row>
  </sheetData>
  <pageMargins bottom="1" footer="0.5" header="0.5" left="0.75" right="0.75" top="1"/>
</worksheet>
</file>

<file path=xl/worksheets/sheet23.xml><?xml version="1.0" encoding="utf-8"?>
<worksheet xmlns="http://schemas.openxmlformats.org/spreadsheetml/2006/main">
  <sheetPr>
    <outlinePr summaryBelow="1" summaryRight="1"/>
    <pageSetUpPr/>
  </sheetPr>
  <dimension ref="F1:F1"/>
  <sheetViews>
    <sheetView workbookViewId="0">
      <selection activeCell="A1" sqref="A1"/>
    </sheetView>
  </sheetViews>
  <sheetFormatPr baseColWidth="8" defaultRowHeight="15"/>
  <sheetData>
    <row r="1">
      <c r="F1">
        <f>HYPERLINK("aex_Stock_Data_EUR.xlsx#INDEX!A1", "Back to INDEX")</f>
        <v/>
      </c>
    </row>
  </sheetData>
  <pageMargins bottom="1" footer="0.5" header="0.5" left="0.75" right="0.75" top="1"/>
</worksheet>
</file>

<file path=xl/worksheets/sheet24.xml><?xml version="1.0" encoding="utf-8"?>
<worksheet xmlns="http://schemas.openxmlformats.org/spreadsheetml/2006/main">
  <sheetPr>
    <outlinePr summaryBelow="1" summaryRight="1"/>
    <pageSetUpPr/>
  </sheetPr>
  <dimension ref="A1:P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20"/>
    <col customWidth="1" max="14" min="14" width="20"/>
    <col customWidth="1" max="15" min="15" width="10"/>
    <col customWidth="1" max="16" min="16" width="10"/>
  </cols>
  <sheetData>
    <row r="1">
      <c r="A1" s="1" t="inlineStr">
        <is>
          <t xml:space="preserve">UNIBAIL RODAMCO WESTFIELD </t>
        </is>
      </c>
      <c r="B1" s="2" t="inlineStr">
        <is>
          <t>WKN: A2JH5S  ISIN: FR0013326246  US-Symbol:UNBLF  Typ: Aktie</t>
        </is>
      </c>
      <c r="C1" s="2" t="inlineStr"/>
      <c r="D1" s="2" t="inlineStr"/>
      <c r="E1" s="2" t="inlineStr"/>
      <c r="F1" s="2">
        <f>HYPERLINK("aex_Stock_Data_EUR.xlsx#INDEX!A1",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+33-1-5343-7437</t>
        </is>
      </c>
      <c r="G4" t="inlineStr">
        <is>
          <t>12.02.2020</t>
        </is>
      </c>
      <c r="H4" t="inlineStr">
        <is>
          <t>Preliminary Results</t>
        </is>
      </c>
      <c r="J4" t="inlineStr">
        <is>
          <t>BlackRock</t>
        </is>
      </c>
      <c r="L4" t="inlineStr">
        <is>
          <t>7,70%</t>
        </is>
      </c>
    </row>
    <row r="5">
      <c r="A5" s="5" t="inlineStr">
        <is>
          <t>Ticker</t>
        </is>
      </c>
      <c r="B5" t="inlineStr">
        <is>
          <t>1BR1</t>
        </is>
      </c>
      <c r="C5" s="5" t="inlineStr">
        <is>
          <t>Fax</t>
        </is>
      </c>
      <c r="D5" s="5" t="inlineStr"/>
      <c r="E5" t="inlineStr">
        <is>
          <t>-</t>
        </is>
      </c>
      <c r="G5" t="inlineStr">
        <is>
          <t>27.03.2020</t>
        </is>
      </c>
      <c r="H5" t="inlineStr">
        <is>
          <t>Publication Of Annual Report</t>
        </is>
      </c>
      <c r="J5" t="inlineStr">
        <is>
          <t>State Street Corporation</t>
        </is>
      </c>
      <c r="L5" t="inlineStr">
        <is>
          <t>4,94%</t>
        </is>
      </c>
    </row>
    <row r="6">
      <c r="A6" s="5" t="inlineStr">
        <is>
          <t>Gelistet Seit / Listed Since</t>
        </is>
      </c>
      <c r="B6" t="inlineStr">
        <is>
          <t>-</t>
        </is>
      </c>
      <c r="C6" s="5" t="inlineStr">
        <is>
          <t>Internet</t>
        </is>
      </c>
      <c r="D6" s="5" t="inlineStr"/>
      <c r="E6" t="inlineStr">
        <is>
          <t>https://www.urw.com/en</t>
        </is>
      </c>
      <c r="G6" t="inlineStr">
        <is>
          <t>24.03.2020</t>
        </is>
      </c>
      <c r="H6" t="inlineStr">
        <is>
          <t>Ex Dividend</t>
        </is>
      </c>
      <c r="J6" t="inlineStr">
        <is>
          <t>Norges Bank Investment Management</t>
        </is>
      </c>
      <c r="L6" t="inlineStr">
        <is>
          <t>4,00%</t>
        </is>
      </c>
    </row>
    <row r="7">
      <c r="A7" s="5" t="inlineStr">
        <is>
          <t>Nominalwert / Nominal Value</t>
        </is>
      </c>
      <c r="B7" t="inlineStr">
        <is>
          <t>-</t>
        </is>
      </c>
      <c r="C7" s="5" t="inlineStr">
        <is>
          <t>Inv. Relations Telefon / Phone</t>
        </is>
      </c>
      <c r="D7" s="5" t="inlineStr"/>
      <c r="E7" t="inlineStr">
        <is>
          <t>+33-1-76775802</t>
        </is>
      </c>
      <c r="G7" t="inlineStr">
        <is>
          <t>26.03.2020</t>
        </is>
      </c>
      <c r="H7" t="inlineStr">
        <is>
          <t>Dividend Payout</t>
        </is>
      </c>
      <c r="J7" t="inlineStr">
        <is>
          <t>Freefloat</t>
        </is>
      </c>
      <c r="L7" t="inlineStr">
        <is>
          <t>83,36%</t>
        </is>
      </c>
    </row>
    <row r="8">
      <c r="A8" s="5" t="inlineStr">
        <is>
          <t>Land / Country</t>
        </is>
      </c>
      <c r="B8" t="inlineStr">
        <is>
          <t>Frankreich</t>
        </is>
      </c>
      <c r="C8" s="5" t="inlineStr">
        <is>
          <t>Inv. Relations E-Mail</t>
        </is>
      </c>
      <c r="D8" s="5" t="inlineStr"/>
      <c r="E8" t="inlineStr">
        <is>
          <t>Maarten.otte@urw.com</t>
        </is>
      </c>
      <c r="G8" t="inlineStr">
        <is>
          <t>15.05.2020</t>
        </is>
      </c>
      <c r="H8" t="inlineStr">
        <is>
          <t>Annual General Meeting</t>
        </is>
      </c>
    </row>
    <row r="9">
      <c r="A9" s="5" t="inlineStr">
        <is>
          <t>Währung / Currency</t>
        </is>
      </c>
      <c r="B9" t="inlineStr">
        <is>
          <t>EUR</t>
        </is>
      </c>
      <c r="C9" s="5" t="inlineStr">
        <is>
          <t>Kontaktperson / Contact Person</t>
        </is>
      </c>
      <c r="D9" s="5" t="inlineStr"/>
      <c r="E9" t="inlineStr">
        <is>
          <t>Maarten Otte</t>
        </is>
      </c>
      <c r="G9" t="inlineStr">
        <is>
          <t>29.07.2020</t>
        </is>
      </c>
      <c r="H9" t="inlineStr">
        <is>
          <t>Score Half Year</t>
        </is>
      </c>
    </row>
    <row r="10">
      <c r="A10" s="5" t="inlineStr">
        <is>
          <t>Branche / Industry</t>
        </is>
      </c>
      <c r="B10" t="inlineStr">
        <is>
          <t>Real Estate</t>
        </is>
      </c>
      <c r="C10" s="5" t="inlineStr"/>
      <c r="D10" s="5" t="inlineStr"/>
    </row>
    <row r="11">
      <c r="A11" s="5" t="inlineStr">
        <is>
          <t>Sektor / Sector</t>
        </is>
      </c>
      <c r="B11" t="inlineStr">
        <is>
          <t>Various</t>
        </is>
      </c>
    </row>
    <row r="12">
      <c r="A12" s="5" t="inlineStr">
        <is>
          <t>Typ / Genre</t>
        </is>
      </c>
      <c r="B12" t="inlineStr">
        <is>
          <t>Stammaktie</t>
        </is>
      </c>
    </row>
    <row r="13">
      <c r="A13" s="5" t="inlineStr">
        <is>
          <t>Adresse / Address</t>
        </is>
      </c>
      <c r="B13" t="inlineStr">
        <is>
          <t>Unibail-Rodamco-Westfield SE7 place du chancelier Adenauer  F-75772 Paris cedex 16</t>
        </is>
      </c>
    </row>
    <row r="14">
      <c r="A14" s="5" t="inlineStr">
        <is>
          <t>Management</t>
        </is>
      </c>
      <c r="B14" t="inlineStr">
        <is>
          <t>Christophe Cuvillier, Jaap L. Tonckens</t>
        </is>
      </c>
    </row>
    <row r="15">
      <c r="A15" s="5" t="inlineStr">
        <is>
          <t>Aufsichtsrat / Board</t>
        </is>
      </c>
      <c r="B15" t="inlineStr">
        <is>
          <t>Colin Dyer, Philippe Collombel, Jill Granoff, Mary Harris, Dagmar Kollmann, John McFarlane, Roderick Munsters, Sophie Stabile, Jacques Stern, Jacqueline Tammenoms Bakker</t>
        </is>
      </c>
    </row>
    <row r="16">
      <c r="A16" s="5" t="inlineStr">
        <is>
          <t>Beschreibung</t>
        </is>
      </c>
      <c r="B16" t="inlineStr">
        <is>
          <t>Unibail-Rodamco-Westfield SE (ehemals Unibail-Rodamco SE) ist eine in Europa und Nordamerika tätige Immobiliengesellschaft mit Fokus auf Gewerbeimmobilien. Die Geschäftsaktivitäten umfassen die Bereiche Entwicklung, Investment und Bewirtschaftung der Immobilien und beinhalten selektive Käufe, aktives Management, Bewirtschaftung und Restrukturierung, Sanierung sowie die Vermietung der Objekte. Die Unternehmensgruppe investiert in Büroliegenschaften, Einkaufs-, Kongress- und Messezentren in ausgewählten europäischen und amerikanischen Wirtschaftsregionen, wobei der Schwerpunkt des Portfolios auf Einkaufszentren liegt. Der Konzern besitzt über 90 Einkaufszentren in wirtschaftsstarken Städten in Europa und den USA. Im Portfolio Büroliegenschaften befinden sich hauptsächlich Objekte im Zentrum von Paris und seinem westlichen Stadtrand sowie in Lyon. Im Weiteren werden Kongress- und Messezentren in Frankreich durch die Tochtergesellschaft Viparis verwaltet. Der Hauptsitz der Gesellschaft ist in Paris, Frankreich. Die Vorgänger-Gesellschaft entstand im Jahr 2007 durch die Fusion von Unibail, Frankreich und Rodamco Europe, Niederlande. Im Juni 2018 schloss sich Unibail-Rodamco mit Westfield zusammen und firmiert seither unter dem Namen Unibail-Rodamco-Westfield. Copyright 2014 FINANCE BASE AG</t>
        </is>
      </c>
    </row>
    <row r="17">
      <c r="A17" s="5" t="inlineStr">
        <is>
          <t>Profile</t>
        </is>
      </c>
      <c r="B17" t="inlineStr">
        <is>
          <t>Unibail-Rodamco SE Westfield (formerly Unibail-Rodamco SE) is a real estate company active in Europe and North America with a focus on commercial real estate. Its principal activities include the development, investment and management of real estate and include the selective buying, active management, management and restructuring, renovation and renting the properties. The Group invests in office buildings, shopping, convention and exhibition centers in selected European and American economic regions, with the focus of the portfolio of shopping centers. The Group owns more than 90 shopping centers in economically strong cities in Europe and the United States. The portfolio office properties are primarily properties in the center of Paris and its western suburbs as well as in Lyon. In addition, congress and exhibition centers in France are managed by the subsidiary Viparis. The company is headquartered in Paris, France. The predecessor company was established in 2007 by the merger of Unibail, France and Rodamco Europe, Netherlands. In June 2018 to Unibail-Rodamco merged with Westfield and subsequently traded under the name of Unibail-Rodamco Westfield.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2418</v>
      </c>
      <c r="D20" t="n">
        <v>2211</v>
      </c>
      <c r="E20" t="n">
        <v>1822</v>
      </c>
      <c r="F20" t="n">
        <v>1770</v>
      </c>
      <c r="G20" t="n">
        <v>1685</v>
      </c>
      <c r="H20" t="n">
        <v>1702</v>
      </c>
      <c r="I20" t="n">
        <v>1584</v>
      </c>
      <c r="J20" t="n">
        <v>1548</v>
      </c>
      <c r="K20" t="n">
        <v>1463</v>
      </c>
      <c r="L20" t="n">
        <v>1485</v>
      </c>
      <c r="M20" t="n">
        <v>1473</v>
      </c>
      <c r="N20" t="n">
        <v>1423</v>
      </c>
      <c r="O20" t="n">
        <v>765.4</v>
      </c>
      <c r="P20" t="n">
        <v>765.4</v>
      </c>
    </row>
    <row r="21">
      <c r="A21" s="5" t="inlineStr">
        <is>
          <t>Operatives Ergebnis (EBIT)</t>
        </is>
      </c>
      <c r="B21" s="5" t="inlineStr">
        <is>
          <t>EBIT Earning Before Interest &amp; Tax</t>
        </is>
      </c>
      <c r="C21" t="n">
        <v>781.8</v>
      </c>
      <c r="D21" t="n">
        <v>1978</v>
      </c>
      <c r="E21" t="n">
        <v>2906</v>
      </c>
      <c r="F21" t="n">
        <v>3591</v>
      </c>
      <c r="G21" t="n">
        <v>3248</v>
      </c>
      <c r="H21" t="n">
        <v>2853</v>
      </c>
      <c r="I21" t="n">
        <v>1839</v>
      </c>
      <c r="J21" t="n">
        <v>2496</v>
      </c>
      <c r="K21" t="n">
        <v>2114</v>
      </c>
      <c r="L21" t="n">
        <v>2995</v>
      </c>
      <c r="M21" t="n">
        <v>-1074</v>
      </c>
      <c r="N21" t="n">
        <v>-596.9</v>
      </c>
      <c r="O21" t="n">
        <v>1067</v>
      </c>
      <c r="P21" t="n">
        <v>1067</v>
      </c>
    </row>
    <row r="22">
      <c r="A22" s="5" t="inlineStr">
        <is>
          <t>Finanzergebnis</t>
        </is>
      </c>
      <c r="B22" s="5" t="inlineStr">
        <is>
          <t>Financial Result</t>
        </is>
      </c>
      <c r="C22" t="n">
        <v>-741.7</v>
      </c>
      <c r="D22" t="n">
        <v>-621.3</v>
      </c>
      <c r="E22" t="n">
        <v>-109.3</v>
      </c>
      <c r="F22" t="n">
        <v>-489.9</v>
      </c>
      <c r="G22" t="n">
        <v>-326.6</v>
      </c>
      <c r="H22" t="n">
        <v>-669</v>
      </c>
      <c r="I22" t="n">
        <v>-260.5</v>
      </c>
      <c r="J22" t="n">
        <v>-675.4</v>
      </c>
      <c r="K22" t="n">
        <v>-472.2</v>
      </c>
      <c r="L22" t="n">
        <v>-388.1</v>
      </c>
      <c r="M22" t="n">
        <v>-607.6</v>
      </c>
      <c r="N22" t="n">
        <v>-565</v>
      </c>
      <c r="O22" t="n">
        <v>112</v>
      </c>
      <c r="P22" t="n">
        <v>112</v>
      </c>
    </row>
    <row r="23">
      <c r="A23" s="5" t="inlineStr">
        <is>
          <t>Ergebnis vor Steuer (EBT)</t>
        </is>
      </c>
      <c r="B23" s="5" t="inlineStr">
        <is>
          <t>EBT Earning Before Tax</t>
        </is>
      </c>
      <c r="C23" t="n">
        <v>40.1</v>
      </c>
      <c r="D23" t="n">
        <v>1357</v>
      </c>
      <c r="E23" t="n">
        <v>2797</v>
      </c>
      <c r="F23" t="n">
        <v>3101</v>
      </c>
      <c r="G23" t="n">
        <v>2922</v>
      </c>
      <c r="H23" t="n">
        <v>2184</v>
      </c>
      <c r="I23" t="n">
        <v>1579</v>
      </c>
      <c r="J23" t="n">
        <v>1820</v>
      </c>
      <c r="K23" t="n">
        <v>1642</v>
      </c>
      <c r="L23" t="n">
        <v>2607</v>
      </c>
      <c r="M23" t="n">
        <v>-1681</v>
      </c>
      <c r="N23" t="n">
        <v>-1162</v>
      </c>
      <c r="O23" t="n">
        <v>1179</v>
      </c>
      <c r="P23" t="n">
        <v>1179</v>
      </c>
    </row>
    <row r="24">
      <c r="A24" s="5" t="inlineStr">
        <is>
          <t>Ergebnis nach Steuer</t>
        </is>
      </c>
      <c r="B24" s="5" t="inlineStr">
        <is>
          <t>Earnings after tax</t>
        </is>
      </c>
      <c r="C24" t="n">
        <v>1106</v>
      </c>
      <c r="D24" t="n">
        <v>1243</v>
      </c>
      <c r="E24" t="n">
        <v>2723</v>
      </c>
      <c r="F24" t="n">
        <v>2817</v>
      </c>
      <c r="G24" t="n">
        <v>2633</v>
      </c>
      <c r="H24" t="n">
        <v>2004</v>
      </c>
      <c r="I24" t="n">
        <v>1543</v>
      </c>
      <c r="J24" t="n">
        <v>1684</v>
      </c>
      <c r="K24" t="n">
        <v>1521</v>
      </c>
      <c r="L24" t="n">
        <v>2486</v>
      </c>
      <c r="M24" t="n">
        <v>-1567</v>
      </c>
      <c r="N24" t="n">
        <v>-1124</v>
      </c>
      <c r="O24" t="n">
        <v>1126</v>
      </c>
      <c r="P24" t="n">
        <v>1126</v>
      </c>
    </row>
    <row r="25">
      <c r="A25" s="5" t="inlineStr">
        <is>
          <t>Minderheitenanteil</t>
        </is>
      </c>
      <c r="B25" s="5" t="inlineStr">
        <is>
          <t>Minority Share</t>
        </is>
      </c>
      <c r="C25" t="n">
        <v>-2.2</v>
      </c>
      <c r="D25" t="n">
        <v>-211.7</v>
      </c>
      <c r="E25" t="n">
        <v>-283</v>
      </c>
      <c r="F25" t="n">
        <v>-408.4</v>
      </c>
      <c r="G25" t="n">
        <v>-299.3</v>
      </c>
      <c r="H25" t="n">
        <v>-333.3</v>
      </c>
      <c r="I25" t="n">
        <v>-251.9</v>
      </c>
      <c r="J25" t="n">
        <v>-225.7</v>
      </c>
      <c r="K25" t="n">
        <v>-193.4</v>
      </c>
      <c r="L25" t="n">
        <v>-297.9</v>
      </c>
      <c r="M25" t="n">
        <v>98.8</v>
      </c>
      <c r="N25" t="n">
        <v>7.8</v>
      </c>
      <c r="O25" t="n">
        <v>-181.2</v>
      </c>
      <c r="P25" t="n">
        <v>-181.2</v>
      </c>
    </row>
    <row r="26">
      <c r="A26" s="5" t="inlineStr">
        <is>
          <t>Jahresüberschuss/-fehlbetrag</t>
        </is>
      </c>
      <c r="B26" s="5" t="inlineStr">
        <is>
          <t>Net Profit</t>
        </is>
      </c>
      <c r="C26" t="n">
        <v>1103</v>
      </c>
      <c r="D26" t="n">
        <v>1031</v>
      </c>
      <c r="E26" t="n">
        <v>2440</v>
      </c>
      <c r="F26" t="n">
        <v>2409</v>
      </c>
      <c r="G26" t="n">
        <v>2334</v>
      </c>
      <c r="H26" t="n">
        <v>1671</v>
      </c>
      <c r="I26" t="n">
        <v>1291</v>
      </c>
      <c r="J26" t="n">
        <v>1459</v>
      </c>
      <c r="K26" t="n">
        <v>1328</v>
      </c>
      <c r="L26" t="n">
        <v>2188</v>
      </c>
      <c r="M26" t="n">
        <v>-1468</v>
      </c>
      <c r="N26" t="n">
        <v>-1116</v>
      </c>
      <c r="O26" t="n">
        <v>944.8</v>
      </c>
      <c r="P26" t="n">
        <v>944.8</v>
      </c>
    </row>
    <row r="27">
      <c r="A27" s="5" t="inlineStr">
        <is>
          <t>Summe Umlaufvermögen</t>
        </is>
      </c>
      <c r="B27" s="5" t="inlineStr">
        <is>
          <t>Current Assets</t>
        </is>
      </c>
      <c r="C27" t="n">
        <v>3897</v>
      </c>
      <c r="D27" t="n">
        <v>1709</v>
      </c>
      <c r="E27" t="n">
        <v>1590</v>
      </c>
      <c r="F27" t="n">
        <v>1236</v>
      </c>
      <c r="G27" t="n">
        <v>1476</v>
      </c>
      <c r="H27" t="n">
        <v>2282</v>
      </c>
      <c r="I27" t="n">
        <v>1185</v>
      </c>
      <c r="J27" t="n">
        <v>773.6</v>
      </c>
      <c r="K27" t="n">
        <v>977.2</v>
      </c>
      <c r="L27" t="n">
        <v>1800</v>
      </c>
      <c r="M27" t="n">
        <v>1282</v>
      </c>
      <c r="N27" t="n">
        <v>1077</v>
      </c>
      <c r="O27" t="n">
        <v>1568</v>
      </c>
      <c r="P27" t="n">
        <v>1568</v>
      </c>
    </row>
    <row r="28">
      <c r="A28" s="5" t="inlineStr">
        <is>
          <t>Summe Anlagevermögen</t>
        </is>
      </c>
      <c r="B28" s="5" t="inlineStr">
        <is>
          <t>Fixed Assets</t>
        </is>
      </c>
      <c r="C28" t="n">
        <v>61107</v>
      </c>
      <c r="D28" t="n">
        <v>62819</v>
      </c>
      <c r="E28" t="n">
        <v>41651</v>
      </c>
      <c r="F28" t="n">
        <v>39509</v>
      </c>
      <c r="G28" t="n">
        <v>36634</v>
      </c>
      <c r="H28" t="n">
        <v>33288</v>
      </c>
      <c r="I28" t="n">
        <v>31160</v>
      </c>
      <c r="J28" t="n">
        <v>28798</v>
      </c>
      <c r="K28" t="n">
        <v>25426</v>
      </c>
      <c r="L28" t="n">
        <v>23177</v>
      </c>
      <c r="M28" t="n">
        <v>21399</v>
      </c>
      <c r="N28" t="n">
        <v>23847</v>
      </c>
      <c r="O28" t="n">
        <v>23860</v>
      </c>
      <c r="P28" t="n">
        <v>23860</v>
      </c>
    </row>
    <row r="29">
      <c r="A29" s="5" t="inlineStr">
        <is>
          <t>Summe Aktiva</t>
        </is>
      </c>
      <c r="B29" s="5" t="inlineStr">
        <is>
          <t>Total Assets</t>
        </is>
      </c>
      <c r="C29" t="n">
        <v>65003</v>
      </c>
      <c r="D29" t="n">
        <v>64527</v>
      </c>
      <c r="E29" t="n">
        <v>43241</v>
      </c>
      <c r="F29" t="n">
        <v>40745</v>
      </c>
      <c r="G29" t="n">
        <v>38110</v>
      </c>
      <c r="H29" t="n">
        <v>35570</v>
      </c>
      <c r="I29" t="n">
        <v>32345</v>
      </c>
      <c r="J29" t="n">
        <v>29571</v>
      </c>
      <c r="K29" t="n">
        <v>26403</v>
      </c>
      <c r="L29" t="n">
        <v>24977</v>
      </c>
      <c r="M29" t="n">
        <v>22680</v>
      </c>
      <c r="N29" t="n">
        <v>24924</v>
      </c>
      <c r="O29" t="n">
        <v>25428</v>
      </c>
      <c r="P29" t="n">
        <v>25428</v>
      </c>
    </row>
    <row r="30">
      <c r="A30" s="5" t="inlineStr">
        <is>
          <t>Summe kurzfristiges Fremdkapital</t>
        </is>
      </c>
      <c r="B30" s="5" t="inlineStr">
        <is>
          <t>Short-Term Debt</t>
        </is>
      </c>
      <c r="C30" t="n">
        <v>4860</v>
      </c>
      <c r="D30" t="n">
        <v>5987</v>
      </c>
      <c r="E30" t="n">
        <v>3696</v>
      </c>
      <c r="F30" t="n">
        <v>3515</v>
      </c>
      <c r="G30" t="n">
        <v>3743</v>
      </c>
      <c r="H30" t="n">
        <v>2529</v>
      </c>
      <c r="I30" t="n">
        <v>2906</v>
      </c>
      <c r="J30" t="n">
        <v>3362</v>
      </c>
      <c r="K30" t="n">
        <v>3221</v>
      </c>
      <c r="L30" t="n">
        <v>2997</v>
      </c>
      <c r="M30" t="n">
        <v>1921</v>
      </c>
      <c r="N30" t="n">
        <v>1924</v>
      </c>
      <c r="O30" t="n">
        <v>2699</v>
      </c>
      <c r="P30" t="n">
        <v>2699</v>
      </c>
    </row>
    <row r="31">
      <c r="A31" s="5" t="inlineStr">
        <is>
          <t>Summe langfristiges Fremdkapital</t>
        </is>
      </c>
      <c r="B31" s="5" t="inlineStr">
        <is>
          <t>Long-Term Debt</t>
        </is>
      </c>
      <c r="C31" t="n">
        <v>28291</v>
      </c>
      <c r="D31" t="n">
        <v>26399</v>
      </c>
      <c r="E31" t="n">
        <v>16852</v>
      </c>
      <c r="F31" t="n">
        <v>16210</v>
      </c>
      <c r="G31" t="n">
        <v>15128</v>
      </c>
      <c r="H31" t="n">
        <v>16108</v>
      </c>
      <c r="I31" t="n">
        <v>13555</v>
      </c>
      <c r="J31" t="n">
        <v>11724</v>
      </c>
      <c r="K31" t="n">
        <v>10127</v>
      </c>
      <c r="L31" t="n">
        <v>9609</v>
      </c>
      <c r="M31" t="n">
        <v>8324</v>
      </c>
      <c r="N31" t="n">
        <v>8851</v>
      </c>
      <c r="O31" t="n">
        <v>7109</v>
      </c>
      <c r="P31" t="n">
        <v>7109</v>
      </c>
    </row>
    <row r="32">
      <c r="A32" s="5" t="inlineStr">
        <is>
          <t>Summe Fremdkapital</t>
        </is>
      </c>
      <c r="B32" s="5" t="inlineStr">
        <is>
          <t>Total Liabilities</t>
        </is>
      </c>
      <c r="C32" t="n">
        <v>33151</v>
      </c>
      <c r="D32" t="n">
        <v>32386</v>
      </c>
      <c r="E32" t="n">
        <v>20548</v>
      </c>
      <c r="F32" t="n">
        <v>19725</v>
      </c>
      <c r="G32" t="n">
        <v>18871</v>
      </c>
      <c r="H32" t="n">
        <v>18637</v>
      </c>
      <c r="I32" t="n">
        <v>16461</v>
      </c>
      <c r="J32" t="n">
        <v>15086</v>
      </c>
      <c r="K32" t="n">
        <v>13348</v>
      </c>
      <c r="L32" t="n">
        <v>12607</v>
      </c>
      <c r="M32" t="n">
        <v>10245</v>
      </c>
      <c r="N32" t="n">
        <v>10775</v>
      </c>
      <c r="O32" t="n">
        <v>9808</v>
      </c>
      <c r="P32" t="n">
        <v>9808</v>
      </c>
    </row>
    <row r="33">
      <c r="A33" s="5" t="inlineStr">
        <is>
          <t>Minderheitenanteil</t>
        </is>
      </c>
      <c r="B33" s="5" t="inlineStr">
        <is>
          <t>Minority Share</t>
        </is>
      </c>
      <c r="C33" t="n">
        <v>3913</v>
      </c>
      <c r="D33" t="n">
        <v>3976</v>
      </c>
      <c r="E33" t="n">
        <v>3777</v>
      </c>
      <c r="F33" t="n">
        <v>3554</v>
      </c>
      <c r="G33" t="n">
        <v>3197</v>
      </c>
      <c r="H33" t="n">
        <v>2413</v>
      </c>
      <c r="I33" t="n">
        <v>2180</v>
      </c>
      <c r="J33" t="n">
        <v>1583</v>
      </c>
      <c r="K33" t="n">
        <v>1419</v>
      </c>
      <c r="L33" t="n">
        <v>1345</v>
      </c>
      <c r="M33" t="n">
        <v>1119</v>
      </c>
      <c r="N33" t="n">
        <v>1265</v>
      </c>
      <c r="O33" t="n">
        <v>1031</v>
      </c>
      <c r="P33" t="n">
        <v>1031</v>
      </c>
    </row>
    <row r="34">
      <c r="A34" s="5" t="inlineStr">
        <is>
          <t>Summe Eigenkapital</t>
        </is>
      </c>
      <c r="B34" s="5" t="inlineStr">
        <is>
          <t>Equity</t>
        </is>
      </c>
      <c r="C34" t="n">
        <v>27940</v>
      </c>
      <c r="D34" t="n">
        <v>26176</v>
      </c>
      <c r="E34" t="n">
        <v>18916</v>
      </c>
      <c r="F34" t="n">
        <v>17465</v>
      </c>
      <c r="G34" t="n">
        <v>16042</v>
      </c>
      <c r="H34" t="n">
        <v>14520</v>
      </c>
      <c r="I34" t="n">
        <v>13704</v>
      </c>
      <c r="J34" t="n">
        <v>12903</v>
      </c>
      <c r="K34" t="n">
        <v>11636</v>
      </c>
      <c r="L34" t="n">
        <v>11025</v>
      </c>
      <c r="M34" t="n">
        <v>11316</v>
      </c>
      <c r="N34" t="n">
        <v>12885</v>
      </c>
      <c r="O34" t="n">
        <v>14589</v>
      </c>
      <c r="P34" t="n">
        <v>14589</v>
      </c>
    </row>
    <row r="35">
      <c r="A35" s="5" t="inlineStr">
        <is>
          <t>Summe Passiva</t>
        </is>
      </c>
      <c r="B35" s="5" t="inlineStr">
        <is>
          <t>Liabilities &amp; Shareholder Equity</t>
        </is>
      </c>
      <c r="C35" t="n">
        <v>65003</v>
      </c>
      <c r="D35" t="n">
        <v>64527</v>
      </c>
      <c r="E35" t="n">
        <v>43241</v>
      </c>
      <c r="F35" t="n">
        <v>40745</v>
      </c>
      <c r="G35" t="n">
        <v>38110</v>
      </c>
      <c r="H35" t="n">
        <v>35570</v>
      </c>
      <c r="I35" t="n">
        <v>32345</v>
      </c>
      <c r="J35" t="n">
        <v>29571</v>
      </c>
      <c r="K35" t="n">
        <v>26403</v>
      </c>
      <c r="L35" t="n">
        <v>24977</v>
      </c>
      <c r="M35" t="n">
        <v>22680</v>
      </c>
      <c r="N35" t="n">
        <v>24924</v>
      </c>
      <c r="O35" t="n">
        <v>25428</v>
      </c>
      <c r="P35" t="n">
        <v>25428</v>
      </c>
    </row>
    <row r="36">
      <c r="A36" s="5" t="inlineStr">
        <is>
          <t>Mio.Aktien im Umlauf</t>
        </is>
      </c>
      <c r="B36" s="5" t="inlineStr">
        <is>
          <t>Million shares outstanding</t>
        </is>
      </c>
      <c r="C36" t="n">
        <v>138.38</v>
      </c>
      <c r="D36" t="n">
        <v>138.29</v>
      </c>
      <c r="E36" t="n">
        <v>99.86</v>
      </c>
      <c r="F36" t="n">
        <v>99.39</v>
      </c>
      <c r="G36" t="n">
        <v>98.69</v>
      </c>
      <c r="H36" t="n">
        <v>98.09999999999999</v>
      </c>
      <c r="I36" t="n">
        <v>97.3</v>
      </c>
      <c r="J36" t="n">
        <v>94.90000000000001</v>
      </c>
      <c r="K36" t="n">
        <v>91.8</v>
      </c>
      <c r="L36" t="n">
        <v>91.7</v>
      </c>
      <c r="M36" t="n">
        <v>85.7</v>
      </c>
      <c r="N36" t="n">
        <v>81.40000000000001</v>
      </c>
      <c r="O36" t="n">
        <v>81.8</v>
      </c>
      <c r="P36" t="n">
        <v>81.8</v>
      </c>
    </row>
    <row r="37">
      <c r="A37" s="5" t="inlineStr">
        <is>
          <t>Gezeichnetes Kapital (in Mio.)</t>
        </is>
      </c>
      <c r="B37" s="5" t="inlineStr">
        <is>
          <t>Subscribed Capital in M</t>
        </is>
      </c>
      <c r="C37" t="n">
        <v>691.9</v>
      </c>
      <c r="D37" t="n">
        <v>691.4</v>
      </c>
      <c r="E37" t="n">
        <v>499.3</v>
      </c>
      <c r="F37" t="n">
        <v>496.9</v>
      </c>
      <c r="G37" t="n">
        <v>493.5</v>
      </c>
      <c r="H37" t="n">
        <v>490.3</v>
      </c>
      <c r="I37" t="n">
        <v>486.4</v>
      </c>
      <c r="J37" t="n">
        <v>474.5</v>
      </c>
      <c r="K37" t="n">
        <v>459</v>
      </c>
      <c r="L37" t="n">
        <v>458.7</v>
      </c>
      <c r="M37" t="n">
        <v>456.4</v>
      </c>
      <c r="N37" t="n">
        <v>407.2</v>
      </c>
      <c r="O37" t="n">
        <v>408.8</v>
      </c>
      <c r="P37" t="n">
        <v>408.8</v>
      </c>
    </row>
    <row r="38">
      <c r="A38" s="5" t="inlineStr">
        <is>
          <t>Ergebnis je Aktie (brutto)</t>
        </is>
      </c>
      <c r="B38" s="5" t="inlineStr">
        <is>
          <t>Earnings per share</t>
        </is>
      </c>
      <c r="C38" t="n">
        <v>0.29</v>
      </c>
      <c r="D38" t="n">
        <v>9.81</v>
      </c>
      <c r="E38" t="n">
        <v>28.01</v>
      </c>
      <c r="F38" t="n">
        <v>31.2</v>
      </c>
      <c r="G38" t="n">
        <v>29.6</v>
      </c>
      <c r="H38" t="n">
        <v>22.26</v>
      </c>
      <c r="I38" t="n">
        <v>16.22</v>
      </c>
      <c r="J38" t="n">
        <v>19.18</v>
      </c>
      <c r="K38" t="n">
        <v>17.89</v>
      </c>
      <c r="L38" t="n">
        <v>28.42</v>
      </c>
      <c r="M38" t="n">
        <v>-19.62</v>
      </c>
      <c r="N38" t="n">
        <v>-14.27</v>
      </c>
      <c r="O38" t="n">
        <v>14.42</v>
      </c>
      <c r="P38" t="n">
        <v>14.42</v>
      </c>
    </row>
    <row r="39">
      <c r="A39" s="5" t="inlineStr">
        <is>
          <t>Ergebnis je Aktie (unverwässert)</t>
        </is>
      </c>
      <c r="B39" s="5" t="inlineStr">
        <is>
          <t>Basic Earnings per share</t>
        </is>
      </c>
      <c r="C39" t="n">
        <v>7.97</v>
      </c>
      <c r="D39" t="n">
        <v>8.42</v>
      </c>
      <c r="E39" t="n">
        <v>24.5</v>
      </c>
      <c r="F39" t="n">
        <v>24.3</v>
      </c>
      <c r="G39" t="n">
        <v>23.7</v>
      </c>
      <c r="H39" t="n">
        <v>17.1</v>
      </c>
      <c r="I39" t="n">
        <v>13.38</v>
      </c>
      <c r="J39" t="n">
        <v>15.79</v>
      </c>
      <c r="K39" t="n">
        <v>14.46</v>
      </c>
      <c r="L39" t="n">
        <v>23.91</v>
      </c>
      <c r="M39" t="n">
        <v>-17.14</v>
      </c>
      <c r="N39" t="n">
        <v>-13.64</v>
      </c>
      <c r="O39" t="n">
        <v>14.79</v>
      </c>
      <c r="P39" t="n">
        <v>14.79</v>
      </c>
    </row>
    <row r="40">
      <c r="A40" s="5" t="inlineStr">
        <is>
          <t>Ergebnis je Aktie (verwässert)</t>
        </is>
      </c>
      <c r="B40" s="5" t="inlineStr">
        <is>
          <t>Diluted Earnings per share</t>
        </is>
      </c>
      <c r="C40" t="n">
        <v>7.91</v>
      </c>
      <c r="D40" t="n">
        <v>7.95</v>
      </c>
      <c r="E40" t="n">
        <v>23.4</v>
      </c>
      <c r="F40" t="n">
        <v>23.1</v>
      </c>
      <c r="G40" t="n">
        <v>23.4</v>
      </c>
      <c r="H40" t="n">
        <v>16.6</v>
      </c>
      <c r="I40" t="n">
        <v>13.28</v>
      </c>
      <c r="J40" t="n">
        <v>17.59</v>
      </c>
      <c r="K40" t="n">
        <v>13.77</v>
      </c>
      <c r="L40" t="n">
        <v>23.82</v>
      </c>
      <c r="M40" t="n">
        <v>-16.1</v>
      </c>
      <c r="N40" t="n">
        <v>-12.19</v>
      </c>
      <c r="O40" t="n">
        <v>13.64</v>
      </c>
      <c r="P40" t="n">
        <v>13.64</v>
      </c>
    </row>
    <row r="41">
      <c r="A41" s="5" t="inlineStr">
        <is>
          <t>Dividende je Aktie</t>
        </is>
      </c>
      <c r="B41" s="5" t="inlineStr">
        <is>
          <t>Dividend per share</t>
        </is>
      </c>
      <c r="C41" t="n">
        <v>10.8</v>
      </c>
      <c r="D41" t="n">
        <v>10.8</v>
      </c>
      <c r="E41" t="n">
        <v>10.8</v>
      </c>
      <c r="F41" t="n">
        <v>10.2</v>
      </c>
      <c r="G41" t="n">
        <v>9.699999999999999</v>
      </c>
      <c r="H41" t="n">
        <v>9.6</v>
      </c>
      <c r="I41" t="n">
        <v>8.9</v>
      </c>
      <c r="J41" t="n">
        <v>8.4</v>
      </c>
      <c r="K41" t="n">
        <v>8</v>
      </c>
      <c r="L41" t="n">
        <v>8</v>
      </c>
      <c r="M41" t="n">
        <v>8</v>
      </c>
      <c r="N41" t="n">
        <v>7.5</v>
      </c>
      <c r="O41" t="n">
        <v>7</v>
      </c>
      <c r="P41" t="n">
        <v>7</v>
      </c>
    </row>
    <row r="42">
      <c r="A42" s="5" t="inlineStr">
        <is>
          <t>Dividendenausschüttung in Mio</t>
        </is>
      </c>
      <c r="B42" s="5" t="inlineStr">
        <is>
          <t>Dividend Payment in M</t>
        </is>
      </c>
      <c r="C42" t="inlineStr">
        <is>
          <t>-</t>
        </is>
      </c>
      <c r="D42" t="inlineStr">
        <is>
          <t>-</t>
        </is>
      </c>
      <c r="E42" t="inlineStr">
        <is>
          <t>-</t>
        </is>
      </c>
      <c r="F42" t="inlineStr">
        <is>
          <t>-</t>
        </is>
      </c>
      <c r="G42" t="inlineStr">
        <is>
          <t>-</t>
        </is>
      </c>
      <c r="H42" t="inlineStr">
        <is>
          <t>-</t>
        </is>
      </c>
      <c r="I42" t="inlineStr">
        <is>
          <t>-</t>
        </is>
      </c>
      <c r="J42" t="inlineStr">
        <is>
          <t>-</t>
        </is>
      </c>
      <c r="K42" t="inlineStr">
        <is>
          <t>-</t>
        </is>
      </c>
      <c r="L42" t="inlineStr">
        <is>
          <t>-</t>
        </is>
      </c>
      <c r="M42" t="inlineStr">
        <is>
          <t>-</t>
        </is>
      </c>
      <c r="N42" t="inlineStr">
        <is>
          <t>-</t>
        </is>
      </c>
      <c r="O42" t="inlineStr">
        <is>
          <t>-</t>
        </is>
      </c>
      <c r="P42" t="inlineStr">
        <is>
          <t>-</t>
        </is>
      </c>
    </row>
    <row r="43">
      <c r="A43" s="5" t="inlineStr">
        <is>
          <t>Umsatz</t>
        </is>
      </c>
      <c r="B43" s="5" t="inlineStr">
        <is>
          <t>Revenue</t>
        </is>
      </c>
      <c r="C43" t="n">
        <v>17.47</v>
      </c>
      <c r="D43" t="n">
        <v>15.99</v>
      </c>
      <c r="E43" t="n">
        <v>18.25</v>
      </c>
      <c r="F43" t="n">
        <v>17.81</v>
      </c>
      <c r="G43" t="n">
        <v>17.07</v>
      </c>
      <c r="H43" t="n">
        <v>17.35</v>
      </c>
      <c r="I43" t="n">
        <v>16.28</v>
      </c>
      <c r="J43" t="n">
        <v>16.32</v>
      </c>
      <c r="K43" t="n">
        <v>15.94</v>
      </c>
      <c r="L43" t="n">
        <v>16.19</v>
      </c>
      <c r="M43" t="n">
        <v>17.19</v>
      </c>
      <c r="N43" t="n">
        <v>17.48</v>
      </c>
      <c r="O43" t="n">
        <v>9.359999999999999</v>
      </c>
      <c r="P43" t="n">
        <v>9.359999999999999</v>
      </c>
    </row>
    <row r="44">
      <c r="A44" s="5" t="inlineStr">
        <is>
          <t>Buchwert je Aktie</t>
        </is>
      </c>
      <c r="B44" s="5" t="inlineStr">
        <is>
          <t>Book value per share</t>
        </is>
      </c>
      <c r="C44" t="n">
        <v>201.91</v>
      </c>
      <c r="D44" t="n">
        <v>189.29</v>
      </c>
      <c r="E44" t="n">
        <v>189.43</v>
      </c>
      <c r="F44" t="n">
        <v>175.72</v>
      </c>
      <c r="G44" t="n">
        <v>162.55</v>
      </c>
      <c r="H44" t="n">
        <v>148.01</v>
      </c>
      <c r="I44" t="n">
        <v>140.84</v>
      </c>
      <c r="J44" t="n">
        <v>135.96</v>
      </c>
      <c r="K44" t="n">
        <v>126.75</v>
      </c>
      <c r="L44" t="n">
        <v>120.23</v>
      </c>
      <c r="M44" t="n">
        <v>132.05</v>
      </c>
      <c r="N44" t="n">
        <v>158.29</v>
      </c>
      <c r="O44" t="n">
        <v>178.35</v>
      </c>
      <c r="P44" t="n">
        <v>178.35</v>
      </c>
    </row>
    <row r="45">
      <c r="A45" s="5" t="inlineStr">
        <is>
          <t>Cashflow je Aktie</t>
        </is>
      </c>
      <c r="B45" s="5" t="inlineStr">
        <is>
          <t>Cashflow per share</t>
        </is>
      </c>
      <c r="C45" t="n">
        <v>13.64</v>
      </c>
      <c r="D45" t="n">
        <v>12.97</v>
      </c>
      <c r="E45" t="n">
        <v>14.89</v>
      </c>
      <c r="F45" t="n">
        <v>15.67</v>
      </c>
      <c r="G45" t="n">
        <v>14.34</v>
      </c>
      <c r="H45" t="n">
        <v>16.19</v>
      </c>
      <c r="I45" t="n">
        <v>13.26</v>
      </c>
      <c r="J45" t="n">
        <v>14.03</v>
      </c>
      <c r="K45" t="n">
        <v>13.28</v>
      </c>
      <c r="L45" t="n">
        <v>13.33</v>
      </c>
      <c r="M45" t="n">
        <v>15.19</v>
      </c>
      <c r="N45" t="n">
        <v>12.74</v>
      </c>
      <c r="O45" t="n">
        <v>7.42</v>
      </c>
      <c r="P45" t="n">
        <v>7.42</v>
      </c>
    </row>
    <row r="46">
      <c r="A46" s="5" t="inlineStr">
        <is>
          <t>Bilanzsumme je Aktie</t>
        </is>
      </c>
      <c r="B46" s="5" t="inlineStr">
        <is>
          <t>Total assets per share</t>
        </is>
      </c>
      <c r="C46" t="n">
        <v>469.75</v>
      </c>
      <c r="D46" t="n">
        <v>466.61</v>
      </c>
      <c r="E46" t="n">
        <v>433.03</v>
      </c>
      <c r="F46" t="n">
        <v>409.93</v>
      </c>
      <c r="G46" t="n">
        <v>386.14</v>
      </c>
      <c r="H46" t="n">
        <v>362.59</v>
      </c>
      <c r="I46" t="n">
        <v>332.42</v>
      </c>
      <c r="J46" t="n">
        <v>311.6</v>
      </c>
      <c r="K46" t="n">
        <v>287.62</v>
      </c>
      <c r="L46" t="n">
        <v>272.38</v>
      </c>
      <c r="M46" t="n">
        <v>264.65</v>
      </c>
      <c r="N46" t="n">
        <v>306.19</v>
      </c>
      <c r="O46" t="n">
        <v>310.86</v>
      </c>
      <c r="P46" t="n">
        <v>310.86</v>
      </c>
    </row>
    <row r="47">
      <c r="A47" s="5" t="inlineStr">
        <is>
          <t>Personal am Ende des Jahres</t>
        </is>
      </c>
      <c r="B47" s="5" t="inlineStr">
        <is>
          <t>Staff at the end of year</t>
        </is>
      </c>
      <c r="C47" t="n">
        <v>3625</v>
      </c>
      <c r="D47" t="n">
        <v>3606</v>
      </c>
      <c r="E47" t="n">
        <v>2012</v>
      </c>
      <c r="F47" t="n">
        <v>1990</v>
      </c>
      <c r="G47" t="n">
        <v>1996</v>
      </c>
      <c r="H47" t="n">
        <v>2089</v>
      </c>
      <c r="I47" t="n">
        <v>1538</v>
      </c>
      <c r="J47" t="n">
        <v>1496</v>
      </c>
      <c r="K47" t="n">
        <v>1464</v>
      </c>
      <c r="L47" t="n">
        <v>1616</v>
      </c>
      <c r="M47" t="n">
        <v>1717</v>
      </c>
      <c r="N47" t="n">
        <v>1557</v>
      </c>
      <c r="O47" t="n">
        <v>1673</v>
      </c>
      <c r="P47" t="n">
        <v>1673</v>
      </c>
    </row>
    <row r="48">
      <c r="A48" s="5" t="inlineStr">
        <is>
          <t>Personalaufwand in Mio. EUR</t>
        </is>
      </c>
      <c r="B48" s="5" t="inlineStr">
        <is>
          <t>Personnel expenses in M</t>
        </is>
      </c>
      <c r="C48" t="n">
        <v>505.1</v>
      </c>
      <c r="D48" t="n">
        <v>383.5</v>
      </c>
      <c r="E48" t="n">
        <v>187.2</v>
      </c>
      <c r="F48" t="n">
        <v>180.4</v>
      </c>
      <c r="G48" t="n">
        <v>177.8</v>
      </c>
      <c r="H48" t="n">
        <v>156.1</v>
      </c>
      <c r="I48" t="n">
        <v>149</v>
      </c>
      <c r="J48" t="n">
        <v>146</v>
      </c>
      <c r="K48" t="n">
        <v>144.8</v>
      </c>
      <c r="L48" t="n">
        <v>150</v>
      </c>
      <c r="M48" t="n">
        <v>154.4</v>
      </c>
      <c r="N48" t="n">
        <v>150.2</v>
      </c>
      <c r="O48" t="n">
        <v>150.2</v>
      </c>
      <c r="P48" t="n">
        <v>150.2</v>
      </c>
    </row>
    <row r="49">
      <c r="A49" s="5" t="inlineStr">
        <is>
          <t>Aufwand je Mitarbeiter in EUR</t>
        </is>
      </c>
      <c r="B49" s="5" t="inlineStr">
        <is>
          <t>Effort per employee</t>
        </is>
      </c>
      <c r="C49" t="n">
        <v>139338</v>
      </c>
      <c r="D49" t="n">
        <v>106351</v>
      </c>
      <c r="E49" t="n">
        <v>93042</v>
      </c>
      <c r="F49" t="n">
        <v>90653</v>
      </c>
      <c r="G49" t="n">
        <v>89078</v>
      </c>
      <c r="H49" t="n">
        <v>74725</v>
      </c>
      <c r="I49" t="n">
        <v>96879</v>
      </c>
      <c r="J49" t="n">
        <v>97594</v>
      </c>
      <c r="K49" t="n">
        <v>98907</v>
      </c>
      <c r="L49" t="n">
        <v>92822</v>
      </c>
      <c r="M49" t="n">
        <v>89924</v>
      </c>
      <c r="N49" t="n">
        <v>96468</v>
      </c>
      <c r="O49" t="n">
        <v>89779</v>
      </c>
      <c r="P49" t="n">
        <v>89779</v>
      </c>
    </row>
    <row r="50">
      <c r="A50" s="5" t="inlineStr">
        <is>
          <t>Umsatz je Aktie</t>
        </is>
      </c>
      <c r="B50" s="5" t="inlineStr">
        <is>
          <t>Revenue per share</t>
        </is>
      </c>
      <c r="C50" t="n">
        <v>666924</v>
      </c>
      <c r="D50" t="n">
        <v>613228</v>
      </c>
      <c r="E50" t="n">
        <v>905716</v>
      </c>
      <c r="F50" t="n">
        <v>889598</v>
      </c>
      <c r="G50" t="n">
        <v>844188</v>
      </c>
      <c r="H50" t="n">
        <v>814744</v>
      </c>
      <c r="I50" t="n">
        <v>1030000</v>
      </c>
      <c r="J50" t="n">
        <v>1030000</v>
      </c>
      <c r="K50" t="n">
        <v>999385</v>
      </c>
      <c r="L50" t="n">
        <v>918626</v>
      </c>
      <c r="M50" t="n">
        <v>857833</v>
      </c>
      <c r="N50" t="n">
        <v>913744</v>
      </c>
      <c r="O50" t="n">
        <v>457501</v>
      </c>
      <c r="P50" t="n">
        <v>457501</v>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row>
    <row r="52">
      <c r="A52" s="5" t="inlineStr">
        <is>
          <t>Gewinn je Mitarbeiter in EUR</t>
        </is>
      </c>
      <c r="B52" s="5" t="inlineStr">
        <is>
          <t>Earnings per employee</t>
        </is>
      </c>
      <c r="C52" t="n">
        <v>304359</v>
      </c>
      <c r="D52" t="n">
        <v>285940</v>
      </c>
      <c r="E52" t="n">
        <v>1210000</v>
      </c>
      <c r="F52" t="n">
        <v>1210000</v>
      </c>
      <c r="G52" t="n">
        <v>1170000</v>
      </c>
      <c r="H52" t="n">
        <v>799665</v>
      </c>
      <c r="I52" t="n">
        <v>839142</v>
      </c>
      <c r="J52" t="n">
        <v>975000</v>
      </c>
      <c r="K52" t="n">
        <v>906967</v>
      </c>
      <c r="L52" t="n">
        <v>1350000</v>
      </c>
      <c r="M52" t="n">
        <v>-854863</v>
      </c>
      <c r="N52" t="n">
        <v>-716763</v>
      </c>
      <c r="O52" t="n">
        <v>564734</v>
      </c>
      <c r="P52" t="n">
        <v>564734</v>
      </c>
    </row>
    <row r="53">
      <c r="A53" s="5" t="inlineStr">
        <is>
          <t>KGV (Kurs/Gewinn)</t>
        </is>
      </c>
      <c r="B53" s="5" t="inlineStr">
        <is>
          <t>PE (price/earnings)</t>
        </is>
      </c>
      <c r="C53" t="n">
        <v>17.6</v>
      </c>
      <c r="D53" t="n">
        <v>16.1</v>
      </c>
      <c r="E53" t="n">
        <v>8.6</v>
      </c>
      <c r="F53" t="n">
        <v>9.300000000000001</v>
      </c>
      <c r="G53" t="n">
        <v>9.9</v>
      </c>
      <c r="H53" t="n">
        <v>12.4</v>
      </c>
      <c r="I53" t="n">
        <v>13.9</v>
      </c>
      <c r="J53" t="n">
        <v>11.5</v>
      </c>
      <c r="K53" t="n">
        <v>9.6</v>
      </c>
      <c r="L53" t="n">
        <v>6.2</v>
      </c>
      <c r="M53" t="inlineStr">
        <is>
          <t>-</t>
        </is>
      </c>
      <c r="N53" t="inlineStr">
        <is>
          <t>-</t>
        </is>
      </c>
      <c r="O53" t="n">
        <v>10.1</v>
      </c>
      <c r="P53" t="n">
        <v>10.1</v>
      </c>
    </row>
    <row r="54">
      <c r="A54" s="5" t="inlineStr">
        <is>
          <t>KUV (Kurs/Umsatz)</t>
        </is>
      </c>
      <c r="B54" s="5" t="inlineStr">
        <is>
          <t>PS (price/sales)</t>
        </is>
      </c>
      <c r="C54" t="n">
        <v>8.050000000000001</v>
      </c>
      <c r="D54" t="n">
        <v>8.470000000000001</v>
      </c>
      <c r="E54" t="n">
        <v>11.51</v>
      </c>
      <c r="F54" t="n">
        <v>12.73</v>
      </c>
      <c r="G54" t="n">
        <v>13.73</v>
      </c>
      <c r="H54" t="n">
        <v>12.27</v>
      </c>
      <c r="I54" t="n">
        <v>11.44</v>
      </c>
      <c r="J54" t="n">
        <v>11.15</v>
      </c>
      <c r="K54" t="n">
        <v>8.720000000000001</v>
      </c>
      <c r="L54" t="n">
        <v>9.140000000000001</v>
      </c>
      <c r="M54" t="n">
        <v>8.94</v>
      </c>
      <c r="N54" t="n">
        <v>6.09</v>
      </c>
      <c r="O54" t="n">
        <v>16.02</v>
      </c>
      <c r="P54" t="n">
        <v>16.02</v>
      </c>
    </row>
    <row r="55">
      <c r="A55" s="5" t="inlineStr">
        <is>
          <t>KBV (Kurs/Buchwert)</t>
        </is>
      </c>
      <c r="B55" s="5" t="inlineStr">
        <is>
          <t>PB (price/book value)</t>
        </is>
      </c>
      <c r="C55" t="n">
        <v>0.7</v>
      </c>
      <c r="D55" t="n">
        <v>0.72</v>
      </c>
      <c r="E55" t="n">
        <v>1.11</v>
      </c>
      <c r="F55" t="n">
        <v>1.29</v>
      </c>
      <c r="G55" t="n">
        <v>1.44</v>
      </c>
      <c r="H55" t="n">
        <v>1.44</v>
      </c>
      <c r="I55" t="n">
        <v>1.32</v>
      </c>
      <c r="J55" t="n">
        <v>1.34</v>
      </c>
      <c r="K55" t="n">
        <v>1.1</v>
      </c>
      <c r="L55" t="n">
        <v>1.23</v>
      </c>
      <c r="M55" t="n">
        <v>1.16</v>
      </c>
      <c r="N55" t="n">
        <v>0.67</v>
      </c>
      <c r="O55" t="n">
        <v>0.84</v>
      </c>
      <c r="P55" t="n">
        <v>0.84</v>
      </c>
    </row>
    <row r="56">
      <c r="A56" s="5" t="inlineStr">
        <is>
          <t>KCV (Kurs/Cashflow)</t>
        </is>
      </c>
      <c r="B56" s="5" t="inlineStr">
        <is>
          <t>PC (price/cashflow)</t>
        </is>
      </c>
      <c r="C56" t="n">
        <v>10.31</v>
      </c>
      <c r="D56" t="n">
        <v>10.44</v>
      </c>
      <c r="E56" t="n">
        <v>14.11</v>
      </c>
      <c r="F56" t="n">
        <v>14.47</v>
      </c>
      <c r="G56" t="n">
        <v>16.34</v>
      </c>
      <c r="H56" t="n">
        <v>13.15</v>
      </c>
      <c r="I56" t="n">
        <v>14.05</v>
      </c>
      <c r="J56" t="n">
        <v>12.97</v>
      </c>
      <c r="K56" t="n">
        <v>10.46</v>
      </c>
      <c r="L56" t="n">
        <v>11.11</v>
      </c>
      <c r="M56" t="n">
        <v>10.12</v>
      </c>
      <c r="N56" t="n">
        <v>8.359999999999999</v>
      </c>
      <c r="O56" t="n">
        <v>20.21</v>
      </c>
      <c r="P56" t="n">
        <v>20.21</v>
      </c>
    </row>
    <row r="57">
      <c r="A57" s="5" t="inlineStr">
        <is>
          <t>Dividendenrendite in %</t>
        </is>
      </c>
      <c r="B57" s="5" t="inlineStr">
        <is>
          <t>Dividend Yield in %</t>
        </is>
      </c>
      <c r="C57" t="n">
        <v>7.68</v>
      </c>
      <c r="D57" t="n">
        <v>7.98</v>
      </c>
      <c r="E57" t="n">
        <v>5.14</v>
      </c>
      <c r="F57" t="n">
        <v>4.5</v>
      </c>
      <c r="G57" t="n">
        <v>4.14</v>
      </c>
      <c r="H57" t="n">
        <v>4.51</v>
      </c>
      <c r="I57" t="n">
        <v>4.78</v>
      </c>
      <c r="J57" t="n">
        <v>4.62</v>
      </c>
      <c r="K57" t="n">
        <v>5.76</v>
      </c>
      <c r="L57" t="n">
        <v>5.41</v>
      </c>
      <c r="M57" t="n">
        <v>5.2</v>
      </c>
      <c r="N57" t="n">
        <v>7.04</v>
      </c>
      <c r="O57" t="n">
        <v>4.67</v>
      </c>
      <c r="P57" t="n">
        <v>4.67</v>
      </c>
    </row>
    <row r="58">
      <c r="A58" s="5" t="inlineStr">
        <is>
          <t>Gewinnrendite in %</t>
        </is>
      </c>
      <c r="B58" s="5" t="inlineStr">
        <is>
          <t>Return on profit in %</t>
        </is>
      </c>
      <c r="C58" t="n">
        <v>5.7</v>
      </c>
      <c r="D58" t="n">
        <v>6.2</v>
      </c>
      <c r="E58" t="n">
        <v>11.7</v>
      </c>
      <c r="F58" t="n">
        <v>10.7</v>
      </c>
      <c r="G58" t="n">
        <v>10.1</v>
      </c>
      <c r="H58" t="n">
        <v>8</v>
      </c>
      <c r="I58" t="n">
        <v>7.2</v>
      </c>
      <c r="J58" t="n">
        <v>8.699999999999999</v>
      </c>
      <c r="K58" t="n">
        <v>10.4</v>
      </c>
      <c r="L58" t="n">
        <v>16.2</v>
      </c>
      <c r="M58" t="n">
        <v>-11.2</v>
      </c>
      <c r="N58" t="n">
        <v>-12.8</v>
      </c>
      <c r="O58" t="n">
        <v>9.9</v>
      </c>
      <c r="P58" t="n">
        <v>9.9</v>
      </c>
    </row>
    <row r="59">
      <c r="A59" s="5" t="inlineStr">
        <is>
          <t>Eigenkapitalrendite in %</t>
        </is>
      </c>
      <c r="B59" s="5" t="inlineStr">
        <is>
          <t>Return on Equity in %</t>
        </is>
      </c>
      <c r="C59" t="n">
        <v>3.95</v>
      </c>
      <c r="D59" t="n">
        <v>3.94</v>
      </c>
      <c r="E59" t="n">
        <v>12.9</v>
      </c>
      <c r="F59" t="n">
        <v>13.79</v>
      </c>
      <c r="G59" t="n">
        <v>14.55</v>
      </c>
      <c r="H59" t="n">
        <v>11.5</v>
      </c>
      <c r="I59" t="n">
        <v>9.42</v>
      </c>
      <c r="J59" t="n">
        <v>11.3</v>
      </c>
      <c r="K59" t="n">
        <v>11.41</v>
      </c>
      <c r="L59" t="n">
        <v>19.84</v>
      </c>
      <c r="M59" t="n">
        <v>-12.97</v>
      </c>
      <c r="N59" t="n">
        <v>-8.66</v>
      </c>
      <c r="O59" t="n">
        <v>6.48</v>
      </c>
      <c r="P59" t="n">
        <v>6.48</v>
      </c>
    </row>
    <row r="60">
      <c r="A60" s="5" t="inlineStr">
        <is>
          <t>Umsatzrendite in %</t>
        </is>
      </c>
      <c r="B60" s="5" t="inlineStr">
        <is>
          <t>Return on sales in %</t>
        </is>
      </c>
      <c r="C60" t="n">
        <v>45.64</v>
      </c>
      <c r="D60" t="n">
        <v>46.63</v>
      </c>
      <c r="E60" t="n">
        <v>133.87</v>
      </c>
      <c r="F60" t="n">
        <v>136.08</v>
      </c>
      <c r="G60" t="n">
        <v>138.52</v>
      </c>
      <c r="H60" t="n">
        <v>98.15000000000001</v>
      </c>
      <c r="I60" t="n">
        <v>81.45999999999999</v>
      </c>
      <c r="J60" t="n">
        <v>94.20999999999999</v>
      </c>
      <c r="K60" t="n">
        <v>90.75</v>
      </c>
      <c r="L60" t="n">
        <v>147.36</v>
      </c>
      <c r="M60" t="n">
        <v>-99.65000000000001</v>
      </c>
      <c r="N60" t="n">
        <v>-78.44</v>
      </c>
      <c r="O60" t="n">
        <v>123.44</v>
      </c>
      <c r="P60" t="n">
        <v>123.44</v>
      </c>
    </row>
    <row r="61">
      <c r="A61" s="5" t="inlineStr">
        <is>
          <t>Gesamtkapitalrendite in %</t>
        </is>
      </c>
      <c r="B61" s="5" t="inlineStr">
        <is>
          <t>Total Return on Investment in %</t>
        </is>
      </c>
      <c r="C61" t="n">
        <v>1.7</v>
      </c>
      <c r="D61" t="n">
        <v>1.6</v>
      </c>
      <c r="E61" t="n">
        <v>5.64</v>
      </c>
      <c r="F61" t="n">
        <v>5.91</v>
      </c>
      <c r="G61" t="n">
        <v>6.12</v>
      </c>
      <c r="H61" t="n">
        <v>4.7</v>
      </c>
      <c r="I61" t="n">
        <v>3.99</v>
      </c>
      <c r="J61" t="n">
        <v>4.93</v>
      </c>
      <c r="K61" t="n">
        <v>5.03</v>
      </c>
      <c r="L61" t="n">
        <v>8.76</v>
      </c>
      <c r="M61" t="n">
        <v>-6.47</v>
      </c>
      <c r="N61" t="n">
        <v>-4.48</v>
      </c>
      <c r="O61" t="n">
        <v>3.72</v>
      </c>
      <c r="P61" t="n">
        <v>3.72</v>
      </c>
    </row>
    <row r="62">
      <c r="A62" s="5" t="inlineStr">
        <is>
          <t>Return on Investment in %</t>
        </is>
      </c>
      <c r="B62" s="5" t="inlineStr">
        <is>
          <t>Return on Investment in %</t>
        </is>
      </c>
      <c r="C62" t="n">
        <v>1.7</v>
      </c>
      <c r="D62" t="n">
        <v>1.6</v>
      </c>
      <c r="E62" t="n">
        <v>5.64</v>
      </c>
      <c r="F62" t="n">
        <v>5.91</v>
      </c>
      <c r="G62" t="n">
        <v>6.12</v>
      </c>
      <c r="H62" t="n">
        <v>4.7</v>
      </c>
      <c r="I62" t="n">
        <v>3.99</v>
      </c>
      <c r="J62" t="n">
        <v>4.93</v>
      </c>
      <c r="K62" t="n">
        <v>5.03</v>
      </c>
      <c r="L62" t="n">
        <v>8.76</v>
      </c>
      <c r="M62" t="n">
        <v>-6.47</v>
      </c>
      <c r="N62" t="n">
        <v>-4.48</v>
      </c>
      <c r="O62" t="n">
        <v>3.72</v>
      </c>
      <c r="P62" t="n">
        <v>3.72</v>
      </c>
    </row>
    <row r="63">
      <c r="A63" s="5" t="inlineStr">
        <is>
          <t>Arbeitsintensität in %</t>
        </is>
      </c>
      <c r="B63" s="5" t="inlineStr">
        <is>
          <t>Work Intensity in %</t>
        </is>
      </c>
      <c r="C63" t="n">
        <v>5.99</v>
      </c>
      <c r="D63" t="n">
        <v>2.65</v>
      </c>
      <c r="E63" t="n">
        <v>3.68</v>
      </c>
      <c r="F63" t="n">
        <v>3.03</v>
      </c>
      <c r="G63" t="n">
        <v>3.87</v>
      </c>
      <c r="H63" t="n">
        <v>6.42</v>
      </c>
      <c r="I63" t="n">
        <v>3.66</v>
      </c>
      <c r="J63" t="n">
        <v>2.62</v>
      </c>
      <c r="K63" t="n">
        <v>3.7</v>
      </c>
      <c r="L63" t="n">
        <v>7.21</v>
      </c>
      <c r="M63" t="n">
        <v>5.65</v>
      </c>
      <c r="N63" t="n">
        <v>4.32</v>
      </c>
      <c r="O63" t="n">
        <v>6.17</v>
      </c>
      <c r="P63" t="n">
        <v>6.17</v>
      </c>
    </row>
    <row r="64">
      <c r="A64" s="5" t="inlineStr">
        <is>
          <t>Eigenkapitalquote in %</t>
        </is>
      </c>
      <c r="B64" s="5" t="inlineStr">
        <is>
          <t>Equity Ratio in %</t>
        </is>
      </c>
      <c r="C64" t="n">
        <v>42.98</v>
      </c>
      <c r="D64" t="n">
        <v>40.57</v>
      </c>
      <c r="E64" t="n">
        <v>43.75</v>
      </c>
      <c r="F64" t="n">
        <v>42.86</v>
      </c>
      <c r="G64" t="n">
        <v>42.09</v>
      </c>
      <c r="H64" t="n">
        <v>40.82</v>
      </c>
      <c r="I64" t="n">
        <v>42.37</v>
      </c>
      <c r="J64" t="n">
        <v>43.63</v>
      </c>
      <c r="K64" t="n">
        <v>44.07</v>
      </c>
      <c r="L64" t="n">
        <v>44.14</v>
      </c>
      <c r="M64" t="n">
        <v>49.89</v>
      </c>
      <c r="N64" t="n">
        <v>51.7</v>
      </c>
      <c r="O64" t="n">
        <v>57.37</v>
      </c>
      <c r="P64" t="n">
        <v>57.37</v>
      </c>
    </row>
    <row r="65">
      <c r="A65" s="5" t="inlineStr">
        <is>
          <t>Fremdkapitalquote in %</t>
        </is>
      </c>
      <c r="B65" s="5" t="inlineStr">
        <is>
          <t>Debt Ratio in %</t>
        </is>
      </c>
      <c r="C65" t="n">
        <v>57.02</v>
      </c>
      <c r="D65" t="n">
        <v>59.43</v>
      </c>
      <c r="E65" t="n">
        <v>56.25</v>
      </c>
      <c r="F65" t="n">
        <v>57.14</v>
      </c>
      <c r="G65" t="n">
        <v>57.91</v>
      </c>
      <c r="H65" t="n">
        <v>59.18</v>
      </c>
      <c r="I65" t="n">
        <v>57.63</v>
      </c>
      <c r="J65" t="n">
        <v>56.37</v>
      </c>
      <c r="K65" t="n">
        <v>55.93</v>
      </c>
      <c r="L65" t="n">
        <v>55.86</v>
      </c>
      <c r="M65" t="n">
        <v>50.11</v>
      </c>
      <c r="N65" t="n">
        <v>48.3</v>
      </c>
      <c r="O65" t="n">
        <v>42.63</v>
      </c>
      <c r="P65" t="n">
        <v>42.63</v>
      </c>
    </row>
    <row r="66">
      <c r="A66" s="5" t="inlineStr">
        <is>
          <t>Verschuldungsgrad in %</t>
        </is>
      </c>
      <c r="B66" s="5" t="inlineStr">
        <is>
          <t>Finance Gearing in %</t>
        </is>
      </c>
      <c r="C66" t="n">
        <v>132.66</v>
      </c>
      <c r="D66" t="n">
        <v>146.51</v>
      </c>
      <c r="E66" t="n">
        <v>128.59</v>
      </c>
      <c r="F66" t="n">
        <v>133.29</v>
      </c>
      <c r="G66" t="n">
        <v>137.56</v>
      </c>
      <c r="H66" t="n">
        <v>144.98</v>
      </c>
      <c r="I66" t="n">
        <v>136.02</v>
      </c>
      <c r="J66" t="n">
        <v>129.19</v>
      </c>
      <c r="K66" t="n">
        <v>126.91</v>
      </c>
      <c r="L66" t="n">
        <v>126.55</v>
      </c>
      <c r="M66" t="n">
        <v>100.42</v>
      </c>
      <c r="N66" t="n">
        <v>93.43000000000001</v>
      </c>
      <c r="O66" t="n">
        <v>74.3</v>
      </c>
      <c r="P66" t="n">
        <v>74.3</v>
      </c>
    </row>
    <row r="67">
      <c r="A67" s="5" t="inlineStr"/>
      <c r="B67" s="5" t="inlineStr"/>
    </row>
    <row r="68">
      <c r="A68" s="5" t="inlineStr">
        <is>
          <t>Kurzfristige Vermögensquote in %</t>
        </is>
      </c>
      <c r="B68" s="5" t="inlineStr">
        <is>
          <t>Current Assets Ratio in %</t>
        </is>
      </c>
      <c r="C68" t="n">
        <v>6</v>
      </c>
      <c r="D68" t="n">
        <v>2.65</v>
      </c>
      <c r="E68" t="n">
        <v>3.68</v>
      </c>
      <c r="F68" t="n">
        <v>3.03</v>
      </c>
      <c r="G68" t="n">
        <v>3.87</v>
      </c>
      <c r="H68" t="n">
        <v>6.42</v>
      </c>
      <c r="I68" t="n">
        <v>3.66</v>
      </c>
      <c r="J68" t="n">
        <v>2.62</v>
      </c>
      <c r="K68" t="n">
        <v>3.7</v>
      </c>
      <c r="L68" t="n">
        <v>7.21</v>
      </c>
      <c r="M68" t="n">
        <v>5.65</v>
      </c>
      <c r="N68" t="n">
        <v>4.32</v>
      </c>
      <c r="O68" t="n">
        <v>6.17</v>
      </c>
    </row>
    <row r="69">
      <c r="A69" s="5" t="inlineStr">
        <is>
          <t>Nettogewinn Marge in %</t>
        </is>
      </c>
      <c r="B69" s="5" t="inlineStr">
        <is>
          <t>Net Profit Marge in %</t>
        </is>
      </c>
      <c r="C69" t="n">
        <v>6313.68</v>
      </c>
      <c r="D69" t="n">
        <v>6447.78</v>
      </c>
      <c r="E69" t="n">
        <v>13369.86</v>
      </c>
      <c r="F69" t="n">
        <v>13526.11</v>
      </c>
      <c r="G69" t="n">
        <v>13673.11</v>
      </c>
      <c r="H69" t="n">
        <v>9631.120000000001</v>
      </c>
      <c r="I69" t="n">
        <v>7929.98</v>
      </c>
      <c r="J69" t="n">
        <v>8939.950000000001</v>
      </c>
      <c r="K69" t="n">
        <v>8331.24</v>
      </c>
      <c r="L69" t="n">
        <v>13514.52</v>
      </c>
      <c r="M69" t="n">
        <v>-8539.85</v>
      </c>
      <c r="N69" t="n">
        <v>-6384.44</v>
      </c>
      <c r="O69" t="n">
        <v>10094.02</v>
      </c>
    </row>
    <row r="70">
      <c r="A70" s="5" t="inlineStr">
        <is>
          <t>Operative Ergebnis Marge in %</t>
        </is>
      </c>
      <c r="B70" s="5" t="inlineStr">
        <is>
          <t>EBIT Marge in %</t>
        </is>
      </c>
      <c r="C70" t="n">
        <v>4475.1</v>
      </c>
      <c r="D70" t="n">
        <v>12370.23</v>
      </c>
      <c r="E70" t="n">
        <v>15923.29</v>
      </c>
      <c r="F70" t="n">
        <v>20162.83</v>
      </c>
      <c r="G70" t="n">
        <v>19027.53</v>
      </c>
      <c r="H70" t="n">
        <v>16443.8</v>
      </c>
      <c r="I70" t="n">
        <v>11296.07</v>
      </c>
      <c r="J70" t="n">
        <v>15294.12</v>
      </c>
      <c r="K70" t="n">
        <v>13262.23</v>
      </c>
      <c r="L70" t="n">
        <v>18499.07</v>
      </c>
      <c r="M70" t="n">
        <v>-6247.82</v>
      </c>
      <c r="N70" t="n">
        <v>-3414.76</v>
      </c>
      <c r="O70" t="n">
        <v>11399.57</v>
      </c>
    </row>
    <row r="71">
      <c r="A71" s="5" t="inlineStr">
        <is>
          <t>Vermögensumsschlag in %</t>
        </is>
      </c>
      <c r="B71" s="5" t="inlineStr">
        <is>
          <t>Asset Turnover in %</t>
        </is>
      </c>
      <c r="C71" t="n">
        <v>0.03</v>
      </c>
      <c r="D71" t="n">
        <v>0.02</v>
      </c>
      <c r="E71" t="n">
        <v>0.04</v>
      </c>
      <c r="F71" t="n">
        <v>0.04</v>
      </c>
      <c r="G71" t="n">
        <v>0.04</v>
      </c>
      <c r="H71" t="n">
        <v>0.05</v>
      </c>
      <c r="I71" t="n">
        <v>0.05</v>
      </c>
      <c r="J71" t="n">
        <v>0.06</v>
      </c>
      <c r="K71" t="n">
        <v>0.06</v>
      </c>
      <c r="L71" t="n">
        <v>0.06</v>
      </c>
      <c r="M71" t="n">
        <v>0.08</v>
      </c>
      <c r="N71" t="n">
        <v>0.07000000000000001</v>
      </c>
      <c r="O71" t="n">
        <v>0.04</v>
      </c>
    </row>
    <row r="72">
      <c r="A72" s="5" t="inlineStr">
        <is>
          <t>Langfristige Vermögensquote in %</t>
        </is>
      </c>
      <c r="B72" s="5" t="inlineStr">
        <is>
          <t>Non-Current Assets Ratio in %</t>
        </is>
      </c>
      <c r="C72" t="n">
        <v>94.01000000000001</v>
      </c>
      <c r="D72" t="n">
        <v>97.34999999999999</v>
      </c>
      <c r="E72" t="n">
        <v>96.31999999999999</v>
      </c>
      <c r="F72" t="n">
        <v>96.97</v>
      </c>
      <c r="G72" t="n">
        <v>96.13</v>
      </c>
      <c r="H72" t="n">
        <v>93.58</v>
      </c>
      <c r="I72" t="n">
        <v>96.34</v>
      </c>
      <c r="J72" t="n">
        <v>97.39</v>
      </c>
      <c r="K72" t="n">
        <v>96.3</v>
      </c>
      <c r="L72" t="n">
        <v>92.79000000000001</v>
      </c>
      <c r="M72" t="n">
        <v>94.34999999999999</v>
      </c>
      <c r="N72" t="n">
        <v>95.68000000000001</v>
      </c>
      <c r="O72" t="n">
        <v>93.83</v>
      </c>
    </row>
    <row r="73">
      <c r="A73" s="5" t="inlineStr">
        <is>
          <t>Gesamtkapitalrentabilität</t>
        </is>
      </c>
      <c r="B73" s="5" t="inlineStr">
        <is>
          <t>ROA Return on Assets in %</t>
        </is>
      </c>
      <c r="C73" t="n">
        <v>1.7</v>
      </c>
      <c r="D73" t="n">
        <v>1.6</v>
      </c>
      <c r="E73" t="n">
        <v>5.64</v>
      </c>
      <c r="F73" t="n">
        <v>5.91</v>
      </c>
      <c r="G73" t="n">
        <v>6.12</v>
      </c>
      <c r="H73" t="n">
        <v>4.7</v>
      </c>
      <c r="I73" t="n">
        <v>3.99</v>
      </c>
      <c r="J73" t="n">
        <v>4.93</v>
      </c>
      <c r="K73" t="n">
        <v>5.03</v>
      </c>
      <c r="L73" t="n">
        <v>8.76</v>
      </c>
      <c r="M73" t="n">
        <v>-6.47</v>
      </c>
      <c r="N73" t="n">
        <v>-4.48</v>
      </c>
      <c r="O73" t="n">
        <v>3.72</v>
      </c>
    </row>
    <row r="74">
      <c r="A74" s="5" t="inlineStr">
        <is>
          <t>Ertrag des eingesetzten Kapitals</t>
        </is>
      </c>
      <c r="B74" s="5" t="inlineStr">
        <is>
          <t>ROCE Return on Cap. Empl. in %</t>
        </is>
      </c>
      <c r="C74" t="n">
        <v>1.3</v>
      </c>
      <c r="D74" t="n">
        <v>3.38</v>
      </c>
      <c r="E74" t="n">
        <v>7.35</v>
      </c>
      <c r="F74" t="n">
        <v>9.65</v>
      </c>
      <c r="G74" t="n">
        <v>9.449999999999999</v>
      </c>
      <c r="H74" t="n">
        <v>8.630000000000001</v>
      </c>
      <c r="I74" t="n">
        <v>6.25</v>
      </c>
      <c r="J74" t="n">
        <v>9.52</v>
      </c>
      <c r="K74" t="n">
        <v>9.119999999999999</v>
      </c>
      <c r="L74" t="n">
        <v>13.63</v>
      </c>
      <c r="M74" t="n">
        <v>-5.17</v>
      </c>
      <c r="N74" t="n">
        <v>-2.6</v>
      </c>
      <c r="O74" t="n">
        <v>4.69</v>
      </c>
    </row>
    <row r="75">
      <c r="A75" s="5" t="inlineStr">
        <is>
          <t>Eigenkapital zu Anlagevermögen</t>
        </is>
      </c>
      <c r="B75" s="5" t="inlineStr">
        <is>
          <t>Equity to Fixed Assets in %</t>
        </is>
      </c>
      <c r="C75" t="n">
        <v>45.72</v>
      </c>
      <c r="D75" t="n">
        <v>41.67</v>
      </c>
      <c r="E75" t="n">
        <v>45.42</v>
      </c>
      <c r="F75" t="n">
        <v>44.21</v>
      </c>
      <c r="G75" t="n">
        <v>43.79</v>
      </c>
      <c r="H75" t="n">
        <v>43.62</v>
      </c>
      <c r="I75" t="n">
        <v>43.98</v>
      </c>
      <c r="J75" t="n">
        <v>44.81</v>
      </c>
      <c r="K75" t="n">
        <v>45.76</v>
      </c>
      <c r="L75" t="n">
        <v>47.57</v>
      </c>
      <c r="M75" t="n">
        <v>52.88</v>
      </c>
      <c r="N75" t="n">
        <v>54.03</v>
      </c>
      <c r="O75" t="n">
        <v>61.14</v>
      </c>
    </row>
    <row r="76">
      <c r="A76" s="5" t="inlineStr">
        <is>
          <t>Liquidität Dritten Grades</t>
        </is>
      </c>
      <c r="B76" s="5" t="inlineStr">
        <is>
          <t>Current Ratio in %</t>
        </is>
      </c>
      <c r="C76" t="n">
        <v>80.19</v>
      </c>
      <c r="D76" t="n">
        <v>28.55</v>
      </c>
      <c r="E76" t="n">
        <v>43.02</v>
      </c>
      <c r="F76" t="n">
        <v>35.16</v>
      </c>
      <c r="G76" t="n">
        <v>39.43</v>
      </c>
      <c r="H76" t="n">
        <v>90.23</v>
      </c>
      <c r="I76" t="n">
        <v>40.78</v>
      </c>
      <c r="J76" t="n">
        <v>23.01</v>
      </c>
      <c r="K76" t="n">
        <v>30.34</v>
      </c>
      <c r="L76" t="n">
        <v>60.06</v>
      </c>
      <c r="M76" t="n">
        <v>66.73999999999999</v>
      </c>
      <c r="N76" t="n">
        <v>55.98</v>
      </c>
      <c r="O76" t="n">
        <v>58.1</v>
      </c>
    </row>
    <row r="77">
      <c r="A77" s="5" t="inlineStr">
        <is>
          <t>Operativer Cashflow</t>
        </is>
      </c>
      <c r="B77" s="5" t="inlineStr">
        <is>
          <t>Operating Cashflow in M</t>
        </is>
      </c>
      <c r="C77" t="n">
        <v>1426.6978</v>
      </c>
      <c r="D77" t="n">
        <v>1443.7476</v>
      </c>
      <c r="E77" t="n">
        <v>1409.0246</v>
      </c>
      <c r="F77" t="n">
        <v>1438.1733</v>
      </c>
      <c r="G77" t="n">
        <v>1612.5946</v>
      </c>
      <c r="H77" t="n">
        <v>1290.015</v>
      </c>
      <c r="I77" t="n">
        <v>1367.065</v>
      </c>
      <c r="J77" t="n">
        <v>1230.853</v>
      </c>
      <c r="K77" t="n">
        <v>960.2280000000001</v>
      </c>
      <c r="L77" t="n">
        <v>1018.787</v>
      </c>
      <c r="M77" t="n">
        <v>867.284</v>
      </c>
      <c r="N77" t="n">
        <v>680.504</v>
      </c>
      <c r="O77" t="n">
        <v>1653.178</v>
      </c>
    </row>
    <row r="78">
      <c r="A78" s="5" t="inlineStr">
        <is>
          <t>Aktienrückkauf</t>
        </is>
      </c>
      <c r="B78" s="5" t="inlineStr">
        <is>
          <t>Share Buyback in M</t>
        </is>
      </c>
      <c r="C78" t="n">
        <v>-0.09000000000000341</v>
      </c>
      <c r="D78" t="n">
        <v>-38.42999999999999</v>
      </c>
      <c r="E78" t="n">
        <v>-0.4699999999999989</v>
      </c>
      <c r="F78" t="n">
        <v>-0.7000000000000028</v>
      </c>
      <c r="G78" t="n">
        <v>-0.5900000000000034</v>
      </c>
      <c r="H78" t="n">
        <v>-0.7999999999999972</v>
      </c>
      <c r="I78" t="n">
        <v>-2.399999999999991</v>
      </c>
      <c r="J78" t="n">
        <v>-3.100000000000009</v>
      </c>
      <c r="K78" t="n">
        <v>-0.09999999999999432</v>
      </c>
      <c r="L78" t="n">
        <v>-6</v>
      </c>
      <c r="M78" t="n">
        <v>-4.299999999999997</v>
      </c>
      <c r="N78" t="n">
        <v>0.3999999999999915</v>
      </c>
      <c r="O78" t="n">
        <v>0</v>
      </c>
    </row>
    <row r="79">
      <c r="A79" s="5" t="inlineStr">
        <is>
          <t>Umsatzwachstum 1J in %</t>
        </is>
      </c>
      <c r="B79" s="5" t="inlineStr">
        <is>
          <t>Revenue Growth 1Y in %</t>
        </is>
      </c>
      <c r="C79" t="n">
        <v>9.26</v>
      </c>
      <c r="D79" t="n">
        <v>-12.38</v>
      </c>
      <c r="E79" t="n">
        <v>2.47</v>
      </c>
      <c r="F79" t="n">
        <v>4.34</v>
      </c>
      <c r="G79" t="n">
        <v>-1.61</v>
      </c>
      <c r="H79" t="n">
        <v>6.57</v>
      </c>
      <c r="I79" t="n">
        <v>-0.25</v>
      </c>
      <c r="J79" t="n">
        <v>2.38</v>
      </c>
      <c r="K79" t="n">
        <v>-1.54</v>
      </c>
      <c r="L79" t="n">
        <v>-5.82</v>
      </c>
      <c r="M79" t="n">
        <v>-1.66</v>
      </c>
      <c r="N79" t="n">
        <v>86.75</v>
      </c>
      <c r="O79" t="inlineStr">
        <is>
          <t>-</t>
        </is>
      </c>
    </row>
    <row r="80">
      <c r="A80" s="5" t="inlineStr">
        <is>
          <t>Umsatzwachstum 3J in %</t>
        </is>
      </c>
      <c r="B80" s="5" t="inlineStr">
        <is>
          <t>Revenue Growth 3Y in %</t>
        </is>
      </c>
      <c r="C80" t="n">
        <v>-0.22</v>
      </c>
      <c r="D80" t="n">
        <v>-1.86</v>
      </c>
      <c r="E80" t="n">
        <v>1.73</v>
      </c>
      <c r="F80" t="n">
        <v>3.1</v>
      </c>
      <c r="G80" t="n">
        <v>1.57</v>
      </c>
      <c r="H80" t="n">
        <v>2.9</v>
      </c>
      <c r="I80" t="n">
        <v>0.2</v>
      </c>
      <c r="J80" t="n">
        <v>-1.66</v>
      </c>
      <c r="K80" t="n">
        <v>-3.01</v>
      </c>
      <c r="L80" t="n">
        <v>26.42</v>
      </c>
      <c r="M80" t="n">
        <v>28.36</v>
      </c>
      <c r="N80" t="inlineStr">
        <is>
          <t>-</t>
        </is>
      </c>
      <c r="O80" t="inlineStr">
        <is>
          <t>-</t>
        </is>
      </c>
    </row>
    <row r="81">
      <c r="A81" s="5" t="inlineStr">
        <is>
          <t>Umsatzwachstum 5J in %</t>
        </is>
      </c>
      <c r="B81" s="5" t="inlineStr">
        <is>
          <t>Revenue Growth 5Y in %</t>
        </is>
      </c>
      <c r="C81" t="n">
        <v>0.42</v>
      </c>
      <c r="D81" t="n">
        <v>-0.12</v>
      </c>
      <c r="E81" t="n">
        <v>2.3</v>
      </c>
      <c r="F81" t="n">
        <v>2.29</v>
      </c>
      <c r="G81" t="n">
        <v>1.11</v>
      </c>
      <c r="H81" t="n">
        <v>0.27</v>
      </c>
      <c r="I81" t="n">
        <v>-1.38</v>
      </c>
      <c r="J81" t="n">
        <v>16.02</v>
      </c>
      <c r="K81" t="n">
        <v>15.55</v>
      </c>
      <c r="L81" t="inlineStr">
        <is>
          <t>-</t>
        </is>
      </c>
      <c r="M81" t="inlineStr">
        <is>
          <t>-</t>
        </is>
      </c>
      <c r="N81" t="inlineStr">
        <is>
          <t>-</t>
        </is>
      </c>
      <c r="O81" t="inlineStr">
        <is>
          <t>-</t>
        </is>
      </c>
    </row>
    <row r="82">
      <c r="A82" s="5" t="inlineStr">
        <is>
          <t>Umsatzwachstum 10J in %</t>
        </is>
      </c>
      <c r="B82" s="5" t="inlineStr">
        <is>
          <t>Revenue Growth 10Y in %</t>
        </is>
      </c>
      <c r="C82" t="n">
        <v>0.34</v>
      </c>
      <c r="D82" t="n">
        <v>-0.75</v>
      </c>
      <c r="E82" t="n">
        <v>9.16</v>
      </c>
      <c r="F82" t="n">
        <v>8.92</v>
      </c>
      <c r="G82" t="inlineStr">
        <is>
          <t>-</t>
        </is>
      </c>
      <c r="H82" t="inlineStr">
        <is>
          <t>-</t>
        </is>
      </c>
      <c r="I82" t="inlineStr">
        <is>
          <t>-</t>
        </is>
      </c>
      <c r="J82" t="inlineStr">
        <is>
          <t>-</t>
        </is>
      </c>
      <c r="K82" t="inlineStr">
        <is>
          <t>-</t>
        </is>
      </c>
      <c r="L82" t="inlineStr">
        <is>
          <t>-</t>
        </is>
      </c>
      <c r="M82" t="inlineStr">
        <is>
          <t>-</t>
        </is>
      </c>
      <c r="N82" t="inlineStr">
        <is>
          <t>-</t>
        </is>
      </c>
      <c r="O82" t="inlineStr">
        <is>
          <t>-</t>
        </is>
      </c>
    </row>
    <row r="83">
      <c r="A83" s="5" t="inlineStr">
        <is>
          <t>Gewinnwachstum 1J in %</t>
        </is>
      </c>
      <c r="B83" s="5" t="inlineStr">
        <is>
          <t>Earnings Growth 1Y in %</t>
        </is>
      </c>
      <c r="C83" t="n">
        <v>6.98</v>
      </c>
      <c r="D83" t="n">
        <v>-57.75</v>
      </c>
      <c r="E83" t="n">
        <v>1.29</v>
      </c>
      <c r="F83" t="n">
        <v>3.21</v>
      </c>
      <c r="G83" t="n">
        <v>39.68</v>
      </c>
      <c r="H83" t="n">
        <v>29.43</v>
      </c>
      <c r="I83" t="n">
        <v>-11.51</v>
      </c>
      <c r="J83" t="n">
        <v>9.859999999999999</v>
      </c>
      <c r="K83" t="n">
        <v>-39.31</v>
      </c>
      <c r="L83" t="n">
        <v>-249.05</v>
      </c>
      <c r="M83" t="n">
        <v>31.54</v>
      </c>
      <c r="N83" t="n">
        <v>-218.12</v>
      </c>
      <c r="O83" t="inlineStr">
        <is>
          <t>-</t>
        </is>
      </c>
    </row>
    <row r="84">
      <c r="A84" s="5" t="inlineStr">
        <is>
          <t>Gewinnwachstum 3J in %</t>
        </is>
      </c>
      <c r="B84" s="5" t="inlineStr">
        <is>
          <t>Earnings Growth 3Y in %</t>
        </is>
      </c>
      <c r="C84" t="n">
        <v>-16.49</v>
      </c>
      <c r="D84" t="n">
        <v>-17.75</v>
      </c>
      <c r="E84" t="n">
        <v>14.73</v>
      </c>
      <c r="F84" t="n">
        <v>24.11</v>
      </c>
      <c r="G84" t="n">
        <v>19.2</v>
      </c>
      <c r="H84" t="n">
        <v>9.26</v>
      </c>
      <c r="I84" t="n">
        <v>-13.65</v>
      </c>
      <c r="J84" t="n">
        <v>-92.83</v>
      </c>
      <c r="K84" t="n">
        <v>-85.61</v>
      </c>
      <c r="L84" t="n">
        <v>-145.21</v>
      </c>
      <c r="M84" t="n">
        <v>-62.19</v>
      </c>
      <c r="N84" t="inlineStr">
        <is>
          <t>-</t>
        </is>
      </c>
      <c r="O84" t="inlineStr">
        <is>
          <t>-</t>
        </is>
      </c>
    </row>
    <row r="85">
      <c r="A85" s="5" t="inlineStr">
        <is>
          <t>Gewinnwachstum 5J in %</t>
        </is>
      </c>
      <c r="B85" s="5" t="inlineStr">
        <is>
          <t>Earnings Growth 5Y in %</t>
        </is>
      </c>
      <c r="C85" t="n">
        <v>-1.32</v>
      </c>
      <c r="D85" t="n">
        <v>3.17</v>
      </c>
      <c r="E85" t="n">
        <v>12.42</v>
      </c>
      <c r="F85" t="n">
        <v>14.13</v>
      </c>
      <c r="G85" t="n">
        <v>5.63</v>
      </c>
      <c r="H85" t="n">
        <v>-52.12</v>
      </c>
      <c r="I85" t="n">
        <v>-51.69</v>
      </c>
      <c r="J85" t="n">
        <v>-93.02</v>
      </c>
      <c r="K85" t="n">
        <v>-94.98999999999999</v>
      </c>
      <c r="L85" t="inlineStr">
        <is>
          <t>-</t>
        </is>
      </c>
      <c r="M85" t="inlineStr">
        <is>
          <t>-</t>
        </is>
      </c>
      <c r="N85" t="inlineStr">
        <is>
          <t>-</t>
        </is>
      </c>
      <c r="O85" t="inlineStr">
        <is>
          <t>-</t>
        </is>
      </c>
    </row>
    <row r="86">
      <c r="A86" s="5" t="inlineStr">
        <is>
          <t>Gewinnwachstum 10J in %</t>
        </is>
      </c>
      <c r="B86" s="5" t="inlineStr">
        <is>
          <t>Earnings Growth 10Y in %</t>
        </is>
      </c>
      <c r="C86" t="n">
        <v>-26.72</v>
      </c>
      <c r="D86" t="n">
        <v>-24.26</v>
      </c>
      <c r="E86" t="n">
        <v>-40.3</v>
      </c>
      <c r="F86" t="n">
        <v>-40.43</v>
      </c>
      <c r="G86" t="inlineStr">
        <is>
          <t>-</t>
        </is>
      </c>
      <c r="H86" t="inlineStr">
        <is>
          <t>-</t>
        </is>
      </c>
      <c r="I86" t="inlineStr">
        <is>
          <t>-</t>
        </is>
      </c>
      <c r="J86" t="inlineStr">
        <is>
          <t>-</t>
        </is>
      </c>
      <c r="K86" t="inlineStr">
        <is>
          <t>-</t>
        </is>
      </c>
      <c r="L86" t="inlineStr">
        <is>
          <t>-</t>
        </is>
      </c>
      <c r="M86" t="inlineStr">
        <is>
          <t>-</t>
        </is>
      </c>
      <c r="N86" t="inlineStr">
        <is>
          <t>-</t>
        </is>
      </c>
      <c r="O86" t="inlineStr">
        <is>
          <t>-</t>
        </is>
      </c>
    </row>
    <row r="87">
      <c r="A87" s="5" t="inlineStr">
        <is>
          <t>PEG Ratio</t>
        </is>
      </c>
      <c r="B87" s="5" t="inlineStr">
        <is>
          <t>KGW Kurs/Gewinn/Wachstum</t>
        </is>
      </c>
      <c r="C87" t="n">
        <v>-13.33</v>
      </c>
      <c r="D87" t="n">
        <v>5.08</v>
      </c>
      <c r="E87" t="n">
        <v>0.6899999999999999</v>
      </c>
      <c r="F87" t="n">
        <v>0.66</v>
      </c>
      <c r="G87" t="n">
        <v>1.76</v>
      </c>
      <c r="H87" t="n">
        <v>-0.24</v>
      </c>
      <c r="I87" t="n">
        <v>-0.27</v>
      </c>
      <c r="J87" t="n">
        <v>-0.12</v>
      </c>
      <c r="K87" t="n">
        <v>-0.1</v>
      </c>
      <c r="L87" t="inlineStr">
        <is>
          <t>-</t>
        </is>
      </c>
      <c r="M87" t="inlineStr">
        <is>
          <t>-</t>
        </is>
      </c>
      <c r="N87" t="inlineStr">
        <is>
          <t>-</t>
        </is>
      </c>
      <c r="O87" t="inlineStr">
        <is>
          <t>-</t>
        </is>
      </c>
    </row>
    <row r="88">
      <c r="A88" s="5" t="inlineStr">
        <is>
          <t>EBIT-Wachstum 1J in %</t>
        </is>
      </c>
      <c r="B88" s="5" t="inlineStr">
        <is>
          <t>EBIT Growth 1Y in %</t>
        </is>
      </c>
      <c r="C88" t="n">
        <v>-60.48</v>
      </c>
      <c r="D88" t="n">
        <v>-31.93</v>
      </c>
      <c r="E88" t="n">
        <v>-19.08</v>
      </c>
      <c r="F88" t="n">
        <v>10.56</v>
      </c>
      <c r="G88" t="n">
        <v>13.85</v>
      </c>
      <c r="H88" t="n">
        <v>55.14</v>
      </c>
      <c r="I88" t="n">
        <v>-26.32</v>
      </c>
      <c r="J88" t="n">
        <v>18.07</v>
      </c>
      <c r="K88" t="n">
        <v>-29.42</v>
      </c>
      <c r="L88" t="n">
        <v>-378.86</v>
      </c>
      <c r="M88" t="n">
        <v>79.93000000000001</v>
      </c>
      <c r="N88" t="n">
        <v>-155.94</v>
      </c>
      <c r="O88" t="inlineStr">
        <is>
          <t>-</t>
        </is>
      </c>
    </row>
    <row r="89">
      <c r="A89" s="5" t="inlineStr">
        <is>
          <t>EBIT-Wachstum 3J in %</t>
        </is>
      </c>
      <c r="B89" s="5" t="inlineStr">
        <is>
          <t>EBIT Growth 3Y in %</t>
        </is>
      </c>
      <c r="C89" t="n">
        <v>-37.16</v>
      </c>
      <c r="D89" t="n">
        <v>-13.48</v>
      </c>
      <c r="E89" t="n">
        <v>1.78</v>
      </c>
      <c r="F89" t="n">
        <v>26.52</v>
      </c>
      <c r="G89" t="n">
        <v>14.22</v>
      </c>
      <c r="H89" t="n">
        <v>15.63</v>
      </c>
      <c r="I89" t="n">
        <v>-12.56</v>
      </c>
      <c r="J89" t="n">
        <v>-130.07</v>
      </c>
      <c r="K89" t="n">
        <v>-109.45</v>
      </c>
      <c r="L89" t="n">
        <v>-151.62</v>
      </c>
      <c r="M89" t="n">
        <v>-25.34</v>
      </c>
      <c r="N89" t="inlineStr">
        <is>
          <t>-</t>
        </is>
      </c>
      <c r="O89" t="inlineStr">
        <is>
          <t>-</t>
        </is>
      </c>
    </row>
    <row r="90">
      <c r="A90" s="5" t="inlineStr">
        <is>
          <t>EBIT-Wachstum 5J in %</t>
        </is>
      </c>
      <c r="B90" s="5" t="inlineStr">
        <is>
          <t>EBIT Growth 5Y in %</t>
        </is>
      </c>
      <c r="C90" t="n">
        <v>-17.42</v>
      </c>
      <c r="D90" t="n">
        <v>5.71</v>
      </c>
      <c r="E90" t="n">
        <v>6.83</v>
      </c>
      <c r="F90" t="n">
        <v>14.26</v>
      </c>
      <c r="G90" t="n">
        <v>6.26</v>
      </c>
      <c r="H90" t="n">
        <v>-72.28</v>
      </c>
      <c r="I90" t="n">
        <v>-67.31999999999999</v>
      </c>
      <c r="J90" t="n">
        <v>-93.23999999999999</v>
      </c>
      <c r="K90" t="n">
        <v>-96.86</v>
      </c>
      <c r="L90" t="inlineStr">
        <is>
          <t>-</t>
        </is>
      </c>
      <c r="M90" t="inlineStr">
        <is>
          <t>-</t>
        </is>
      </c>
      <c r="N90" t="inlineStr">
        <is>
          <t>-</t>
        </is>
      </c>
      <c r="O90" t="inlineStr">
        <is>
          <t>-</t>
        </is>
      </c>
    </row>
    <row r="91">
      <c r="A91" s="5" t="inlineStr">
        <is>
          <t>EBIT-Wachstum 10J in %</t>
        </is>
      </c>
      <c r="B91" s="5" t="inlineStr">
        <is>
          <t>EBIT Growth 10Y in %</t>
        </is>
      </c>
      <c r="C91" t="n">
        <v>-44.85</v>
      </c>
      <c r="D91" t="n">
        <v>-30.81</v>
      </c>
      <c r="E91" t="n">
        <v>-43.21</v>
      </c>
      <c r="F91" t="n">
        <v>-41.3</v>
      </c>
      <c r="G91" t="inlineStr">
        <is>
          <t>-</t>
        </is>
      </c>
      <c r="H91" t="inlineStr">
        <is>
          <t>-</t>
        </is>
      </c>
      <c r="I91" t="inlineStr">
        <is>
          <t>-</t>
        </is>
      </c>
      <c r="J91" t="inlineStr">
        <is>
          <t>-</t>
        </is>
      </c>
      <c r="K91" t="inlineStr">
        <is>
          <t>-</t>
        </is>
      </c>
      <c r="L91" t="inlineStr">
        <is>
          <t>-</t>
        </is>
      </c>
      <c r="M91" t="inlineStr">
        <is>
          <t>-</t>
        </is>
      </c>
      <c r="N91" t="inlineStr">
        <is>
          <t>-</t>
        </is>
      </c>
      <c r="O91" t="inlineStr">
        <is>
          <t>-</t>
        </is>
      </c>
    </row>
    <row r="92">
      <c r="A92" s="5" t="inlineStr">
        <is>
          <t>Op.Cashflow Wachstum 1J in %</t>
        </is>
      </c>
      <c r="B92" s="5" t="inlineStr">
        <is>
          <t>Op.Cashflow Wachstum 1Y in %</t>
        </is>
      </c>
      <c r="C92" t="n">
        <v>-1.25</v>
      </c>
      <c r="D92" t="n">
        <v>-26.01</v>
      </c>
      <c r="E92" t="n">
        <v>-2.49</v>
      </c>
      <c r="F92" t="n">
        <v>-11.44</v>
      </c>
      <c r="G92" t="n">
        <v>24.26</v>
      </c>
      <c r="H92" t="n">
        <v>-6.41</v>
      </c>
      <c r="I92" t="n">
        <v>8.33</v>
      </c>
      <c r="J92" t="n">
        <v>24</v>
      </c>
      <c r="K92" t="n">
        <v>-5.85</v>
      </c>
      <c r="L92" t="n">
        <v>9.779999999999999</v>
      </c>
      <c r="M92" t="n">
        <v>21.05</v>
      </c>
      <c r="N92" t="n">
        <v>-58.63</v>
      </c>
      <c r="O92" t="inlineStr">
        <is>
          <t>-</t>
        </is>
      </c>
    </row>
    <row r="93">
      <c r="A93" s="5" t="inlineStr">
        <is>
          <t>Op.Cashflow Wachstum 3J in %</t>
        </is>
      </c>
      <c r="B93" s="5" t="inlineStr">
        <is>
          <t>Op.Cashflow Wachstum 3Y in %</t>
        </is>
      </c>
      <c r="C93" t="n">
        <v>-9.92</v>
      </c>
      <c r="D93" t="n">
        <v>-13.31</v>
      </c>
      <c r="E93" t="n">
        <v>3.44</v>
      </c>
      <c r="F93" t="n">
        <v>2.14</v>
      </c>
      <c r="G93" t="n">
        <v>8.73</v>
      </c>
      <c r="H93" t="n">
        <v>8.640000000000001</v>
      </c>
      <c r="I93" t="n">
        <v>8.83</v>
      </c>
      <c r="J93" t="n">
        <v>9.31</v>
      </c>
      <c r="K93" t="n">
        <v>8.33</v>
      </c>
      <c r="L93" t="n">
        <v>-9.27</v>
      </c>
      <c r="M93" t="n">
        <v>-12.53</v>
      </c>
      <c r="N93" t="inlineStr">
        <is>
          <t>-</t>
        </is>
      </c>
      <c r="O93" t="inlineStr">
        <is>
          <t>-</t>
        </is>
      </c>
    </row>
    <row r="94">
      <c r="A94" s="5" t="inlineStr">
        <is>
          <t>Op.Cashflow Wachstum 5J in %</t>
        </is>
      </c>
      <c r="B94" s="5" t="inlineStr">
        <is>
          <t>Op.Cashflow Wachstum 5Y in %</t>
        </is>
      </c>
      <c r="C94" t="n">
        <v>-3.39</v>
      </c>
      <c r="D94" t="n">
        <v>-4.42</v>
      </c>
      <c r="E94" t="n">
        <v>2.45</v>
      </c>
      <c r="F94" t="n">
        <v>7.75</v>
      </c>
      <c r="G94" t="n">
        <v>8.869999999999999</v>
      </c>
      <c r="H94" t="n">
        <v>5.97</v>
      </c>
      <c r="I94" t="n">
        <v>11.46</v>
      </c>
      <c r="J94" t="n">
        <v>-1.93</v>
      </c>
      <c r="K94" t="n">
        <v>-6.73</v>
      </c>
      <c r="L94" t="inlineStr">
        <is>
          <t>-</t>
        </is>
      </c>
      <c r="M94" t="inlineStr">
        <is>
          <t>-</t>
        </is>
      </c>
      <c r="N94" t="inlineStr">
        <is>
          <t>-</t>
        </is>
      </c>
      <c r="O94" t="inlineStr">
        <is>
          <t>-</t>
        </is>
      </c>
    </row>
    <row r="95">
      <c r="A95" s="5" t="inlineStr">
        <is>
          <t>Op.Cashflow Wachstum 10J in %</t>
        </is>
      </c>
      <c r="B95" s="5" t="inlineStr">
        <is>
          <t>Op.Cashflow Wachstum 10Y in %</t>
        </is>
      </c>
      <c r="C95" t="n">
        <v>1.29</v>
      </c>
      <c r="D95" t="n">
        <v>3.52</v>
      </c>
      <c r="E95" t="n">
        <v>0.26</v>
      </c>
      <c r="F95" t="n">
        <v>0.51</v>
      </c>
      <c r="G95" t="inlineStr">
        <is>
          <t>-</t>
        </is>
      </c>
      <c r="H95" t="inlineStr">
        <is>
          <t>-</t>
        </is>
      </c>
      <c r="I95" t="inlineStr">
        <is>
          <t>-</t>
        </is>
      </c>
      <c r="J95" t="inlineStr">
        <is>
          <t>-</t>
        </is>
      </c>
      <c r="K95" t="inlineStr">
        <is>
          <t>-</t>
        </is>
      </c>
      <c r="L95" t="inlineStr">
        <is>
          <t>-</t>
        </is>
      </c>
      <c r="M95" t="inlineStr">
        <is>
          <t>-</t>
        </is>
      </c>
      <c r="N95" t="inlineStr">
        <is>
          <t>-</t>
        </is>
      </c>
      <c r="O95" t="inlineStr">
        <is>
          <t>-</t>
        </is>
      </c>
    </row>
    <row r="96">
      <c r="A96" s="5" t="inlineStr">
        <is>
          <t>Working Capital in Mio</t>
        </is>
      </c>
      <c r="B96" s="5" t="inlineStr">
        <is>
          <t>Working Capital in M</t>
        </is>
      </c>
      <c r="C96" t="n">
        <v>-963.2</v>
      </c>
      <c r="D96" t="n">
        <v>-4278</v>
      </c>
      <c r="E96" t="n">
        <v>-2106</v>
      </c>
      <c r="F96" t="n">
        <v>-2280</v>
      </c>
      <c r="G96" t="n">
        <v>-2268</v>
      </c>
      <c r="H96" t="n">
        <v>-246.1</v>
      </c>
      <c r="I96" t="n">
        <v>-1721</v>
      </c>
      <c r="J96" t="n">
        <v>-2588</v>
      </c>
      <c r="K96" t="n">
        <v>-2244</v>
      </c>
      <c r="L96" t="n">
        <v>-1198</v>
      </c>
      <c r="M96" t="n">
        <v>-639.3</v>
      </c>
      <c r="N96" t="n">
        <v>-847.1</v>
      </c>
      <c r="O96" t="n">
        <v>-1130</v>
      </c>
      <c r="P96" t="n">
        <v>-1130</v>
      </c>
    </row>
  </sheetData>
  <pageMargins bottom="1" footer="0.5" header="0.5" left="0.75" right="0.75" top="1"/>
</worksheet>
</file>

<file path=xl/worksheets/sheet25.xml><?xml version="1.0" encoding="utf-8"?>
<worksheet xmlns="http://schemas.openxmlformats.org/spreadsheetml/2006/main">
  <sheetPr>
    <outlinePr summaryBelow="1" summaryRight="1"/>
    <pageSetUpPr/>
  </sheetPr>
  <dimension ref="A1:W94"/>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0"/>
    <col customWidth="1" max="14" min="14" width="10"/>
    <col customWidth="1" max="15" min="15" width="20"/>
    <col customWidth="1" max="16" min="16" width="10"/>
    <col customWidth="1" max="17" min="17" width="10"/>
    <col customWidth="1" max="18" min="18" width="10"/>
    <col customWidth="1" max="19" min="19" width="10"/>
    <col customWidth="1" max="20" min="20" width="10"/>
    <col customWidth="1" max="21" min="21" width="20"/>
    <col customWidth="1" max="22" min="22" width="10"/>
    <col customWidth="1" max="23" min="23" width="10"/>
  </cols>
  <sheetData>
    <row r="1">
      <c r="A1" s="1" t="inlineStr">
        <is>
          <t xml:space="preserve">UNILEVER </t>
        </is>
      </c>
      <c r="B1" s="2" t="inlineStr">
        <is>
          <t>WKN: A0JMQ9  ISIN: NL0000388619  US-Symbol:UNLVF  Typ: Aktie</t>
        </is>
      </c>
      <c r="C1" s="2" t="inlineStr"/>
      <c r="D1" s="2" t="inlineStr"/>
      <c r="E1" s="2" t="inlineStr"/>
      <c r="F1" s="2">
        <f>HYPERLINK("aex_Stock_Data_EUR.xlsx#INDEX!A1",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1930</t>
        </is>
      </c>
      <c r="C4" s="5" t="inlineStr">
        <is>
          <t>Telefon / Phone</t>
        </is>
      </c>
      <c r="D4" s="5" t="inlineStr"/>
      <c r="E4" t="inlineStr">
        <is>
          <t>+31-10-217-4000</t>
        </is>
      </c>
      <c r="G4" t="inlineStr">
        <is>
          <t>30.01.2020</t>
        </is>
      </c>
      <c r="H4" t="inlineStr">
        <is>
          <t>Q4 Result</t>
        </is>
      </c>
      <c r="J4" t="inlineStr">
        <is>
          <t>BlackRock</t>
        </is>
      </c>
      <c r="L4" t="inlineStr">
        <is>
          <t>4,92%</t>
        </is>
      </c>
    </row>
    <row r="5">
      <c r="A5" s="5" t="inlineStr">
        <is>
          <t>Ticker</t>
        </is>
      </c>
      <c r="B5" t="inlineStr">
        <is>
          <t>UNI2</t>
        </is>
      </c>
      <c r="C5" s="5" t="inlineStr">
        <is>
          <t>Fax</t>
        </is>
      </c>
      <c r="D5" s="5" t="inlineStr"/>
      <c r="E5" t="inlineStr">
        <is>
          <t>+31-10-217-4798</t>
        </is>
      </c>
      <c r="G5" t="inlineStr">
        <is>
          <t>09.03.2020</t>
        </is>
      </c>
      <c r="H5" t="inlineStr">
        <is>
          <t>Publication Of Annual Report</t>
        </is>
      </c>
      <c r="J5" t="inlineStr">
        <is>
          <t>Freefloat</t>
        </is>
      </c>
      <c r="L5" t="inlineStr">
        <is>
          <t>95,08%</t>
        </is>
      </c>
    </row>
    <row r="6">
      <c r="A6" s="5" t="inlineStr">
        <is>
          <t>Gelistet Seit / Listed Since</t>
        </is>
      </c>
      <c r="B6" t="inlineStr">
        <is>
          <t>-</t>
        </is>
      </c>
      <c r="C6" s="5" t="inlineStr">
        <is>
          <t>Internet</t>
        </is>
      </c>
      <c r="D6" s="5" t="inlineStr"/>
      <c r="E6" t="inlineStr">
        <is>
          <t>http://www.unilever.com</t>
        </is>
      </c>
      <c r="G6" t="inlineStr">
        <is>
          <t>18.03.2020</t>
        </is>
      </c>
      <c r="H6" t="inlineStr">
        <is>
          <t>Dividend Payout</t>
        </is>
      </c>
    </row>
    <row r="7">
      <c r="A7" s="5" t="inlineStr">
        <is>
          <t>Nominalwert / Nominal Value</t>
        </is>
      </c>
      <c r="B7" t="inlineStr">
        <is>
          <t>0,16</t>
        </is>
      </c>
      <c r="C7" s="5" t="inlineStr">
        <is>
          <t>E-Mail</t>
        </is>
      </c>
      <c r="D7" s="5" t="inlineStr"/>
      <c r="E7" t="inlineStr">
        <is>
          <t>mediarelations.rotterdam@Unilever.com</t>
        </is>
      </c>
      <c r="G7" t="inlineStr">
        <is>
          <t>23.04.2020</t>
        </is>
      </c>
      <c r="H7" t="inlineStr">
        <is>
          <t>Result Q1</t>
        </is>
      </c>
    </row>
    <row r="8">
      <c r="A8" s="5" t="inlineStr">
        <is>
          <t>Land / Country</t>
        </is>
      </c>
      <c r="B8" t="inlineStr">
        <is>
          <t>Niederlande</t>
        </is>
      </c>
      <c r="C8" s="5" t="inlineStr">
        <is>
          <t>Inv. Relations Telefon / Phone</t>
        </is>
      </c>
      <c r="D8" s="5" t="inlineStr"/>
      <c r="E8" t="inlineStr">
        <is>
          <t>+44-20-7822-6830</t>
        </is>
      </c>
      <c r="G8" t="inlineStr">
        <is>
          <t>30.04.2020</t>
        </is>
      </c>
      <c r="H8" t="inlineStr">
        <is>
          <t>Annual General Meeting</t>
        </is>
      </c>
    </row>
    <row r="9">
      <c r="A9" s="5" t="inlineStr">
        <is>
          <t>Währung / Currency</t>
        </is>
      </c>
      <c r="B9" t="inlineStr">
        <is>
          <t>EUR</t>
        </is>
      </c>
      <c r="C9" s="5" t="inlineStr">
        <is>
          <t>Inv. Relations E-Mail</t>
        </is>
      </c>
      <c r="D9" s="5" t="inlineStr"/>
      <c r="E9" t="inlineStr">
        <is>
          <t>investor.relations@unilever.com</t>
        </is>
      </c>
      <c r="G9" t="inlineStr">
        <is>
          <t>04.06.2020</t>
        </is>
      </c>
      <c r="H9" t="inlineStr">
        <is>
          <t>Dividend Payout</t>
        </is>
      </c>
    </row>
    <row r="10">
      <c r="A10" s="5" t="inlineStr">
        <is>
          <t>Branche / Industry</t>
        </is>
      </c>
      <c r="B10" t="inlineStr">
        <is>
          <t>Food</t>
        </is>
      </c>
      <c r="C10" s="5" t="inlineStr">
        <is>
          <t>Kontaktperson / Contact Person</t>
        </is>
      </c>
      <c r="D10" s="5" t="inlineStr"/>
      <c r="E10" t="inlineStr">
        <is>
          <t>-</t>
        </is>
      </c>
      <c r="G10" t="inlineStr">
        <is>
          <t>23.07.2020</t>
        </is>
      </c>
      <c r="H10" t="inlineStr">
        <is>
          <t>Score Half Year</t>
        </is>
      </c>
    </row>
    <row r="11">
      <c r="A11" s="5" t="inlineStr">
        <is>
          <t>Sektor / Sector</t>
        </is>
      </c>
      <c r="B11" t="inlineStr">
        <is>
          <t>Consumer Goods</t>
        </is>
      </c>
      <c r="C11" t="inlineStr">
        <is>
          <t>09.09.2020</t>
        </is>
      </c>
      <c r="D11" t="inlineStr">
        <is>
          <t>Dividend Payout</t>
        </is>
      </c>
    </row>
    <row r="12">
      <c r="A12" s="5" t="inlineStr">
        <is>
          <t>Typ / Genre</t>
        </is>
      </c>
      <c r="B12" t="inlineStr">
        <is>
          <t>Namensaktie</t>
        </is>
      </c>
      <c r="C12" t="inlineStr">
        <is>
          <t>22.10.2020</t>
        </is>
      </c>
      <c r="D12" t="inlineStr">
        <is>
          <t>Q3 Earnings</t>
        </is>
      </c>
    </row>
    <row r="13">
      <c r="A13" s="5" t="inlineStr">
        <is>
          <t>Adresse / Address</t>
        </is>
      </c>
      <c r="B13" t="inlineStr">
        <is>
          <t>Unilever N.V.Weena 455  NL-3013AL Rotterdam</t>
        </is>
      </c>
    </row>
    <row r="14">
      <c r="A14" s="5" t="inlineStr">
        <is>
          <t>Management</t>
        </is>
      </c>
      <c r="B14" t="inlineStr">
        <is>
          <t>Alan Jope, Graeme Pitkethly, Conny Braams, Marc Engel, Hanneke Faber, Sunny Jain, Sanjiv Mehta, Leena Nair, Nitin Paranjpe, Richard Slater, Ritva Sotamaa, Peter Ter Kulve</t>
        </is>
      </c>
    </row>
    <row r="15">
      <c r="A15" s="5" t="inlineStr">
        <is>
          <t>Aufsichtsrat / Board</t>
        </is>
      </c>
      <c r="B15" t="inlineStr">
        <is>
          <t>Nils Andersen, Alan Jope, Graeme Pitkethly, Prof. Youngme Moon, Conny Braams, Laura Cha, Vittorio Colao, Dr. Marijn Dekkers, Dr. Judith Hartmann, Andrea Jung, Susan Kilsby, Strive Masiyiwa, John Rishton, Feike Sijbesma</t>
        </is>
      </c>
    </row>
    <row r="16">
      <c r="A16" s="5" t="inlineStr">
        <is>
          <t>Beschreibung</t>
        </is>
      </c>
      <c r="B16" t="inlineStr">
        <is>
          <t>Unilever ist einer der weltweit größten Anbieter von Markenartikeln in den Bereichen Ernährung, Körperpflege, Parfum, Kosmetik sowie Wasch- und Reinigungsmittel. Der wesentliche Teil des Unilever-Geschäftes besteht aus der Herstellung und dem Vertrieb von täglich gebrauchten Markenartikeln. Die beiden Unternehmen Unilever N.V. und Unilever plc bilden eine lose Einheit, welche von einem gemeinsamen Management geleitet wird und vertraglich eng miteinander verbunden ist. Zu den Produkten des Unternehmens gehören unter anderem Deodorants, Körperpflegeprodukte, Haushaltsreiniger, Koch- und Backprodukte wie Dressings, Brotaufstriche und Tütensuppen sowie Getränke und Eiscreme. Unilever hält in seinen Produktkategorien einige weltweit bekannten Marken wie Axe, Dove, Knorr, Rama, Brunch, Livio, Lipton und Ben &amp; Jerry’s. Copyright 2014 FINANCE BASE AG</t>
        </is>
      </c>
    </row>
    <row r="17">
      <c r="A17" s="5" t="inlineStr">
        <is>
          <t>Profile</t>
        </is>
      </c>
      <c r="B17" t="inlineStr">
        <is>
          <t>Unilever is one of the world's largest provider of branded products in the fields of nutrition, personal care, perfume, cosmetics, detergents and cleaning agents. The essential part of Unilever's business consists of the production and distribution of daily used branded goods. The two companies Unilever N.V. and Unilever plc form a loose unit, which is managed by a common management and contractual is closely linked. At the company's products include deodorants, body care products, household cleaners, cooking and baking products such as dressings, spreads and packet soups, drinks and ice cream. Unilever some world famous brands such as Ax, Dove, Knorr, Rama, brunch, Livio, Lipton and Ben &amp; Jerry's holds in its product categories.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51980</v>
      </c>
      <c r="D20" t="n">
        <v>50982</v>
      </c>
      <c r="E20" t="n">
        <v>53715</v>
      </c>
      <c r="F20" t="n">
        <v>52713</v>
      </c>
      <c r="G20" t="n">
        <v>53272</v>
      </c>
      <c r="H20" t="n">
        <v>48436</v>
      </c>
      <c r="I20" t="n">
        <v>49797</v>
      </c>
      <c r="J20" t="n">
        <v>51324</v>
      </c>
      <c r="K20" t="n">
        <v>46467</v>
      </c>
      <c r="L20" t="n">
        <v>44262</v>
      </c>
      <c r="M20" t="n">
        <v>39823</v>
      </c>
      <c r="N20" t="n">
        <v>40523</v>
      </c>
      <c r="O20" t="n">
        <v>40187</v>
      </c>
      <c r="P20" t="n">
        <v>39642</v>
      </c>
      <c r="Q20" t="n">
        <v>39672</v>
      </c>
      <c r="R20" t="n">
        <v>40366</v>
      </c>
      <c r="S20" t="n">
        <v>42942</v>
      </c>
      <c r="T20" t="n">
        <v>48760</v>
      </c>
      <c r="U20" t="n">
        <v>52206</v>
      </c>
      <c r="V20" t="n">
        <v>48066</v>
      </c>
      <c r="W20" t="n">
        <v>41262</v>
      </c>
    </row>
    <row r="21">
      <c r="A21" s="5" t="inlineStr">
        <is>
          <t>Operatives Ergebnis (EBIT)</t>
        </is>
      </c>
      <c r="B21" s="5" t="inlineStr">
        <is>
          <t>EBIT Earning Before Interest &amp; Tax</t>
        </is>
      </c>
      <c r="C21" t="n">
        <v>8708</v>
      </c>
      <c r="D21" t="n">
        <v>12535</v>
      </c>
      <c r="E21" t="n">
        <v>8857</v>
      </c>
      <c r="F21" t="n">
        <v>7801</v>
      </c>
      <c r="G21" t="n">
        <v>7515</v>
      </c>
      <c r="H21" t="n">
        <v>7980</v>
      </c>
      <c r="I21" t="n">
        <v>7517</v>
      </c>
      <c r="J21" t="n">
        <v>6989</v>
      </c>
      <c r="K21" t="n">
        <v>6433</v>
      </c>
      <c r="L21" t="n">
        <v>6339</v>
      </c>
      <c r="M21" t="n">
        <v>5020</v>
      </c>
      <c r="N21" t="n">
        <v>7167</v>
      </c>
      <c r="O21" t="n">
        <v>5245</v>
      </c>
      <c r="P21" t="n">
        <v>5408</v>
      </c>
      <c r="Q21" t="n">
        <v>5314</v>
      </c>
      <c r="R21" t="n">
        <v>3455</v>
      </c>
      <c r="S21" t="n">
        <v>5529</v>
      </c>
      <c r="T21" t="n">
        <v>5125</v>
      </c>
      <c r="U21" t="n">
        <v>5258</v>
      </c>
      <c r="V21" t="n">
        <v>3359</v>
      </c>
      <c r="W21" t="n">
        <v>4345</v>
      </c>
    </row>
    <row r="22">
      <c r="A22" s="5" t="inlineStr">
        <is>
          <t>Finanzergebnis</t>
        </is>
      </c>
      <c r="B22" s="5" t="inlineStr">
        <is>
          <t>Financial Result</t>
        </is>
      </c>
      <c r="C22" t="n">
        <v>-419</v>
      </c>
      <c r="D22" t="n">
        <v>-152</v>
      </c>
      <c r="E22" t="n">
        <v>-704</v>
      </c>
      <c r="F22" t="n">
        <v>-332</v>
      </c>
      <c r="G22" t="n">
        <v>-295</v>
      </c>
      <c r="H22" t="n">
        <v>-334</v>
      </c>
      <c r="I22" t="n">
        <v>-403</v>
      </c>
      <c r="J22" t="n">
        <v>-306</v>
      </c>
      <c r="K22" t="n">
        <v>-188</v>
      </c>
      <c r="L22" t="n">
        <v>-207</v>
      </c>
      <c r="M22" t="n">
        <v>-104</v>
      </c>
      <c r="N22" t="n">
        <v>-38</v>
      </c>
      <c r="O22" t="n">
        <v>-61</v>
      </c>
      <c r="P22" t="n">
        <v>-577</v>
      </c>
      <c r="Q22" t="n">
        <v>-563</v>
      </c>
      <c r="R22" t="n">
        <v>-616</v>
      </c>
      <c r="S22" t="n">
        <v>-991</v>
      </c>
      <c r="T22" t="n">
        <v>-1146</v>
      </c>
      <c r="U22" t="n">
        <v>-1634</v>
      </c>
      <c r="V22" t="n">
        <v>-636</v>
      </c>
      <c r="W22" t="n">
        <v>-4</v>
      </c>
    </row>
    <row r="23">
      <c r="A23" s="5" t="inlineStr">
        <is>
          <t>Ergebnis vor Steuer (EBT)</t>
        </is>
      </c>
      <c r="B23" s="5" t="inlineStr">
        <is>
          <t>EBT Earning Before Tax</t>
        </is>
      </c>
      <c r="C23" t="n">
        <v>8289</v>
      </c>
      <c r="D23" t="n">
        <v>12383</v>
      </c>
      <c r="E23" t="n">
        <v>8153</v>
      </c>
      <c r="F23" t="n">
        <v>7469</v>
      </c>
      <c r="G23" t="n">
        <v>7220</v>
      </c>
      <c r="H23" t="n">
        <v>7646</v>
      </c>
      <c r="I23" t="n">
        <v>7114</v>
      </c>
      <c r="J23" t="n">
        <v>6683</v>
      </c>
      <c r="K23" t="n">
        <v>6245</v>
      </c>
      <c r="L23" t="n">
        <v>6132</v>
      </c>
      <c r="M23" t="n">
        <v>4916</v>
      </c>
      <c r="N23" t="n">
        <v>7129</v>
      </c>
      <c r="O23" t="n">
        <v>5184</v>
      </c>
      <c r="P23" t="n">
        <v>4831</v>
      </c>
      <c r="Q23" t="n">
        <v>4751</v>
      </c>
      <c r="R23" t="n">
        <v>2839</v>
      </c>
      <c r="S23" t="n">
        <v>4538</v>
      </c>
      <c r="T23" t="n">
        <v>3979</v>
      </c>
      <c r="U23" t="n">
        <v>3624</v>
      </c>
      <c r="V23" t="n">
        <v>2723</v>
      </c>
      <c r="W23" t="n">
        <v>4341</v>
      </c>
    </row>
    <row r="24">
      <c r="A24" s="5" t="inlineStr">
        <is>
          <t>Steuern auf Einkommen und Ertrag</t>
        </is>
      </c>
      <c r="B24" s="5" t="inlineStr">
        <is>
          <t>Taxes on income and earnings</t>
        </is>
      </c>
      <c r="C24" t="n">
        <v>2263</v>
      </c>
      <c r="D24" t="n">
        <v>2575</v>
      </c>
      <c r="E24" t="n">
        <v>1667</v>
      </c>
      <c r="F24" t="n">
        <v>1922</v>
      </c>
      <c r="G24" t="n">
        <v>1961</v>
      </c>
      <c r="H24" t="n">
        <v>2131</v>
      </c>
      <c r="I24" t="n">
        <v>1851</v>
      </c>
      <c r="J24" t="n">
        <v>1735</v>
      </c>
      <c r="K24" t="n">
        <v>1622</v>
      </c>
      <c r="L24" t="n">
        <v>1534</v>
      </c>
      <c r="M24" t="n">
        <v>1257</v>
      </c>
      <c r="N24" t="n">
        <v>1844</v>
      </c>
      <c r="O24" t="n">
        <v>1128</v>
      </c>
      <c r="P24" t="n">
        <v>1146</v>
      </c>
      <c r="Q24" t="n">
        <v>1249</v>
      </c>
      <c r="R24" t="n">
        <v>782</v>
      </c>
      <c r="S24" t="n">
        <v>1527</v>
      </c>
      <c r="T24" t="n">
        <v>1538</v>
      </c>
      <c r="U24" t="n">
        <v>1547</v>
      </c>
      <c r="V24" t="n">
        <v>1403</v>
      </c>
      <c r="W24" t="n">
        <v>1369</v>
      </c>
    </row>
    <row r="25">
      <c r="A25" s="5" t="inlineStr">
        <is>
          <t>Ergebnis nach Steuer</t>
        </is>
      </c>
      <c r="B25" s="5" t="inlineStr">
        <is>
          <t>Earnings after tax</t>
        </is>
      </c>
      <c r="C25" t="n">
        <v>6026</v>
      </c>
      <c r="D25" t="n">
        <v>9808</v>
      </c>
      <c r="E25" t="n">
        <v>6486</v>
      </c>
      <c r="F25" t="n">
        <v>5547</v>
      </c>
      <c r="G25" t="n">
        <v>5259</v>
      </c>
      <c r="H25" t="n">
        <v>5515</v>
      </c>
      <c r="I25" t="n">
        <v>5263</v>
      </c>
      <c r="J25" t="n">
        <v>4948</v>
      </c>
      <c r="K25" t="n">
        <v>4623</v>
      </c>
      <c r="L25" t="n">
        <v>4598</v>
      </c>
      <c r="M25" t="n">
        <v>3659</v>
      </c>
      <c r="N25" t="n">
        <v>5285</v>
      </c>
      <c r="O25" t="n">
        <v>4056</v>
      </c>
      <c r="P25" t="n">
        <v>3685</v>
      </c>
      <c r="Q25" t="n">
        <v>3502</v>
      </c>
      <c r="R25" t="n">
        <v>2057</v>
      </c>
      <c r="S25" t="n">
        <v>3011</v>
      </c>
      <c r="T25" t="n">
        <v>2441</v>
      </c>
      <c r="U25" t="n">
        <v>2077</v>
      </c>
      <c r="V25" t="n">
        <v>1320</v>
      </c>
      <c r="W25" t="n">
        <v>2972</v>
      </c>
    </row>
    <row r="26">
      <c r="A26" s="5" t="inlineStr">
        <is>
          <t>Minderheitenanteil</t>
        </is>
      </c>
      <c r="B26" s="5" t="inlineStr">
        <is>
          <t>Minority Share</t>
        </is>
      </c>
      <c r="C26" t="n">
        <v>-401</v>
      </c>
      <c r="D26" t="n">
        <v>-419</v>
      </c>
      <c r="E26" t="n">
        <v>-433</v>
      </c>
      <c r="F26" t="n">
        <v>-363</v>
      </c>
      <c r="G26" t="n">
        <v>-350</v>
      </c>
      <c r="H26" t="n">
        <v>-344</v>
      </c>
      <c r="I26" t="n">
        <v>-421</v>
      </c>
      <c r="J26" t="n">
        <v>-468</v>
      </c>
      <c r="K26" t="n">
        <v>-371</v>
      </c>
      <c r="L26" t="n">
        <v>-354</v>
      </c>
      <c r="M26" t="n">
        <v>-289</v>
      </c>
      <c r="N26" t="n">
        <v>-258</v>
      </c>
      <c r="O26" t="n">
        <v>-248</v>
      </c>
      <c r="P26" t="n">
        <v>-270</v>
      </c>
      <c r="Q26" t="n">
        <v>-209</v>
      </c>
      <c r="R26" t="n">
        <v>-181</v>
      </c>
      <c r="S26" t="n">
        <v>-249</v>
      </c>
      <c r="T26" t="n">
        <v>-312</v>
      </c>
      <c r="U26" t="n">
        <v>-239</v>
      </c>
      <c r="V26" t="n">
        <v>-215</v>
      </c>
      <c r="W26" t="n">
        <v>-201</v>
      </c>
    </row>
    <row r="27">
      <c r="A27" s="5" t="inlineStr">
        <is>
          <t>Jahresüberschuss/-fehlbetrag</t>
        </is>
      </c>
      <c r="B27" s="5" t="inlineStr">
        <is>
          <t>Net Profit</t>
        </is>
      </c>
      <c r="C27" t="n">
        <v>5625</v>
      </c>
      <c r="D27" t="n">
        <v>9389</v>
      </c>
      <c r="E27" t="n">
        <v>6053</v>
      </c>
      <c r="F27" t="n">
        <v>5184</v>
      </c>
      <c r="G27" t="n">
        <v>4909</v>
      </c>
      <c r="H27" t="n">
        <v>5171</v>
      </c>
      <c r="I27" t="n">
        <v>4842</v>
      </c>
      <c r="J27" t="n">
        <v>4480</v>
      </c>
      <c r="K27" t="n">
        <v>4252</v>
      </c>
      <c r="L27" t="n">
        <v>4244</v>
      </c>
      <c r="M27" t="n">
        <v>3370</v>
      </c>
      <c r="N27" t="n">
        <v>5027</v>
      </c>
      <c r="O27" t="n">
        <v>3888</v>
      </c>
      <c r="P27" t="n">
        <v>4745</v>
      </c>
      <c r="Q27" t="n">
        <v>3766</v>
      </c>
      <c r="R27" t="n">
        <v>1876</v>
      </c>
      <c r="S27" t="n">
        <v>2762</v>
      </c>
      <c r="T27" t="n">
        <v>2129</v>
      </c>
      <c r="U27" t="n">
        <v>1838</v>
      </c>
      <c r="V27" t="n">
        <v>1105</v>
      </c>
      <c r="W27" t="n">
        <v>2771</v>
      </c>
    </row>
    <row r="28">
      <c r="A28" s="5" t="inlineStr">
        <is>
          <t>Summe Umlaufvermögen</t>
        </is>
      </c>
      <c r="B28" s="5" t="inlineStr">
        <is>
          <t>Current Assets</t>
        </is>
      </c>
      <c r="C28" t="n">
        <v>16430</v>
      </c>
      <c r="D28" t="n">
        <v>15481</v>
      </c>
      <c r="E28" t="n">
        <v>16983</v>
      </c>
      <c r="F28" t="n">
        <v>13884</v>
      </c>
      <c r="G28" t="n">
        <v>12686</v>
      </c>
      <c r="H28" t="n">
        <v>12347</v>
      </c>
      <c r="I28" t="n">
        <v>12122</v>
      </c>
      <c r="J28" t="n">
        <v>12147</v>
      </c>
      <c r="K28" t="n">
        <v>14291</v>
      </c>
      <c r="L28" t="n">
        <v>12484</v>
      </c>
      <c r="M28" t="n">
        <v>10811</v>
      </c>
      <c r="N28" t="n">
        <v>11175</v>
      </c>
      <c r="O28" t="n">
        <v>9928</v>
      </c>
      <c r="P28" t="n">
        <v>9501</v>
      </c>
      <c r="Q28" t="n">
        <v>10801</v>
      </c>
      <c r="R28" t="n">
        <v>12064</v>
      </c>
      <c r="S28" t="n">
        <v>13401</v>
      </c>
      <c r="T28" t="n">
        <v>16209</v>
      </c>
      <c r="U28" t="n">
        <v>17738</v>
      </c>
      <c r="V28" t="n">
        <v>20177</v>
      </c>
      <c r="W28" t="inlineStr">
        <is>
          <t>-</t>
        </is>
      </c>
    </row>
    <row r="29">
      <c r="A29" s="5" t="inlineStr">
        <is>
          <t>Summe Anlagevermögen</t>
        </is>
      </c>
      <c r="B29" s="5" t="inlineStr">
        <is>
          <t>Fixed Assets</t>
        </is>
      </c>
      <c r="C29" t="n">
        <v>48376</v>
      </c>
      <c r="D29" t="n">
        <v>43975</v>
      </c>
      <c r="E29" t="n">
        <v>43302</v>
      </c>
      <c r="F29" t="n">
        <v>42545</v>
      </c>
      <c r="G29" t="n">
        <v>39612</v>
      </c>
      <c r="H29" t="n">
        <v>35680</v>
      </c>
      <c r="I29" t="n">
        <v>33391</v>
      </c>
      <c r="J29" t="n">
        <v>34019</v>
      </c>
      <c r="K29" t="n">
        <v>33221</v>
      </c>
      <c r="L29" t="n">
        <v>28683</v>
      </c>
      <c r="M29" t="n">
        <v>26205</v>
      </c>
      <c r="N29" t="n">
        <v>11167</v>
      </c>
      <c r="O29" t="n">
        <v>13815</v>
      </c>
      <c r="P29" t="n">
        <v>13687</v>
      </c>
      <c r="Q29" t="n">
        <v>13331</v>
      </c>
      <c r="R29" t="n">
        <v>7241</v>
      </c>
      <c r="S29" t="n">
        <v>7493</v>
      </c>
      <c r="T29" t="n">
        <v>7787</v>
      </c>
      <c r="U29" t="n">
        <v>12009</v>
      </c>
      <c r="V29" t="n">
        <v>9099</v>
      </c>
      <c r="W29" t="inlineStr">
        <is>
          <t>-</t>
        </is>
      </c>
    </row>
    <row r="30">
      <c r="A30" s="5" t="inlineStr">
        <is>
          <t>Summe Aktiva</t>
        </is>
      </c>
      <c r="B30" s="5" t="inlineStr">
        <is>
          <t>Total Assets</t>
        </is>
      </c>
      <c r="C30" t="n">
        <v>64806</v>
      </c>
      <c r="D30" t="n">
        <v>59456</v>
      </c>
      <c r="E30" t="n">
        <v>60285</v>
      </c>
      <c r="F30" t="n">
        <v>56429</v>
      </c>
      <c r="G30" t="n">
        <v>52298</v>
      </c>
      <c r="H30" t="n">
        <v>48027</v>
      </c>
      <c r="I30" t="n">
        <v>45513</v>
      </c>
      <c r="J30" t="n">
        <v>46166</v>
      </c>
      <c r="K30" t="n">
        <v>47512</v>
      </c>
      <c r="L30" t="n">
        <v>41167</v>
      </c>
      <c r="M30" t="n">
        <v>37016</v>
      </c>
      <c r="N30" t="n">
        <v>22342</v>
      </c>
      <c r="O30" t="n">
        <v>23743</v>
      </c>
      <c r="P30" t="n">
        <v>23188</v>
      </c>
      <c r="Q30" t="n">
        <v>24132</v>
      </c>
      <c r="R30" t="n">
        <v>19305</v>
      </c>
      <c r="S30" t="n">
        <v>20894</v>
      </c>
      <c r="T30" t="n">
        <v>23996</v>
      </c>
      <c r="U30" t="n">
        <v>29747</v>
      </c>
      <c r="V30" t="n">
        <v>29276</v>
      </c>
      <c r="W30" t="inlineStr">
        <is>
          <t>-</t>
        </is>
      </c>
    </row>
    <row r="31">
      <c r="A31" s="5" t="inlineStr">
        <is>
          <t>Summe Fremdkapital</t>
        </is>
      </c>
      <c r="B31" s="5" t="inlineStr">
        <is>
          <t>Total Liabilities</t>
        </is>
      </c>
      <c r="C31" t="n">
        <v>50920</v>
      </c>
      <c r="D31" t="n">
        <v>27392</v>
      </c>
      <c r="E31" t="n">
        <v>22721</v>
      </c>
      <c r="F31" t="n">
        <v>18893</v>
      </c>
      <c r="G31" t="n">
        <v>16197</v>
      </c>
      <c r="H31" t="n">
        <v>14122</v>
      </c>
      <c r="I31" t="n">
        <v>13316</v>
      </c>
      <c r="J31" t="n">
        <v>14635</v>
      </c>
      <c r="K31" t="n">
        <v>14662</v>
      </c>
      <c r="L31" t="n">
        <v>12483</v>
      </c>
      <c r="M31" t="n">
        <v>12881</v>
      </c>
      <c r="N31" t="n">
        <v>11970</v>
      </c>
      <c r="O31" t="n">
        <v>10924</v>
      </c>
      <c r="P31" t="n">
        <v>11516</v>
      </c>
      <c r="Q31" t="n">
        <v>15367</v>
      </c>
      <c r="R31" t="n">
        <v>13409</v>
      </c>
      <c r="S31" t="n">
        <v>14534</v>
      </c>
      <c r="T31" t="n">
        <v>17501</v>
      </c>
      <c r="U31" t="n">
        <v>21888</v>
      </c>
      <c r="V31" t="n">
        <v>20489</v>
      </c>
      <c r="W31" t="inlineStr">
        <is>
          <t>-</t>
        </is>
      </c>
    </row>
    <row r="32">
      <c r="A32" s="5" t="inlineStr">
        <is>
          <t>Minderheitenanteil</t>
        </is>
      </c>
      <c r="B32" s="5" t="inlineStr">
        <is>
          <t>Minority Share</t>
        </is>
      </c>
      <c r="C32" t="n">
        <v>694</v>
      </c>
      <c r="D32" t="n">
        <v>720</v>
      </c>
      <c r="E32" t="n">
        <v>758</v>
      </c>
      <c r="F32" t="n">
        <v>626</v>
      </c>
      <c r="G32" t="n">
        <v>643</v>
      </c>
      <c r="H32" t="n">
        <v>612</v>
      </c>
      <c r="I32" t="n">
        <v>471</v>
      </c>
      <c r="J32" t="n">
        <v>557</v>
      </c>
      <c r="K32" t="n">
        <v>628</v>
      </c>
      <c r="L32" t="n">
        <v>593</v>
      </c>
      <c r="M32" t="n">
        <v>471</v>
      </c>
      <c r="N32" t="n">
        <v>424</v>
      </c>
      <c r="O32" t="n">
        <v>432</v>
      </c>
      <c r="P32" t="n">
        <v>442</v>
      </c>
      <c r="Q32" t="n">
        <v>404</v>
      </c>
      <c r="R32" t="n">
        <v>362</v>
      </c>
      <c r="S32" t="n">
        <v>440</v>
      </c>
      <c r="T32" t="n">
        <v>628</v>
      </c>
      <c r="U32" t="n">
        <v>664</v>
      </c>
      <c r="V32" t="n">
        <v>618</v>
      </c>
      <c r="W32" t="inlineStr">
        <is>
          <t>-</t>
        </is>
      </c>
    </row>
    <row r="33">
      <c r="A33" s="5" t="inlineStr">
        <is>
          <t>Summe Eigenkapital</t>
        </is>
      </c>
      <c r="B33" s="5" t="inlineStr">
        <is>
          <t>Equity</t>
        </is>
      </c>
      <c r="C33" t="n">
        <v>13192</v>
      </c>
      <c r="D33" t="n">
        <v>11572</v>
      </c>
      <c r="E33" t="n">
        <v>13629</v>
      </c>
      <c r="F33" t="n">
        <v>16354</v>
      </c>
      <c r="G33" t="n">
        <v>15439</v>
      </c>
      <c r="H33" t="n">
        <v>13651</v>
      </c>
      <c r="I33" t="n">
        <v>14344</v>
      </c>
      <c r="J33" t="n">
        <v>15159</v>
      </c>
      <c r="K33" t="n">
        <v>14293</v>
      </c>
      <c r="L33" t="n">
        <v>14485</v>
      </c>
      <c r="M33" t="n">
        <v>12065</v>
      </c>
      <c r="N33" t="n">
        <v>9948</v>
      </c>
      <c r="O33" t="n">
        <v>12387</v>
      </c>
      <c r="P33" t="n">
        <v>11230</v>
      </c>
      <c r="Q33" t="n">
        <v>8361</v>
      </c>
      <c r="R33" t="n">
        <v>5534</v>
      </c>
      <c r="S33" t="n">
        <v>5920</v>
      </c>
      <c r="T33" t="n">
        <v>5867</v>
      </c>
      <c r="U33" t="n">
        <v>7195</v>
      </c>
      <c r="V33" t="n">
        <v>8169</v>
      </c>
      <c r="W33" t="inlineStr">
        <is>
          <t>-</t>
        </is>
      </c>
    </row>
    <row r="34">
      <c r="A34" s="5" t="inlineStr">
        <is>
          <t>Summe Passiva</t>
        </is>
      </c>
      <c r="B34" s="5" t="inlineStr">
        <is>
          <t>Liabilities &amp; Shareholder Equity</t>
        </is>
      </c>
      <c r="C34" t="n">
        <v>64806</v>
      </c>
      <c r="D34" t="n">
        <v>39684</v>
      </c>
      <c r="E34" t="n">
        <v>37108</v>
      </c>
      <c r="F34" t="n">
        <v>35873</v>
      </c>
      <c r="G34" t="n">
        <v>32279</v>
      </c>
      <c r="H34" t="n">
        <v>28385</v>
      </c>
      <c r="I34" t="n">
        <v>28131</v>
      </c>
      <c r="J34" t="n">
        <v>30351</v>
      </c>
      <c r="K34" t="n">
        <v>29583</v>
      </c>
      <c r="L34" t="n">
        <v>27561</v>
      </c>
      <c r="M34" t="n">
        <v>25417</v>
      </c>
      <c r="N34" t="n">
        <v>22342</v>
      </c>
      <c r="O34" t="n">
        <v>23743</v>
      </c>
      <c r="P34" t="n">
        <v>23188</v>
      </c>
      <c r="Q34" t="n">
        <v>24132</v>
      </c>
      <c r="R34" t="n">
        <v>19305</v>
      </c>
      <c r="S34" t="n">
        <v>20894</v>
      </c>
      <c r="T34" t="n">
        <v>23996</v>
      </c>
      <c r="U34" t="n">
        <v>29747</v>
      </c>
      <c r="V34" t="n">
        <v>29276</v>
      </c>
      <c r="W34" t="inlineStr">
        <is>
          <t>-</t>
        </is>
      </c>
    </row>
    <row r="35">
      <c r="A35" s="5" t="inlineStr">
        <is>
          <t>Mio.Aktien im Umlauf</t>
        </is>
      </c>
      <c r="B35" s="5" t="inlineStr">
        <is>
          <t>Million shares outstanding</t>
        </is>
      </c>
      <c r="C35" t="n">
        <v>3000</v>
      </c>
      <c r="D35" t="n">
        <v>3000</v>
      </c>
      <c r="E35" t="n">
        <v>3000</v>
      </c>
      <c r="F35" t="n">
        <v>3000</v>
      </c>
      <c r="G35" t="n">
        <v>3000</v>
      </c>
      <c r="H35" t="n">
        <v>3000</v>
      </c>
      <c r="I35" t="n">
        <v>3000</v>
      </c>
      <c r="J35" t="n">
        <v>3000</v>
      </c>
      <c r="K35" t="n">
        <v>3000</v>
      </c>
      <c r="L35" t="n">
        <v>3000</v>
      </c>
      <c r="M35" t="n">
        <v>3000</v>
      </c>
      <c r="N35" t="n">
        <v>3000</v>
      </c>
      <c r="O35" t="n">
        <v>3000</v>
      </c>
      <c r="P35" t="n">
        <v>3000</v>
      </c>
      <c r="Q35" t="n">
        <v>3000</v>
      </c>
      <c r="R35" t="n">
        <v>3000</v>
      </c>
      <c r="S35" t="n">
        <v>3000</v>
      </c>
      <c r="T35" t="n">
        <v>3000</v>
      </c>
      <c r="U35" t="n">
        <v>3000</v>
      </c>
      <c r="V35" t="n">
        <v>3000</v>
      </c>
      <c r="W35" t="n">
        <v>3000</v>
      </c>
    </row>
    <row r="36">
      <c r="A36" s="5" t="inlineStr">
        <is>
          <t>Mio.Aktien im Umlauf</t>
        </is>
      </c>
      <c r="B36" s="5" t="inlineStr">
        <is>
          <t>Million shares outstanding</t>
        </is>
      </c>
      <c r="C36" t="n">
        <v>1715</v>
      </c>
      <c r="D36" t="n">
        <v>1715</v>
      </c>
      <c r="E36" t="n">
        <v>1715</v>
      </c>
      <c r="F36" t="n">
        <v>1715</v>
      </c>
      <c r="G36" t="n">
        <v>1715</v>
      </c>
      <c r="H36" t="n">
        <v>1715</v>
      </c>
      <c r="I36" t="n">
        <v>1715</v>
      </c>
      <c r="J36" t="n">
        <v>1715</v>
      </c>
      <c r="K36" t="n">
        <v>1715</v>
      </c>
      <c r="L36" t="n">
        <v>1715</v>
      </c>
      <c r="M36" t="n">
        <v>1715</v>
      </c>
      <c r="N36" t="n">
        <v>1715</v>
      </c>
      <c r="O36" t="n">
        <v>1715</v>
      </c>
      <c r="P36" t="n">
        <v>1715</v>
      </c>
      <c r="Q36" t="n">
        <v>1715</v>
      </c>
      <c r="R36" t="n">
        <v>1715</v>
      </c>
      <c r="S36" t="n">
        <v>1715</v>
      </c>
      <c r="T36" t="n">
        <v>1715</v>
      </c>
      <c r="U36" t="n">
        <v>1715</v>
      </c>
      <c r="V36" t="n">
        <v>1715</v>
      </c>
      <c r="W36" t="n">
        <v>1715</v>
      </c>
    </row>
    <row r="37">
      <c r="A37" s="5" t="inlineStr">
        <is>
          <t>Ergebnis je Aktie (brutto)</t>
        </is>
      </c>
      <c r="B37" s="5" t="inlineStr">
        <is>
          <t>Earnings per share</t>
        </is>
      </c>
      <c r="C37" t="n">
        <v>2.76</v>
      </c>
      <c r="D37" t="n">
        <v>4.13</v>
      </c>
      <c r="E37" t="n">
        <v>2.72</v>
      </c>
      <c r="F37" t="n">
        <v>2.49</v>
      </c>
      <c r="G37" t="n">
        <v>2.41</v>
      </c>
      <c r="H37" t="n">
        <v>2.55</v>
      </c>
      <c r="I37" t="n">
        <v>2.37</v>
      </c>
      <c r="J37" t="n">
        <v>2.23</v>
      </c>
      <c r="K37" t="n">
        <v>2.08</v>
      </c>
      <c r="L37" t="n">
        <v>2.04</v>
      </c>
      <c r="M37" t="n">
        <v>1.64</v>
      </c>
      <c r="N37" t="n">
        <v>2.38</v>
      </c>
      <c r="O37" t="n">
        <v>1.73</v>
      </c>
      <c r="P37" t="n">
        <v>1.61</v>
      </c>
      <c r="Q37" t="n">
        <v>1.58</v>
      </c>
      <c r="R37" t="n">
        <v>0.95</v>
      </c>
      <c r="S37" t="n">
        <v>1.51</v>
      </c>
      <c r="T37" t="n">
        <v>1.33</v>
      </c>
      <c r="U37" t="n">
        <v>1.21</v>
      </c>
      <c r="V37" t="n">
        <v>0.91</v>
      </c>
      <c r="W37" t="n">
        <v>1.45</v>
      </c>
    </row>
    <row r="38">
      <c r="A38" s="5" t="inlineStr">
        <is>
          <t>Ergebnis je Aktie (unverwässert)</t>
        </is>
      </c>
      <c r="B38" s="5" t="inlineStr">
        <is>
          <t>Basic Earnings per share</t>
        </is>
      </c>
      <c r="C38" t="n">
        <v>2.15</v>
      </c>
      <c r="D38" t="n">
        <v>3.5</v>
      </c>
      <c r="E38" t="n">
        <v>2.16</v>
      </c>
      <c r="F38" t="n">
        <v>1.83</v>
      </c>
      <c r="G38" t="n">
        <v>1.73</v>
      </c>
      <c r="H38" t="n">
        <v>1.82</v>
      </c>
      <c r="I38" t="n">
        <v>1.71</v>
      </c>
      <c r="J38" t="n">
        <v>1.58</v>
      </c>
      <c r="K38" t="n">
        <v>1.51</v>
      </c>
      <c r="L38" t="n">
        <v>1.51</v>
      </c>
      <c r="M38" t="n">
        <v>1.21</v>
      </c>
      <c r="N38" t="n">
        <v>1.79</v>
      </c>
      <c r="O38" t="n">
        <v>1.35</v>
      </c>
      <c r="P38" t="n">
        <v>1.65</v>
      </c>
      <c r="Q38" t="n">
        <v>1.29</v>
      </c>
      <c r="R38" t="n">
        <v>0.64</v>
      </c>
      <c r="S38" t="n">
        <v>0.9399999999999999</v>
      </c>
      <c r="T38" t="n">
        <v>0.71</v>
      </c>
      <c r="U38" t="n">
        <v>0.61</v>
      </c>
      <c r="V38" t="n">
        <v>0.36</v>
      </c>
      <c r="W38" t="n">
        <v>0.88</v>
      </c>
    </row>
    <row r="39">
      <c r="A39" s="5" t="inlineStr">
        <is>
          <t>Ergebnis je Aktie (verwässert)</t>
        </is>
      </c>
      <c r="B39" s="5" t="inlineStr">
        <is>
          <t>Diluted Earnings per share</t>
        </is>
      </c>
      <c r="C39" t="n">
        <v>2.14</v>
      </c>
      <c r="D39" t="n">
        <v>3.48</v>
      </c>
      <c r="E39" t="n">
        <v>2.15</v>
      </c>
      <c r="F39" t="n">
        <v>1.82</v>
      </c>
      <c r="G39" t="n">
        <v>1.72</v>
      </c>
      <c r="H39" t="n">
        <v>1.79</v>
      </c>
      <c r="I39" t="n">
        <v>1.66</v>
      </c>
      <c r="J39" t="n">
        <v>1.54</v>
      </c>
      <c r="K39" t="n">
        <v>1.46</v>
      </c>
      <c r="L39" t="n">
        <v>1.46</v>
      </c>
      <c r="M39" t="n">
        <v>1.17</v>
      </c>
      <c r="N39" t="n">
        <v>1.73</v>
      </c>
      <c r="O39" t="n">
        <v>1.31</v>
      </c>
      <c r="P39" t="n">
        <v>1.6</v>
      </c>
      <c r="Q39" t="n">
        <v>1.25</v>
      </c>
      <c r="R39" t="n">
        <v>0.62</v>
      </c>
      <c r="S39" t="n">
        <v>0.91</v>
      </c>
      <c r="T39" t="n">
        <v>0.6899999999999999</v>
      </c>
      <c r="U39" t="n">
        <v>0.59</v>
      </c>
      <c r="V39" t="n">
        <v>0.35</v>
      </c>
      <c r="W39" t="n">
        <v>0.86</v>
      </c>
    </row>
    <row r="40">
      <c r="A40" s="5" t="inlineStr">
        <is>
          <t>Dividende je Aktie</t>
        </is>
      </c>
      <c r="B40" s="5" t="inlineStr">
        <is>
          <t>Dividend per share</t>
        </is>
      </c>
      <c r="C40" t="n">
        <v>1.62</v>
      </c>
      <c r="D40" t="n">
        <v>1.52</v>
      </c>
      <c r="E40" t="n">
        <v>1.4</v>
      </c>
      <c r="F40" t="n">
        <v>1.26</v>
      </c>
      <c r="G40" t="n">
        <v>1.19</v>
      </c>
      <c r="H40" t="n">
        <v>1.12</v>
      </c>
      <c r="I40" t="n">
        <v>1.05</v>
      </c>
      <c r="J40" t="n">
        <v>0.97</v>
      </c>
      <c r="K40" t="n">
        <v>0.9</v>
      </c>
      <c r="L40" t="n">
        <v>0.83</v>
      </c>
      <c r="M40" t="n">
        <v>0.46</v>
      </c>
      <c r="N40" t="n">
        <v>0.77</v>
      </c>
      <c r="O40" t="n">
        <v>0.75</v>
      </c>
      <c r="P40" t="n">
        <v>0.96</v>
      </c>
      <c r="Q40" t="n">
        <v>0.66</v>
      </c>
      <c r="R40" t="n">
        <v>0.63</v>
      </c>
      <c r="S40" t="n">
        <v>0.58</v>
      </c>
      <c r="T40" t="n">
        <v>0.57</v>
      </c>
      <c r="U40" t="n">
        <v>0.52</v>
      </c>
      <c r="V40" t="n">
        <v>0.48</v>
      </c>
      <c r="W40" t="n">
        <v>0.42</v>
      </c>
    </row>
    <row r="41">
      <c r="A41" s="5" t="inlineStr">
        <is>
          <t>Dividendenausschüttung in Mio</t>
        </is>
      </c>
      <c r="B41" s="5" t="inlineStr">
        <is>
          <t>Dividend Payment in M</t>
        </is>
      </c>
      <c r="C41" t="n">
        <v>4223</v>
      </c>
      <c r="D41" t="n">
        <v>4081</v>
      </c>
      <c r="E41" t="n">
        <v>3916</v>
      </c>
      <c r="F41" t="n">
        <v>3609</v>
      </c>
      <c r="G41" t="n">
        <v>3331</v>
      </c>
      <c r="H41" t="n">
        <v>3189</v>
      </c>
      <c r="I41" t="n">
        <v>2993</v>
      </c>
      <c r="J41" t="n">
        <v>2696</v>
      </c>
      <c r="K41" t="n">
        <v>2487</v>
      </c>
      <c r="L41" t="n">
        <v>2309</v>
      </c>
      <c r="M41" t="n">
        <v>2115</v>
      </c>
      <c r="N41" t="n">
        <v>2052</v>
      </c>
      <c r="O41" t="n">
        <v>2070</v>
      </c>
      <c r="P41" t="n">
        <v>2684</v>
      </c>
      <c r="Q41" t="n">
        <v>1867</v>
      </c>
      <c r="R41" t="n">
        <v>1815</v>
      </c>
      <c r="S41" t="n">
        <v>1682</v>
      </c>
      <c r="T41" t="n">
        <v>1659</v>
      </c>
      <c r="U41" t="n">
        <v>1530</v>
      </c>
      <c r="V41" t="n">
        <v>1414</v>
      </c>
      <c r="W41" t="n">
        <v>1245</v>
      </c>
    </row>
    <row r="42">
      <c r="A42" s="5" t="inlineStr">
        <is>
          <t>Umsatz</t>
        </is>
      </c>
      <c r="B42" s="5" t="inlineStr">
        <is>
          <t>Revenue</t>
        </is>
      </c>
      <c r="C42" t="n">
        <v>17.33</v>
      </c>
      <c r="D42" t="n">
        <v>16.99</v>
      </c>
      <c r="E42" t="n">
        <v>17.91</v>
      </c>
      <c r="F42" t="n">
        <v>17.57</v>
      </c>
      <c r="G42" t="n">
        <v>17.76</v>
      </c>
      <c r="H42" t="n">
        <v>16.15</v>
      </c>
      <c r="I42" t="n">
        <v>16.6</v>
      </c>
      <c r="J42" t="n">
        <v>17.11</v>
      </c>
      <c r="K42" t="n">
        <v>15.49</v>
      </c>
      <c r="L42" t="n">
        <v>14.75</v>
      </c>
      <c r="M42" t="n">
        <v>13.27</v>
      </c>
      <c r="N42" t="n">
        <v>13.51</v>
      </c>
      <c r="O42" t="n">
        <v>13.4</v>
      </c>
      <c r="P42" t="n">
        <v>13.21</v>
      </c>
      <c r="Q42" t="n">
        <v>13.22</v>
      </c>
      <c r="R42" t="n">
        <v>13.46</v>
      </c>
      <c r="S42" t="n">
        <v>14.31</v>
      </c>
      <c r="T42" t="n">
        <v>16.25</v>
      </c>
      <c r="U42" t="n">
        <v>17.4</v>
      </c>
      <c r="V42" t="n">
        <v>16.02</v>
      </c>
      <c r="W42" t="n">
        <v>13.75</v>
      </c>
    </row>
    <row r="43">
      <c r="A43" s="5" t="inlineStr">
        <is>
          <t>Buchwert je Aktie</t>
        </is>
      </c>
      <c r="B43" s="5" t="inlineStr">
        <is>
          <t>Book value per share</t>
        </is>
      </c>
      <c r="C43" t="n">
        <v>4.4</v>
      </c>
      <c r="D43" t="n">
        <v>3.86</v>
      </c>
      <c r="E43" t="n">
        <v>4.54</v>
      </c>
      <c r="F43" t="n">
        <v>5.45</v>
      </c>
      <c r="G43" t="n">
        <v>5.15</v>
      </c>
      <c r="H43" t="n">
        <v>4.55</v>
      </c>
      <c r="I43" t="n">
        <v>4.78</v>
      </c>
      <c r="J43" t="n">
        <v>5.05</v>
      </c>
      <c r="K43" t="n">
        <v>4.76</v>
      </c>
      <c r="L43" t="n">
        <v>4.83</v>
      </c>
      <c r="M43" t="n">
        <v>4.02</v>
      </c>
      <c r="N43" t="n">
        <v>3.32</v>
      </c>
      <c r="O43" t="n">
        <v>4.13</v>
      </c>
      <c r="P43" t="n">
        <v>3.74</v>
      </c>
      <c r="Q43" t="n">
        <v>2.79</v>
      </c>
      <c r="R43" t="n">
        <v>1.84</v>
      </c>
      <c r="S43" t="n">
        <v>1.97</v>
      </c>
      <c r="T43" t="n">
        <v>1.96</v>
      </c>
      <c r="U43" t="n">
        <v>2.4</v>
      </c>
      <c r="V43" t="n">
        <v>2.72</v>
      </c>
      <c r="W43" t="inlineStr">
        <is>
          <t>-</t>
        </is>
      </c>
    </row>
    <row r="44">
      <c r="A44" s="5" t="inlineStr">
        <is>
          <t>Cashflow je Aktie</t>
        </is>
      </c>
      <c r="B44" s="5" t="inlineStr">
        <is>
          <t>Cashflow per share</t>
        </is>
      </c>
      <c r="C44" t="n">
        <v>2.7</v>
      </c>
      <c r="D44" t="n">
        <v>2.25</v>
      </c>
      <c r="E44" t="n">
        <v>2.43</v>
      </c>
      <c r="F44" t="n">
        <v>2.35</v>
      </c>
      <c r="G44" t="n">
        <v>2.44</v>
      </c>
      <c r="H44" t="n">
        <v>1.85</v>
      </c>
      <c r="I44" t="n">
        <v>2.1</v>
      </c>
      <c r="J44" t="n">
        <v>2.28</v>
      </c>
      <c r="K44" t="n">
        <v>1.82</v>
      </c>
      <c r="L44" t="n">
        <v>1.83</v>
      </c>
      <c r="M44" t="n">
        <v>1.92</v>
      </c>
      <c r="N44" t="n">
        <v>1.29</v>
      </c>
      <c r="O44" t="n">
        <v>1.29</v>
      </c>
      <c r="P44" t="n">
        <v>1.5</v>
      </c>
      <c r="Q44" t="n">
        <v>1.45</v>
      </c>
      <c r="R44" t="n">
        <v>2.28</v>
      </c>
      <c r="S44" t="n">
        <v>2.26</v>
      </c>
      <c r="T44" t="n">
        <v>2.63</v>
      </c>
      <c r="U44" t="n">
        <v>2.5</v>
      </c>
      <c r="V44" t="inlineStr">
        <is>
          <t>-</t>
        </is>
      </c>
      <c r="W44" t="inlineStr">
        <is>
          <t>-</t>
        </is>
      </c>
    </row>
    <row r="45">
      <c r="A45" s="5" t="inlineStr">
        <is>
          <t>Bilanzsumme je Aktie</t>
        </is>
      </c>
      <c r="B45" s="5" t="inlineStr">
        <is>
          <t>Total assets per share</t>
        </is>
      </c>
      <c r="C45" t="n">
        <v>21.6</v>
      </c>
      <c r="D45" t="n">
        <v>19.82</v>
      </c>
      <c r="E45" t="n">
        <v>20.09</v>
      </c>
      <c r="F45" t="n">
        <v>18.81</v>
      </c>
      <c r="G45" t="n">
        <v>17.43</v>
      </c>
      <c r="H45" t="n">
        <v>16.01</v>
      </c>
      <c r="I45" t="n">
        <v>15.17</v>
      </c>
      <c r="J45" t="n">
        <v>15.39</v>
      </c>
      <c r="K45" t="n">
        <v>15.84</v>
      </c>
      <c r="L45" t="n">
        <v>13.72</v>
      </c>
      <c r="M45" t="n">
        <v>12.34</v>
      </c>
      <c r="N45" t="n">
        <v>7.45</v>
      </c>
      <c r="O45" t="n">
        <v>7.91</v>
      </c>
      <c r="P45" t="n">
        <v>7.73</v>
      </c>
      <c r="Q45" t="n">
        <v>8.039999999999999</v>
      </c>
      <c r="R45" t="n">
        <v>6.43</v>
      </c>
      <c r="S45" t="n">
        <v>6.96</v>
      </c>
      <c r="T45" t="n">
        <v>8</v>
      </c>
      <c r="U45" t="n">
        <v>9.92</v>
      </c>
      <c r="V45" t="n">
        <v>9.76</v>
      </c>
      <c r="W45" t="inlineStr">
        <is>
          <t>-</t>
        </is>
      </c>
    </row>
    <row r="46">
      <c r="A46" s="5" t="inlineStr">
        <is>
          <t>Personal am Ende des Jahres</t>
        </is>
      </c>
      <c r="B46" s="5" t="inlineStr">
        <is>
          <t>Staff at the end of year</t>
        </is>
      </c>
      <c r="C46" t="n">
        <v>153000</v>
      </c>
      <c r="D46" t="n">
        <v>158000</v>
      </c>
      <c r="E46" t="n">
        <v>165000</v>
      </c>
      <c r="F46" t="n">
        <v>169000</v>
      </c>
      <c r="G46" t="n">
        <v>169000</v>
      </c>
      <c r="H46" t="n">
        <v>173000</v>
      </c>
      <c r="I46" t="n">
        <v>174000</v>
      </c>
      <c r="J46" t="n">
        <v>172000</v>
      </c>
      <c r="K46" t="n">
        <v>171000</v>
      </c>
      <c r="L46" t="n">
        <v>167000</v>
      </c>
      <c r="M46" t="n">
        <v>163000</v>
      </c>
      <c r="N46" t="n">
        <v>174000</v>
      </c>
      <c r="O46" t="n">
        <v>174000</v>
      </c>
      <c r="P46" t="n">
        <v>179000</v>
      </c>
      <c r="Q46" t="n">
        <v>206000</v>
      </c>
      <c r="R46" t="n">
        <v>227000</v>
      </c>
      <c r="S46" t="n">
        <v>240000</v>
      </c>
      <c r="T46" t="n">
        <v>258000</v>
      </c>
      <c r="U46" t="n">
        <v>265000</v>
      </c>
      <c r="V46" t="n">
        <v>295000</v>
      </c>
      <c r="W46" t="n">
        <v>246000</v>
      </c>
    </row>
    <row r="47">
      <c r="A47" s="5" t="inlineStr">
        <is>
          <t>Personalaufwand in Mio. EUR</t>
        </is>
      </c>
      <c r="B47" s="5" t="inlineStr">
        <is>
          <t>Personnel expenses in M</t>
        </is>
      </c>
      <c r="C47" t="n">
        <v>6390</v>
      </c>
      <c r="D47" t="n">
        <v>6552</v>
      </c>
      <c r="E47" t="n">
        <v>6712</v>
      </c>
      <c r="F47" t="n">
        <v>6523</v>
      </c>
      <c r="G47" t="n">
        <v>6555</v>
      </c>
      <c r="H47" t="n">
        <v>6054</v>
      </c>
      <c r="I47" t="n">
        <v>6194</v>
      </c>
      <c r="J47" t="n">
        <v>6291</v>
      </c>
      <c r="K47" t="n">
        <v>5345</v>
      </c>
      <c r="L47" t="n">
        <v>5599</v>
      </c>
      <c r="M47" t="n">
        <v>5223</v>
      </c>
      <c r="N47" t="n">
        <v>5274</v>
      </c>
      <c r="O47" t="n">
        <v>5537</v>
      </c>
      <c r="P47" t="n">
        <v>5355</v>
      </c>
      <c r="Q47" t="n">
        <v>5922</v>
      </c>
      <c r="R47" t="n">
        <v>5975</v>
      </c>
      <c r="S47" t="n">
        <v>6225</v>
      </c>
      <c r="T47" t="n">
        <v>7008</v>
      </c>
      <c r="U47" t="n">
        <v>7131</v>
      </c>
      <c r="V47" t="n">
        <v>6905</v>
      </c>
      <c r="W47" t="inlineStr">
        <is>
          <t>-</t>
        </is>
      </c>
    </row>
    <row r="48">
      <c r="A48" s="5" t="inlineStr">
        <is>
          <t>Aufwand je Mitarbeiter in EUR</t>
        </is>
      </c>
      <c r="B48" s="5" t="inlineStr">
        <is>
          <t>Effort per employee</t>
        </is>
      </c>
      <c r="C48" t="n">
        <v>41765</v>
      </c>
      <c r="D48" t="n">
        <v>41468</v>
      </c>
      <c r="E48" t="n">
        <v>40679</v>
      </c>
      <c r="F48" t="n">
        <v>38598</v>
      </c>
      <c r="G48" t="n">
        <v>38787</v>
      </c>
      <c r="H48" t="n">
        <v>34994</v>
      </c>
      <c r="I48" t="n">
        <v>35598</v>
      </c>
      <c r="J48" t="n">
        <v>36576</v>
      </c>
      <c r="K48" t="n">
        <v>31257</v>
      </c>
      <c r="L48" t="n">
        <v>33527</v>
      </c>
      <c r="M48" t="n">
        <v>32043</v>
      </c>
      <c r="N48" t="n">
        <v>30310</v>
      </c>
      <c r="O48" t="n">
        <v>31822</v>
      </c>
      <c r="P48" t="n">
        <v>29916</v>
      </c>
      <c r="Q48" t="n">
        <v>28748</v>
      </c>
      <c r="R48" t="n">
        <v>26322</v>
      </c>
      <c r="S48" t="n">
        <v>25938</v>
      </c>
      <c r="T48" t="n">
        <v>27163</v>
      </c>
      <c r="U48" t="n">
        <v>26909</v>
      </c>
      <c r="V48" t="n">
        <v>23407</v>
      </c>
      <c r="W48" t="inlineStr">
        <is>
          <t>-</t>
        </is>
      </c>
    </row>
    <row r="49">
      <c r="A49" s="5" t="inlineStr">
        <is>
          <t>Umsatz je Aktie</t>
        </is>
      </c>
      <c r="B49" s="5" t="inlineStr">
        <is>
          <t>Revenue per share</t>
        </is>
      </c>
      <c r="C49" t="n">
        <v>339739</v>
      </c>
      <c r="D49" t="n">
        <v>322671</v>
      </c>
      <c r="E49" t="n">
        <v>325545</v>
      </c>
      <c r="F49" t="n">
        <v>311911</v>
      </c>
      <c r="G49" t="n">
        <v>315219</v>
      </c>
      <c r="H49" t="n">
        <v>279977</v>
      </c>
      <c r="I49" t="n">
        <v>285564</v>
      </c>
      <c r="J49" t="n">
        <v>296671</v>
      </c>
      <c r="K49" t="n">
        <v>271737</v>
      </c>
      <c r="L49" t="n">
        <v>265042</v>
      </c>
      <c r="M49" t="n">
        <v>244312</v>
      </c>
      <c r="N49" t="n">
        <v>232890</v>
      </c>
      <c r="O49" t="n">
        <v>230959</v>
      </c>
      <c r="P49" t="n">
        <v>221463</v>
      </c>
      <c r="Q49" t="n">
        <v>192582</v>
      </c>
      <c r="R49" t="n">
        <v>177823</v>
      </c>
      <c r="S49" t="n">
        <v>178925</v>
      </c>
      <c r="T49" t="n">
        <v>188992</v>
      </c>
      <c r="U49" t="n">
        <v>197003</v>
      </c>
      <c r="V49" t="n">
        <v>162935</v>
      </c>
      <c r="W49" t="n">
        <v>167731</v>
      </c>
    </row>
    <row r="50">
      <c r="A50" s="5" t="inlineStr">
        <is>
          <t>Bruttoergebnis je Mitarbeiter in EUR</t>
        </is>
      </c>
      <c r="B50" s="5" t="inlineStr">
        <is>
          <t>Gross Profit per employee</t>
        </is>
      </c>
      <c r="C50" t="inlineStr">
        <is>
          <t>-</t>
        </is>
      </c>
      <c r="D50" t="inlineStr">
        <is>
          <t>-</t>
        </is>
      </c>
      <c r="E50" t="inlineStr">
        <is>
          <t>-</t>
        </is>
      </c>
      <c r="F50" t="inlineStr">
        <is>
          <t>-</t>
        </is>
      </c>
      <c r="G50" t="inlineStr">
        <is>
          <t>-</t>
        </is>
      </c>
      <c r="H50" t="inlineStr">
        <is>
          <t>-</t>
        </is>
      </c>
      <c r="I50" t="inlineStr">
        <is>
          <t>-</t>
        </is>
      </c>
      <c r="J50" t="inlineStr">
        <is>
          <t>-</t>
        </is>
      </c>
      <c r="K50" t="inlineStr">
        <is>
          <t>-</t>
        </is>
      </c>
      <c r="L50" t="inlineStr">
        <is>
          <t>-</t>
        </is>
      </c>
      <c r="M50" t="inlineStr">
        <is>
          <t>-</t>
        </is>
      </c>
      <c r="N50" t="inlineStr">
        <is>
          <t>-</t>
        </is>
      </c>
      <c r="O50" t="inlineStr">
        <is>
          <t>-</t>
        </is>
      </c>
      <c r="P50" t="inlineStr">
        <is>
          <t>-</t>
        </is>
      </c>
      <c r="Q50" t="inlineStr">
        <is>
          <t>-</t>
        </is>
      </c>
      <c r="R50" t="inlineStr">
        <is>
          <t>-</t>
        </is>
      </c>
      <c r="S50" t="inlineStr">
        <is>
          <t>-</t>
        </is>
      </c>
      <c r="T50" t="inlineStr">
        <is>
          <t>-</t>
        </is>
      </c>
      <c r="U50" t="inlineStr">
        <is>
          <t>-</t>
        </is>
      </c>
      <c r="V50" t="inlineStr">
        <is>
          <t>-</t>
        </is>
      </c>
      <c r="W50" t="inlineStr">
        <is>
          <t>-</t>
        </is>
      </c>
    </row>
    <row r="51">
      <c r="A51" s="5" t="inlineStr">
        <is>
          <t>Gewinn je Mitarbeiter in EUR</t>
        </is>
      </c>
      <c r="B51" s="5" t="inlineStr">
        <is>
          <t>Earnings per employee</t>
        </is>
      </c>
      <c r="C51" t="n">
        <v>36765</v>
      </c>
      <c r="D51" t="n">
        <v>59424</v>
      </c>
      <c r="E51" t="n">
        <v>36685</v>
      </c>
      <c r="F51" t="n">
        <v>30675</v>
      </c>
      <c r="G51" t="n">
        <v>29047</v>
      </c>
      <c r="H51" t="n">
        <v>29890</v>
      </c>
      <c r="I51" t="n">
        <v>27828</v>
      </c>
      <c r="J51" t="n">
        <v>26047</v>
      </c>
      <c r="K51" t="n">
        <v>24866</v>
      </c>
      <c r="L51" t="n">
        <v>25413</v>
      </c>
      <c r="M51" t="n">
        <v>20675</v>
      </c>
      <c r="N51" t="n">
        <v>28891</v>
      </c>
      <c r="O51" t="n">
        <v>22345</v>
      </c>
      <c r="P51" t="n">
        <v>26508</v>
      </c>
      <c r="Q51" t="n">
        <v>18282</v>
      </c>
      <c r="R51" t="n">
        <v>8264</v>
      </c>
      <c r="S51" t="n">
        <v>11508</v>
      </c>
      <c r="T51" t="n">
        <v>8252</v>
      </c>
      <c r="U51" t="n">
        <v>6936</v>
      </c>
      <c r="V51" t="n">
        <v>3746</v>
      </c>
      <c r="W51" t="n">
        <v>11264</v>
      </c>
    </row>
    <row r="52">
      <c r="A52" s="5" t="inlineStr">
        <is>
          <t>KGV (Kurs/Gewinn)</t>
        </is>
      </c>
      <c r="B52" s="5" t="inlineStr">
        <is>
          <t>PE (price/earnings)</t>
        </is>
      </c>
      <c r="C52" t="n">
        <v>23.8</v>
      </c>
      <c r="D52" t="n">
        <v>13.5</v>
      </c>
      <c r="E52" t="n">
        <v>21.7</v>
      </c>
      <c r="F52" t="n">
        <v>21.4</v>
      </c>
      <c r="G52" t="n">
        <v>23.2</v>
      </c>
      <c r="H52" t="n">
        <v>17.9</v>
      </c>
      <c r="I52" t="n">
        <v>17.1</v>
      </c>
      <c r="J52" t="n">
        <v>18.2</v>
      </c>
      <c r="K52" t="n">
        <v>17.6</v>
      </c>
      <c r="L52" t="n">
        <v>15.4</v>
      </c>
      <c r="M52" t="n">
        <v>18.8</v>
      </c>
      <c r="N52" t="n">
        <v>9.699999999999999</v>
      </c>
      <c r="O52" t="n">
        <v>18.6</v>
      </c>
      <c r="P52" t="n">
        <v>12.6</v>
      </c>
      <c r="Q52" t="n">
        <v>14.9</v>
      </c>
      <c r="R52" t="n">
        <v>25.7</v>
      </c>
      <c r="S52" t="n">
        <v>18.4</v>
      </c>
      <c r="T52" t="n">
        <v>27.4</v>
      </c>
      <c r="U52" t="n">
        <v>36</v>
      </c>
      <c r="V52" t="n">
        <v>62.6</v>
      </c>
      <c r="W52" t="n">
        <v>21.1</v>
      </c>
    </row>
    <row r="53">
      <c r="A53" s="5" t="inlineStr">
        <is>
          <t>KUV (Kurs/Umsatz)</t>
        </is>
      </c>
      <c r="B53" s="5" t="inlineStr">
        <is>
          <t>PS (price/sales)</t>
        </is>
      </c>
      <c r="C53" t="n">
        <v>2.96</v>
      </c>
      <c r="D53" t="n">
        <v>2.79</v>
      </c>
      <c r="E53" t="n">
        <v>2.62</v>
      </c>
      <c r="F53" t="n">
        <v>2.23</v>
      </c>
      <c r="G53" t="n">
        <v>2.26</v>
      </c>
      <c r="H53" t="n">
        <v>2.02</v>
      </c>
      <c r="I53" t="n">
        <v>1.76</v>
      </c>
      <c r="J53" t="n">
        <v>1.69</v>
      </c>
      <c r="K53" t="n">
        <v>1.72</v>
      </c>
      <c r="L53" t="n">
        <v>1.58</v>
      </c>
      <c r="M53" t="n">
        <v>1.71</v>
      </c>
      <c r="N53" t="n">
        <v>1.28</v>
      </c>
      <c r="O53" t="n">
        <v>1.88</v>
      </c>
      <c r="P53" t="n">
        <v>1.58</v>
      </c>
      <c r="Q53" t="n">
        <v>1.46</v>
      </c>
      <c r="R53" t="n">
        <v>1.22</v>
      </c>
      <c r="S53" t="n">
        <v>1.21</v>
      </c>
      <c r="T53" t="n">
        <v>1.2</v>
      </c>
      <c r="U53" t="n">
        <v>1.26</v>
      </c>
      <c r="V53" t="n">
        <v>1.41</v>
      </c>
      <c r="W53" t="n">
        <v>1.35</v>
      </c>
    </row>
    <row r="54">
      <c r="A54" s="5" t="inlineStr">
        <is>
          <t>KBV (Kurs/Buchwert)</t>
        </is>
      </c>
      <c r="B54" s="5" t="inlineStr">
        <is>
          <t>PB (price/book value)</t>
        </is>
      </c>
      <c r="C54" t="n">
        <v>11.65</v>
      </c>
      <c r="D54" t="n">
        <v>12.29</v>
      </c>
      <c r="E54" t="n">
        <v>10.34</v>
      </c>
      <c r="F54" t="n">
        <v>7.18</v>
      </c>
      <c r="G54" t="n">
        <v>7.79</v>
      </c>
      <c r="H54" t="n">
        <v>7.17</v>
      </c>
      <c r="I54" t="n">
        <v>6.12</v>
      </c>
      <c r="J54" t="n">
        <v>5.71</v>
      </c>
      <c r="K54" t="n">
        <v>5.58</v>
      </c>
      <c r="L54" t="n">
        <v>4.83</v>
      </c>
      <c r="M54" t="n">
        <v>5.65</v>
      </c>
      <c r="N54" t="n">
        <v>5.23</v>
      </c>
      <c r="O54" t="n">
        <v>6.09</v>
      </c>
      <c r="P54" t="n">
        <v>5.58</v>
      </c>
      <c r="Q54" t="n">
        <v>6.92</v>
      </c>
      <c r="R54" t="n">
        <v>8.91</v>
      </c>
      <c r="S54" t="n">
        <v>8.76</v>
      </c>
      <c r="T54" t="n">
        <v>9.960000000000001</v>
      </c>
      <c r="U54" t="n">
        <v>9.15</v>
      </c>
      <c r="V54" t="n">
        <v>8.27</v>
      </c>
      <c r="W54" t="inlineStr">
        <is>
          <t>-</t>
        </is>
      </c>
    </row>
    <row r="55">
      <c r="A55" s="5" t="inlineStr">
        <is>
          <t>KCV (Kurs/Cashflow)</t>
        </is>
      </c>
      <c r="B55" s="5" t="inlineStr">
        <is>
          <t>PC (price/cashflow)</t>
        </is>
      </c>
      <c r="C55" t="n">
        <v>18.95</v>
      </c>
      <c r="D55" t="n">
        <v>21.07</v>
      </c>
      <c r="E55" t="n">
        <v>19.32</v>
      </c>
      <c r="F55" t="n">
        <v>16.65</v>
      </c>
      <c r="G55" t="n">
        <v>16.41</v>
      </c>
      <c r="H55" t="n">
        <v>17.67</v>
      </c>
      <c r="I55" t="n">
        <v>13.95</v>
      </c>
      <c r="J55" t="n">
        <v>12.65</v>
      </c>
      <c r="K55" t="n">
        <v>14.62</v>
      </c>
      <c r="L55" t="n">
        <v>12.74</v>
      </c>
      <c r="M55" t="n">
        <v>11.8</v>
      </c>
      <c r="N55" t="n">
        <v>13.44</v>
      </c>
      <c r="O55" t="n">
        <v>19.47</v>
      </c>
      <c r="P55" t="n">
        <v>13.88</v>
      </c>
      <c r="Q55" t="n">
        <v>13.29</v>
      </c>
      <c r="R55" t="n">
        <v>7.2</v>
      </c>
      <c r="S55" t="n">
        <v>7.65</v>
      </c>
      <c r="T55" t="n">
        <v>7.41</v>
      </c>
      <c r="U55" t="n">
        <v>8.779999999999999</v>
      </c>
      <c r="V55" t="inlineStr">
        <is>
          <t>-</t>
        </is>
      </c>
      <c r="W55" t="inlineStr">
        <is>
          <t>-</t>
        </is>
      </c>
    </row>
    <row r="56">
      <c r="A56" s="5" t="inlineStr">
        <is>
          <t>Dividendenrendite in %</t>
        </is>
      </c>
      <c r="B56" s="5" t="inlineStr">
        <is>
          <t>Dividend Yield in %</t>
        </is>
      </c>
      <c r="C56" t="n">
        <v>3.16</v>
      </c>
      <c r="D56" t="n">
        <v>3.21</v>
      </c>
      <c r="E56" t="n">
        <v>2.98</v>
      </c>
      <c r="F56" t="n">
        <v>3.22</v>
      </c>
      <c r="G56" t="n">
        <v>2.97</v>
      </c>
      <c r="H56" t="n">
        <v>3.43</v>
      </c>
      <c r="I56" t="n">
        <v>3.59</v>
      </c>
      <c r="J56" t="n">
        <v>3.36</v>
      </c>
      <c r="K56" t="n">
        <v>3.39</v>
      </c>
      <c r="L56" t="n">
        <v>3.56</v>
      </c>
      <c r="M56" t="n">
        <v>2.03</v>
      </c>
      <c r="N56" t="n">
        <v>4.44</v>
      </c>
      <c r="O56" t="n">
        <v>2.98</v>
      </c>
      <c r="P56" t="n">
        <v>4.6</v>
      </c>
      <c r="Q56" t="n">
        <v>3.42</v>
      </c>
      <c r="R56" t="n">
        <v>3.83</v>
      </c>
      <c r="S56" t="n">
        <v>3.36</v>
      </c>
      <c r="T56" t="n">
        <v>2.93</v>
      </c>
      <c r="U56" t="n">
        <v>2.37</v>
      </c>
      <c r="V56" t="n">
        <v>2.13</v>
      </c>
      <c r="W56" t="n">
        <v>2.26</v>
      </c>
    </row>
    <row r="57">
      <c r="A57" s="5" t="inlineStr">
        <is>
          <t>Gewinnrendite in %</t>
        </is>
      </c>
      <c r="B57" s="5" t="inlineStr">
        <is>
          <t>Return on profit in %</t>
        </is>
      </c>
      <c r="C57" t="n">
        <v>4.2</v>
      </c>
      <c r="D57" t="n">
        <v>7.4</v>
      </c>
      <c r="E57" t="n">
        <v>4.6</v>
      </c>
      <c r="F57" t="n">
        <v>4.7</v>
      </c>
      <c r="G57" t="n">
        <v>4.3</v>
      </c>
      <c r="H57" t="n">
        <v>5.6</v>
      </c>
      <c r="I57" t="n">
        <v>5.8</v>
      </c>
      <c r="J57" t="n">
        <v>5.5</v>
      </c>
      <c r="K57" t="n">
        <v>5.7</v>
      </c>
      <c r="L57" t="n">
        <v>6.5</v>
      </c>
      <c r="M57" t="n">
        <v>5.3</v>
      </c>
      <c r="N57" t="n">
        <v>10.3</v>
      </c>
      <c r="O57" t="n">
        <v>5.4</v>
      </c>
      <c r="P57" t="n">
        <v>7.9</v>
      </c>
      <c r="Q57" t="n">
        <v>6.7</v>
      </c>
      <c r="R57" t="n">
        <v>3.9</v>
      </c>
      <c r="S57" t="n">
        <v>5.4</v>
      </c>
      <c r="T57" t="n">
        <v>3.6</v>
      </c>
      <c r="U57" t="n">
        <v>2.8</v>
      </c>
      <c r="V57" t="n">
        <v>1.6</v>
      </c>
      <c r="W57" t="n">
        <v>4.7</v>
      </c>
    </row>
    <row r="58">
      <c r="A58" s="5" t="inlineStr">
        <is>
          <t>Eigenkapitalrendite in %</t>
        </is>
      </c>
      <c r="B58" s="5" t="inlineStr">
        <is>
          <t>Return on Equity in %</t>
        </is>
      </c>
      <c r="C58" t="n">
        <v>42.64</v>
      </c>
      <c r="D58" t="n">
        <v>81.14</v>
      </c>
      <c r="E58" t="n">
        <v>44.41</v>
      </c>
      <c r="F58" t="n">
        <v>31.7</v>
      </c>
      <c r="G58" t="n">
        <v>31.8</v>
      </c>
      <c r="H58" t="n">
        <v>37.88</v>
      </c>
      <c r="I58" t="n">
        <v>33.76</v>
      </c>
      <c r="J58" t="n">
        <v>29.55</v>
      </c>
      <c r="K58" t="n">
        <v>29.75</v>
      </c>
      <c r="L58" t="n">
        <v>29.3</v>
      </c>
      <c r="M58" t="n">
        <v>27.93</v>
      </c>
      <c r="N58" t="n">
        <v>50.53</v>
      </c>
      <c r="O58" t="n">
        <v>31.39</v>
      </c>
      <c r="P58" t="n">
        <v>42.25</v>
      </c>
      <c r="Q58" t="n">
        <v>45.04</v>
      </c>
      <c r="R58" t="n">
        <v>33.9</v>
      </c>
      <c r="S58" t="n">
        <v>46.66</v>
      </c>
      <c r="T58" t="n">
        <v>36.29</v>
      </c>
      <c r="U58" t="n">
        <v>25.55</v>
      </c>
      <c r="V58" t="n">
        <v>13.53</v>
      </c>
      <c r="W58" t="inlineStr">
        <is>
          <t>-</t>
        </is>
      </c>
    </row>
    <row r="59">
      <c r="A59" s="5" t="inlineStr">
        <is>
          <t>Umsatzrendite in %</t>
        </is>
      </c>
      <c r="B59" s="5" t="inlineStr">
        <is>
          <t>Return on sales in %</t>
        </is>
      </c>
      <c r="C59" t="n">
        <v>10.82</v>
      </c>
      <c r="D59" t="n">
        <v>18.42</v>
      </c>
      <c r="E59" t="n">
        <v>11.27</v>
      </c>
      <c r="F59" t="n">
        <v>9.83</v>
      </c>
      <c r="G59" t="n">
        <v>9.210000000000001</v>
      </c>
      <c r="H59" t="n">
        <v>10.68</v>
      </c>
      <c r="I59" t="n">
        <v>9.720000000000001</v>
      </c>
      <c r="J59" t="n">
        <v>8.73</v>
      </c>
      <c r="K59" t="n">
        <v>9.15</v>
      </c>
      <c r="L59" t="n">
        <v>9.59</v>
      </c>
      <c r="M59" t="n">
        <v>8.460000000000001</v>
      </c>
      <c r="N59" t="n">
        <v>12.41</v>
      </c>
      <c r="O59" t="n">
        <v>9.67</v>
      </c>
      <c r="P59" t="n">
        <v>11.97</v>
      </c>
      <c r="Q59" t="n">
        <v>9.49</v>
      </c>
      <c r="R59" t="n">
        <v>4.65</v>
      </c>
      <c r="S59" t="n">
        <v>6.43</v>
      </c>
      <c r="T59" t="n">
        <v>4.37</v>
      </c>
      <c r="U59" t="n">
        <v>3.52</v>
      </c>
      <c r="V59" t="n">
        <v>2.3</v>
      </c>
      <c r="W59" t="n">
        <v>6.72</v>
      </c>
    </row>
    <row r="60">
      <c r="A60" s="5" t="inlineStr">
        <is>
          <t>Gesamtkapitalrendite in %</t>
        </is>
      </c>
      <c r="B60" s="5" t="inlineStr">
        <is>
          <t>Total Return on Investment in %</t>
        </is>
      </c>
      <c r="C60" t="n">
        <v>9.949999999999999</v>
      </c>
      <c r="D60" t="n">
        <v>16.6</v>
      </c>
      <c r="E60" t="n">
        <v>11.5</v>
      </c>
      <c r="F60" t="n">
        <v>10.18</v>
      </c>
      <c r="G60" t="n">
        <v>10.33</v>
      </c>
      <c r="H60" t="n">
        <v>11.76</v>
      </c>
      <c r="I60" t="n">
        <v>11.8</v>
      </c>
      <c r="J60" t="n">
        <v>10.56</v>
      </c>
      <c r="K60" t="n">
        <v>9.74</v>
      </c>
      <c r="L60" t="n">
        <v>11.27</v>
      </c>
      <c r="M60" t="n">
        <v>10.71</v>
      </c>
      <c r="N60" t="n">
        <v>23.65</v>
      </c>
      <c r="O60" t="n">
        <v>17.44</v>
      </c>
      <c r="P60" t="n">
        <v>23.57</v>
      </c>
      <c r="Q60" t="n">
        <v>18.17</v>
      </c>
      <c r="R60" t="n">
        <v>12.97</v>
      </c>
      <c r="S60" t="n">
        <v>17.27</v>
      </c>
      <c r="T60" t="n">
        <v>13.76</v>
      </c>
      <c r="U60" t="n">
        <v>11.71</v>
      </c>
      <c r="V60" t="n">
        <v>5.93</v>
      </c>
      <c r="W60" t="inlineStr">
        <is>
          <t>-</t>
        </is>
      </c>
    </row>
    <row r="61">
      <c r="A61" s="5" t="inlineStr">
        <is>
          <t>Return on Investment in %</t>
        </is>
      </c>
      <c r="B61" s="5" t="inlineStr">
        <is>
          <t>Return on Investment in %</t>
        </is>
      </c>
      <c r="C61" t="n">
        <v>8.68</v>
      </c>
      <c r="D61" t="n">
        <v>23.66</v>
      </c>
      <c r="E61" t="n">
        <v>16.31</v>
      </c>
      <c r="F61" t="n">
        <v>14.45</v>
      </c>
      <c r="G61" t="n">
        <v>15.21</v>
      </c>
      <c r="H61" t="n">
        <v>18.22</v>
      </c>
      <c r="I61" t="n">
        <v>17.21</v>
      </c>
      <c r="J61" t="n">
        <v>14.76</v>
      </c>
      <c r="K61" t="n">
        <v>14.37</v>
      </c>
      <c r="L61" t="n">
        <v>15.4</v>
      </c>
      <c r="M61" t="n">
        <v>13.26</v>
      </c>
      <c r="N61" t="n">
        <v>22.5</v>
      </c>
      <c r="O61" t="n">
        <v>16.38</v>
      </c>
      <c r="P61" t="n">
        <v>20.46</v>
      </c>
      <c r="Q61" t="n">
        <v>15.61</v>
      </c>
      <c r="R61" t="n">
        <v>9.720000000000001</v>
      </c>
      <c r="S61" t="n">
        <v>13.22</v>
      </c>
      <c r="T61" t="n">
        <v>8.869999999999999</v>
      </c>
      <c r="U61" t="n">
        <v>6.18</v>
      </c>
      <c r="V61" t="n">
        <v>3.77</v>
      </c>
      <c r="W61" t="inlineStr">
        <is>
          <t>-</t>
        </is>
      </c>
    </row>
    <row r="62">
      <c r="A62" s="5" t="inlineStr">
        <is>
          <t>Arbeitsintensität in %</t>
        </is>
      </c>
      <c r="B62" s="5" t="inlineStr">
        <is>
          <t>Work Intensity in %</t>
        </is>
      </c>
      <c r="C62" t="n">
        <v>25.35</v>
      </c>
      <c r="D62" t="n">
        <v>26.04</v>
      </c>
      <c r="E62" t="n">
        <v>28.17</v>
      </c>
      <c r="F62" t="n">
        <v>24.6</v>
      </c>
      <c r="G62" t="n">
        <v>24.26</v>
      </c>
      <c r="H62" t="n">
        <v>25.71</v>
      </c>
      <c r="I62" t="n">
        <v>26.63</v>
      </c>
      <c r="J62" t="n">
        <v>26.31</v>
      </c>
      <c r="K62" t="n">
        <v>30.08</v>
      </c>
      <c r="L62" t="n">
        <v>30.33</v>
      </c>
      <c r="M62" t="n">
        <v>29.21</v>
      </c>
      <c r="N62" t="n">
        <v>50.02</v>
      </c>
      <c r="O62" t="n">
        <v>41.81</v>
      </c>
      <c r="P62" t="n">
        <v>40.97</v>
      </c>
      <c r="Q62" t="n">
        <v>44.76</v>
      </c>
      <c r="R62" t="n">
        <v>62.49</v>
      </c>
      <c r="S62" t="n">
        <v>64.14</v>
      </c>
      <c r="T62" t="n">
        <v>67.55</v>
      </c>
      <c r="U62" t="n">
        <v>59.63</v>
      </c>
      <c r="V62" t="n">
        <v>68.92</v>
      </c>
      <c r="W62" t="inlineStr">
        <is>
          <t>-</t>
        </is>
      </c>
    </row>
    <row r="63">
      <c r="A63" s="5" t="inlineStr">
        <is>
          <t>Eigenkapitalquote in %</t>
        </is>
      </c>
      <c r="B63" s="5" t="inlineStr">
        <is>
          <t>Equity Ratio in %</t>
        </is>
      </c>
      <c r="C63" t="n">
        <v>20.36</v>
      </c>
      <c r="D63" t="n">
        <v>29.16</v>
      </c>
      <c r="E63" t="n">
        <v>36.73</v>
      </c>
      <c r="F63" t="n">
        <v>45.59</v>
      </c>
      <c r="G63" t="n">
        <v>47.83</v>
      </c>
      <c r="H63" t="n">
        <v>48.09</v>
      </c>
      <c r="I63" t="n">
        <v>50.99</v>
      </c>
      <c r="J63" t="n">
        <v>49.95</v>
      </c>
      <c r="K63" t="n">
        <v>48.31</v>
      </c>
      <c r="L63" t="n">
        <v>52.56</v>
      </c>
      <c r="M63" t="n">
        <v>47.47</v>
      </c>
      <c r="N63" t="n">
        <v>44.53</v>
      </c>
      <c r="O63" t="n">
        <v>52.17</v>
      </c>
      <c r="P63" t="n">
        <v>48.43</v>
      </c>
      <c r="Q63" t="n">
        <v>34.65</v>
      </c>
      <c r="R63" t="n">
        <v>28.67</v>
      </c>
      <c r="S63" t="n">
        <v>28.33</v>
      </c>
      <c r="T63" t="n">
        <v>24.45</v>
      </c>
      <c r="U63" t="n">
        <v>24.19</v>
      </c>
      <c r="V63" t="n">
        <v>27.9</v>
      </c>
      <c r="W63" t="inlineStr">
        <is>
          <t>-</t>
        </is>
      </c>
    </row>
    <row r="64">
      <c r="A64" s="5" t="inlineStr">
        <is>
          <t>Fremdkapitalquote in %</t>
        </is>
      </c>
      <c r="B64" s="5" t="inlineStr">
        <is>
          <t>Debt Ratio in %</t>
        </is>
      </c>
      <c r="C64" t="n">
        <v>79.64</v>
      </c>
      <c r="D64" t="n">
        <v>70.84</v>
      </c>
      <c r="E64" t="n">
        <v>63.27</v>
      </c>
      <c r="F64" t="n">
        <v>54.41</v>
      </c>
      <c r="G64" t="n">
        <v>52.17</v>
      </c>
      <c r="H64" t="n">
        <v>51.91</v>
      </c>
      <c r="I64" t="n">
        <v>49.01</v>
      </c>
      <c r="J64" t="n">
        <v>50.05</v>
      </c>
      <c r="K64" t="n">
        <v>51.69</v>
      </c>
      <c r="L64" t="n">
        <v>47.44</v>
      </c>
      <c r="M64" t="n">
        <v>52.53</v>
      </c>
      <c r="N64" t="n">
        <v>55.47</v>
      </c>
      <c r="O64" t="n">
        <v>47.83</v>
      </c>
      <c r="P64" t="n">
        <v>51.57</v>
      </c>
      <c r="Q64" t="n">
        <v>65.34999999999999</v>
      </c>
      <c r="R64" t="n">
        <v>71.33</v>
      </c>
      <c r="S64" t="n">
        <v>71.67</v>
      </c>
      <c r="T64" t="n">
        <v>75.55</v>
      </c>
      <c r="U64" t="n">
        <v>75.81</v>
      </c>
      <c r="V64" t="n">
        <v>72.09999999999999</v>
      </c>
      <c r="W64" t="inlineStr">
        <is>
          <t>-</t>
        </is>
      </c>
    </row>
    <row r="65">
      <c r="A65" s="5" t="inlineStr"/>
      <c r="B65" s="5" t="inlineStr"/>
    </row>
    <row r="66">
      <c r="A66" s="5" t="inlineStr">
        <is>
          <t>Kurzfristige Vermögensquote in %</t>
        </is>
      </c>
      <c r="B66" s="5" t="inlineStr">
        <is>
          <t>Current Assets Ratio in %</t>
        </is>
      </c>
      <c r="C66" t="n">
        <v>25.35</v>
      </c>
      <c r="D66" t="n">
        <v>26.04</v>
      </c>
      <c r="E66" t="n">
        <v>28.17</v>
      </c>
      <c r="F66" t="n">
        <v>24.6</v>
      </c>
      <c r="G66" t="n">
        <v>24.26</v>
      </c>
      <c r="H66" t="n">
        <v>25.71</v>
      </c>
      <c r="I66" t="n">
        <v>26.63</v>
      </c>
      <c r="J66" t="n">
        <v>26.31</v>
      </c>
      <c r="K66" t="n">
        <v>30.08</v>
      </c>
      <c r="L66" t="n">
        <v>30.33</v>
      </c>
      <c r="M66" t="n">
        <v>29.21</v>
      </c>
      <c r="N66" t="n">
        <v>50.02</v>
      </c>
      <c r="O66" t="n">
        <v>41.81</v>
      </c>
      <c r="P66" t="n">
        <v>40.97</v>
      </c>
      <c r="Q66" t="n">
        <v>44.76</v>
      </c>
      <c r="R66" t="n">
        <v>62.49</v>
      </c>
      <c r="S66" t="n">
        <v>64.14</v>
      </c>
      <c r="T66" t="n">
        <v>67.55</v>
      </c>
      <c r="U66" t="n">
        <v>59.63</v>
      </c>
      <c r="V66" t="n">
        <v>68.92</v>
      </c>
    </row>
    <row r="67">
      <c r="A67" s="5" t="inlineStr">
        <is>
          <t>Nettogewinn Marge in %</t>
        </is>
      </c>
      <c r="B67" s="5" t="inlineStr">
        <is>
          <t>Net Profit Marge in %</t>
        </is>
      </c>
      <c r="C67" t="n">
        <v>32458.17</v>
      </c>
      <c r="D67" t="n">
        <v>55261.92</v>
      </c>
      <c r="E67" t="n">
        <v>33796.76</v>
      </c>
      <c r="F67" t="n">
        <v>29504.84</v>
      </c>
      <c r="G67" t="n">
        <v>27640.77</v>
      </c>
      <c r="H67" t="n">
        <v>32018.58</v>
      </c>
      <c r="I67" t="n">
        <v>29168.67</v>
      </c>
      <c r="J67" t="n">
        <v>26183.52</v>
      </c>
      <c r="K67" t="n">
        <v>27449.97</v>
      </c>
      <c r="L67" t="n">
        <v>28772.88</v>
      </c>
      <c r="M67" t="n">
        <v>25395.63</v>
      </c>
      <c r="N67" t="n">
        <v>37209.47</v>
      </c>
      <c r="O67" t="n">
        <v>29014.93</v>
      </c>
      <c r="P67" t="n">
        <v>35919.76</v>
      </c>
      <c r="Q67" t="n">
        <v>28487.14</v>
      </c>
      <c r="R67" t="n">
        <v>13937.59</v>
      </c>
      <c r="S67" t="n">
        <v>19301.19</v>
      </c>
      <c r="T67" t="n">
        <v>13101.54</v>
      </c>
      <c r="U67" t="n">
        <v>10563.22</v>
      </c>
      <c r="V67" t="n">
        <v>6897.63</v>
      </c>
    </row>
    <row r="68">
      <c r="A68" s="5" t="inlineStr">
        <is>
          <t>Operative Ergebnis Marge in %</t>
        </is>
      </c>
      <c r="B68" s="5" t="inlineStr">
        <is>
          <t>EBIT Marge in %</t>
        </is>
      </c>
      <c r="C68" t="n">
        <v>50248.12</v>
      </c>
      <c r="D68" t="n">
        <v>73778.69</v>
      </c>
      <c r="E68" t="n">
        <v>49452.82</v>
      </c>
      <c r="F68" t="n">
        <v>44399.54</v>
      </c>
      <c r="G68" t="n">
        <v>42314.19</v>
      </c>
      <c r="H68" t="n">
        <v>49411.76</v>
      </c>
      <c r="I68" t="n">
        <v>45283.13</v>
      </c>
      <c r="J68" t="n">
        <v>40847.46</v>
      </c>
      <c r="K68" t="n">
        <v>41530.02</v>
      </c>
      <c r="L68" t="n">
        <v>42976.27</v>
      </c>
      <c r="M68" t="n">
        <v>37829.69</v>
      </c>
      <c r="N68" t="n">
        <v>53049.59</v>
      </c>
      <c r="O68" t="n">
        <v>39141.79</v>
      </c>
      <c r="P68" t="n">
        <v>40938.68</v>
      </c>
      <c r="Q68" t="n">
        <v>40196.67</v>
      </c>
      <c r="R68" t="n">
        <v>25668.65</v>
      </c>
      <c r="S68" t="n">
        <v>38637.32</v>
      </c>
      <c r="T68" t="n">
        <v>31538.46</v>
      </c>
      <c r="U68" t="n">
        <v>30218.39</v>
      </c>
      <c r="V68" t="n">
        <v>20967.54</v>
      </c>
    </row>
    <row r="69">
      <c r="A69" s="5" t="inlineStr">
        <is>
          <t>Vermögensumsschlag in %</t>
        </is>
      </c>
      <c r="B69" s="5" t="inlineStr">
        <is>
          <t>Asset Turnover in %</t>
        </is>
      </c>
      <c r="C69" t="n">
        <v>0.03</v>
      </c>
      <c r="D69" t="n">
        <v>0.03</v>
      </c>
      <c r="E69" t="n">
        <v>0.03</v>
      </c>
      <c r="F69" t="n">
        <v>0.03</v>
      </c>
      <c r="G69" t="n">
        <v>0.03</v>
      </c>
      <c r="H69" t="n">
        <v>0.03</v>
      </c>
      <c r="I69" t="n">
        <v>0.04</v>
      </c>
      <c r="J69" t="n">
        <v>0.04</v>
      </c>
      <c r="K69" t="n">
        <v>0.03</v>
      </c>
      <c r="L69" t="n">
        <v>0.04</v>
      </c>
      <c r="M69" t="n">
        <v>0.04</v>
      </c>
      <c r="N69" t="n">
        <v>0.06</v>
      </c>
      <c r="O69" t="n">
        <v>0.06</v>
      </c>
      <c r="P69" t="n">
        <v>0.06</v>
      </c>
      <c r="Q69" t="n">
        <v>0.05</v>
      </c>
      <c r="R69" t="n">
        <v>0.07000000000000001</v>
      </c>
      <c r="S69" t="n">
        <v>0.07000000000000001</v>
      </c>
      <c r="T69" t="n">
        <v>0.07000000000000001</v>
      </c>
      <c r="U69" t="n">
        <v>0.06</v>
      </c>
      <c r="V69" t="n">
        <v>0.05</v>
      </c>
    </row>
    <row r="70">
      <c r="A70" s="5" t="inlineStr">
        <is>
          <t>Langfristige Vermögensquote in %</t>
        </is>
      </c>
      <c r="B70" s="5" t="inlineStr">
        <is>
          <t>Non-Current Assets Ratio in %</t>
        </is>
      </c>
      <c r="C70" t="n">
        <v>74.65000000000001</v>
      </c>
      <c r="D70" t="n">
        <v>73.95999999999999</v>
      </c>
      <c r="E70" t="n">
        <v>71.83</v>
      </c>
      <c r="F70" t="n">
        <v>75.40000000000001</v>
      </c>
      <c r="G70" t="n">
        <v>75.73999999999999</v>
      </c>
      <c r="H70" t="n">
        <v>74.29000000000001</v>
      </c>
      <c r="I70" t="n">
        <v>73.37</v>
      </c>
      <c r="J70" t="n">
        <v>73.69</v>
      </c>
      <c r="K70" t="n">
        <v>69.92</v>
      </c>
      <c r="L70" t="n">
        <v>69.67</v>
      </c>
      <c r="M70" t="n">
        <v>70.79000000000001</v>
      </c>
      <c r="N70" t="n">
        <v>49.98</v>
      </c>
      <c r="O70" t="n">
        <v>58.19</v>
      </c>
      <c r="P70" t="n">
        <v>59.03</v>
      </c>
      <c r="Q70" t="n">
        <v>55.24</v>
      </c>
      <c r="R70" t="n">
        <v>37.51</v>
      </c>
      <c r="S70" t="n">
        <v>35.86</v>
      </c>
      <c r="T70" t="n">
        <v>32.45</v>
      </c>
      <c r="U70" t="n">
        <v>40.37</v>
      </c>
      <c r="V70" t="n">
        <v>31.08</v>
      </c>
    </row>
    <row r="71">
      <c r="A71" s="5" t="inlineStr">
        <is>
          <t>Gesamtkapitalrentabilität</t>
        </is>
      </c>
      <c r="B71" s="5" t="inlineStr">
        <is>
          <t>ROA Return on Assets in %</t>
        </is>
      </c>
      <c r="C71" t="n">
        <v>8.68</v>
      </c>
      <c r="D71" t="n">
        <v>15.79</v>
      </c>
      <c r="E71" t="n">
        <v>10.04</v>
      </c>
      <c r="F71" t="n">
        <v>9.19</v>
      </c>
      <c r="G71" t="n">
        <v>9.390000000000001</v>
      </c>
      <c r="H71" t="n">
        <v>10.77</v>
      </c>
      <c r="I71" t="n">
        <v>10.64</v>
      </c>
      <c r="J71" t="n">
        <v>9.699999999999999</v>
      </c>
      <c r="K71" t="n">
        <v>8.949999999999999</v>
      </c>
      <c r="L71" t="n">
        <v>10.31</v>
      </c>
      <c r="M71" t="n">
        <v>9.1</v>
      </c>
      <c r="N71" t="n">
        <v>22.5</v>
      </c>
      <c r="O71" t="n">
        <v>16.38</v>
      </c>
      <c r="P71" t="n">
        <v>20.46</v>
      </c>
      <c r="Q71" t="n">
        <v>15.61</v>
      </c>
      <c r="R71" t="n">
        <v>9.720000000000001</v>
      </c>
      <c r="S71" t="n">
        <v>13.22</v>
      </c>
      <c r="T71" t="n">
        <v>8.869999999999999</v>
      </c>
      <c r="U71" t="n">
        <v>6.18</v>
      </c>
      <c r="V71" t="n">
        <v>3.77</v>
      </c>
    </row>
    <row r="72">
      <c r="A72" s="5" t="inlineStr">
        <is>
          <t>Ertrag des eingesetzten Kapitals</t>
        </is>
      </c>
      <c r="B72" s="5" t="inlineStr">
        <is>
          <t>ROCE Return on Cap. Empl. in %</t>
        </is>
      </c>
      <c r="C72" t="n">
        <v>13.87</v>
      </c>
      <c r="D72" t="n">
        <v>21.82</v>
      </c>
      <c r="E72" t="n">
        <v>15.2</v>
      </c>
      <c r="F72" t="n">
        <v>14.34</v>
      </c>
      <c r="G72" t="n">
        <v>14.95</v>
      </c>
      <c r="H72" t="n">
        <v>17.34</v>
      </c>
      <c r="I72" t="n">
        <v>17.28</v>
      </c>
      <c r="J72" t="n">
        <v>15.83</v>
      </c>
      <c r="K72" t="n">
        <v>14.14</v>
      </c>
      <c r="L72" t="n">
        <v>16.19</v>
      </c>
      <c r="M72" t="n">
        <v>14.34</v>
      </c>
      <c r="N72" t="n">
        <v>35.25</v>
      </c>
      <c r="O72" t="n">
        <v>24.13</v>
      </c>
      <c r="P72" t="n">
        <v>25.53</v>
      </c>
      <c r="Q72" t="n">
        <v>24.02</v>
      </c>
      <c r="R72" t="n">
        <v>19.97</v>
      </c>
      <c r="S72" t="n">
        <v>29.27</v>
      </c>
      <c r="T72" t="n">
        <v>23.3</v>
      </c>
      <c r="U72" t="n">
        <v>18.95</v>
      </c>
      <c r="V72" t="n">
        <v>12.31</v>
      </c>
    </row>
    <row r="73">
      <c r="A73" s="5" t="inlineStr">
        <is>
          <t>Eigenkapital zu Anlagevermögen</t>
        </is>
      </c>
      <c r="B73" s="5" t="inlineStr">
        <is>
          <t>Equity to Fixed Assets in %</t>
        </is>
      </c>
      <c r="C73" t="n">
        <v>27.27</v>
      </c>
      <c r="D73" t="n">
        <v>26.31</v>
      </c>
      <c r="E73" t="n">
        <v>31.47</v>
      </c>
      <c r="F73" t="n">
        <v>38.44</v>
      </c>
      <c r="G73" t="n">
        <v>38.98</v>
      </c>
      <c r="H73" t="n">
        <v>38.26</v>
      </c>
      <c r="I73" t="n">
        <v>42.96</v>
      </c>
      <c r="J73" t="n">
        <v>44.56</v>
      </c>
      <c r="K73" t="n">
        <v>43.02</v>
      </c>
      <c r="L73" t="n">
        <v>50.5</v>
      </c>
      <c r="M73" t="n">
        <v>46.04</v>
      </c>
      <c r="N73" t="n">
        <v>89.08</v>
      </c>
      <c r="O73" t="n">
        <v>89.66</v>
      </c>
      <c r="P73" t="n">
        <v>82.05</v>
      </c>
      <c r="Q73" t="n">
        <v>62.72</v>
      </c>
      <c r="R73" t="n">
        <v>76.43000000000001</v>
      </c>
      <c r="S73" t="n">
        <v>79.01000000000001</v>
      </c>
      <c r="T73" t="n">
        <v>75.34</v>
      </c>
      <c r="U73" t="n">
        <v>59.91</v>
      </c>
      <c r="V73" t="n">
        <v>89.78</v>
      </c>
    </row>
    <row r="74">
      <c r="A74" s="5" t="inlineStr"/>
      <c r="B74" s="5" t="inlineStr"/>
    </row>
    <row r="75">
      <c r="A75" s="5" t="inlineStr">
        <is>
          <t>Operativer Cashflow</t>
        </is>
      </c>
      <c r="B75" s="5" t="inlineStr">
        <is>
          <t>Operating Cashflow in M</t>
        </is>
      </c>
      <c r="C75" t="n">
        <v>32499.25</v>
      </c>
      <c r="D75" t="n">
        <v>36135.05</v>
      </c>
      <c r="E75" t="n">
        <v>33133.8</v>
      </c>
      <c r="F75" t="n">
        <v>28554.75</v>
      </c>
      <c r="G75" t="n">
        <v>28143.15</v>
      </c>
      <c r="H75" t="n">
        <v>30304.05</v>
      </c>
      <c r="I75" t="n">
        <v>23924.25</v>
      </c>
      <c r="J75" t="n">
        <v>21694.75</v>
      </c>
      <c r="K75" t="n">
        <v>25073.3</v>
      </c>
      <c r="L75" t="n">
        <v>21849.1</v>
      </c>
      <c r="M75" t="n">
        <v>20237</v>
      </c>
      <c r="N75" t="n">
        <v>23049.6</v>
      </c>
      <c r="O75" t="n">
        <v>33391.05</v>
      </c>
      <c r="P75" t="n">
        <v>23804.2</v>
      </c>
      <c r="Q75" t="n">
        <v>22792.35</v>
      </c>
      <c r="R75" t="n">
        <v>12348</v>
      </c>
      <c r="S75" t="n">
        <v>13119.75</v>
      </c>
      <c r="T75" t="n">
        <v>12708.15</v>
      </c>
      <c r="U75" t="n">
        <v>15057.7</v>
      </c>
      <c r="V75" t="inlineStr">
        <is>
          <t>-</t>
        </is>
      </c>
    </row>
    <row r="76">
      <c r="A76" s="5" t="inlineStr">
        <is>
          <t>Aktienrückkauf</t>
        </is>
      </c>
      <c r="B76" s="5" t="inlineStr">
        <is>
          <t>Share Buyback in M</t>
        </is>
      </c>
      <c r="C76" t="n">
        <v>0</v>
      </c>
      <c r="D76" t="n">
        <v>0</v>
      </c>
      <c r="E76" t="n">
        <v>0</v>
      </c>
      <c r="F76" t="n">
        <v>0</v>
      </c>
      <c r="G76" t="n">
        <v>0</v>
      </c>
      <c r="H76" t="n">
        <v>0</v>
      </c>
      <c r="I76" t="n">
        <v>0</v>
      </c>
      <c r="J76" t="n">
        <v>0</v>
      </c>
      <c r="K76" t="n">
        <v>0</v>
      </c>
      <c r="L76" t="n">
        <v>0</v>
      </c>
      <c r="M76" t="n">
        <v>0</v>
      </c>
      <c r="N76" t="n">
        <v>0</v>
      </c>
      <c r="O76" t="n">
        <v>0</v>
      </c>
      <c r="P76" t="n">
        <v>0</v>
      </c>
      <c r="Q76" t="n">
        <v>0</v>
      </c>
      <c r="R76" t="n">
        <v>0</v>
      </c>
      <c r="S76" t="n">
        <v>0</v>
      </c>
      <c r="T76" t="n">
        <v>0</v>
      </c>
      <c r="U76" t="n">
        <v>0</v>
      </c>
      <c r="V76" t="n">
        <v>0</v>
      </c>
    </row>
    <row r="77">
      <c r="A77" s="5" t="inlineStr">
        <is>
          <t>Umsatzwachstum 1J in %</t>
        </is>
      </c>
      <c r="B77" s="5" t="inlineStr">
        <is>
          <t>Revenue Growth 1Y in %</t>
        </is>
      </c>
      <c r="C77" t="n">
        <v>2</v>
      </c>
      <c r="D77" t="n">
        <v>-5.14</v>
      </c>
      <c r="E77" t="n">
        <v>1.94</v>
      </c>
      <c r="F77" t="n">
        <v>-1.07</v>
      </c>
      <c r="G77" t="n">
        <v>9.970000000000001</v>
      </c>
      <c r="H77" t="n">
        <v>-2.71</v>
      </c>
      <c r="I77" t="n">
        <v>-2.98</v>
      </c>
      <c r="J77" t="n">
        <v>10.46</v>
      </c>
      <c r="K77" t="n">
        <v>5.02</v>
      </c>
      <c r="L77" t="n">
        <v>11.15</v>
      </c>
      <c r="M77" t="n">
        <v>-1.78</v>
      </c>
      <c r="N77" t="n">
        <v>0.82</v>
      </c>
      <c r="O77" t="n">
        <v>1.44</v>
      </c>
      <c r="P77" t="n">
        <v>-0.08</v>
      </c>
      <c r="Q77" t="n">
        <v>-1.78</v>
      </c>
      <c r="R77" t="n">
        <v>-5.94</v>
      </c>
      <c r="S77" t="n">
        <v>-11.94</v>
      </c>
      <c r="T77" t="n">
        <v>-6.61</v>
      </c>
      <c r="U77" t="n">
        <v>8.609999999999999</v>
      </c>
      <c r="V77" t="n">
        <v>16.51</v>
      </c>
    </row>
    <row r="78">
      <c r="A78" s="5" t="inlineStr">
        <is>
          <t>Umsatzwachstum 3J in %</t>
        </is>
      </c>
      <c r="B78" s="5" t="inlineStr">
        <is>
          <t>Revenue Growth 3Y in %</t>
        </is>
      </c>
      <c r="C78" t="n">
        <v>-0.4</v>
      </c>
      <c r="D78" t="n">
        <v>-1.42</v>
      </c>
      <c r="E78" t="n">
        <v>3.61</v>
      </c>
      <c r="F78" t="n">
        <v>2.06</v>
      </c>
      <c r="G78" t="n">
        <v>1.43</v>
      </c>
      <c r="H78" t="n">
        <v>1.59</v>
      </c>
      <c r="I78" t="n">
        <v>4.17</v>
      </c>
      <c r="J78" t="n">
        <v>8.880000000000001</v>
      </c>
      <c r="K78" t="n">
        <v>4.8</v>
      </c>
      <c r="L78" t="n">
        <v>3.4</v>
      </c>
      <c r="M78" t="n">
        <v>0.16</v>
      </c>
      <c r="N78" t="n">
        <v>0.73</v>
      </c>
      <c r="O78" t="n">
        <v>-0.14</v>
      </c>
      <c r="P78" t="n">
        <v>-2.6</v>
      </c>
      <c r="Q78" t="n">
        <v>-6.55</v>
      </c>
      <c r="R78" t="n">
        <v>-8.16</v>
      </c>
      <c r="S78" t="n">
        <v>-3.31</v>
      </c>
      <c r="T78" t="n">
        <v>6.17</v>
      </c>
      <c r="U78" t="inlineStr">
        <is>
          <t>-</t>
        </is>
      </c>
      <c r="V78" t="inlineStr">
        <is>
          <t>-</t>
        </is>
      </c>
    </row>
    <row r="79">
      <c r="A79" s="5" t="inlineStr">
        <is>
          <t>Umsatzwachstum 5J in %</t>
        </is>
      </c>
      <c r="B79" s="5" t="inlineStr">
        <is>
          <t>Revenue Growth 5Y in %</t>
        </is>
      </c>
      <c r="C79" t="n">
        <v>1.54</v>
      </c>
      <c r="D79" t="n">
        <v>0.6</v>
      </c>
      <c r="E79" t="n">
        <v>1.03</v>
      </c>
      <c r="F79" t="n">
        <v>2.73</v>
      </c>
      <c r="G79" t="n">
        <v>3.95</v>
      </c>
      <c r="H79" t="n">
        <v>4.19</v>
      </c>
      <c r="I79" t="n">
        <v>4.37</v>
      </c>
      <c r="J79" t="n">
        <v>5.13</v>
      </c>
      <c r="K79" t="n">
        <v>3.33</v>
      </c>
      <c r="L79" t="n">
        <v>2.31</v>
      </c>
      <c r="M79" t="n">
        <v>-0.28</v>
      </c>
      <c r="N79" t="n">
        <v>-1.11</v>
      </c>
      <c r="O79" t="n">
        <v>-3.66</v>
      </c>
      <c r="P79" t="n">
        <v>-5.27</v>
      </c>
      <c r="Q79" t="n">
        <v>-3.53</v>
      </c>
      <c r="R79" t="n">
        <v>0.13</v>
      </c>
      <c r="S79" t="inlineStr">
        <is>
          <t>-</t>
        </is>
      </c>
      <c r="T79" t="inlineStr">
        <is>
          <t>-</t>
        </is>
      </c>
      <c r="U79" t="inlineStr">
        <is>
          <t>-</t>
        </is>
      </c>
      <c r="V79" t="inlineStr">
        <is>
          <t>-</t>
        </is>
      </c>
    </row>
    <row r="80">
      <c r="A80" s="5" t="inlineStr">
        <is>
          <t>Umsatzwachstum 10J in %</t>
        </is>
      </c>
      <c r="B80" s="5" t="inlineStr">
        <is>
          <t>Revenue Growth 10Y in %</t>
        </is>
      </c>
      <c r="C80" t="n">
        <v>2.86</v>
      </c>
      <c r="D80" t="n">
        <v>2.49</v>
      </c>
      <c r="E80" t="n">
        <v>3.08</v>
      </c>
      <c r="F80" t="n">
        <v>3.03</v>
      </c>
      <c r="G80" t="n">
        <v>3.13</v>
      </c>
      <c r="H80" t="n">
        <v>1.96</v>
      </c>
      <c r="I80" t="n">
        <v>1.63</v>
      </c>
      <c r="J80" t="n">
        <v>0.74</v>
      </c>
      <c r="K80" t="n">
        <v>-0.97</v>
      </c>
      <c r="L80" t="n">
        <v>-0.61</v>
      </c>
      <c r="M80" t="n">
        <v>-0.07000000000000001</v>
      </c>
      <c r="N80" t="inlineStr">
        <is>
          <t>-</t>
        </is>
      </c>
      <c r="O80" t="inlineStr">
        <is>
          <t>-</t>
        </is>
      </c>
      <c r="P80" t="inlineStr">
        <is>
          <t>-</t>
        </is>
      </c>
      <c r="Q80" t="inlineStr">
        <is>
          <t>-</t>
        </is>
      </c>
      <c r="R80" t="inlineStr">
        <is>
          <t>-</t>
        </is>
      </c>
      <c r="S80" t="inlineStr">
        <is>
          <t>-</t>
        </is>
      </c>
      <c r="T80" t="inlineStr">
        <is>
          <t>-</t>
        </is>
      </c>
      <c r="U80" t="inlineStr">
        <is>
          <t>-</t>
        </is>
      </c>
      <c r="V80" t="inlineStr">
        <is>
          <t>-</t>
        </is>
      </c>
    </row>
    <row r="81">
      <c r="A81" s="5" t="inlineStr">
        <is>
          <t>Gewinnwachstum 1J in %</t>
        </is>
      </c>
      <c r="B81" s="5" t="inlineStr">
        <is>
          <t>Earnings Growth 1Y in %</t>
        </is>
      </c>
      <c r="C81" t="n">
        <v>-40.09</v>
      </c>
      <c r="D81" t="n">
        <v>55.11</v>
      </c>
      <c r="E81" t="n">
        <v>16.76</v>
      </c>
      <c r="F81" t="n">
        <v>5.6</v>
      </c>
      <c r="G81" t="n">
        <v>-5.07</v>
      </c>
      <c r="H81" t="n">
        <v>6.79</v>
      </c>
      <c r="I81" t="n">
        <v>8.08</v>
      </c>
      <c r="J81" t="n">
        <v>5.36</v>
      </c>
      <c r="K81" t="n">
        <v>0.19</v>
      </c>
      <c r="L81" t="n">
        <v>25.93</v>
      </c>
      <c r="M81" t="n">
        <v>-32.96</v>
      </c>
      <c r="N81" t="n">
        <v>29.3</v>
      </c>
      <c r="O81" t="n">
        <v>-18.06</v>
      </c>
      <c r="P81" t="n">
        <v>26</v>
      </c>
      <c r="Q81" t="n">
        <v>100.75</v>
      </c>
      <c r="R81" t="n">
        <v>-32.08</v>
      </c>
      <c r="S81" t="n">
        <v>29.73</v>
      </c>
      <c r="T81" t="n">
        <v>15.83</v>
      </c>
      <c r="U81" t="n">
        <v>66.33</v>
      </c>
      <c r="V81" t="n">
        <v>-60.12</v>
      </c>
    </row>
    <row r="82">
      <c r="A82" s="5" t="inlineStr">
        <is>
          <t>Gewinnwachstum 3J in %</t>
        </is>
      </c>
      <c r="B82" s="5" t="inlineStr">
        <is>
          <t>Earnings Growth 3Y in %</t>
        </is>
      </c>
      <c r="C82" t="n">
        <v>10.59</v>
      </c>
      <c r="D82" t="n">
        <v>25.82</v>
      </c>
      <c r="E82" t="n">
        <v>5.76</v>
      </c>
      <c r="F82" t="n">
        <v>2.44</v>
      </c>
      <c r="G82" t="n">
        <v>3.27</v>
      </c>
      <c r="H82" t="n">
        <v>6.74</v>
      </c>
      <c r="I82" t="n">
        <v>4.54</v>
      </c>
      <c r="J82" t="n">
        <v>10.49</v>
      </c>
      <c r="K82" t="n">
        <v>-2.28</v>
      </c>
      <c r="L82" t="n">
        <v>7.42</v>
      </c>
      <c r="M82" t="n">
        <v>-7.24</v>
      </c>
      <c r="N82" t="n">
        <v>12.41</v>
      </c>
      <c r="O82" t="n">
        <v>36.23</v>
      </c>
      <c r="P82" t="n">
        <v>31.56</v>
      </c>
      <c r="Q82" t="n">
        <v>32.8</v>
      </c>
      <c r="R82" t="n">
        <v>4.49</v>
      </c>
      <c r="S82" t="n">
        <v>37.3</v>
      </c>
      <c r="T82" t="n">
        <v>7.35</v>
      </c>
      <c r="U82" t="inlineStr">
        <is>
          <t>-</t>
        </is>
      </c>
      <c r="V82" t="inlineStr">
        <is>
          <t>-</t>
        </is>
      </c>
    </row>
    <row r="83">
      <c r="A83" s="5" t="inlineStr">
        <is>
          <t>Gewinnwachstum 5J in %</t>
        </is>
      </c>
      <c r="B83" s="5" t="inlineStr">
        <is>
          <t>Earnings Growth 5Y in %</t>
        </is>
      </c>
      <c r="C83" t="n">
        <v>6.46</v>
      </c>
      <c r="D83" t="n">
        <v>15.84</v>
      </c>
      <c r="E83" t="n">
        <v>6.43</v>
      </c>
      <c r="F83" t="n">
        <v>4.15</v>
      </c>
      <c r="G83" t="n">
        <v>3.07</v>
      </c>
      <c r="H83" t="n">
        <v>9.27</v>
      </c>
      <c r="I83" t="n">
        <v>1.32</v>
      </c>
      <c r="J83" t="n">
        <v>5.56</v>
      </c>
      <c r="K83" t="n">
        <v>0.88</v>
      </c>
      <c r="L83" t="n">
        <v>6.04</v>
      </c>
      <c r="M83" t="n">
        <v>21.01</v>
      </c>
      <c r="N83" t="n">
        <v>21.18</v>
      </c>
      <c r="O83" t="n">
        <v>21.27</v>
      </c>
      <c r="P83" t="n">
        <v>28.05</v>
      </c>
      <c r="Q83" t="n">
        <v>36.11</v>
      </c>
      <c r="R83" t="n">
        <v>3.94</v>
      </c>
      <c r="S83" t="inlineStr">
        <is>
          <t>-</t>
        </is>
      </c>
      <c r="T83" t="inlineStr">
        <is>
          <t>-</t>
        </is>
      </c>
      <c r="U83" t="inlineStr">
        <is>
          <t>-</t>
        </is>
      </c>
      <c r="V83" t="inlineStr">
        <is>
          <t>-</t>
        </is>
      </c>
    </row>
    <row r="84">
      <c r="A84" s="5" t="inlineStr">
        <is>
          <t>Gewinnwachstum 10J in %</t>
        </is>
      </c>
      <c r="B84" s="5" t="inlineStr">
        <is>
          <t>Earnings Growth 10Y in %</t>
        </is>
      </c>
      <c r="C84" t="n">
        <v>7.87</v>
      </c>
      <c r="D84" t="n">
        <v>8.58</v>
      </c>
      <c r="E84" t="n">
        <v>6</v>
      </c>
      <c r="F84" t="n">
        <v>2.52</v>
      </c>
      <c r="G84" t="n">
        <v>4.56</v>
      </c>
      <c r="H84" t="n">
        <v>15.14</v>
      </c>
      <c r="I84" t="n">
        <v>11.25</v>
      </c>
      <c r="J84" t="n">
        <v>13.42</v>
      </c>
      <c r="K84" t="n">
        <v>14.46</v>
      </c>
      <c r="L84" t="n">
        <v>21.08</v>
      </c>
      <c r="M84" t="n">
        <v>12.47</v>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PEG Ratio</t>
        </is>
      </c>
      <c r="B85" s="5" t="inlineStr">
        <is>
          <t>KGW Kurs/Gewinn/Wachstum</t>
        </is>
      </c>
      <c r="C85" t="n">
        <v>3.68</v>
      </c>
      <c r="D85" t="n">
        <v>0.85</v>
      </c>
      <c r="E85" t="n">
        <v>3.37</v>
      </c>
      <c r="F85" t="n">
        <v>5.16</v>
      </c>
      <c r="G85" t="n">
        <v>7.56</v>
      </c>
      <c r="H85" t="n">
        <v>1.93</v>
      </c>
      <c r="I85" t="n">
        <v>12.95</v>
      </c>
      <c r="J85" t="n">
        <v>3.27</v>
      </c>
      <c r="K85" t="n">
        <v>20</v>
      </c>
      <c r="L85" t="n">
        <v>2.55</v>
      </c>
      <c r="M85" t="n">
        <v>0.89</v>
      </c>
      <c r="N85" t="n">
        <v>0.46</v>
      </c>
      <c r="O85" t="n">
        <v>0.87</v>
      </c>
      <c r="P85" t="n">
        <v>0.45</v>
      </c>
      <c r="Q85" t="n">
        <v>0.41</v>
      </c>
      <c r="R85" t="n">
        <v>6.52</v>
      </c>
      <c r="S85" t="inlineStr">
        <is>
          <t>-</t>
        </is>
      </c>
      <c r="T85" t="inlineStr">
        <is>
          <t>-</t>
        </is>
      </c>
      <c r="U85" t="inlineStr">
        <is>
          <t>-</t>
        </is>
      </c>
      <c r="V85" t="inlineStr">
        <is>
          <t>-</t>
        </is>
      </c>
    </row>
    <row r="86">
      <c r="A86" s="5" t="inlineStr">
        <is>
          <t>EBIT-Wachstum 1J in %</t>
        </is>
      </c>
      <c r="B86" s="5" t="inlineStr">
        <is>
          <t>EBIT Growth 1Y in %</t>
        </is>
      </c>
      <c r="C86" t="n">
        <v>-30.53</v>
      </c>
      <c r="D86" t="n">
        <v>41.53</v>
      </c>
      <c r="E86" t="n">
        <v>13.54</v>
      </c>
      <c r="F86" t="n">
        <v>3.81</v>
      </c>
      <c r="G86" t="n">
        <v>-5.83</v>
      </c>
      <c r="H86" t="n">
        <v>6.16</v>
      </c>
      <c r="I86" t="n">
        <v>7.55</v>
      </c>
      <c r="J86" t="n">
        <v>8.640000000000001</v>
      </c>
      <c r="K86" t="n">
        <v>1.48</v>
      </c>
      <c r="L86" t="n">
        <v>26.27</v>
      </c>
      <c r="M86" t="n">
        <v>-29.96</v>
      </c>
      <c r="N86" t="n">
        <v>36.64</v>
      </c>
      <c r="O86" t="n">
        <v>-3.01</v>
      </c>
      <c r="P86" t="n">
        <v>1.77</v>
      </c>
      <c r="Q86" t="n">
        <v>53.81</v>
      </c>
      <c r="R86" t="n">
        <v>-37.51</v>
      </c>
      <c r="S86" t="n">
        <v>7.88</v>
      </c>
      <c r="T86" t="n">
        <v>-2.53</v>
      </c>
      <c r="U86" t="n">
        <v>56.53</v>
      </c>
      <c r="V86" t="n">
        <v>-22.69</v>
      </c>
    </row>
    <row r="87">
      <c r="A87" s="5" t="inlineStr">
        <is>
          <t>EBIT-Wachstum 3J in %</t>
        </is>
      </c>
      <c r="B87" s="5" t="inlineStr">
        <is>
          <t>EBIT Growth 3Y in %</t>
        </is>
      </c>
      <c r="C87" t="n">
        <v>8.18</v>
      </c>
      <c r="D87" t="n">
        <v>19.63</v>
      </c>
      <c r="E87" t="n">
        <v>3.84</v>
      </c>
      <c r="F87" t="n">
        <v>1.38</v>
      </c>
      <c r="G87" t="n">
        <v>2.63</v>
      </c>
      <c r="H87" t="n">
        <v>7.45</v>
      </c>
      <c r="I87" t="n">
        <v>5.89</v>
      </c>
      <c r="J87" t="n">
        <v>12.13</v>
      </c>
      <c r="K87" t="n">
        <v>-0.74</v>
      </c>
      <c r="L87" t="n">
        <v>10.98</v>
      </c>
      <c r="M87" t="n">
        <v>1.22</v>
      </c>
      <c r="N87" t="n">
        <v>11.8</v>
      </c>
      <c r="O87" t="n">
        <v>17.52</v>
      </c>
      <c r="P87" t="n">
        <v>6.02</v>
      </c>
      <c r="Q87" t="n">
        <v>8.06</v>
      </c>
      <c r="R87" t="n">
        <v>-10.72</v>
      </c>
      <c r="S87" t="n">
        <v>20.63</v>
      </c>
      <c r="T87" t="n">
        <v>10.44</v>
      </c>
      <c r="U87" t="inlineStr">
        <is>
          <t>-</t>
        </is>
      </c>
      <c r="V87" t="inlineStr">
        <is>
          <t>-</t>
        </is>
      </c>
    </row>
    <row r="88">
      <c r="A88" s="5" t="inlineStr">
        <is>
          <t>EBIT-Wachstum 5J in %</t>
        </is>
      </c>
      <c r="B88" s="5" t="inlineStr">
        <is>
          <t>EBIT Growth 5Y in %</t>
        </is>
      </c>
      <c r="C88" t="n">
        <v>4.5</v>
      </c>
      <c r="D88" t="n">
        <v>11.84</v>
      </c>
      <c r="E88" t="n">
        <v>5.05</v>
      </c>
      <c r="F88" t="n">
        <v>4.07</v>
      </c>
      <c r="G88" t="n">
        <v>3.6</v>
      </c>
      <c r="H88" t="n">
        <v>10.02</v>
      </c>
      <c r="I88" t="n">
        <v>2.8</v>
      </c>
      <c r="J88" t="n">
        <v>8.609999999999999</v>
      </c>
      <c r="K88" t="n">
        <v>6.28</v>
      </c>
      <c r="L88" t="n">
        <v>6.34</v>
      </c>
      <c r="M88" t="n">
        <v>11.85</v>
      </c>
      <c r="N88" t="n">
        <v>10.34</v>
      </c>
      <c r="O88" t="n">
        <v>4.59</v>
      </c>
      <c r="P88" t="n">
        <v>4.68</v>
      </c>
      <c r="Q88" t="n">
        <v>15.64</v>
      </c>
      <c r="R88" t="n">
        <v>0.34</v>
      </c>
      <c r="S88" t="inlineStr">
        <is>
          <t>-</t>
        </is>
      </c>
      <c r="T88" t="inlineStr">
        <is>
          <t>-</t>
        </is>
      </c>
      <c r="U88" t="inlineStr">
        <is>
          <t>-</t>
        </is>
      </c>
      <c r="V88" t="inlineStr">
        <is>
          <t>-</t>
        </is>
      </c>
    </row>
    <row r="89">
      <c r="A89" s="5" t="inlineStr">
        <is>
          <t>EBIT-Wachstum 10J in %</t>
        </is>
      </c>
      <c r="B89" s="5" t="inlineStr">
        <is>
          <t>EBIT Growth 10Y in %</t>
        </is>
      </c>
      <c r="C89" t="n">
        <v>7.26</v>
      </c>
      <c r="D89" t="n">
        <v>7.32</v>
      </c>
      <c r="E89" t="n">
        <v>6.83</v>
      </c>
      <c r="F89" t="n">
        <v>5.17</v>
      </c>
      <c r="G89" t="n">
        <v>4.97</v>
      </c>
      <c r="H89" t="n">
        <v>10.94</v>
      </c>
      <c r="I89" t="n">
        <v>6.57</v>
      </c>
      <c r="J89" t="n">
        <v>6.6</v>
      </c>
      <c r="K89" t="n">
        <v>5.48</v>
      </c>
      <c r="L89" t="n">
        <v>10.99</v>
      </c>
      <c r="M89" t="n">
        <v>6.09</v>
      </c>
      <c r="N89" t="inlineStr">
        <is>
          <t>-</t>
        </is>
      </c>
      <c r="O89" t="inlineStr">
        <is>
          <t>-</t>
        </is>
      </c>
      <c r="P89" t="inlineStr">
        <is>
          <t>-</t>
        </is>
      </c>
      <c r="Q89" t="inlineStr">
        <is>
          <t>-</t>
        </is>
      </c>
      <c r="R89" t="inlineStr">
        <is>
          <t>-</t>
        </is>
      </c>
      <c r="S89" t="inlineStr">
        <is>
          <t>-</t>
        </is>
      </c>
      <c r="T89" t="inlineStr">
        <is>
          <t>-</t>
        </is>
      </c>
      <c r="U89" t="inlineStr">
        <is>
          <t>-</t>
        </is>
      </c>
      <c r="V89" t="inlineStr">
        <is>
          <t>-</t>
        </is>
      </c>
    </row>
    <row r="90">
      <c r="A90" s="5" t="inlineStr">
        <is>
          <t>Op.Cashflow Wachstum 1J in %</t>
        </is>
      </c>
      <c r="B90" s="5" t="inlineStr">
        <is>
          <t>Op.Cashflow Wachstum 1Y in %</t>
        </is>
      </c>
      <c r="C90" t="n">
        <v>-10.06</v>
      </c>
      <c r="D90" t="n">
        <v>9.06</v>
      </c>
      <c r="E90" t="n">
        <v>16.04</v>
      </c>
      <c r="F90" t="n">
        <v>1.46</v>
      </c>
      <c r="G90" t="n">
        <v>-7.13</v>
      </c>
      <c r="H90" t="n">
        <v>26.67</v>
      </c>
      <c r="I90" t="n">
        <v>10.28</v>
      </c>
      <c r="J90" t="n">
        <v>-13.47</v>
      </c>
      <c r="K90" t="n">
        <v>14.76</v>
      </c>
      <c r="L90" t="n">
        <v>7.97</v>
      </c>
      <c r="M90" t="n">
        <v>-12.2</v>
      </c>
      <c r="N90" t="n">
        <v>-30.97</v>
      </c>
      <c r="O90" t="n">
        <v>40.27</v>
      </c>
      <c r="P90" t="n">
        <v>4.44</v>
      </c>
      <c r="Q90" t="n">
        <v>84.58</v>
      </c>
      <c r="R90" t="n">
        <v>-5.88</v>
      </c>
      <c r="S90" t="n">
        <v>3.24</v>
      </c>
      <c r="T90" t="n">
        <v>-15.6</v>
      </c>
      <c r="U90" t="inlineStr">
        <is>
          <t>-</t>
        </is>
      </c>
      <c r="V90" t="inlineStr">
        <is>
          <t>-</t>
        </is>
      </c>
    </row>
    <row r="91">
      <c r="A91" s="5" t="inlineStr">
        <is>
          <t>Op.Cashflow Wachstum 3J in %</t>
        </is>
      </c>
      <c r="B91" s="5" t="inlineStr">
        <is>
          <t>Op.Cashflow Wachstum 3Y in %</t>
        </is>
      </c>
      <c r="C91" t="n">
        <v>5.01</v>
      </c>
      <c r="D91" t="n">
        <v>8.85</v>
      </c>
      <c r="E91" t="n">
        <v>3.46</v>
      </c>
      <c r="F91" t="n">
        <v>7</v>
      </c>
      <c r="G91" t="n">
        <v>9.94</v>
      </c>
      <c r="H91" t="n">
        <v>7.83</v>
      </c>
      <c r="I91" t="n">
        <v>3.86</v>
      </c>
      <c r="J91" t="n">
        <v>3.09</v>
      </c>
      <c r="K91" t="n">
        <v>3.51</v>
      </c>
      <c r="L91" t="n">
        <v>-11.73</v>
      </c>
      <c r="M91" t="n">
        <v>-0.97</v>
      </c>
      <c r="N91" t="n">
        <v>4.58</v>
      </c>
      <c r="O91" t="n">
        <v>43.1</v>
      </c>
      <c r="P91" t="n">
        <v>27.71</v>
      </c>
      <c r="Q91" t="n">
        <v>27.31</v>
      </c>
      <c r="R91" t="n">
        <v>-6.08</v>
      </c>
      <c r="S91" t="inlineStr">
        <is>
          <t>-</t>
        </is>
      </c>
      <c r="T91" t="inlineStr">
        <is>
          <t>-</t>
        </is>
      </c>
      <c r="U91" t="inlineStr">
        <is>
          <t>-</t>
        </is>
      </c>
      <c r="V91" t="inlineStr">
        <is>
          <t>-</t>
        </is>
      </c>
    </row>
    <row r="92">
      <c r="A92" s="5" t="inlineStr">
        <is>
          <t>Op.Cashflow Wachstum 5J in %</t>
        </is>
      </c>
      <c r="B92" s="5" t="inlineStr">
        <is>
          <t>Op.Cashflow Wachstum 5Y in %</t>
        </is>
      </c>
      <c r="C92" t="n">
        <v>1.87</v>
      </c>
      <c r="D92" t="n">
        <v>9.220000000000001</v>
      </c>
      <c r="E92" t="n">
        <v>9.460000000000001</v>
      </c>
      <c r="F92" t="n">
        <v>3.56</v>
      </c>
      <c r="G92" t="n">
        <v>6.22</v>
      </c>
      <c r="H92" t="n">
        <v>9.24</v>
      </c>
      <c r="I92" t="n">
        <v>1.47</v>
      </c>
      <c r="J92" t="n">
        <v>-6.78</v>
      </c>
      <c r="K92" t="n">
        <v>3.97</v>
      </c>
      <c r="L92" t="n">
        <v>1.9</v>
      </c>
      <c r="M92" t="n">
        <v>17.22</v>
      </c>
      <c r="N92" t="n">
        <v>18.49</v>
      </c>
      <c r="O92" t="n">
        <v>25.33</v>
      </c>
      <c r="P92" t="n">
        <v>14.16</v>
      </c>
      <c r="Q92" t="inlineStr">
        <is>
          <t>-</t>
        </is>
      </c>
      <c r="R92" t="inlineStr">
        <is>
          <t>-</t>
        </is>
      </c>
      <c r="S92" t="inlineStr">
        <is>
          <t>-</t>
        </is>
      </c>
      <c r="T92" t="inlineStr">
        <is>
          <t>-</t>
        </is>
      </c>
      <c r="U92" t="inlineStr">
        <is>
          <t>-</t>
        </is>
      </c>
      <c r="V92" t="inlineStr">
        <is>
          <t>-</t>
        </is>
      </c>
    </row>
    <row r="93">
      <c r="A93" s="5" t="inlineStr">
        <is>
          <t>Op.Cashflow Wachstum 10J in %</t>
        </is>
      </c>
      <c r="B93" s="5" t="inlineStr">
        <is>
          <t>Op.Cashflow Wachstum 10Y in %</t>
        </is>
      </c>
      <c r="C93" t="n">
        <v>5.56</v>
      </c>
      <c r="D93" t="n">
        <v>5.34</v>
      </c>
      <c r="E93" t="n">
        <v>1.34</v>
      </c>
      <c r="F93" t="n">
        <v>3.76</v>
      </c>
      <c r="G93" t="n">
        <v>4.06</v>
      </c>
      <c r="H93" t="n">
        <v>13.23</v>
      </c>
      <c r="I93" t="n">
        <v>9.98</v>
      </c>
      <c r="J93" t="n">
        <v>9.27</v>
      </c>
      <c r="K93" t="n">
        <v>9.06</v>
      </c>
      <c r="L93" t="inlineStr">
        <is>
          <t>-</t>
        </is>
      </c>
      <c r="M93" t="inlineStr">
        <is>
          <t>-</t>
        </is>
      </c>
      <c r="N93" t="inlineStr">
        <is>
          <t>-</t>
        </is>
      </c>
      <c r="O93" t="inlineStr">
        <is>
          <t>-</t>
        </is>
      </c>
      <c r="P93" t="inlineStr">
        <is>
          <t>-</t>
        </is>
      </c>
      <c r="Q93" t="inlineStr">
        <is>
          <t>-</t>
        </is>
      </c>
      <c r="R93" t="inlineStr">
        <is>
          <t>-</t>
        </is>
      </c>
      <c r="S93" t="inlineStr">
        <is>
          <t>-</t>
        </is>
      </c>
      <c r="T93" t="inlineStr">
        <is>
          <t>-</t>
        </is>
      </c>
      <c r="U93" t="inlineStr">
        <is>
          <t>-</t>
        </is>
      </c>
      <c r="V93" t="inlineStr">
        <is>
          <t>-</t>
        </is>
      </c>
    </row>
    <row r="94">
      <c r="A94" s="5" t="inlineStr">
        <is>
          <t>Verschuldungsgrad in %</t>
        </is>
      </c>
      <c r="B94" s="5" t="inlineStr">
        <is>
          <t>Finance Gearing in %</t>
        </is>
      </c>
      <c r="C94" t="n">
        <v>391.25</v>
      </c>
      <c r="D94" t="n">
        <v>242.93</v>
      </c>
      <c r="E94" t="n">
        <v>172.27</v>
      </c>
      <c r="F94" t="n">
        <v>119.35</v>
      </c>
      <c r="G94" t="n">
        <v>109.07</v>
      </c>
      <c r="H94" t="n">
        <v>107.93</v>
      </c>
      <c r="I94" t="n">
        <v>96.12</v>
      </c>
      <c r="J94" t="n">
        <v>100.22</v>
      </c>
      <c r="K94" t="n">
        <v>106.98</v>
      </c>
      <c r="L94" t="n">
        <v>90.27</v>
      </c>
      <c r="M94" t="n">
        <v>110.67</v>
      </c>
      <c r="N94" t="n">
        <v>124.59</v>
      </c>
      <c r="O94" t="n">
        <v>91.68000000000001</v>
      </c>
      <c r="P94" t="n">
        <v>106.48</v>
      </c>
      <c r="Q94" t="n">
        <v>188.63</v>
      </c>
      <c r="R94" t="n">
        <v>248.84</v>
      </c>
      <c r="S94" t="n">
        <v>252.94</v>
      </c>
      <c r="T94" t="n">
        <v>309</v>
      </c>
      <c r="U94" t="n">
        <v>313.44</v>
      </c>
      <c r="V94" t="n">
        <v>258.38</v>
      </c>
      <c r="W94" t="inlineStr">
        <is>
          <t>-</t>
        </is>
      </c>
    </row>
  </sheetData>
  <pageMargins bottom="1" footer="0.5" header="0.5" left="0.75" right="0.75" top="1"/>
</worksheet>
</file>

<file path=xl/worksheets/sheet26.xml><?xml version="1.0" encoding="utf-8"?>
<worksheet xmlns="http://schemas.openxmlformats.org/spreadsheetml/2006/main">
  <sheetPr>
    <outlinePr summaryBelow="1" summaryRight="1"/>
    <pageSetUpPr/>
  </sheetPr>
  <dimension ref="A1:P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20"/>
    <col customWidth="1" max="14" min="14" width="20"/>
    <col customWidth="1" max="15" min="15" width="10"/>
    <col customWidth="1" max="16" min="16" width="10"/>
  </cols>
  <sheetData>
    <row r="1">
      <c r="A1" s="1" t="inlineStr">
        <is>
          <t xml:space="preserve">WOLTERS KLUWER </t>
        </is>
      </c>
      <c r="B1" s="2" t="inlineStr">
        <is>
          <t>WKN: A0J2R1  ISIN: NL0000395903  US-Symbol:WOLTF  Typ: Aktie</t>
        </is>
      </c>
      <c r="C1" s="2" t="inlineStr"/>
      <c r="D1" s="2" t="inlineStr"/>
      <c r="E1" s="2" t="inlineStr"/>
      <c r="F1" s="2">
        <f>HYPERLINK("aex_Stock_Data_EUR.xlsx#INDEX!A1",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+31-172-641400</t>
        </is>
      </c>
      <c r="G4" t="inlineStr">
        <is>
          <t>26.02.2020</t>
        </is>
      </c>
      <c r="H4" t="inlineStr">
        <is>
          <t>Preliminary Results</t>
        </is>
      </c>
      <c r="J4" t="inlineStr">
        <is>
          <t>Lazard Asset Management Company, LLC</t>
        </is>
      </c>
      <c r="L4" t="inlineStr">
        <is>
          <t>5,09%</t>
        </is>
      </c>
    </row>
    <row r="5">
      <c r="A5" s="5" t="inlineStr">
        <is>
          <t>Ticker</t>
        </is>
      </c>
      <c r="B5" t="inlineStr">
        <is>
          <t>WOSB</t>
        </is>
      </c>
      <c r="C5" s="5" t="inlineStr">
        <is>
          <t>Fax</t>
        </is>
      </c>
      <c r="D5" s="5" t="inlineStr"/>
      <c r="E5" t="inlineStr">
        <is>
          <t>+31-172-474889</t>
        </is>
      </c>
      <c r="G5" t="inlineStr">
        <is>
          <t>11.03.2020</t>
        </is>
      </c>
      <c r="H5" t="inlineStr">
        <is>
          <t>Publication Of Annual Report</t>
        </is>
      </c>
      <c r="J5" t="inlineStr">
        <is>
          <t>FIL Limited</t>
        </is>
      </c>
      <c r="L5" t="inlineStr">
        <is>
          <t>4,93%</t>
        </is>
      </c>
    </row>
    <row r="6">
      <c r="A6" s="5" t="inlineStr">
        <is>
          <t>Gelistet Seit / Listed Since</t>
        </is>
      </c>
      <c r="B6" t="inlineStr">
        <is>
          <t>-</t>
        </is>
      </c>
      <c r="C6" s="5" t="inlineStr">
        <is>
          <t>Internet</t>
        </is>
      </c>
      <c r="D6" s="5" t="inlineStr"/>
      <c r="E6" t="inlineStr">
        <is>
          <t>http://www.wolterskluwer.com</t>
        </is>
      </c>
      <c r="G6" t="inlineStr">
        <is>
          <t>23.04.2020</t>
        </is>
      </c>
      <c r="H6" t="inlineStr">
        <is>
          <t>Annual General Meeting</t>
        </is>
      </c>
      <c r="J6" t="inlineStr">
        <is>
          <t>BlackRock, Inc.</t>
        </is>
      </c>
      <c r="L6" t="inlineStr">
        <is>
          <t>4,76%</t>
        </is>
      </c>
    </row>
    <row r="7">
      <c r="A7" s="5" t="inlineStr">
        <is>
          <t>Nominalwert / Nominal Value</t>
        </is>
      </c>
      <c r="B7" t="inlineStr">
        <is>
          <t>-</t>
        </is>
      </c>
      <c r="C7" s="5" t="inlineStr">
        <is>
          <t>E-Mail</t>
        </is>
      </c>
      <c r="D7" s="5" t="inlineStr"/>
      <c r="E7" t="inlineStr">
        <is>
          <t>info@wolterskluwer.com</t>
        </is>
      </c>
      <c r="G7" t="inlineStr">
        <is>
          <t>27.04.2020</t>
        </is>
      </c>
      <c r="H7" t="inlineStr">
        <is>
          <t>Ex Dividend</t>
        </is>
      </c>
      <c r="J7" t="inlineStr">
        <is>
          <t>Mawer Investment Management Ltd.</t>
        </is>
      </c>
      <c r="L7" t="inlineStr">
        <is>
          <t>3,05%</t>
        </is>
      </c>
    </row>
    <row r="8">
      <c r="A8" s="5" t="inlineStr">
        <is>
          <t>Land / Country</t>
        </is>
      </c>
      <c r="B8" t="inlineStr">
        <is>
          <t>Niederlande</t>
        </is>
      </c>
      <c r="C8" s="5" t="inlineStr">
        <is>
          <t>Inv. Relations Telefon / Phone</t>
        </is>
      </c>
      <c r="D8" s="5" t="inlineStr"/>
      <c r="E8" t="inlineStr">
        <is>
          <t>+31-172-641407</t>
        </is>
      </c>
      <c r="G8" t="inlineStr">
        <is>
          <t>06.05.2020</t>
        </is>
      </c>
      <c r="H8" t="inlineStr">
        <is>
          <t>Result Q1</t>
        </is>
      </c>
      <c r="J8" t="inlineStr">
        <is>
          <t>Freefloat</t>
        </is>
      </c>
      <c r="L8" t="inlineStr">
        <is>
          <t>82,17%</t>
        </is>
      </c>
    </row>
    <row r="9">
      <c r="A9" s="5" t="inlineStr">
        <is>
          <t>Währung / Currency</t>
        </is>
      </c>
      <c r="B9" t="inlineStr">
        <is>
          <t>EUR</t>
        </is>
      </c>
      <c r="C9" s="5" t="inlineStr">
        <is>
          <t>Inv. Relations E-Mail</t>
        </is>
      </c>
      <c r="D9" s="5" t="inlineStr"/>
      <c r="E9" t="inlineStr">
        <is>
          <t>ir@wolterskluwer.com</t>
        </is>
      </c>
      <c r="G9" t="inlineStr">
        <is>
          <t>20.05.2020</t>
        </is>
      </c>
      <c r="H9" t="inlineStr">
        <is>
          <t>Dividend Payout</t>
        </is>
      </c>
    </row>
    <row r="10">
      <c r="A10" s="5" t="inlineStr">
        <is>
          <t>Branche / Industry</t>
        </is>
      </c>
      <c r="B10" t="inlineStr">
        <is>
          <t>Print Media (Newspapers And Magazines)</t>
        </is>
      </c>
      <c r="C10" s="5" t="inlineStr">
        <is>
          <t>Kontaktperson / Contact Person</t>
        </is>
      </c>
      <c r="D10" s="5" t="inlineStr"/>
      <c r="E10" t="inlineStr">
        <is>
          <t>Meg Geldens</t>
        </is>
      </c>
      <c r="G10" t="inlineStr">
        <is>
          <t>05.08.2020</t>
        </is>
      </c>
      <c r="H10" t="inlineStr">
        <is>
          <t>Score Half Year</t>
        </is>
      </c>
    </row>
    <row r="11">
      <c r="A11" s="5" t="inlineStr">
        <is>
          <t>Sektor / Sector</t>
        </is>
      </c>
      <c r="B11" t="inlineStr">
        <is>
          <t>Media / Entertainment / Leisure</t>
        </is>
      </c>
      <c r="C11" t="inlineStr">
        <is>
          <t>01.09.2020</t>
        </is>
      </c>
      <c r="D11" t="inlineStr">
        <is>
          <t>Ex Dividend</t>
        </is>
      </c>
    </row>
    <row r="12">
      <c r="A12" s="5" t="inlineStr">
        <is>
          <t>Typ / Genre</t>
        </is>
      </c>
      <c r="B12" t="inlineStr">
        <is>
          <t>Stammaktie</t>
        </is>
      </c>
      <c r="C12" t="inlineStr">
        <is>
          <t>24.09.2020</t>
        </is>
      </c>
      <c r="D12" t="inlineStr">
        <is>
          <t>Dividend Payout</t>
        </is>
      </c>
    </row>
    <row r="13">
      <c r="A13" s="5" t="inlineStr">
        <is>
          <t>Adresse / Address</t>
        </is>
      </c>
      <c r="B13" t="inlineStr">
        <is>
          <t>Wolters Kluwer NVZuidpoolsingel 2  NL-2408 ZE Alphen aan den Rijn</t>
        </is>
      </c>
    </row>
    <row r="14">
      <c r="A14" s="5" t="inlineStr">
        <is>
          <t>Management</t>
        </is>
      </c>
      <c r="B14" t="inlineStr">
        <is>
          <t>Nancy McKinstry, Kevin Entricken</t>
        </is>
      </c>
    </row>
    <row r="15">
      <c r="A15" s="5" t="inlineStr">
        <is>
          <t>Aufsichtsrat / Board</t>
        </is>
      </c>
      <c r="B15" t="inlineStr">
        <is>
          <t>Frans Cremers, René Hooft Graafland, Betrand Bodson, Jeanette Horan, Chris Vogelzang, Ann Ziegler</t>
        </is>
      </c>
    </row>
    <row r="16">
      <c r="A16" s="5" t="inlineStr">
        <is>
          <t>Beschreibung</t>
        </is>
      </c>
      <c r="B16" t="inlineStr">
        <is>
          <t>Wolters Kluwer NV ist eine international tätige Unternehmensgruppe, die Fachinformationen in elektronischer und gedruckter Form anbietet. Die Geschäftsaktivitäten sind in die Produktgruppen Gesundheit, Steuer und Rechnungswesen, Finanzen, Risiko und Compliancedienstleistungen und Legal und Behörden gegliedert. Offeriert werden Onlineprodukte und Onlinedienstleistungen sowie Bücher, Lehrbücher, Nachschlagewerke, Lernsysteme, analytische Werkzeuge, Zeitschriften und Einzelveröffentlichungen. Der Kundenkreis setzt sich aus Wirtschaftsprüfungs- und Revisionsgesellschaften, Anwalts- und Steuerkanzleien, Rechtspädagogen, Personalabteilungen, Universitäten, Bibliotheken, Finanzdienstleistern, Versicherungen, Transportunternehmen, medizinischen Fachkräften wie auch staatlichen Behörden zusammen. Die Gesellschaft hat ihren Hauptsitz in Alphen aan den Rijn, Holland. Copyright 2014 FINANCE BASE AG</t>
        </is>
      </c>
    </row>
    <row r="17">
      <c r="A17" s="5" t="inlineStr">
        <is>
          <t>Profile</t>
        </is>
      </c>
      <c r="B17" t="inlineStr">
        <is>
          <t>Wolters Kluwer NV, a group of companies internationally active, which offers specialized information in electronic and printed form. The business activities are divided into the product groups health, tax, accounting, finance, risk and compliance services, and legal and government agencies. are offered online products and online services as well as books, textbooks, reference books, learning systems, analytical tools, magazines and individual publications. The clientele consists of auditing and accounting firms, law and tax firms, legal educators, human resource departments, universities, libraries, financial institutions, insurance companies, transportation companies, medical professionals, as well as state authorities. The company is headquartered in Alphen aan den Rijn, the Netherlands.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4612</v>
      </c>
      <c r="D20" t="n">
        <v>4260</v>
      </c>
      <c r="E20" t="n">
        <v>4422</v>
      </c>
      <c r="F20" t="n">
        <v>4297</v>
      </c>
      <c r="G20" t="n">
        <v>4208</v>
      </c>
      <c r="H20" t="n">
        <v>3660</v>
      </c>
      <c r="I20" t="n">
        <v>3565</v>
      </c>
      <c r="J20" t="n">
        <v>3603</v>
      </c>
      <c r="K20" t="n">
        <v>3354</v>
      </c>
      <c r="L20" t="n">
        <v>3556</v>
      </c>
      <c r="M20" t="n">
        <v>3425</v>
      </c>
      <c r="N20" t="n">
        <v>3374</v>
      </c>
      <c r="O20" t="n">
        <v>3413</v>
      </c>
      <c r="P20" t="n">
        <v>3413</v>
      </c>
    </row>
    <row r="21">
      <c r="A21" s="5" t="inlineStr">
        <is>
          <t>Bruttoergebnis vom Umsatz</t>
        </is>
      </c>
      <c r="B21" s="5" t="inlineStr">
        <is>
          <t>Gross Profit</t>
        </is>
      </c>
      <c r="C21" t="n">
        <v>3227</v>
      </c>
      <c r="D21" t="n">
        <v>2963</v>
      </c>
      <c r="E21" t="n">
        <v>3087</v>
      </c>
      <c r="F21" t="n">
        <v>2971</v>
      </c>
      <c r="G21" t="n">
        <v>2885</v>
      </c>
      <c r="H21" t="n">
        <v>2487</v>
      </c>
      <c r="I21" t="n">
        <v>2422</v>
      </c>
      <c r="J21" t="n">
        <v>2432</v>
      </c>
      <c r="K21" t="n">
        <v>2246</v>
      </c>
      <c r="L21" t="n">
        <v>2278</v>
      </c>
      <c r="M21" t="n">
        <v>2199</v>
      </c>
      <c r="N21" t="n">
        <v>2172</v>
      </c>
      <c r="O21" t="n">
        <v>2177</v>
      </c>
      <c r="P21" t="n">
        <v>2177</v>
      </c>
    </row>
    <row r="22">
      <c r="A22" s="5" t="inlineStr">
        <is>
          <t>Operatives Ergebnis (EBIT)</t>
        </is>
      </c>
      <c r="B22" s="5" t="inlineStr">
        <is>
          <t>EBIT Earning Before Interest &amp; Tax</t>
        </is>
      </c>
      <c r="C22" t="n">
        <v>908</v>
      </c>
      <c r="D22" t="n">
        <v>961</v>
      </c>
      <c r="E22" t="n">
        <v>869</v>
      </c>
      <c r="F22" t="n">
        <v>766</v>
      </c>
      <c r="G22" t="n">
        <v>667</v>
      </c>
      <c r="H22" t="n">
        <v>569</v>
      </c>
      <c r="I22" t="n">
        <v>619</v>
      </c>
      <c r="J22" t="n">
        <v>579</v>
      </c>
      <c r="K22" t="n">
        <v>436</v>
      </c>
      <c r="L22" t="n">
        <v>481</v>
      </c>
      <c r="M22" t="n">
        <v>234</v>
      </c>
      <c r="N22" t="n">
        <v>503</v>
      </c>
      <c r="O22" t="n">
        <v>546</v>
      </c>
      <c r="P22" t="n">
        <v>546</v>
      </c>
    </row>
    <row r="23">
      <c r="A23" s="5" t="inlineStr">
        <is>
          <t>Finanzergebnis</t>
        </is>
      </c>
      <c r="B23" s="5" t="inlineStr">
        <is>
          <t>Financial Result</t>
        </is>
      </c>
      <c r="C23" t="n">
        <v>-50</v>
      </c>
      <c r="D23" t="n">
        <v>-70</v>
      </c>
      <c r="E23" t="n">
        <v>-104</v>
      </c>
      <c r="F23" t="n">
        <v>-111</v>
      </c>
      <c r="G23" t="n">
        <v>-125</v>
      </c>
      <c r="H23" t="n">
        <v>-57</v>
      </c>
      <c r="I23" t="n">
        <v>-129</v>
      </c>
      <c r="J23" t="n">
        <v>-122</v>
      </c>
      <c r="K23" t="n">
        <v>-126</v>
      </c>
      <c r="L23" t="n">
        <v>-128</v>
      </c>
      <c r="M23" t="n">
        <v>-121</v>
      </c>
      <c r="N23" t="n">
        <v>-117</v>
      </c>
      <c r="O23" t="n">
        <v>-116</v>
      </c>
      <c r="P23" t="n">
        <v>-116</v>
      </c>
    </row>
    <row r="24">
      <c r="A24" s="5" t="inlineStr">
        <is>
          <t>Ergebnis vor Steuer (EBT)</t>
        </is>
      </c>
      <c r="B24" s="5" t="inlineStr">
        <is>
          <t>EBT Earning Before Tax</t>
        </is>
      </c>
      <c r="C24" t="n">
        <v>858</v>
      </c>
      <c r="D24" t="n">
        <v>891</v>
      </c>
      <c r="E24" t="n">
        <v>765</v>
      </c>
      <c r="F24" t="n">
        <v>655</v>
      </c>
      <c r="G24" t="n">
        <v>542</v>
      </c>
      <c r="H24" t="n">
        <v>512</v>
      </c>
      <c r="I24" t="n">
        <v>490</v>
      </c>
      <c r="J24" t="n">
        <v>457</v>
      </c>
      <c r="K24" t="n">
        <v>310</v>
      </c>
      <c r="L24" t="n">
        <v>353</v>
      </c>
      <c r="M24" t="n">
        <v>113</v>
      </c>
      <c r="N24" t="n">
        <v>386</v>
      </c>
      <c r="O24" t="n">
        <v>430</v>
      </c>
      <c r="P24" t="n">
        <v>430</v>
      </c>
    </row>
    <row r="25">
      <c r="A25" s="5" t="inlineStr">
        <is>
          <t>Ergebnis nach Steuer</t>
        </is>
      </c>
      <c r="B25" s="5" t="inlineStr">
        <is>
          <t>Earnings after tax</t>
        </is>
      </c>
      <c r="C25" t="n">
        <v>669</v>
      </c>
      <c r="D25" t="n">
        <v>657</v>
      </c>
      <c r="E25" t="n">
        <v>671</v>
      </c>
      <c r="F25" t="n">
        <v>490</v>
      </c>
      <c r="G25" t="n">
        <v>423</v>
      </c>
      <c r="H25" t="n">
        <v>474</v>
      </c>
      <c r="I25" t="n">
        <v>353</v>
      </c>
      <c r="J25" t="n">
        <v>343</v>
      </c>
      <c r="K25" t="n">
        <v>242</v>
      </c>
      <c r="L25" t="n">
        <v>287</v>
      </c>
      <c r="M25" t="n">
        <v>110</v>
      </c>
      <c r="N25" t="n">
        <v>315</v>
      </c>
      <c r="O25" t="n">
        <v>330</v>
      </c>
      <c r="P25" t="n">
        <v>330</v>
      </c>
    </row>
    <row r="26">
      <c r="A26" s="5" t="inlineStr">
        <is>
          <t>Minderheitenanteil</t>
        </is>
      </c>
      <c r="B26" s="5" t="inlineStr">
        <is>
          <t>Minority Share</t>
        </is>
      </c>
      <c r="C26" t="inlineStr">
        <is>
          <t>-</t>
        </is>
      </c>
      <c r="D26" t="inlineStr">
        <is>
          <t>-</t>
        </is>
      </c>
      <c r="E26" t="n">
        <v>-1</v>
      </c>
      <c r="F26" t="n">
        <v>-1</v>
      </c>
      <c r="G26" t="inlineStr">
        <is>
          <t>-</t>
        </is>
      </c>
      <c r="H26" t="n">
        <v>-1</v>
      </c>
      <c r="I26" t="n">
        <v>-1</v>
      </c>
      <c r="J26" t="n">
        <v>1</v>
      </c>
      <c r="K26" t="n">
        <v>2</v>
      </c>
      <c r="L26" t="n">
        <v>1</v>
      </c>
      <c r="M26" t="n">
        <v>8</v>
      </c>
      <c r="N26" t="n">
        <v>-2</v>
      </c>
      <c r="O26" t="n">
        <v>-1</v>
      </c>
      <c r="P26" t="n">
        <v>-1</v>
      </c>
    </row>
    <row r="27">
      <c r="A27" s="5" t="inlineStr">
        <is>
          <t>Jahresüberschuss/-fehlbetrag</t>
        </is>
      </c>
      <c r="B27" s="5" t="inlineStr">
        <is>
          <t>Net Profit</t>
        </is>
      </c>
      <c r="C27" t="n">
        <v>669</v>
      </c>
      <c r="D27" t="n">
        <v>657</v>
      </c>
      <c r="E27" t="n">
        <v>670</v>
      </c>
      <c r="F27" t="n">
        <v>489</v>
      </c>
      <c r="G27" t="n">
        <v>423</v>
      </c>
      <c r="H27" t="n">
        <v>473</v>
      </c>
      <c r="I27" t="n">
        <v>345</v>
      </c>
      <c r="J27" t="n">
        <v>322</v>
      </c>
      <c r="K27" t="n">
        <v>120</v>
      </c>
      <c r="L27" t="n">
        <v>288</v>
      </c>
      <c r="M27" t="n">
        <v>118</v>
      </c>
      <c r="N27" t="n">
        <v>313</v>
      </c>
      <c r="O27" t="n">
        <v>917</v>
      </c>
      <c r="P27" t="n">
        <v>917</v>
      </c>
    </row>
    <row r="28">
      <c r="A28" s="5" t="inlineStr">
        <is>
          <t>Summe Umlaufvermögen</t>
        </is>
      </c>
      <c r="B28" s="5" t="inlineStr">
        <is>
          <t>Current Assets</t>
        </is>
      </c>
      <c r="C28" t="n">
        <v>2476</v>
      </c>
      <c r="D28" t="n">
        <v>2275</v>
      </c>
      <c r="E28" t="n">
        <v>2684</v>
      </c>
      <c r="F28" t="n">
        <v>2451</v>
      </c>
      <c r="G28" t="n">
        <v>2311</v>
      </c>
      <c r="H28" t="n">
        <v>1947</v>
      </c>
      <c r="I28" t="n">
        <v>2002</v>
      </c>
      <c r="J28" t="n">
        <v>1581</v>
      </c>
      <c r="K28" t="n">
        <v>1586</v>
      </c>
      <c r="L28" t="n">
        <v>1600</v>
      </c>
      <c r="M28" t="n">
        <v>1514</v>
      </c>
      <c r="N28" t="n">
        <v>1515</v>
      </c>
      <c r="O28" t="n">
        <v>1281</v>
      </c>
      <c r="P28" t="n">
        <v>1281</v>
      </c>
    </row>
    <row r="29">
      <c r="A29" s="5" t="inlineStr">
        <is>
          <t>Summe Anlagevermögen</t>
        </is>
      </c>
      <c r="B29" s="5" t="inlineStr">
        <is>
          <t>Fixed Assets</t>
        </is>
      </c>
      <c r="C29" t="n">
        <v>6299</v>
      </c>
      <c r="D29" t="n">
        <v>6055</v>
      </c>
      <c r="E29" t="n">
        <v>5802</v>
      </c>
      <c r="F29" t="n">
        <v>6362</v>
      </c>
      <c r="G29" t="n">
        <v>5788</v>
      </c>
      <c r="H29" t="n">
        <v>5420</v>
      </c>
      <c r="I29" t="n">
        <v>4862</v>
      </c>
      <c r="J29" t="n">
        <v>4975</v>
      </c>
      <c r="K29" t="n">
        <v>5105</v>
      </c>
      <c r="L29" t="n">
        <v>4957</v>
      </c>
      <c r="M29" t="n">
        <v>4539</v>
      </c>
      <c r="N29" t="n">
        <v>4873</v>
      </c>
      <c r="O29" t="n">
        <v>3995</v>
      </c>
      <c r="P29" t="n">
        <v>3995</v>
      </c>
    </row>
    <row r="30">
      <c r="A30" s="5" t="inlineStr">
        <is>
          <t>Summe Aktiva</t>
        </is>
      </c>
      <c r="B30" s="5" t="inlineStr">
        <is>
          <t>Total Assets</t>
        </is>
      </c>
      <c r="C30" t="n">
        <v>8775</v>
      </c>
      <c r="D30" t="n">
        <v>8330</v>
      </c>
      <c r="E30" t="n">
        <v>8486</v>
      </c>
      <c r="F30" t="n">
        <v>8813</v>
      </c>
      <c r="G30" t="n">
        <v>8099</v>
      </c>
      <c r="H30" t="n">
        <v>7367</v>
      </c>
      <c r="I30" t="n">
        <v>6864</v>
      </c>
      <c r="J30" t="n">
        <v>6556</v>
      </c>
      <c r="K30" t="n">
        <v>6691</v>
      </c>
      <c r="L30" t="n">
        <v>6557</v>
      </c>
      <c r="M30" t="n">
        <v>6053</v>
      </c>
      <c r="N30" t="n">
        <v>6388</v>
      </c>
      <c r="O30" t="n">
        <v>5276</v>
      </c>
      <c r="P30" t="n">
        <v>5276</v>
      </c>
    </row>
    <row r="31">
      <c r="A31" s="5" t="inlineStr">
        <is>
          <t>Summe kurzfristiges Fremdkapital</t>
        </is>
      </c>
      <c r="B31" s="5" t="inlineStr">
        <is>
          <t>Short-Term Debt</t>
        </is>
      </c>
      <c r="C31" t="n">
        <v>3809</v>
      </c>
      <c r="D31" t="n">
        <v>3347</v>
      </c>
      <c r="E31" t="n">
        <v>3518</v>
      </c>
      <c r="F31" t="n">
        <v>3202</v>
      </c>
      <c r="G31" t="n">
        <v>2770</v>
      </c>
      <c r="H31" t="n">
        <v>2424</v>
      </c>
      <c r="I31" t="n">
        <v>2914</v>
      </c>
      <c r="J31" t="n">
        <v>2655</v>
      </c>
      <c r="K31" t="n">
        <v>2517</v>
      </c>
      <c r="L31" t="n">
        <v>2380</v>
      </c>
      <c r="M31" t="n">
        <v>2398</v>
      </c>
      <c r="N31" t="n">
        <v>2614</v>
      </c>
      <c r="O31" t="n">
        <v>2802</v>
      </c>
      <c r="P31" t="n">
        <v>2802</v>
      </c>
    </row>
    <row r="32">
      <c r="A32" s="5" t="inlineStr">
        <is>
          <t>Summe langfristiges Fremdkapital</t>
        </is>
      </c>
      <c r="B32" s="5" t="inlineStr">
        <is>
          <t>Long-Term Debt</t>
        </is>
      </c>
      <c r="C32" t="n">
        <v>2586</v>
      </c>
      <c r="D32" t="n">
        <v>2716</v>
      </c>
      <c r="E32" t="n">
        <v>2643</v>
      </c>
      <c r="F32" t="n">
        <v>2985</v>
      </c>
      <c r="G32" t="n">
        <v>2852</v>
      </c>
      <c r="H32" t="n">
        <v>2822</v>
      </c>
      <c r="I32" t="n">
        <v>2366</v>
      </c>
      <c r="J32" t="n">
        <v>2344</v>
      </c>
      <c r="K32" t="n">
        <v>2613</v>
      </c>
      <c r="L32" t="n">
        <v>2546</v>
      </c>
      <c r="M32" t="n">
        <v>2300</v>
      </c>
      <c r="N32" t="n">
        <v>2327</v>
      </c>
      <c r="O32" t="n">
        <v>1260</v>
      </c>
      <c r="P32" t="n">
        <v>1260</v>
      </c>
    </row>
    <row r="33">
      <c r="A33" s="5" t="inlineStr">
        <is>
          <t>Summe Fremdkapital</t>
        </is>
      </c>
      <c r="B33" s="5" t="inlineStr">
        <is>
          <t>Total Liabilities</t>
        </is>
      </c>
      <c r="C33" t="n">
        <v>6395</v>
      </c>
      <c r="D33" t="n">
        <v>6063</v>
      </c>
      <c r="E33" t="n">
        <v>6161</v>
      </c>
      <c r="F33" t="n">
        <v>6187</v>
      </c>
      <c r="G33" t="n">
        <v>5622</v>
      </c>
      <c r="H33" t="n">
        <v>5246</v>
      </c>
      <c r="I33" t="n">
        <v>5280</v>
      </c>
      <c r="J33" t="n">
        <v>4999</v>
      </c>
      <c r="K33" t="n">
        <v>5130</v>
      </c>
      <c r="L33" t="n">
        <v>4926</v>
      </c>
      <c r="M33" t="n">
        <v>4698</v>
      </c>
      <c r="N33" t="n">
        <v>4941</v>
      </c>
      <c r="O33" t="n">
        <v>4062</v>
      </c>
      <c r="P33" t="n">
        <v>4062</v>
      </c>
    </row>
    <row r="34">
      <c r="A34" s="5" t="inlineStr">
        <is>
          <t>Minderheitenanteil</t>
        </is>
      </c>
      <c r="B34" s="5" t="inlineStr">
        <is>
          <t>Minority Share</t>
        </is>
      </c>
      <c r="C34" t="inlineStr">
        <is>
          <t>-</t>
        </is>
      </c>
      <c r="D34" t="inlineStr">
        <is>
          <t>-</t>
        </is>
      </c>
      <c r="E34" t="n">
        <v>4</v>
      </c>
      <c r="F34" t="n">
        <v>5</v>
      </c>
      <c r="G34" t="n">
        <v>5</v>
      </c>
      <c r="H34" t="n">
        <v>15</v>
      </c>
      <c r="I34" t="n">
        <v>20</v>
      </c>
      <c r="J34" t="n">
        <v>20</v>
      </c>
      <c r="K34" t="n">
        <v>21</v>
      </c>
      <c r="L34" t="n">
        <v>19</v>
      </c>
      <c r="M34" t="n">
        <v>21</v>
      </c>
      <c r="N34" t="n">
        <v>33</v>
      </c>
      <c r="O34" t="n">
        <v>36</v>
      </c>
      <c r="P34" t="n">
        <v>36</v>
      </c>
    </row>
    <row r="35">
      <c r="A35" s="5" t="inlineStr">
        <is>
          <t>Summe Eigenkapital</t>
        </is>
      </c>
      <c r="B35" s="5" t="inlineStr">
        <is>
          <t>Equity</t>
        </is>
      </c>
      <c r="C35" t="n">
        <v>2380</v>
      </c>
      <c r="D35" t="n">
        <v>2267</v>
      </c>
      <c r="E35" t="n">
        <v>2321</v>
      </c>
      <c r="F35" t="n">
        <v>2621</v>
      </c>
      <c r="G35" t="n">
        <v>2472</v>
      </c>
      <c r="H35" t="n">
        <v>2106</v>
      </c>
      <c r="I35" t="n">
        <v>1564</v>
      </c>
      <c r="J35" t="n">
        <v>1537</v>
      </c>
      <c r="K35" t="n">
        <v>1540</v>
      </c>
      <c r="L35" t="n">
        <v>1612</v>
      </c>
      <c r="M35" t="n">
        <v>1334</v>
      </c>
      <c r="N35" t="n">
        <v>1414</v>
      </c>
      <c r="O35" t="n">
        <v>1178</v>
      </c>
      <c r="P35" t="n">
        <v>1178</v>
      </c>
    </row>
    <row r="36">
      <c r="A36" s="5" t="inlineStr">
        <is>
          <t>Summe Passiva</t>
        </is>
      </c>
      <c r="B36" s="5" t="inlineStr">
        <is>
          <t>Liabilities &amp; Shareholder Equity</t>
        </is>
      </c>
      <c r="C36" t="n">
        <v>8775</v>
      </c>
      <c r="D36" t="n">
        <v>8330</v>
      </c>
      <c r="E36" t="n">
        <v>8486</v>
      </c>
      <c r="F36" t="n">
        <v>8813</v>
      </c>
      <c r="G36" t="n">
        <v>8099</v>
      </c>
      <c r="H36" t="n">
        <v>7367</v>
      </c>
      <c r="I36" t="n">
        <v>6864</v>
      </c>
      <c r="J36" t="n">
        <v>6556</v>
      </c>
      <c r="K36" t="n">
        <v>6691</v>
      </c>
      <c r="L36" t="n">
        <v>6557</v>
      </c>
      <c r="M36" t="n">
        <v>6053</v>
      </c>
      <c r="N36" t="n">
        <v>6388</v>
      </c>
      <c r="O36" t="n">
        <v>5276</v>
      </c>
      <c r="P36" t="n">
        <v>5276</v>
      </c>
    </row>
    <row r="37">
      <c r="A37" s="5" t="inlineStr">
        <is>
          <t>Mio.Aktien im Umlauf</t>
        </is>
      </c>
      <c r="B37" s="5" t="inlineStr">
        <is>
          <t>Million shares outstanding</t>
        </is>
      </c>
      <c r="C37" t="n">
        <v>266.7</v>
      </c>
      <c r="D37" t="n">
        <v>271.2</v>
      </c>
      <c r="E37" t="n">
        <v>281.4</v>
      </c>
      <c r="F37" t="n">
        <v>291.5</v>
      </c>
      <c r="G37" t="n">
        <v>291.8</v>
      </c>
      <c r="H37" t="n">
        <v>301.9</v>
      </c>
      <c r="I37" t="n">
        <v>301.9</v>
      </c>
      <c r="J37" t="n">
        <v>301.7</v>
      </c>
      <c r="K37" t="n">
        <v>301.7</v>
      </c>
      <c r="L37" t="n">
        <v>298.7</v>
      </c>
      <c r="M37" t="n">
        <v>292.8</v>
      </c>
      <c r="N37" t="n">
        <v>287.1</v>
      </c>
      <c r="O37" t="n">
        <v>312.4</v>
      </c>
      <c r="P37" t="n">
        <v>312.4</v>
      </c>
    </row>
    <row r="38">
      <c r="A38" s="5" t="inlineStr">
        <is>
          <t>Gezeichnetes Kapital (in Mio.)</t>
        </is>
      </c>
      <c r="B38" s="5" t="inlineStr">
        <is>
          <t>Subscribed Capital in M</t>
        </is>
      </c>
      <c r="C38" t="n">
        <v>33</v>
      </c>
      <c r="D38" t="n">
        <v>34</v>
      </c>
      <c r="E38" t="n">
        <v>35</v>
      </c>
      <c r="F38" t="n">
        <v>36</v>
      </c>
      <c r="G38" t="n">
        <v>36</v>
      </c>
      <c r="H38" t="n">
        <v>36</v>
      </c>
      <c r="I38" t="n">
        <v>36</v>
      </c>
      <c r="J38" t="n">
        <v>36</v>
      </c>
      <c r="K38" t="n">
        <v>36</v>
      </c>
      <c r="L38" t="n">
        <v>36</v>
      </c>
      <c r="M38" t="n">
        <v>35</v>
      </c>
      <c r="N38" t="n">
        <v>34</v>
      </c>
      <c r="O38" t="n">
        <v>37</v>
      </c>
      <c r="P38" t="n">
        <v>37</v>
      </c>
    </row>
    <row r="39">
      <c r="A39" s="5" t="inlineStr">
        <is>
          <t>Ergebnis je Aktie (brutto)</t>
        </is>
      </c>
      <c r="B39" s="5" t="inlineStr">
        <is>
          <t>Earnings per share</t>
        </is>
      </c>
      <c r="C39" t="n">
        <v>3.22</v>
      </c>
      <c r="D39" t="n">
        <v>3.29</v>
      </c>
      <c r="E39" t="n">
        <v>2.72</v>
      </c>
      <c r="F39" t="n">
        <v>2.25</v>
      </c>
      <c r="G39" t="n">
        <v>1.86</v>
      </c>
      <c r="H39" t="n">
        <v>1.7</v>
      </c>
      <c r="I39" t="n">
        <v>1.62</v>
      </c>
      <c r="J39" t="n">
        <v>1.51</v>
      </c>
      <c r="K39" t="n">
        <v>1.03</v>
      </c>
      <c r="L39" t="n">
        <v>1.18</v>
      </c>
      <c r="M39" t="n">
        <v>0.39</v>
      </c>
      <c r="N39" t="n">
        <v>1.34</v>
      </c>
      <c r="O39" t="n">
        <v>1.38</v>
      </c>
      <c r="P39" t="n">
        <v>1.38</v>
      </c>
    </row>
    <row r="40">
      <c r="A40" s="5" t="inlineStr">
        <is>
          <t>Ergebnis je Aktie (unverwässert)</t>
        </is>
      </c>
      <c r="B40" s="5" t="inlineStr">
        <is>
          <t>Basic Earnings per share</t>
        </is>
      </c>
      <c r="C40" t="n">
        <v>2.47</v>
      </c>
      <c r="D40" t="n">
        <v>2.37</v>
      </c>
      <c r="E40" t="n">
        <v>2.35</v>
      </c>
      <c r="F40" t="n">
        <v>1.68</v>
      </c>
      <c r="G40" t="n">
        <v>1.44</v>
      </c>
      <c r="H40" t="n">
        <v>1.6</v>
      </c>
      <c r="I40" t="n">
        <v>1.17</v>
      </c>
      <c r="J40" t="n">
        <v>1.08</v>
      </c>
      <c r="K40" t="n">
        <v>0.4</v>
      </c>
      <c r="L40" t="n">
        <v>0.97</v>
      </c>
      <c r="M40" t="n">
        <v>0.41</v>
      </c>
      <c r="N40" t="n">
        <v>1.1</v>
      </c>
      <c r="O40" t="n">
        <v>3.05</v>
      </c>
      <c r="P40" t="n">
        <v>3.05</v>
      </c>
    </row>
    <row r="41">
      <c r="A41" s="5" t="inlineStr">
        <is>
          <t>Ergebnis je Aktie (verwässert)</t>
        </is>
      </c>
      <c r="B41" s="5" t="inlineStr">
        <is>
          <t>Diluted Earnings per share</t>
        </is>
      </c>
      <c r="C41" t="n">
        <v>2.46</v>
      </c>
      <c r="D41" t="n">
        <v>2.35</v>
      </c>
      <c r="E41" t="n">
        <v>2.33</v>
      </c>
      <c r="F41" t="n">
        <v>1.66</v>
      </c>
      <c r="G41" t="n">
        <v>1.42</v>
      </c>
      <c r="H41" t="n">
        <v>1.58</v>
      </c>
      <c r="I41" t="n">
        <v>1.15</v>
      </c>
      <c r="J41" t="n">
        <v>1.07</v>
      </c>
      <c r="K41" t="n">
        <v>0.4</v>
      </c>
      <c r="L41" t="n">
        <v>0.96</v>
      </c>
      <c r="M41" t="n">
        <v>0.4</v>
      </c>
      <c r="N41" t="n">
        <v>1.09</v>
      </c>
      <c r="O41" t="n">
        <v>3.01</v>
      </c>
      <c r="P41" t="n">
        <v>3.01</v>
      </c>
    </row>
    <row r="42">
      <c r="A42" s="5" t="inlineStr">
        <is>
          <t>Dividende je Aktie</t>
        </is>
      </c>
      <c r="B42" s="5" t="inlineStr">
        <is>
          <t>Dividend per share</t>
        </is>
      </c>
      <c r="C42" t="n">
        <v>1.18</v>
      </c>
      <c r="D42" t="n">
        <v>0.98</v>
      </c>
      <c r="E42" t="n">
        <v>0.85</v>
      </c>
      <c r="F42" t="n">
        <v>0.79</v>
      </c>
      <c r="G42" t="n">
        <v>0.75</v>
      </c>
      <c r="H42" t="n">
        <v>0.71</v>
      </c>
      <c r="I42" t="n">
        <v>0.7</v>
      </c>
      <c r="J42" t="n">
        <v>0.6899999999999999</v>
      </c>
      <c r="K42" t="n">
        <v>0.68</v>
      </c>
      <c r="L42" t="n">
        <v>0.67</v>
      </c>
      <c r="M42" t="n">
        <v>0.66</v>
      </c>
      <c r="N42" t="n">
        <v>0.65</v>
      </c>
      <c r="O42" t="n">
        <v>0.64</v>
      </c>
      <c r="P42" t="n">
        <v>0.64</v>
      </c>
    </row>
    <row r="43">
      <c r="A43" s="5" t="inlineStr">
        <is>
          <t>Dividendenausschüttung in Mio</t>
        </is>
      </c>
      <c r="B43" s="5" t="inlineStr">
        <is>
          <t>Dividend Payment in M</t>
        </is>
      </c>
      <c r="C43" t="inlineStr">
        <is>
          <t>-</t>
        </is>
      </c>
      <c r="D43" t="inlineStr">
        <is>
          <t>-</t>
        </is>
      </c>
      <c r="E43" t="inlineStr">
        <is>
          <t>-</t>
        </is>
      </c>
      <c r="F43" t="inlineStr">
        <is>
          <t>-</t>
        </is>
      </c>
      <c r="G43" t="inlineStr">
        <is>
          <t>-</t>
        </is>
      </c>
      <c r="H43" t="inlineStr">
        <is>
          <t>-</t>
        </is>
      </c>
      <c r="I43" t="inlineStr">
        <is>
          <t>-</t>
        </is>
      </c>
      <c r="J43" t="inlineStr">
        <is>
          <t>-</t>
        </is>
      </c>
      <c r="K43" t="inlineStr">
        <is>
          <t>-</t>
        </is>
      </c>
      <c r="L43" t="inlineStr">
        <is>
          <t>-</t>
        </is>
      </c>
      <c r="M43" t="inlineStr">
        <is>
          <t>-</t>
        </is>
      </c>
      <c r="N43" t="inlineStr">
        <is>
          <t>-</t>
        </is>
      </c>
      <c r="O43" t="inlineStr">
        <is>
          <t>-</t>
        </is>
      </c>
      <c r="P43" t="inlineStr">
        <is>
          <t>-</t>
        </is>
      </c>
    </row>
    <row r="44">
      <c r="A44" s="5" t="inlineStr">
        <is>
          <t>Umsatz je Aktie</t>
        </is>
      </c>
      <c r="B44" s="5" t="inlineStr">
        <is>
          <t>Revenue per share</t>
        </is>
      </c>
      <c r="C44" t="n">
        <v>17.29</v>
      </c>
      <c r="D44" t="n">
        <v>15.71</v>
      </c>
      <c r="E44" t="n">
        <v>15.71</v>
      </c>
      <c r="F44" t="n">
        <v>14.74</v>
      </c>
      <c r="G44" t="n">
        <v>14.42</v>
      </c>
      <c r="H44" t="n">
        <v>12.12</v>
      </c>
      <c r="I44" t="n">
        <v>11.81</v>
      </c>
      <c r="J44" t="n">
        <v>11.94</v>
      </c>
      <c r="K44" t="n">
        <v>11.12</v>
      </c>
      <c r="L44" t="n">
        <v>11.9</v>
      </c>
      <c r="M44" t="n">
        <v>11.7</v>
      </c>
      <c r="N44" t="n">
        <v>11.75</v>
      </c>
      <c r="O44" t="n">
        <v>10.93</v>
      </c>
      <c r="P44" t="n">
        <v>10.93</v>
      </c>
    </row>
    <row r="45">
      <c r="A45" s="5" t="inlineStr">
        <is>
          <t>Buchwert je Aktie</t>
        </is>
      </c>
      <c r="B45" s="5" t="inlineStr">
        <is>
          <t>Book value per share</t>
        </is>
      </c>
      <c r="C45" t="n">
        <v>8.92</v>
      </c>
      <c r="D45" t="n">
        <v>8.359999999999999</v>
      </c>
      <c r="E45" t="n">
        <v>8.25</v>
      </c>
      <c r="F45" t="n">
        <v>8.99</v>
      </c>
      <c r="G45" t="n">
        <v>8.470000000000001</v>
      </c>
      <c r="H45" t="n">
        <v>6.98</v>
      </c>
      <c r="I45" t="n">
        <v>5.18</v>
      </c>
      <c r="J45" t="n">
        <v>5.09</v>
      </c>
      <c r="K45" t="n">
        <v>5.1</v>
      </c>
      <c r="L45" t="n">
        <v>5.4</v>
      </c>
      <c r="M45" t="n">
        <v>4.56</v>
      </c>
      <c r="N45" t="n">
        <v>4.93</v>
      </c>
      <c r="O45" t="n">
        <v>3.77</v>
      </c>
      <c r="P45" t="n">
        <v>3.77</v>
      </c>
    </row>
    <row r="46">
      <c r="A46" s="5" t="inlineStr">
        <is>
          <t>Cashflow je Aktie</t>
        </is>
      </c>
      <c r="B46" s="5" t="inlineStr">
        <is>
          <t>Cashflow per share</t>
        </is>
      </c>
      <c r="C46" t="n">
        <v>4.13</v>
      </c>
      <c r="D46" t="n">
        <v>3.44</v>
      </c>
      <c r="E46" t="n">
        <v>3.34</v>
      </c>
      <c r="F46" t="n">
        <v>3.18</v>
      </c>
      <c r="G46" t="n">
        <v>2.89</v>
      </c>
      <c r="H46" t="n">
        <v>2.14</v>
      </c>
      <c r="I46" t="n">
        <v>2.09</v>
      </c>
      <c r="J46" t="n">
        <v>2.05</v>
      </c>
      <c r="K46" t="n">
        <v>1.78</v>
      </c>
      <c r="L46" t="n">
        <v>1.83</v>
      </c>
      <c r="M46" t="n">
        <v>1.74</v>
      </c>
      <c r="N46" t="n">
        <v>1.81</v>
      </c>
      <c r="O46" t="n">
        <v>1.64</v>
      </c>
      <c r="P46" t="n">
        <v>1.64</v>
      </c>
    </row>
    <row r="47">
      <c r="A47" s="5" t="inlineStr">
        <is>
          <t>Bilanzsumme je Aktie</t>
        </is>
      </c>
      <c r="B47" s="5" t="inlineStr">
        <is>
          <t>Total assets per share</t>
        </is>
      </c>
      <c r="C47" t="n">
        <v>32.9</v>
      </c>
      <c r="D47" t="n">
        <v>30.72</v>
      </c>
      <c r="E47" t="n">
        <v>30.16</v>
      </c>
      <c r="F47" t="n">
        <v>30.23</v>
      </c>
      <c r="G47" t="n">
        <v>27.76</v>
      </c>
      <c r="H47" t="n">
        <v>24.4</v>
      </c>
      <c r="I47" t="n">
        <v>22.74</v>
      </c>
      <c r="J47" t="n">
        <v>21.73</v>
      </c>
      <c r="K47" t="n">
        <v>22.18</v>
      </c>
      <c r="L47" t="n">
        <v>21.95</v>
      </c>
      <c r="M47" t="n">
        <v>20.67</v>
      </c>
      <c r="N47" t="n">
        <v>22.25</v>
      </c>
      <c r="O47" t="n">
        <v>16.89</v>
      </c>
      <c r="P47" t="n">
        <v>16.89</v>
      </c>
    </row>
    <row r="48">
      <c r="A48" s="5" t="inlineStr">
        <is>
          <t>Personal am Ende des Jahres</t>
        </is>
      </c>
      <c r="B48" s="5" t="inlineStr">
        <is>
          <t>Staff at the end of year</t>
        </is>
      </c>
      <c r="C48" t="n">
        <v>18979</v>
      </c>
      <c r="D48" t="n">
        <v>18553</v>
      </c>
      <c r="E48" t="n">
        <v>18830</v>
      </c>
      <c r="F48" t="n">
        <v>18807</v>
      </c>
      <c r="G48" t="n">
        <v>18692</v>
      </c>
      <c r="H48" t="n">
        <v>19266</v>
      </c>
      <c r="I48" t="n">
        <v>19054</v>
      </c>
      <c r="J48" t="n">
        <v>19112</v>
      </c>
      <c r="K48" t="n">
        <v>18721</v>
      </c>
      <c r="L48" t="n">
        <v>19030</v>
      </c>
      <c r="M48" t="n">
        <v>19341</v>
      </c>
      <c r="N48" t="n">
        <v>20063</v>
      </c>
      <c r="O48" t="n">
        <v>19544</v>
      </c>
      <c r="P48" t="n">
        <v>19544</v>
      </c>
    </row>
    <row r="49">
      <c r="A49" s="5" t="inlineStr">
        <is>
          <t>Personalaufwand in Mio. EUR</t>
        </is>
      </c>
      <c r="B49" s="5" t="inlineStr">
        <is>
          <t>Personnel expenses in M</t>
        </is>
      </c>
      <c r="C49" t="n">
        <v>1851</v>
      </c>
      <c r="D49" t="n">
        <v>1729</v>
      </c>
      <c r="E49" t="n">
        <v>1792</v>
      </c>
      <c r="F49" t="n">
        <v>1713</v>
      </c>
      <c r="G49" t="n">
        <v>1679</v>
      </c>
      <c r="H49" t="n">
        <v>1442</v>
      </c>
      <c r="I49" t="n">
        <v>1393</v>
      </c>
      <c r="J49" t="n">
        <v>1363</v>
      </c>
      <c r="K49" t="n">
        <v>1256</v>
      </c>
      <c r="L49" t="n">
        <v>1288</v>
      </c>
      <c r="M49" t="n">
        <v>1232</v>
      </c>
      <c r="N49" t="n">
        <v>1184</v>
      </c>
      <c r="O49" t="n">
        <v>1189</v>
      </c>
      <c r="P49" t="n">
        <v>1189</v>
      </c>
    </row>
    <row r="50">
      <c r="A50" s="5" t="inlineStr">
        <is>
          <t>Aufwand je Mitarbeiter in EUR</t>
        </is>
      </c>
      <c r="B50" s="5" t="inlineStr">
        <is>
          <t>Effort per employee</t>
        </is>
      </c>
      <c r="C50" t="n">
        <v>97529</v>
      </c>
      <c r="D50" t="n">
        <v>93192</v>
      </c>
      <c r="E50" t="n">
        <v>95167</v>
      </c>
      <c r="F50" t="n">
        <v>91083</v>
      </c>
      <c r="G50" t="n">
        <v>89825</v>
      </c>
      <c r="H50" t="n">
        <v>74847</v>
      </c>
      <c r="I50" t="n">
        <v>73108</v>
      </c>
      <c r="J50" t="n">
        <v>71316</v>
      </c>
      <c r="K50" t="n">
        <v>67090</v>
      </c>
      <c r="L50" t="n">
        <v>67683</v>
      </c>
      <c r="M50" t="n">
        <v>63699</v>
      </c>
      <c r="N50" t="n">
        <v>59014</v>
      </c>
      <c r="O50" t="n">
        <v>60837</v>
      </c>
      <c r="P50" t="n">
        <v>60837</v>
      </c>
    </row>
    <row r="51">
      <c r="A51" s="5" t="inlineStr">
        <is>
          <t>Umsatz je Mitarbeiter in EUR</t>
        </is>
      </c>
      <c r="B51" s="5" t="inlineStr">
        <is>
          <t>Turnover per employee</t>
        </is>
      </c>
      <c r="C51" t="n">
        <v>243005</v>
      </c>
      <c r="D51" t="n">
        <v>229612</v>
      </c>
      <c r="E51" t="n">
        <v>234838</v>
      </c>
      <c r="F51" t="n">
        <v>228479</v>
      </c>
      <c r="G51" t="n">
        <v>225123</v>
      </c>
      <c r="H51" t="n">
        <v>189972</v>
      </c>
      <c r="I51" t="n">
        <v>187099</v>
      </c>
      <c r="J51" t="n">
        <v>188520</v>
      </c>
      <c r="K51" t="n">
        <v>179157</v>
      </c>
      <c r="L51" t="n">
        <v>186863</v>
      </c>
      <c r="M51" t="n">
        <v>177085</v>
      </c>
      <c r="N51" t="n">
        <v>168170</v>
      </c>
      <c r="O51" t="n">
        <v>174632</v>
      </c>
      <c r="P51" t="n">
        <v>174632</v>
      </c>
    </row>
    <row r="52">
      <c r="A52" s="5" t="inlineStr">
        <is>
          <t>Bruttoergebnis je Mitarbeiter in EUR</t>
        </is>
      </c>
      <c r="B52" s="5" t="inlineStr">
        <is>
          <t>Gross Profit per employee</t>
        </is>
      </c>
      <c r="C52" t="n">
        <v>170030</v>
      </c>
      <c r="D52" t="n">
        <v>159705</v>
      </c>
      <c r="E52" t="n">
        <v>163941</v>
      </c>
      <c r="F52" t="n">
        <v>157973</v>
      </c>
      <c r="G52" t="n">
        <v>154344</v>
      </c>
      <c r="H52" t="n">
        <v>129088</v>
      </c>
      <c r="I52" t="n">
        <v>127112</v>
      </c>
      <c r="J52" t="n">
        <v>127250</v>
      </c>
      <c r="K52" t="n">
        <v>119972</v>
      </c>
      <c r="L52" t="n">
        <v>119706</v>
      </c>
      <c r="M52" t="n">
        <v>113696</v>
      </c>
      <c r="N52" t="n">
        <v>108259</v>
      </c>
      <c r="O52" t="n">
        <v>111390</v>
      </c>
      <c r="P52" t="n">
        <v>111390</v>
      </c>
    </row>
    <row r="53">
      <c r="A53" s="5" t="inlineStr">
        <is>
          <t>Gewinn je Mitarbeiter in EUR</t>
        </is>
      </c>
      <c r="B53" s="5" t="inlineStr">
        <is>
          <t>Earnings per employee</t>
        </is>
      </c>
      <c r="C53" t="n">
        <v>35249</v>
      </c>
      <c r="D53" t="n">
        <v>35412</v>
      </c>
      <c r="E53" t="n">
        <v>35582</v>
      </c>
      <c r="F53" t="n">
        <v>26001</v>
      </c>
      <c r="G53" t="n">
        <v>22630</v>
      </c>
      <c r="H53" t="n">
        <v>24551</v>
      </c>
      <c r="I53" t="n">
        <v>18106</v>
      </c>
      <c r="J53" t="n">
        <v>16848</v>
      </c>
      <c r="K53" t="n">
        <v>6410</v>
      </c>
      <c r="L53" t="n">
        <v>15134</v>
      </c>
      <c r="M53" t="n">
        <v>6101</v>
      </c>
      <c r="N53" t="n">
        <v>15601</v>
      </c>
      <c r="O53" t="n">
        <v>46920</v>
      </c>
      <c r="P53" t="n">
        <v>46920</v>
      </c>
    </row>
    <row r="54">
      <c r="A54" s="5" t="inlineStr">
        <is>
          <t>KGV (Kurs/Gewinn)</t>
        </is>
      </c>
      <c r="B54" s="5" t="inlineStr">
        <is>
          <t>PE (price/earnings)</t>
        </is>
      </c>
      <c r="C54" t="n">
        <v>26.3</v>
      </c>
      <c r="D54" t="n">
        <v>21.8</v>
      </c>
      <c r="E54" t="n">
        <v>18.5</v>
      </c>
      <c r="F54" t="n">
        <v>20.5</v>
      </c>
      <c r="G54" t="n">
        <v>21.5</v>
      </c>
      <c r="H54" t="n">
        <v>15.8</v>
      </c>
      <c r="I54" t="n">
        <v>17.7</v>
      </c>
      <c r="J54" t="n">
        <v>14.3</v>
      </c>
      <c r="K54" t="n">
        <v>33.4</v>
      </c>
      <c r="L54" t="n">
        <v>16.9</v>
      </c>
      <c r="M54" t="n">
        <v>37.3</v>
      </c>
      <c r="N54" t="n">
        <v>12.3</v>
      </c>
      <c r="O54" t="n">
        <v>7.4</v>
      </c>
      <c r="P54" t="n">
        <v>7.4</v>
      </c>
    </row>
    <row r="55">
      <c r="A55" s="5" t="inlineStr">
        <is>
          <t>KUV (Kurs/Umsatz)</t>
        </is>
      </c>
      <c r="B55" s="5" t="inlineStr">
        <is>
          <t>PS (price/sales)</t>
        </is>
      </c>
      <c r="C55" t="n">
        <v>3.76</v>
      </c>
      <c r="D55" t="n">
        <v>3.29</v>
      </c>
      <c r="E55" t="n">
        <v>2.77</v>
      </c>
      <c r="F55" t="n">
        <v>2.33</v>
      </c>
      <c r="G55" t="n">
        <v>2.15</v>
      </c>
      <c r="H55" t="n">
        <v>2.09</v>
      </c>
      <c r="I55" t="n">
        <v>1.76</v>
      </c>
      <c r="J55" t="n">
        <v>1.3</v>
      </c>
      <c r="K55" t="n">
        <v>1.2</v>
      </c>
      <c r="L55" t="n">
        <v>1.38</v>
      </c>
      <c r="M55" t="n">
        <v>1.31</v>
      </c>
      <c r="N55" t="n">
        <v>1.15</v>
      </c>
      <c r="O55" t="n">
        <v>2.06</v>
      </c>
      <c r="P55" t="n">
        <v>2.06</v>
      </c>
    </row>
    <row r="56">
      <c r="A56" s="5" t="inlineStr">
        <is>
          <t>KBV (Kurs/Buchwert)</t>
        </is>
      </c>
      <c r="B56" s="5" t="inlineStr">
        <is>
          <t>PB (price/book value)</t>
        </is>
      </c>
      <c r="C56" t="n">
        <v>7.29</v>
      </c>
      <c r="D56" t="n">
        <v>6.18</v>
      </c>
      <c r="E56" t="n">
        <v>5.27</v>
      </c>
      <c r="F56" t="n">
        <v>3.83</v>
      </c>
      <c r="G56" t="n">
        <v>3.66</v>
      </c>
      <c r="H56" t="n">
        <v>3.63</v>
      </c>
      <c r="I56" t="n">
        <v>4</v>
      </c>
      <c r="J56" t="n">
        <v>3.04</v>
      </c>
      <c r="K56" t="n">
        <v>2.62</v>
      </c>
      <c r="L56" t="n">
        <v>3.04</v>
      </c>
      <c r="M56" t="n">
        <v>3.36</v>
      </c>
      <c r="N56" t="n">
        <v>2.75</v>
      </c>
      <c r="O56" t="n">
        <v>5.96</v>
      </c>
      <c r="P56" t="n">
        <v>5.96</v>
      </c>
    </row>
    <row r="57">
      <c r="A57" s="5" t="inlineStr">
        <is>
          <t>KCV (Kurs/Cashflow)</t>
        </is>
      </c>
      <c r="B57" s="5" t="inlineStr">
        <is>
          <t>PC (price/cashflow)</t>
        </is>
      </c>
      <c r="C57" t="n">
        <v>15.74</v>
      </c>
      <c r="D57" t="n">
        <v>15</v>
      </c>
      <c r="E57" t="n">
        <v>13.02</v>
      </c>
      <c r="F57" t="n">
        <v>10.82</v>
      </c>
      <c r="G57" t="n">
        <v>10.72</v>
      </c>
      <c r="H57" t="n">
        <v>11.87</v>
      </c>
      <c r="I57" t="n">
        <v>9.93</v>
      </c>
      <c r="J57" t="n">
        <v>7.54</v>
      </c>
      <c r="K57" t="n">
        <v>7.51</v>
      </c>
      <c r="L57" t="n">
        <v>8.970000000000001</v>
      </c>
      <c r="M57" t="n">
        <v>8.779999999999999</v>
      </c>
      <c r="N57" t="n">
        <v>7.46</v>
      </c>
      <c r="O57" t="n">
        <v>13.72</v>
      </c>
      <c r="P57" t="n">
        <v>13.72</v>
      </c>
    </row>
    <row r="58">
      <c r="A58" s="5" t="inlineStr">
        <is>
          <t>Dividendenrendite in %</t>
        </is>
      </c>
      <c r="B58" s="5" t="inlineStr">
        <is>
          <t>Dividend Yield in %</t>
        </is>
      </c>
      <c r="C58" t="n">
        <v>1.81</v>
      </c>
      <c r="D58" t="n">
        <v>1.9</v>
      </c>
      <c r="E58" t="n">
        <v>1.95</v>
      </c>
      <c r="F58" t="n">
        <v>2.3</v>
      </c>
      <c r="G58" t="n">
        <v>2.42</v>
      </c>
      <c r="H58" t="n">
        <v>2.8</v>
      </c>
      <c r="I58" t="n">
        <v>3.38</v>
      </c>
      <c r="J58" t="n">
        <v>4.46</v>
      </c>
      <c r="K58" t="n">
        <v>5.09</v>
      </c>
      <c r="L58" t="n">
        <v>4.09</v>
      </c>
      <c r="M58" t="n">
        <v>4.31</v>
      </c>
      <c r="N58" t="n">
        <v>4.8</v>
      </c>
      <c r="O58" t="n">
        <v>2.85</v>
      </c>
      <c r="P58" t="n">
        <v>2.85</v>
      </c>
    </row>
    <row r="59">
      <c r="A59" s="5" t="inlineStr">
        <is>
          <t>Gewinnrendite in %</t>
        </is>
      </c>
      <c r="B59" s="5" t="inlineStr">
        <is>
          <t>Return on profit in %</t>
        </is>
      </c>
      <c r="C59" t="n">
        <v>3.8</v>
      </c>
      <c r="D59" t="n">
        <v>4.6</v>
      </c>
      <c r="E59" t="n">
        <v>5.4</v>
      </c>
      <c r="F59" t="n">
        <v>4.9</v>
      </c>
      <c r="G59" t="n">
        <v>4.6</v>
      </c>
      <c r="H59" t="n">
        <v>6.3</v>
      </c>
      <c r="I59" t="n">
        <v>5.6</v>
      </c>
      <c r="J59" t="n">
        <v>7</v>
      </c>
      <c r="K59" t="n">
        <v>3</v>
      </c>
      <c r="L59" t="n">
        <v>5.9</v>
      </c>
      <c r="M59" t="n">
        <v>2.7</v>
      </c>
      <c r="N59" t="n">
        <v>8.1</v>
      </c>
      <c r="O59" t="n">
        <v>13.6</v>
      </c>
      <c r="P59" t="n">
        <v>13.6</v>
      </c>
    </row>
    <row r="60">
      <c r="A60" s="5" t="inlineStr">
        <is>
          <t>Eigenkapitalrendite in %</t>
        </is>
      </c>
      <c r="B60" s="5" t="inlineStr">
        <is>
          <t>Return on Equity in %</t>
        </is>
      </c>
      <c r="C60" t="n">
        <v>28.11</v>
      </c>
      <c r="D60" t="n">
        <v>28.98</v>
      </c>
      <c r="E60" t="n">
        <v>28.87</v>
      </c>
      <c r="F60" t="n">
        <v>18.66</v>
      </c>
      <c r="G60" t="n">
        <v>17.11</v>
      </c>
      <c r="H60" t="n">
        <v>22.46</v>
      </c>
      <c r="I60" t="n">
        <v>22.06</v>
      </c>
      <c r="J60" t="n">
        <v>20.95</v>
      </c>
      <c r="K60" t="n">
        <v>7.79</v>
      </c>
      <c r="L60" t="n">
        <v>17.87</v>
      </c>
      <c r="M60" t="n">
        <v>8.85</v>
      </c>
      <c r="N60" t="n">
        <v>22.14</v>
      </c>
      <c r="O60" t="n">
        <v>77.84</v>
      </c>
      <c r="P60" t="n">
        <v>77.84</v>
      </c>
    </row>
    <row r="61">
      <c r="A61" s="5" t="inlineStr">
        <is>
          <t>Umsatzrendite in %</t>
        </is>
      </c>
      <c r="B61" s="5" t="inlineStr">
        <is>
          <t>Return on sales in %</t>
        </is>
      </c>
      <c r="C61" t="n">
        <v>14.51</v>
      </c>
      <c r="D61" t="n">
        <v>15.42</v>
      </c>
      <c r="E61" t="n">
        <v>15.15</v>
      </c>
      <c r="F61" t="n">
        <v>11.38</v>
      </c>
      <c r="G61" t="n">
        <v>10.05</v>
      </c>
      <c r="H61" t="n">
        <v>12.92</v>
      </c>
      <c r="I61" t="n">
        <v>9.68</v>
      </c>
      <c r="J61" t="n">
        <v>8.94</v>
      </c>
      <c r="K61" t="n">
        <v>3.58</v>
      </c>
      <c r="L61" t="n">
        <v>8.1</v>
      </c>
      <c r="M61" t="n">
        <v>3.45</v>
      </c>
      <c r="N61" t="n">
        <v>9.279999999999999</v>
      </c>
      <c r="O61" t="n">
        <v>26.87</v>
      </c>
      <c r="P61" t="n">
        <v>26.87</v>
      </c>
    </row>
    <row r="62">
      <c r="A62" s="5" t="inlineStr">
        <is>
          <t>Gesamtkapitalrendite in %</t>
        </is>
      </c>
      <c r="B62" s="5" t="inlineStr">
        <is>
          <t>Total Return on Investment in %</t>
        </is>
      </c>
      <c r="C62" t="n">
        <v>7.62</v>
      </c>
      <c r="D62" t="n">
        <v>7.89</v>
      </c>
      <c r="E62" t="n">
        <v>7.9</v>
      </c>
      <c r="F62" t="n">
        <v>5.55</v>
      </c>
      <c r="G62" t="n">
        <v>5.22</v>
      </c>
      <c r="H62" t="n">
        <v>6.42</v>
      </c>
      <c r="I62" t="n">
        <v>5.03</v>
      </c>
      <c r="J62" t="n">
        <v>4.91</v>
      </c>
      <c r="K62" t="n">
        <v>1.79</v>
      </c>
      <c r="L62" t="n">
        <v>4.39</v>
      </c>
      <c r="M62" t="n">
        <v>1.95</v>
      </c>
      <c r="N62" t="n">
        <v>4.9</v>
      </c>
      <c r="O62" t="n">
        <v>17.38</v>
      </c>
      <c r="P62" t="n">
        <v>17.38</v>
      </c>
    </row>
    <row r="63">
      <c r="A63" s="5" t="inlineStr">
        <is>
          <t>Return on Investment in %</t>
        </is>
      </c>
      <c r="B63" s="5" t="inlineStr">
        <is>
          <t>Return on Investment in %</t>
        </is>
      </c>
      <c r="C63" t="n">
        <v>7.62</v>
      </c>
      <c r="D63" t="n">
        <v>7.89</v>
      </c>
      <c r="E63" t="n">
        <v>7.9</v>
      </c>
      <c r="F63" t="n">
        <v>5.55</v>
      </c>
      <c r="G63" t="n">
        <v>5.22</v>
      </c>
      <c r="H63" t="n">
        <v>6.42</v>
      </c>
      <c r="I63" t="n">
        <v>5.03</v>
      </c>
      <c r="J63" t="n">
        <v>4.91</v>
      </c>
      <c r="K63" t="n">
        <v>1.79</v>
      </c>
      <c r="L63" t="n">
        <v>4.39</v>
      </c>
      <c r="M63" t="n">
        <v>1.95</v>
      </c>
      <c r="N63" t="n">
        <v>4.9</v>
      </c>
      <c r="O63" t="n">
        <v>17.38</v>
      </c>
      <c r="P63" t="n">
        <v>17.38</v>
      </c>
    </row>
    <row r="64">
      <c r="A64" s="5" t="inlineStr">
        <is>
          <t>Arbeitsintensität in %</t>
        </is>
      </c>
      <c r="B64" s="5" t="inlineStr">
        <is>
          <t>Work Intensity in %</t>
        </is>
      </c>
      <c r="C64" t="n">
        <v>28.22</v>
      </c>
      <c r="D64" t="n">
        <v>27.31</v>
      </c>
      <c r="E64" t="n">
        <v>31.63</v>
      </c>
      <c r="F64" t="n">
        <v>27.81</v>
      </c>
      <c r="G64" t="n">
        <v>28.53</v>
      </c>
      <c r="H64" t="n">
        <v>26.43</v>
      </c>
      <c r="I64" t="n">
        <v>29.17</v>
      </c>
      <c r="J64" t="n">
        <v>24.12</v>
      </c>
      <c r="K64" t="n">
        <v>23.7</v>
      </c>
      <c r="L64" t="n">
        <v>24.4</v>
      </c>
      <c r="M64" t="n">
        <v>25.01</v>
      </c>
      <c r="N64" t="n">
        <v>23.72</v>
      </c>
      <c r="O64" t="n">
        <v>24.28</v>
      </c>
      <c r="P64" t="n">
        <v>24.28</v>
      </c>
    </row>
    <row r="65">
      <c r="A65" s="5" t="inlineStr">
        <is>
          <t>Eigenkapitalquote in %</t>
        </is>
      </c>
      <c r="B65" s="5" t="inlineStr">
        <is>
          <t>Equity Ratio in %</t>
        </is>
      </c>
      <c r="C65" t="n">
        <v>27.12</v>
      </c>
      <c r="D65" t="n">
        <v>27.21</v>
      </c>
      <c r="E65" t="n">
        <v>27.35</v>
      </c>
      <c r="F65" t="n">
        <v>29.74</v>
      </c>
      <c r="G65" t="n">
        <v>30.52</v>
      </c>
      <c r="H65" t="n">
        <v>28.59</v>
      </c>
      <c r="I65" t="n">
        <v>22.79</v>
      </c>
      <c r="J65" t="n">
        <v>23.44</v>
      </c>
      <c r="K65" t="n">
        <v>23.02</v>
      </c>
      <c r="L65" t="n">
        <v>24.58</v>
      </c>
      <c r="M65" t="n">
        <v>22.04</v>
      </c>
      <c r="N65" t="n">
        <v>22.14</v>
      </c>
      <c r="O65" t="n">
        <v>22.33</v>
      </c>
      <c r="P65" t="n">
        <v>22.33</v>
      </c>
    </row>
    <row r="66">
      <c r="A66" s="5" t="inlineStr">
        <is>
          <t>Fremdkapitalquote in %</t>
        </is>
      </c>
      <c r="B66" s="5" t="inlineStr">
        <is>
          <t>Debt Ratio in %</t>
        </is>
      </c>
      <c r="C66" t="n">
        <v>72.88</v>
      </c>
      <c r="D66" t="n">
        <v>72.79000000000001</v>
      </c>
      <c r="E66" t="n">
        <v>72.65000000000001</v>
      </c>
      <c r="F66" t="n">
        <v>70.26000000000001</v>
      </c>
      <c r="G66" t="n">
        <v>69.48</v>
      </c>
      <c r="H66" t="n">
        <v>71.41</v>
      </c>
      <c r="I66" t="n">
        <v>77.20999999999999</v>
      </c>
      <c r="J66" t="n">
        <v>76.56</v>
      </c>
      <c r="K66" t="n">
        <v>76.98</v>
      </c>
      <c r="L66" t="n">
        <v>75.42</v>
      </c>
      <c r="M66" t="n">
        <v>77.95999999999999</v>
      </c>
      <c r="N66" t="n">
        <v>77.86</v>
      </c>
      <c r="O66" t="n">
        <v>77.67</v>
      </c>
      <c r="P66" t="n">
        <v>77.67</v>
      </c>
    </row>
    <row r="67">
      <c r="A67" s="5" t="inlineStr">
        <is>
          <t>Verschuldungsgrad in %</t>
        </is>
      </c>
      <c r="B67" s="5" t="inlineStr">
        <is>
          <t>Finance Gearing in %</t>
        </is>
      </c>
      <c r="C67" t="n">
        <v>268.7</v>
      </c>
      <c r="D67" t="n">
        <v>267.45</v>
      </c>
      <c r="E67" t="n">
        <v>265.62</v>
      </c>
      <c r="F67" t="n">
        <v>236.25</v>
      </c>
      <c r="G67" t="n">
        <v>227.63</v>
      </c>
      <c r="H67" t="n">
        <v>249.81</v>
      </c>
      <c r="I67" t="n">
        <v>338.87</v>
      </c>
      <c r="J67" t="n">
        <v>326.55</v>
      </c>
      <c r="K67" t="n">
        <v>334.48</v>
      </c>
      <c r="L67" t="n">
        <v>306.76</v>
      </c>
      <c r="M67" t="n">
        <v>353.75</v>
      </c>
      <c r="N67" t="n">
        <v>351.77</v>
      </c>
      <c r="O67" t="n">
        <v>347.88</v>
      </c>
      <c r="P67" t="n">
        <v>347.88</v>
      </c>
    </row>
    <row r="68">
      <c r="A68" s="5" t="inlineStr">
        <is>
          <t>Bruttoergebnis Marge in %</t>
        </is>
      </c>
      <c r="B68" s="5" t="inlineStr">
        <is>
          <t>Gross Profit Marge in %</t>
        </is>
      </c>
      <c r="C68" t="n">
        <v>69.97</v>
      </c>
      <c r="D68" t="n">
        <v>69.55</v>
      </c>
      <c r="E68" t="n">
        <v>69.81</v>
      </c>
      <c r="F68" t="n">
        <v>69.14</v>
      </c>
      <c r="G68" t="n">
        <v>68.56</v>
      </c>
      <c r="H68" t="n">
        <v>67.95</v>
      </c>
      <c r="I68" t="n">
        <v>67.94</v>
      </c>
      <c r="J68" t="n">
        <v>67.5</v>
      </c>
      <c r="K68" t="n">
        <v>66.95999999999999</v>
      </c>
      <c r="L68" t="n">
        <v>64.06</v>
      </c>
      <c r="M68" t="n">
        <v>64.2</v>
      </c>
      <c r="N68" t="n">
        <v>64.37</v>
      </c>
      <c r="O68" t="n">
        <v>63.79</v>
      </c>
    </row>
    <row r="69">
      <c r="A69" s="5" t="inlineStr">
        <is>
          <t>Kurzfristige Vermögensquote in %</t>
        </is>
      </c>
      <c r="B69" s="5" t="inlineStr">
        <is>
          <t>Current Assets Ratio in %</t>
        </is>
      </c>
      <c r="C69" t="n">
        <v>28.22</v>
      </c>
      <c r="D69" t="n">
        <v>27.31</v>
      </c>
      <c r="E69" t="n">
        <v>31.63</v>
      </c>
      <c r="F69" t="n">
        <v>27.81</v>
      </c>
      <c r="G69" t="n">
        <v>28.53</v>
      </c>
      <c r="H69" t="n">
        <v>26.43</v>
      </c>
      <c r="I69" t="n">
        <v>29.17</v>
      </c>
      <c r="J69" t="n">
        <v>24.12</v>
      </c>
      <c r="K69" t="n">
        <v>23.7</v>
      </c>
      <c r="L69" t="n">
        <v>24.4</v>
      </c>
      <c r="M69" t="n">
        <v>25.01</v>
      </c>
      <c r="N69" t="n">
        <v>23.72</v>
      </c>
      <c r="O69" t="n">
        <v>24.28</v>
      </c>
    </row>
    <row r="70">
      <c r="A70" s="5" t="inlineStr">
        <is>
          <t>Nettogewinn Marge in %</t>
        </is>
      </c>
      <c r="B70" s="5" t="inlineStr">
        <is>
          <t>Net Profit Marge in %</t>
        </is>
      </c>
      <c r="C70" t="n">
        <v>14.51</v>
      </c>
      <c r="D70" t="n">
        <v>15.42</v>
      </c>
      <c r="E70" t="n">
        <v>15.15</v>
      </c>
      <c r="F70" t="n">
        <v>11.38</v>
      </c>
      <c r="G70" t="n">
        <v>10.05</v>
      </c>
      <c r="H70" t="n">
        <v>12.92</v>
      </c>
      <c r="I70" t="n">
        <v>9.68</v>
      </c>
      <c r="J70" t="n">
        <v>8.94</v>
      </c>
      <c r="K70" t="n">
        <v>3.58</v>
      </c>
      <c r="L70" t="n">
        <v>8.1</v>
      </c>
      <c r="M70" t="n">
        <v>3.45</v>
      </c>
      <c r="N70" t="n">
        <v>9.279999999999999</v>
      </c>
      <c r="O70" t="n">
        <v>26.87</v>
      </c>
    </row>
    <row r="71">
      <c r="A71" s="5" t="inlineStr">
        <is>
          <t>Operative Ergebnis Marge in %</t>
        </is>
      </c>
      <c r="B71" s="5" t="inlineStr">
        <is>
          <t>EBIT Marge in %</t>
        </is>
      </c>
      <c r="C71" t="n">
        <v>19.69</v>
      </c>
      <c r="D71" t="n">
        <v>22.56</v>
      </c>
      <c r="E71" t="n">
        <v>19.65</v>
      </c>
      <c r="F71" t="n">
        <v>17.83</v>
      </c>
      <c r="G71" t="n">
        <v>15.85</v>
      </c>
      <c r="H71" t="n">
        <v>15.55</v>
      </c>
      <c r="I71" t="n">
        <v>17.36</v>
      </c>
      <c r="J71" t="n">
        <v>16.07</v>
      </c>
      <c r="K71" t="n">
        <v>13</v>
      </c>
      <c r="L71" t="n">
        <v>13.53</v>
      </c>
      <c r="M71" t="n">
        <v>6.83</v>
      </c>
      <c r="N71" t="n">
        <v>14.91</v>
      </c>
      <c r="O71" t="n">
        <v>16</v>
      </c>
    </row>
    <row r="72">
      <c r="A72" s="5" t="inlineStr">
        <is>
          <t>Vermögensumsschlag in %</t>
        </is>
      </c>
      <c r="B72" s="5" t="inlineStr">
        <is>
          <t>Asset Turnover in %</t>
        </is>
      </c>
      <c r="C72" t="n">
        <v>52.56</v>
      </c>
      <c r="D72" t="n">
        <v>51.14</v>
      </c>
      <c r="E72" t="n">
        <v>52.11</v>
      </c>
      <c r="F72" t="n">
        <v>48.76</v>
      </c>
      <c r="G72" t="n">
        <v>51.96</v>
      </c>
      <c r="H72" t="n">
        <v>49.68</v>
      </c>
      <c r="I72" t="n">
        <v>51.94</v>
      </c>
      <c r="J72" t="n">
        <v>54.96</v>
      </c>
      <c r="K72" t="n">
        <v>50.13</v>
      </c>
      <c r="L72" t="n">
        <v>54.23</v>
      </c>
      <c r="M72" t="n">
        <v>56.58</v>
      </c>
      <c r="N72" t="n">
        <v>52.82</v>
      </c>
      <c r="O72" t="n">
        <v>64.69</v>
      </c>
    </row>
    <row r="73">
      <c r="A73" s="5" t="inlineStr">
        <is>
          <t>Langfristige Vermögensquote in %</t>
        </is>
      </c>
      <c r="B73" s="5" t="inlineStr">
        <is>
          <t>Non-Current Assets Ratio in %</t>
        </is>
      </c>
      <c r="C73" t="n">
        <v>71.78</v>
      </c>
      <c r="D73" t="n">
        <v>72.69</v>
      </c>
      <c r="E73" t="n">
        <v>68.37</v>
      </c>
      <c r="F73" t="n">
        <v>72.19</v>
      </c>
      <c r="G73" t="n">
        <v>71.47</v>
      </c>
      <c r="H73" t="n">
        <v>73.56999999999999</v>
      </c>
      <c r="I73" t="n">
        <v>70.83</v>
      </c>
      <c r="J73" t="n">
        <v>75.88</v>
      </c>
      <c r="K73" t="n">
        <v>76.3</v>
      </c>
      <c r="L73" t="n">
        <v>75.59999999999999</v>
      </c>
      <c r="M73" t="n">
        <v>74.98999999999999</v>
      </c>
      <c r="N73" t="n">
        <v>76.28</v>
      </c>
      <c r="O73" t="n">
        <v>75.72</v>
      </c>
    </row>
    <row r="74">
      <c r="A74" s="5" t="inlineStr">
        <is>
          <t>Gesamtkapitalrentabilität</t>
        </is>
      </c>
      <c r="B74" s="5" t="inlineStr">
        <is>
          <t>ROA Return on Assets in %</t>
        </is>
      </c>
      <c r="C74" t="n">
        <v>7.62</v>
      </c>
      <c r="D74" t="n">
        <v>7.89</v>
      </c>
      <c r="E74" t="n">
        <v>7.9</v>
      </c>
      <c r="F74" t="n">
        <v>5.55</v>
      </c>
      <c r="G74" t="n">
        <v>5.22</v>
      </c>
      <c r="H74" t="n">
        <v>6.42</v>
      </c>
      <c r="I74" t="n">
        <v>5.03</v>
      </c>
      <c r="J74" t="n">
        <v>4.91</v>
      </c>
      <c r="K74" t="n">
        <v>1.79</v>
      </c>
      <c r="L74" t="n">
        <v>4.39</v>
      </c>
      <c r="M74" t="n">
        <v>1.95</v>
      </c>
      <c r="N74" t="n">
        <v>4.9</v>
      </c>
      <c r="O74" t="n">
        <v>17.38</v>
      </c>
    </row>
    <row r="75">
      <c r="A75" s="5" t="inlineStr">
        <is>
          <t>Ertrag des eingesetzten Kapitals</t>
        </is>
      </c>
      <c r="B75" s="5" t="inlineStr">
        <is>
          <t>ROCE Return on Cap. Empl. in %</t>
        </is>
      </c>
      <c r="C75" t="n">
        <v>18.28</v>
      </c>
      <c r="D75" t="n">
        <v>19.29</v>
      </c>
      <c r="E75" t="n">
        <v>17.49</v>
      </c>
      <c r="F75" t="n">
        <v>13.65</v>
      </c>
      <c r="G75" t="n">
        <v>12.52</v>
      </c>
      <c r="H75" t="n">
        <v>11.51</v>
      </c>
      <c r="I75" t="n">
        <v>15.67</v>
      </c>
      <c r="J75" t="n">
        <v>14.84</v>
      </c>
      <c r="K75" t="n">
        <v>10.45</v>
      </c>
      <c r="L75" t="n">
        <v>11.52</v>
      </c>
      <c r="M75" t="n">
        <v>6.4</v>
      </c>
      <c r="N75" t="n">
        <v>13.33</v>
      </c>
      <c r="O75" t="n">
        <v>22.07</v>
      </c>
    </row>
    <row r="76">
      <c r="A76" s="5" t="inlineStr">
        <is>
          <t>Eigenkapital zu Anlagevermögen</t>
        </is>
      </c>
      <c r="B76" s="5" t="inlineStr">
        <is>
          <t>Equity to Fixed Assets in %</t>
        </is>
      </c>
      <c r="C76" t="n">
        <v>37.78</v>
      </c>
      <c r="D76" t="n">
        <v>37.44</v>
      </c>
      <c r="E76" t="n">
        <v>40</v>
      </c>
      <c r="F76" t="n">
        <v>41.2</v>
      </c>
      <c r="G76" t="n">
        <v>42.71</v>
      </c>
      <c r="H76" t="n">
        <v>38.86</v>
      </c>
      <c r="I76" t="n">
        <v>32.17</v>
      </c>
      <c r="J76" t="n">
        <v>30.89</v>
      </c>
      <c r="K76" t="n">
        <v>30.17</v>
      </c>
      <c r="L76" t="n">
        <v>32.52</v>
      </c>
      <c r="M76" t="n">
        <v>29.39</v>
      </c>
      <c r="N76" t="n">
        <v>29.02</v>
      </c>
      <c r="O76" t="n">
        <v>29.49</v>
      </c>
    </row>
    <row r="77">
      <c r="A77" s="5" t="inlineStr">
        <is>
          <t>Liquidität Dritten Grades</t>
        </is>
      </c>
      <c r="B77" s="5" t="inlineStr">
        <is>
          <t>Current Ratio in %</t>
        </is>
      </c>
      <c r="C77" t="n">
        <v>65</v>
      </c>
      <c r="D77" t="n">
        <v>67.97</v>
      </c>
      <c r="E77" t="n">
        <v>76.29000000000001</v>
      </c>
      <c r="F77" t="n">
        <v>76.55</v>
      </c>
      <c r="G77" t="n">
        <v>83.43000000000001</v>
      </c>
      <c r="H77" t="n">
        <v>80.31999999999999</v>
      </c>
      <c r="I77" t="n">
        <v>68.7</v>
      </c>
      <c r="J77" t="n">
        <v>59.55</v>
      </c>
      <c r="K77" t="n">
        <v>63.01</v>
      </c>
      <c r="L77" t="n">
        <v>67.23</v>
      </c>
      <c r="M77" t="n">
        <v>63.14</v>
      </c>
      <c r="N77" t="n">
        <v>57.96</v>
      </c>
      <c r="O77" t="n">
        <v>45.72</v>
      </c>
    </row>
    <row r="78">
      <c r="A78" s="5" t="inlineStr">
        <is>
          <t>Operativer Cashflow</t>
        </is>
      </c>
      <c r="B78" s="5" t="inlineStr">
        <is>
          <t>Operating Cashflow in M</t>
        </is>
      </c>
      <c r="C78" t="n">
        <v>4197.858</v>
      </c>
      <c r="D78" t="n">
        <v>4068</v>
      </c>
      <c r="E78" t="n">
        <v>3663.828</v>
      </c>
      <c r="F78" t="n">
        <v>3154.03</v>
      </c>
      <c r="G78" t="n">
        <v>3128.096</v>
      </c>
      <c r="H78" t="n">
        <v>3583.552999999999</v>
      </c>
      <c r="I78" t="n">
        <v>2997.867</v>
      </c>
      <c r="J78" t="n">
        <v>2274.818</v>
      </c>
      <c r="K78" t="n">
        <v>2265.767</v>
      </c>
      <c r="L78" t="n">
        <v>2679.339</v>
      </c>
      <c r="M78" t="n">
        <v>2570.784</v>
      </c>
      <c r="N78" t="n">
        <v>2141.766</v>
      </c>
      <c r="O78" t="n">
        <v>4286.128</v>
      </c>
    </row>
    <row r="79">
      <c r="A79" s="5" t="inlineStr">
        <is>
          <t>Aktienrückkauf</t>
        </is>
      </c>
      <c r="B79" s="5" t="inlineStr">
        <is>
          <t>Share Buyback in M</t>
        </is>
      </c>
      <c r="C79" t="n">
        <v>4.5</v>
      </c>
      <c r="D79" t="n">
        <v>10.19999999999999</v>
      </c>
      <c r="E79" t="n">
        <v>10.10000000000002</v>
      </c>
      <c r="F79" t="n">
        <v>0.3000000000000114</v>
      </c>
      <c r="G79" t="n">
        <v>10.09999999999997</v>
      </c>
      <c r="H79" t="n">
        <v>0</v>
      </c>
      <c r="I79" t="n">
        <v>-0.1999999999999886</v>
      </c>
      <c r="J79" t="n">
        <v>0</v>
      </c>
      <c r="K79" t="n">
        <v>-3</v>
      </c>
      <c r="L79" t="n">
        <v>-5.899999999999977</v>
      </c>
      <c r="M79" t="n">
        <v>-5.699999999999989</v>
      </c>
      <c r="N79" t="n">
        <v>25.29999999999995</v>
      </c>
      <c r="O79" t="n">
        <v>0</v>
      </c>
    </row>
    <row r="80">
      <c r="A80" s="5" t="inlineStr">
        <is>
          <t>Umsatzwachstum 1J in %</t>
        </is>
      </c>
      <c r="B80" s="5" t="inlineStr">
        <is>
          <t>Revenue Growth 1Y in %</t>
        </is>
      </c>
      <c r="C80" t="n">
        <v>8.26</v>
      </c>
      <c r="D80" t="n">
        <v>-3.66</v>
      </c>
      <c r="E80" t="n">
        <v>2.91</v>
      </c>
      <c r="F80" t="n">
        <v>2.12</v>
      </c>
      <c r="G80" t="n">
        <v>14.97</v>
      </c>
      <c r="H80" t="n">
        <v>2.66</v>
      </c>
      <c r="I80" t="n">
        <v>-1.05</v>
      </c>
      <c r="J80" t="n">
        <v>7.42</v>
      </c>
      <c r="K80" t="n">
        <v>-5.68</v>
      </c>
      <c r="L80" t="n">
        <v>3.82</v>
      </c>
      <c r="M80" t="n">
        <v>1.51</v>
      </c>
      <c r="N80" t="n">
        <v>-1.14</v>
      </c>
      <c r="O80" t="inlineStr">
        <is>
          <t>-</t>
        </is>
      </c>
    </row>
    <row r="81">
      <c r="A81" s="5" t="inlineStr">
        <is>
          <t>Umsatzwachstum 3J in %</t>
        </is>
      </c>
      <c r="B81" s="5" t="inlineStr">
        <is>
          <t>Revenue Growth 3Y in %</t>
        </is>
      </c>
      <c r="C81" t="n">
        <v>2.5</v>
      </c>
      <c r="D81" t="n">
        <v>0.46</v>
      </c>
      <c r="E81" t="n">
        <v>6.67</v>
      </c>
      <c r="F81" t="n">
        <v>6.58</v>
      </c>
      <c r="G81" t="n">
        <v>5.53</v>
      </c>
      <c r="H81" t="n">
        <v>3.01</v>
      </c>
      <c r="I81" t="n">
        <v>0.23</v>
      </c>
      <c r="J81" t="n">
        <v>1.85</v>
      </c>
      <c r="K81" t="n">
        <v>-0.12</v>
      </c>
      <c r="L81" t="n">
        <v>1.4</v>
      </c>
      <c r="M81" t="n">
        <v>0.12</v>
      </c>
      <c r="N81" t="inlineStr">
        <is>
          <t>-</t>
        </is>
      </c>
      <c r="O81" t="inlineStr">
        <is>
          <t>-</t>
        </is>
      </c>
    </row>
    <row r="82">
      <c r="A82" s="5" t="inlineStr">
        <is>
          <t>Umsatzwachstum 5J in %</t>
        </is>
      </c>
      <c r="B82" s="5" t="inlineStr">
        <is>
          <t>Revenue Growth 5Y in %</t>
        </is>
      </c>
      <c r="C82" t="n">
        <v>4.92</v>
      </c>
      <c r="D82" t="n">
        <v>3.8</v>
      </c>
      <c r="E82" t="n">
        <v>4.32</v>
      </c>
      <c r="F82" t="n">
        <v>5.22</v>
      </c>
      <c r="G82" t="n">
        <v>3.66</v>
      </c>
      <c r="H82" t="n">
        <v>1.43</v>
      </c>
      <c r="I82" t="n">
        <v>1.2</v>
      </c>
      <c r="J82" t="n">
        <v>1.19</v>
      </c>
      <c r="K82" t="n">
        <v>-0.3</v>
      </c>
      <c r="L82" t="inlineStr">
        <is>
          <t>-</t>
        </is>
      </c>
      <c r="M82" t="inlineStr">
        <is>
          <t>-</t>
        </is>
      </c>
      <c r="N82" t="inlineStr">
        <is>
          <t>-</t>
        </is>
      </c>
      <c r="O82" t="inlineStr">
        <is>
          <t>-</t>
        </is>
      </c>
    </row>
    <row r="83">
      <c r="A83" s="5" t="inlineStr">
        <is>
          <t>Umsatzwachstum 10J in %</t>
        </is>
      </c>
      <c r="B83" s="5" t="inlineStr">
        <is>
          <t>Revenue Growth 10Y in %</t>
        </is>
      </c>
      <c r="C83" t="n">
        <v>3.18</v>
      </c>
      <c r="D83" t="n">
        <v>2.5</v>
      </c>
      <c r="E83" t="n">
        <v>2.75</v>
      </c>
      <c r="F83" t="n">
        <v>2.46</v>
      </c>
      <c r="G83" t="inlineStr">
        <is>
          <t>-</t>
        </is>
      </c>
      <c r="H83" t="inlineStr">
        <is>
          <t>-</t>
        </is>
      </c>
      <c r="I83" t="inlineStr">
        <is>
          <t>-</t>
        </is>
      </c>
      <c r="J83" t="inlineStr">
        <is>
          <t>-</t>
        </is>
      </c>
      <c r="K83" t="inlineStr">
        <is>
          <t>-</t>
        </is>
      </c>
      <c r="L83" t="inlineStr">
        <is>
          <t>-</t>
        </is>
      </c>
      <c r="M83" t="inlineStr">
        <is>
          <t>-</t>
        </is>
      </c>
      <c r="N83" t="inlineStr">
        <is>
          <t>-</t>
        </is>
      </c>
      <c r="O83" t="inlineStr">
        <is>
          <t>-</t>
        </is>
      </c>
    </row>
    <row r="84">
      <c r="A84" s="5" t="inlineStr">
        <is>
          <t>Gewinnwachstum 1J in %</t>
        </is>
      </c>
      <c r="B84" s="5" t="inlineStr">
        <is>
          <t>Earnings Growth 1Y in %</t>
        </is>
      </c>
      <c r="C84" t="n">
        <v>1.83</v>
      </c>
      <c r="D84" t="n">
        <v>-1.94</v>
      </c>
      <c r="E84" t="n">
        <v>37.01</v>
      </c>
      <c r="F84" t="n">
        <v>15.6</v>
      </c>
      <c r="G84" t="n">
        <v>-10.57</v>
      </c>
      <c r="H84" t="n">
        <v>37.1</v>
      </c>
      <c r="I84" t="n">
        <v>7.14</v>
      </c>
      <c r="J84" t="n">
        <v>168.33</v>
      </c>
      <c r="K84" t="n">
        <v>-58.33</v>
      </c>
      <c r="L84" t="n">
        <v>144.07</v>
      </c>
      <c r="M84" t="n">
        <v>-62.3</v>
      </c>
      <c r="N84" t="n">
        <v>-65.87</v>
      </c>
      <c r="O84" t="inlineStr">
        <is>
          <t>-</t>
        </is>
      </c>
    </row>
    <row r="85">
      <c r="A85" s="5" t="inlineStr">
        <is>
          <t>Gewinnwachstum 3J in %</t>
        </is>
      </c>
      <c r="B85" s="5" t="inlineStr">
        <is>
          <t>Earnings Growth 3Y in %</t>
        </is>
      </c>
      <c r="C85" t="n">
        <v>12.3</v>
      </c>
      <c r="D85" t="n">
        <v>16.89</v>
      </c>
      <c r="E85" t="n">
        <v>14.01</v>
      </c>
      <c r="F85" t="n">
        <v>14.04</v>
      </c>
      <c r="G85" t="n">
        <v>11.22</v>
      </c>
      <c r="H85" t="n">
        <v>70.86</v>
      </c>
      <c r="I85" t="n">
        <v>39.05</v>
      </c>
      <c r="J85" t="n">
        <v>84.69</v>
      </c>
      <c r="K85" t="n">
        <v>7.81</v>
      </c>
      <c r="L85" t="n">
        <v>5.3</v>
      </c>
      <c r="M85" t="n">
        <v>-42.72</v>
      </c>
      <c r="N85" t="inlineStr">
        <is>
          <t>-</t>
        </is>
      </c>
      <c r="O85" t="inlineStr">
        <is>
          <t>-</t>
        </is>
      </c>
    </row>
    <row r="86">
      <c r="A86" s="5" t="inlineStr">
        <is>
          <t>Gewinnwachstum 5J in %</t>
        </is>
      </c>
      <c r="B86" s="5" t="inlineStr">
        <is>
          <t>Earnings Growth 5Y in %</t>
        </is>
      </c>
      <c r="C86" t="n">
        <v>8.390000000000001</v>
      </c>
      <c r="D86" t="n">
        <v>15.44</v>
      </c>
      <c r="E86" t="n">
        <v>17.26</v>
      </c>
      <c r="F86" t="n">
        <v>43.52</v>
      </c>
      <c r="G86" t="n">
        <v>28.73</v>
      </c>
      <c r="H86" t="n">
        <v>59.66</v>
      </c>
      <c r="I86" t="n">
        <v>39.78</v>
      </c>
      <c r="J86" t="n">
        <v>25.18</v>
      </c>
      <c r="K86" t="n">
        <v>-8.49</v>
      </c>
      <c r="L86" t="inlineStr">
        <is>
          <t>-</t>
        </is>
      </c>
      <c r="M86" t="inlineStr">
        <is>
          <t>-</t>
        </is>
      </c>
      <c r="N86" t="inlineStr">
        <is>
          <t>-</t>
        </is>
      </c>
      <c r="O86" t="inlineStr">
        <is>
          <t>-</t>
        </is>
      </c>
    </row>
    <row r="87">
      <c r="A87" s="5" t="inlineStr">
        <is>
          <t>Gewinnwachstum 10J in %</t>
        </is>
      </c>
      <c r="B87" s="5" t="inlineStr">
        <is>
          <t>Earnings Growth 10Y in %</t>
        </is>
      </c>
      <c r="C87" t="n">
        <v>34.02</v>
      </c>
      <c r="D87" t="n">
        <v>27.61</v>
      </c>
      <c r="E87" t="n">
        <v>21.22</v>
      </c>
      <c r="F87" t="n">
        <v>17.52</v>
      </c>
      <c r="G87" t="inlineStr">
        <is>
          <t>-</t>
        </is>
      </c>
      <c r="H87" t="inlineStr">
        <is>
          <t>-</t>
        </is>
      </c>
      <c r="I87" t="inlineStr">
        <is>
          <t>-</t>
        </is>
      </c>
      <c r="J87" t="inlineStr">
        <is>
          <t>-</t>
        </is>
      </c>
      <c r="K87" t="inlineStr">
        <is>
          <t>-</t>
        </is>
      </c>
      <c r="L87" t="inlineStr">
        <is>
          <t>-</t>
        </is>
      </c>
      <c r="M87" t="inlineStr">
        <is>
          <t>-</t>
        </is>
      </c>
      <c r="N87" t="inlineStr">
        <is>
          <t>-</t>
        </is>
      </c>
      <c r="O87" t="inlineStr">
        <is>
          <t>-</t>
        </is>
      </c>
    </row>
    <row r="88">
      <c r="A88" s="5" t="inlineStr">
        <is>
          <t>PEG Ratio</t>
        </is>
      </c>
      <c r="B88" s="5" t="inlineStr">
        <is>
          <t>KGW Kurs/Gewinn/Wachstum</t>
        </is>
      </c>
      <c r="C88" t="n">
        <v>3.13</v>
      </c>
      <c r="D88" t="n">
        <v>1.41</v>
      </c>
      <c r="E88" t="n">
        <v>1.07</v>
      </c>
      <c r="F88" t="n">
        <v>0.47</v>
      </c>
      <c r="G88" t="n">
        <v>0.75</v>
      </c>
      <c r="H88" t="n">
        <v>0.26</v>
      </c>
      <c r="I88" t="n">
        <v>0.44</v>
      </c>
      <c r="J88" t="n">
        <v>0.57</v>
      </c>
      <c r="K88" t="n">
        <v>-3.93</v>
      </c>
      <c r="L88" t="inlineStr">
        <is>
          <t>-</t>
        </is>
      </c>
      <c r="M88" t="inlineStr">
        <is>
          <t>-</t>
        </is>
      </c>
      <c r="N88" t="inlineStr">
        <is>
          <t>-</t>
        </is>
      </c>
      <c r="O88" t="inlineStr">
        <is>
          <t>-</t>
        </is>
      </c>
    </row>
    <row r="89">
      <c r="A89" s="5" t="inlineStr">
        <is>
          <t>EBIT-Wachstum 1J in %</t>
        </is>
      </c>
      <c r="B89" s="5" t="inlineStr">
        <is>
          <t>EBIT Growth 1Y in %</t>
        </is>
      </c>
      <c r="C89" t="n">
        <v>-5.52</v>
      </c>
      <c r="D89" t="n">
        <v>10.59</v>
      </c>
      <c r="E89" t="n">
        <v>13.45</v>
      </c>
      <c r="F89" t="n">
        <v>14.84</v>
      </c>
      <c r="G89" t="n">
        <v>17.22</v>
      </c>
      <c r="H89" t="n">
        <v>-8.08</v>
      </c>
      <c r="I89" t="n">
        <v>6.91</v>
      </c>
      <c r="J89" t="n">
        <v>32.8</v>
      </c>
      <c r="K89" t="n">
        <v>-9.359999999999999</v>
      </c>
      <c r="L89" t="n">
        <v>105.56</v>
      </c>
      <c r="M89" t="n">
        <v>-53.48</v>
      </c>
      <c r="N89" t="n">
        <v>-7.88</v>
      </c>
      <c r="O89" t="inlineStr">
        <is>
          <t>-</t>
        </is>
      </c>
    </row>
    <row r="90">
      <c r="A90" s="5" t="inlineStr">
        <is>
          <t>EBIT-Wachstum 3J in %</t>
        </is>
      </c>
      <c r="B90" s="5" t="inlineStr">
        <is>
          <t>EBIT Growth 3Y in %</t>
        </is>
      </c>
      <c r="C90" t="n">
        <v>6.17</v>
      </c>
      <c r="D90" t="n">
        <v>12.96</v>
      </c>
      <c r="E90" t="n">
        <v>15.17</v>
      </c>
      <c r="F90" t="n">
        <v>7.99</v>
      </c>
      <c r="G90" t="n">
        <v>5.35</v>
      </c>
      <c r="H90" t="n">
        <v>10.54</v>
      </c>
      <c r="I90" t="n">
        <v>10.12</v>
      </c>
      <c r="J90" t="n">
        <v>43</v>
      </c>
      <c r="K90" t="n">
        <v>14.24</v>
      </c>
      <c r="L90" t="n">
        <v>14.73</v>
      </c>
      <c r="M90" t="n">
        <v>-20.45</v>
      </c>
      <c r="N90" t="inlineStr">
        <is>
          <t>-</t>
        </is>
      </c>
      <c r="O90" t="inlineStr">
        <is>
          <t>-</t>
        </is>
      </c>
    </row>
    <row r="91">
      <c r="A91" s="5" t="inlineStr">
        <is>
          <t>EBIT-Wachstum 5J in %</t>
        </is>
      </c>
      <c r="B91" s="5" t="inlineStr">
        <is>
          <t>EBIT Growth 5Y in %</t>
        </is>
      </c>
      <c r="C91" t="n">
        <v>10.12</v>
      </c>
      <c r="D91" t="n">
        <v>9.6</v>
      </c>
      <c r="E91" t="n">
        <v>8.869999999999999</v>
      </c>
      <c r="F91" t="n">
        <v>12.74</v>
      </c>
      <c r="G91" t="n">
        <v>7.9</v>
      </c>
      <c r="H91" t="n">
        <v>25.57</v>
      </c>
      <c r="I91" t="n">
        <v>16.49</v>
      </c>
      <c r="J91" t="n">
        <v>13.53</v>
      </c>
      <c r="K91" t="n">
        <v>6.97</v>
      </c>
      <c r="L91" t="inlineStr">
        <is>
          <t>-</t>
        </is>
      </c>
      <c r="M91" t="inlineStr">
        <is>
          <t>-</t>
        </is>
      </c>
      <c r="N91" t="inlineStr">
        <is>
          <t>-</t>
        </is>
      </c>
      <c r="O91" t="inlineStr">
        <is>
          <t>-</t>
        </is>
      </c>
    </row>
    <row r="92">
      <c r="A92" s="5" t="inlineStr">
        <is>
          <t>EBIT-Wachstum 10J in %</t>
        </is>
      </c>
      <c r="B92" s="5" t="inlineStr">
        <is>
          <t>EBIT Growth 10Y in %</t>
        </is>
      </c>
      <c r="C92" t="n">
        <v>17.84</v>
      </c>
      <c r="D92" t="n">
        <v>13.05</v>
      </c>
      <c r="E92" t="n">
        <v>11.2</v>
      </c>
      <c r="F92" t="n">
        <v>9.85</v>
      </c>
      <c r="G92" t="inlineStr">
        <is>
          <t>-</t>
        </is>
      </c>
      <c r="H92" t="inlineStr">
        <is>
          <t>-</t>
        </is>
      </c>
      <c r="I92" t="inlineStr">
        <is>
          <t>-</t>
        </is>
      </c>
      <c r="J92" t="inlineStr">
        <is>
          <t>-</t>
        </is>
      </c>
      <c r="K92" t="inlineStr">
        <is>
          <t>-</t>
        </is>
      </c>
      <c r="L92" t="inlineStr">
        <is>
          <t>-</t>
        </is>
      </c>
      <c r="M92" t="inlineStr">
        <is>
          <t>-</t>
        </is>
      </c>
      <c r="N92" t="inlineStr">
        <is>
          <t>-</t>
        </is>
      </c>
      <c r="O92" t="inlineStr">
        <is>
          <t>-</t>
        </is>
      </c>
    </row>
    <row r="93">
      <c r="A93" s="5" t="inlineStr">
        <is>
          <t>Op.Cashflow Wachstum 1J in %</t>
        </is>
      </c>
      <c r="B93" s="5" t="inlineStr">
        <is>
          <t>Op.Cashflow Wachstum 1Y in %</t>
        </is>
      </c>
      <c r="C93" t="n">
        <v>4.93</v>
      </c>
      <c r="D93" t="n">
        <v>15.21</v>
      </c>
      <c r="E93" t="n">
        <v>20.33</v>
      </c>
      <c r="F93" t="n">
        <v>0.93</v>
      </c>
      <c r="G93" t="n">
        <v>-9.69</v>
      </c>
      <c r="H93" t="n">
        <v>19.54</v>
      </c>
      <c r="I93" t="n">
        <v>31.7</v>
      </c>
      <c r="J93" t="n">
        <v>0.4</v>
      </c>
      <c r="K93" t="n">
        <v>-16.28</v>
      </c>
      <c r="L93" t="n">
        <v>2.16</v>
      </c>
      <c r="M93" t="n">
        <v>17.69</v>
      </c>
      <c r="N93" t="n">
        <v>-45.63</v>
      </c>
      <c r="O93" t="inlineStr">
        <is>
          <t>-</t>
        </is>
      </c>
    </row>
    <row r="94">
      <c r="A94" s="5" t="inlineStr">
        <is>
          <t>Op.Cashflow Wachstum 3J in %</t>
        </is>
      </c>
      <c r="B94" s="5" t="inlineStr">
        <is>
          <t>Op.Cashflow Wachstum 3Y in %</t>
        </is>
      </c>
      <c r="C94" t="n">
        <v>13.49</v>
      </c>
      <c r="D94" t="n">
        <v>12.16</v>
      </c>
      <c r="E94" t="n">
        <v>3.86</v>
      </c>
      <c r="F94" t="n">
        <v>3.59</v>
      </c>
      <c r="G94" t="n">
        <v>13.85</v>
      </c>
      <c r="H94" t="n">
        <v>17.21</v>
      </c>
      <c r="I94" t="n">
        <v>5.27</v>
      </c>
      <c r="J94" t="n">
        <v>-4.57</v>
      </c>
      <c r="K94" t="n">
        <v>1.19</v>
      </c>
      <c r="L94" t="n">
        <v>-8.59</v>
      </c>
      <c r="M94" t="n">
        <v>-9.31</v>
      </c>
      <c r="N94" t="inlineStr">
        <is>
          <t>-</t>
        </is>
      </c>
      <c r="O94" t="inlineStr">
        <is>
          <t>-</t>
        </is>
      </c>
    </row>
    <row r="95">
      <c r="A95" s="5" t="inlineStr">
        <is>
          <t>Op.Cashflow Wachstum 5J in %</t>
        </is>
      </c>
      <c r="B95" s="5" t="inlineStr">
        <is>
          <t>Op.Cashflow Wachstum 5Y in %</t>
        </is>
      </c>
      <c r="C95" t="n">
        <v>6.34</v>
      </c>
      <c r="D95" t="n">
        <v>9.26</v>
      </c>
      <c r="E95" t="n">
        <v>12.56</v>
      </c>
      <c r="F95" t="n">
        <v>8.58</v>
      </c>
      <c r="G95" t="n">
        <v>5.13</v>
      </c>
      <c r="H95" t="n">
        <v>7.5</v>
      </c>
      <c r="I95" t="n">
        <v>7.13</v>
      </c>
      <c r="J95" t="n">
        <v>-8.33</v>
      </c>
      <c r="K95" t="n">
        <v>-8.41</v>
      </c>
      <c r="L95" t="inlineStr">
        <is>
          <t>-</t>
        </is>
      </c>
      <c r="M95" t="inlineStr">
        <is>
          <t>-</t>
        </is>
      </c>
      <c r="N95" t="inlineStr">
        <is>
          <t>-</t>
        </is>
      </c>
      <c r="O95" t="inlineStr">
        <is>
          <t>-</t>
        </is>
      </c>
    </row>
    <row r="96">
      <c r="A96" s="5" t="inlineStr">
        <is>
          <t>Op.Cashflow Wachstum 10J in %</t>
        </is>
      </c>
      <c r="B96" s="5" t="inlineStr">
        <is>
          <t>Op.Cashflow Wachstum 10Y in %</t>
        </is>
      </c>
      <c r="C96" t="n">
        <v>6.92</v>
      </c>
      <c r="D96" t="n">
        <v>8.199999999999999</v>
      </c>
      <c r="E96" t="n">
        <v>2.11</v>
      </c>
      <c r="F96" t="n">
        <v>0.08</v>
      </c>
      <c r="G96" t="inlineStr">
        <is>
          <t>-</t>
        </is>
      </c>
      <c r="H96" t="inlineStr">
        <is>
          <t>-</t>
        </is>
      </c>
      <c r="I96" t="inlineStr">
        <is>
          <t>-</t>
        </is>
      </c>
      <c r="J96" t="inlineStr">
        <is>
          <t>-</t>
        </is>
      </c>
      <c r="K96" t="inlineStr">
        <is>
          <t>-</t>
        </is>
      </c>
      <c r="L96" t="inlineStr">
        <is>
          <t>-</t>
        </is>
      </c>
      <c r="M96" t="inlineStr">
        <is>
          <t>-</t>
        </is>
      </c>
      <c r="N96" t="inlineStr">
        <is>
          <t>-</t>
        </is>
      </c>
      <c r="O96" t="inlineStr">
        <is>
          <t>-</t>
        </is>
      </c>
    </row>
    <row r="97">
      <c r="A97" s="5" t="inlineStr">
        <is>
          <t>Working Capital in Mio</t>
        </is>
      </c>
      <c r="B97" s="5" t="inlineStr">
        <is>
          <t>Working Capital in M</t>
        </is>
      </c>
      <c r="C97" t="n">
        <v>-1333</v>
      </c>
      <c r="D97" t="n">
        <v>-1072</v>
      </c>
      <c r="E97" t="n">
        <v>-834</v>
      </c>
      <c r="F97" t="n">
        <v>-751</v>
      </c>
      <c r="G97" t="n">
        <v>-459</v>
      </c>
      <c r="H97" t="n">
        <v>-477</v>
      </c>
      <c r="I97" t="n">
        <v>-912</v>
      </c>
      <c r="J97" t="n">
        <v>-1074</v>
      </c>
      <c r="K97" t="n">
        <v>-931</v>
      </c>
      <c r="L97" t="n">
        <v>-780</v>
      </c>
      <c r="M97" t="n">
        <v>-884</v>
      </c>
      <c r="N97" t="n">
        <v>-1099</v>
      </c>
      <c r="O97" t="n">
        <v>-1521</v>
      </c>
      <c r="P97" t="n">
        <v>-1521</v>
      </c>
    </row>
  </sheetData>
  <pageMargins bottom="1" footer="0.5" header="0.5" left="0.75" right="0.75" top="1"/>
</worksheet>
</file>

<file path=xl/worksheets/sheet3.xml><?xml version="1.0" encoding="utf-8"?>
<worksheet xmlns="http://schemas.openxmlformats.org/spreadsheetml/2006/main">
  <sheetPr>
    <outlinePr summaryBelow="1" summaryRight="1"/>
    <pageSetUpPr/>
  </sheetPr>
  <dimension ref="A1:L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ADYEN NV </t>
        </is>
      </c>
      <c r="B1" s="2" t="inlineStr">
        <is>
          <t>WKN: A2JNF4  ISIN: NL0012969182  Typ: Aktie</t>
        </is>
      </c>
      <c r="C1" s="2" t="inlineStr"/>
      <c r="D1" s="2" t="inlineStr"/>
      <c r="E1" s="2" t="inlineStr"/>
      <c r="F1" s="2">
        <f>HYPERLINK("aex_Stock_Data_EUR.xlsx#INDEX!A1",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t>
        </is>
      </c>
      <c r="G4" t="inlineStr">
        <is>
          <t>14.01.2020</t>
        </is>
      </c>
      <c r="H4" t="inlineStr">
        <is>
          <t>Extraordinary General Meeting</t>
        </is>
      </c>
      <c r="J4" t="inlineStr">
        <is>
          <t>Pentavest S.à.r.l.</t>
        </is>
      </c>
      <c r="L4" t="inlineStr">
        <is>
          <t>14,80%</t>
        </is>
      </c>
    </row>
    <row r="5">
      <c r="A5" s="5" t="inlineStr">
        <is>
          <t>Ticker</t>
        </is>
      </c>
      <c r="B5" t="inlineStr">
        <is>
          <t>1N8</t>
        </is>
      </c>
      <c r="C5" s="5" t="inlineStr">
        <is>
          <t>Fax</t>
        </is>
      </c>
      <c r="D5" s="5" t="inlineStr"/>
      <c r="E5" t="inlineStr">
        <is>
          <t>-</t>
        </is>
      </c>
      <c r="G5" t="inlineStr">
        <is>
          <t>27.02.2020</t>
        </is>
      </c>
      <c r="H5" t="inlineStr">
        <is>
          <t>Preliminary Results</t>
        </is>
      </c>
      <c r="J5" t="inlineStr">
        <is>
          <t>Stichting Administratiekantoor Adyen</t>
        </is>
      </c>
      <c r="L5" t="inlineStr">
        <is>
          <t>13,40%</t>
        </is>
      </c>
    </row>
    <row r="6">
      <c r="A6" s="5" t="inlineStr">
        <is>
          <t>Gelistet Seit / Listed Since</t>
        </is>
      </c>
      <c r="B6" t="inlineStr">
        <is>
          <t>-</t>
        </is>
      </c>
      <c r="C6" s="5" t="inlineStr">
        <is>
          <t>Internet</t>
        </is>
      </c>
      <c r="D6" s="5" t="inlineStr"/>
      <c r="E6" t="inlineStr">
        <is>
          <t>https://www.adyen.com/</t>
        </is>
      </c>
      <c r="G6" t="inlineStr">
        <is>
          <t>24.03.2020</t>
        </is>
      </c>
      <c r="H6" t="inlineStr">
        <is>
          <t>Publication Of Annual Report</t>
        </is>
      </c>
      <c r="J6" t="inlineStr">
        <is>
          <t>General Atlantic Everest B.V.</t>
        </is>
      </c>
      <c r="L6" t="inlineStr">
        <is>
          <t>9,50%</t>
        </is>
      </c>
    </row>
    <row r="7">
      <c r="A7" s="5" t="inlineStr">
        <is>
          <t>Nominalwert / Nominal Value</t>
        </is>
      </c>
      <c r="B7" t="inlineStr">
        <is>
          <t>0,01</t>
        </is>
      </c>
      <c r="C7" s="5" t="inlineStr">
        <is>
          <t>Inv. Relations E-Mail</t>
        </is>
      </c>
      <c r="D7" s="5" t="inlineStr"/>
      <c r="E7" t="inlineStr">
        <is>
          <t>ir@adyen.com</t>
        </is>
      </c>
      <c r="G7" t="inlineStr">
        <is>
          <t>26.05.2020</t>
        </is>
      </c>
      <c r="H7" t="inlineStr">
        <is>
          <t>Annual General Meeting</t>
        </is>
      </c>
      <c r="J7" t="inlineStr">
        <is>
          <t>Ossa Investments Pte Ld</t>
        </is>
      </c>
      <c r="L7" t="inlineStr">
        <is>
          <t>8,10%</t>
        </is>
      </c>
    </row>
    <row r="8">
      <c r="A8" s="5" t="inlineStr">
        <is>
          <t>Land / Country</t>
        </is>
      </c>
      <c r="B8" t="inlineStr">
        <is>
          <t>Niederlande</t>
        </is>
      </c>
      <c r="C8" s="5" t="inlineStr">
        <is>
          <t>Kontaktperson / Contact Person</t>
        </is>
      </c>
      <c r="D8" s="5" t="inlineStr"/>
      <c r="E8" t="inlineStr">
        <is>
          <t>Annemarije Santman</t>
        </is>
      </c>
      <c r="G8" t="inlineStr">
        <is>
          <t>20.08.2020</t>
        </is>
      </c>
      <c r="H8" t="inlineStr">
        <is>
          <t>Score Half Year</t>
        </is>
      </c>
      <c r="J8" t="inlineStr">
        <is>
          <t>Sintentis B.V.</t>
        </is>
      </c>
      <c r="L8" t="inlineStr">
        <is>
          <t>5,10%</t>
        </is>
      </c>
    </row>
    <row r="9">
      <c r="A9" s="5" t="inlineStr">
        <is>
          <t>Währung / Currency</t>
        </is>
      </c>
      <c r="B9" t="inlineStr">
        <is>
          <t>EUR</t>
        </is>
      </c>
      <c r="C9" s="5" t="inlineStr"/>
      <c r="D9" s="5" t="inlineStr"/>
      <c r="J9" t="inlineStr">
        <is>
          <t>Freefloat</t>
        </is>
      </c>
      <c r="L9" t="inlineStr">
        <is>
          <t>49,10%</t>
        </is>
      </c>
    </row>
    <row r="10">
      <c r="A10" s="5" t="inlineStr">
        <is>
          <t>Branche / Industry</t>
        </is>
      </c>
      <c r="B10" t="inlineStr">
        <is>
          <t>Financial Services</t>
        </is>
      </c>
      <c r="C10" s="5" t="inlineStr"/>
      <c r="D10" s="5" t="inlineStr"/>
    </row>
    <row r="11">
      <c r="A11" s="5" t="inlineStr">
        <is>
          <t>Sektor / Sector</t>
        </is>
      </c>
      <c r="B11" t="inlineStr">
        <is>
          <t>Financial Sector</t>
        </is>
      </c>
    </row>
    <row r="12">
      <c r="A12" s="5" t="inlineStr">
        <is>
          <t>Typ / Genre</t>
        </is>
      </c>
      <c r="B12" t="inlineStr">
        <is>
          <t>Namensaktie</t>
        </is>
      </c>
    </row>
    <row r="13">
      <c r="A13" s="5" t="inlineStr">
        <is>
          <t>Adresse / Address</t>
        </is>
      </c>
      <c r="B13" t="inlineStr">
        <is>
          <t>Adyen N.V.Simon Carmiggeltstraat 6 -50, 5th floor  NL-1011DJ Amsterdam</t>
        </is>
      </c>
    </row>
    <row r="14">
      <c r="A14" s="5" t="inlineStr">
        <is>
          <t>Management</t>
        </is>
      </c>
      <c r="B14" t="inlineStr">
        <is>
          <t>Pieter van der Does, Arnout Schuijff, Ingo Uytdehaage, Roelant Prins, Joop Wijn, Kamran Zaki, Mariëtte Swart, Sam Halse</t>
        </is>
      </c>
    </row>
    <row r="15">
      <c r="A15" s="5" t="inlineStr">
        <is>
          <t>Aufsichtsrat / Board</t>
        </is>
      </c>
      <c r="B15" t="inlineStr">
        <is>
          <t>Piero Overmars, Delfin Rueda Arroyo, Joep van Beurden, Pamela Ann Joseph</t>
        </is>
      </c>
    </row>
    <row r="16">
      <c r="A16" s="5" t="inlineStr">
        <is>
          <t>Beschreibung</t>
        </is>
      </c>
      <c r="B16" t="inlineStr">
        <is>
          <t>Adyen ist ein niederländischer Finanzdienstleiser, der eine End-to-End-Zahlungsplattform bietet. Adyen ermöglicht damit reibungslose Zahlungsabläufe – online, mobil oder auch direkt am Point of Sale. Adyen hat Niederlassungen rund um den Globus. Zu den Kunden zählen Facebook, Uber, Spotify, Flixbus, Robert Bosch GmbH und L'Oréal. Copyright 2014 FINANCE BASE AG</t>
        </is>
      </c>
    </row>
    <row r="17">
      <c r="A17" s="5" t="inlineStr">
        <is>
          <t>Profile</t>
        </is>
      </c>
      <c r="B17" t="inlineStr">
        <is>
          <t>Adyen is a Dutch financial services Leiser, which provides an end-to-end payment platform. so Adyen enables smooth payment procedures - online, mobile, or directly at the point of sale. Adyen has offices around the globe. Its customers include Facebook, Uber, Spotify, Flixbus, Robert Bosch GmbH and L'Oreal.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2019</v>
      </c>
      <c r="D19" s="5" t="n">
        <v>2018</v>
      </c>
      <c r="E19" s="5" t="inlineStr"/>
      <c r="F19" s="5" t="inlineStr"/>
      <c r="G19" s="5" t="inlineStr"/>
      <c r="H19" s="5" t="inlineStr"/>
      <c r="I19" s="5" t="inlineStr"/>
      <c r="J19" s="5" t="inlineStr"/>
      <c r="K19" s="5" t="inlineStr"/>
      <c r="L19" s="5" t="inlineStr"/>
    </row>
    <row r="20">
      <c r="A20" s="5" t="inlineStr">
        <is>
          <t>Umsatz</t>
        </is>
      </c>
      <c r="B20" s="5" t="inlineStr">
        <is>
          <t>Revenue</t>
        </is>
      </c>
      <c r="C20" t="n">
        <v>2657</v>
      </c>
      <c r="D20" t="n">
        <v>1653</v>
      </c>
    </row>
    <row r="21">
      <c r="A21" s="5" t="inlineStr">
        <is>
          <t>Bruttoergebnis vom Umsatz</t>
        </is>
      </c>
      <c r="B21" s="5" t="inlineStr">
        <is>
          <t>Gross Profit</t>
        </is>
      </c>
      <c r="C21" t="n">
        <v>496.7</v>
      </c>
      <c r="D21" t="n">
        <v>348.9</v>
      </c>
    </row>
    <row r="22">
      <c r="A22" s="5" t="inlineStr">
        <is>
          <t>Operatives Ergebnis (EBIT)</t>
        </is>
      </c>
      <c r="B22" s="5" t="inlineStr">
        <is>
          <t>EBIT Earning Before Interest &amp; Tax</t>
        </is>
      </c>
      <c r="C22" t="n">
        <v>257</v>
      </c>
      <c r="D22" t="n">
        <v>173.2</v>
      </c>
    </row>
    <row r="23">
      <c r="A23" s="5" t="inlineStr">
        <is>
          <t>Finanzergebnis</t>
        </is>
      </c>
      <c r="B23" s="5" t="inlineStr">
        <is>
          <t>Financial Result</t>
        </is>
      </c>
      <c r="C23" t="n">
        <v>0.3</v>
      </c>
      <c r="D23" t="n">
        <v>-8.5</v>
      </c>
    </row>
    <row r="24">
      <c r="A24" s="5" t="inlineStr">
        <is>
          <t>Ergebnis vor Steuer (EBT)</t>
        </is>
      </c>
      <c r="B24" s="5" t="inlineStr">
        <is>
          <t>EBT Earning Before Tax</t>
        </is>
      </c>
      <c r="C24" t="n">
        <v>257.3</v>
      </c>
      <c r="D24" t="n">
        <v>164.7</v>
      </c>
    </row>
    <row r="25">
      <c r="A25" s="5" t="inlineStr">
        <is>
          <t>Steuern auf Einkommen und Ertrag</t>
        </is>
      </c>
      <c r="B25" s="5" t="inlineStr">
        <is>
          <t>Taxes on income and earnings</t>
        </is>
      </c>
      <c r="C25" t="n">
        <v>53.2</v>
      </c>
      <c r="D25" t="n">
        <v>33.6</v>
      </c>
    </row>
    <row r="26">
      <c r="A26" s="5" t="inlineStr">
        <is>
          <t>Ergebnis nach Steuer</t>
        </is>
      </c>
      <c r="B26" s="5" t="inlineStr">
        <is>
          <t>Earnings after tax</t>
        </is>
      </c>
      <c r="C26" t="n">
        <v>204</v>
      </c>
      <c r="D26" t="n">
        <v>131.1</v>
      </c>
    </row>
    <row r="27">
      <c r="A27" s="5" t="inlineStr">
        <is>
          <t>Jahresüberschuss/-fehlbetrag</t>
        </is>
      </c>
      <c r="B27" s="5" t="inlineStr">
        <is>
          <t>Net Profit</t>
        </is>
      </c>
      <c r="C27" t="n">
        <v>204</v>
      </c>
      <c r="D27" t="n">
        <v>131.1</v>
      </c>
    </row>
    <row r="28">
      <c r="A28" s="5" t="inlineStr">
        <is>
          <t>Summe Umlaufvermögen</t>
        </is>
      </c>
      <c r="B28" s="5" t="inlineStr">
        <is>
          <t>Current Assets</t>
        </is>
      </c>
      <c r="C28" t="n">
        <v>2256</v>
      </c>
      <c r="D28" t="n">
        <v>1652</v>
      </c>
    </row>
    <row r="29">
      <c r="A29" s="5" t="inlineStr">
        <is>
          <t>Summe Anlagevermögen</t>
        </is>
      </c>
      <c r="B29" s="5" t="inlineStr">
        <is>
          <t>Fixed Assets</t>
        </is>
      </c>
      <c r="C29" t="n">
        <v>353.3</v>
      </c>
      <c r="D29" t="n">
        <v>208.4</v>
      </c>
    </row>
    <row r="30">
      <c r="A30" s="5" t="inlineStr">
        <is>
          <t>Summe Aktiva</t>
        </is>
      </c>
      <c r="B30" s="5" t="inlineStr">
        <is>
          <t>Total Assets</t>
        </is>
      </c>
      <c r="C30" t="n">
        <v>2609</v>
      </c>
      <c r="D30" t="n">
        <v>1860</v>
      </c>
    </row>
    <row r="31">
      <c r="A31" s="5" t="inlineStr">
        <is>
          <t>Summe kurzfristiges Fremdkapital</t>
        </is>
      </c>
      <c r="B31" s="5" t="inlineStr">
        <is>
          <t>Short-Term Debt</t>
        </is>
      </c>
      <c r="C31" t="n">
        <v>1628</v>
      </c>
      <c r="D31" t="n">
        <v>1230</v>
      </c>
    </row>
    <row r="32">
      <c r="A32" s="5" t="inlineStr">
        <is>
          <t>Summe langfristiges Fremdkapital</t>
        </is>
      </c>
      <c r="B32" s="5" t="inlineStr">
        <is>
          <t>Long-Term Debt</t>
        </is>
      </c>
      <c r="C32" t="n">
        <v>112.9</v>
      </c>
      <c r="D32" t="n">
        <v>47.6</v>
      </c>
    </row>
    <row r="33">
      <c r="A33" s="5" t="inlineStr">
        <is>
          <t>Summe Fremdkapital</t>
        </is>
      </c>
      <c r="B33" s="5" t="inlineStr">
        <is>
          <t>Total Liabilities</t>
        </is>
      </c>
      <c r="C33" t="n">
        <v>1741</v>
      </c>
      <c r="D33" t="n">
        <v>1278</v>
      </c>
    </row>
    <row r="34">
      <c r="A34" s="5" t="inlineStr">
        <is>
          <t>Minderheitenanteil</t>
        </is>
      </c>
      <c r="B34" s="5" t="inlineStr">
        <is>
          <t>Minority Share</t>
        </is>
      </c>
      <c r="C34" t="inlineStr">
        <is>
          <t>-</t>
        </is>
      </c>
      <c r="D34" t="inlineStr">
        <is>
          <t>-</t>
        </is>
      </c>
    </row>
    <row r="35">
      <c r="A35" s="5" t="inlineStr">
        <is>
          <t>Summe Eigenkapital</t>
        </is>
      </c>
      <c r="B35" s="5" t="inlineStr">
        <is>
          <t>Equity</t>
        </is>
      </c>
      <c r="C35" t="n">
        <v>868.3</v>
      </c>
      <c r="D35" t="n">
        <v>582.4</v>
      </c>
    </row>
    <row r="36">
      <c r="A36" s="5" t="inlineStr">
        <is>
          <t>Summe Passiva</t>
        </is>
      </c>
      <c r="B36" s="5" t="inlineStr">
        <is>
          <t>Liabilities &amp; Shareholder Equity</t>
        </is>
      </c>
      <c r="C36" t="n">
        <v>2609</v>
      </c>
      <c r="D36" t="n">
        <v>1860</v>
      </c>
    </row>
    <row r="37">
      <c r="A37" s="5" t="inlineStr">
        <is>
          <t>Mio.Aktien im Umlauf</t>
        </is>
      </c>
      <c r="B37" s="5" t="inlineStr">
        <is>
          <t>Million shares outstanding</t>
        </is>
      </c>
      <c r="C37" t="n">
        <v>30.06</v>
      </c>
      <c r="D37" t="n">
        <v>29.55</v>
      </c>
    </row>
    <row r="38">
      <c r="A38" s="5" t="inlineStr">
        <is>
          <t>Gezeichnetes Kapital (in Mio.)</t>
        </is>
      </c>
      <c r="B38" s="5" t="inlineStr">
        <is>
          <t>Subscribed Capital in M</t>
        </is>
      </c>
      <c r="C38" t="n">
        <v>0.3</v>
      </c>
      <c r="D38" t="n">
        <v>0.3</v>
      </c>
    </row>
    <row r="39">
      <c r="A39" s="5" t="inlineStr">
        <is>
          <t>Ergebnis je Aktie (brutto)</t>
        </is>
      </c>
      <c r="B39" s="5" t="inlineStr">
        <is>
          <t>Earnings per share</t>
        </is>
      </c>
      <c r="C39" t="n">
        <v>8.56</v>
      </c>
      <c r="D39" t="n">
        <v>5.57</v>
      </c>
    </row>
    <row r="40">
      <c r="A40" s="5" t="inlineStr">
        <is>
          <t>Ergebnis je Aktie (unverwässert)</t>
        </is>
      </c>
      <c r="B40" s="5" t="inlineStr">
        <is>
          <t>Basic Earnings per share</t>
        </is>
      </c>
      <c r="C40" t="n">
        <v>6.86</v>
      </c>
      <c r="D40" t="n">
        <v>4.45</v>
      </c>
    </row>
    <row r="41">
      <c r="A41" s="5" t="inlineStr">
        <is>
          <t>Ergebnis je Aktie (verwässert)</t>
        </is>
      </c>
      <c r="B41" s="5" t="inlineStr">
        <is>
          <t>Diluted Earnings per share</t>
        </is>
      </c>
      <c r="C41" t="n">
        <v>6.68</v>
      </c>
      <c r="D41" t="n">
        <v>4.29</v>
      </c>
    </row>
    <row r="42">
      <c r="A42" s="5" t="inlineStr">
        <is>
          <t>Dividende je Aktie</t>
        </is>
      </c>
      <c r="B42" s="5" t="inlineStr">
        <is>
          <t>Dividend per share</t>
        </is>
      </c>
      <c r="C42" t="inlineStr">
        <is>
          <t>-</t>
        </is>
      </c>
      <c r="D42" t="inlineStr">
        <is>
          <t>-</t>
        </is>
      </c>
    </row>
    <row r="43">
      <c r="A43" s="5" t="inlineStr">
        <is>
          <t>Dividendenausschüttung in Mio</t>
        </is>
      </c>
      <c r="B43" s="5" t="inlineStr">
        <is>
          <t>Dividend Payment in M</t>
        </is>
      </c>
      <c r="C43" t="inlineStr">
        <is>
          <t>-</t>
        </is>
      </c>
      <c r="D43" t="inlineStr">
        <is>
          <t>-</t>
        </is>
      </c>
    </row>
    <row r="44">
      <c r="A44" s="5" t="inlineStr">
        <is>
          <t>Umsatz je Aktie</t>
        </is>
      </c>
      <c r="B44" s="5" t="inlineStr">
        <is>
          <t>Revenue per share</t>
        </is>
      </c>
      <c r="C44" t="n">
        <v>88.38</v>
      </c>
      <c r="D44" t="n">
        <v>55.93</v>
      </c>
    </row>
    <row r="45">
      <c r="A45" s="5" t="inlineStr">
        <is>
          <t>Buchwert je Aktie</t>
        </is>
      </c>
      <c r="B45" s="5" t="inlineStr">
        <is>
          <t>Book value per share</t>
        </is>
      </c>
      <c r="C45" t="n">
        <v>28.88</v>
      </c>
      <c r="D45" t="n">
        <v>19.71</v>
      </c>
    </row>
    <row r="46">
      <c r="A46" s="5" t="inlineStr">
        <is>
          <t>Cashflow je Aktie</t>
        </is>
      </c>
      <c r="B46" s="5" t="inlineStr">
        <is>
          <t>Cashflow per share</t>
        </is>
      </c>
      <c r="C46" t="n">
        <v>17.61</v>
      </c>
      <c r="D46" t="n">
        <v>12.99</v>
      </c>
    </row>
    <row r="47">
      <c r="A47" s="5" t="inlineStr">
        <is>
          <t>Bilanzsumme je Aktie</t>
        </is>
      </c>
      <c r="B47" s="5" t="inlineStr">
        <is>
          <t>Total assets per share</t>
        </is>
      </c>
      <c r="C47" t="n">
        <v>86.79000000000001</v>
      </c>
      <c r="D47" t="n">
        <v>62.95</v>
      </c>
    </row>
    <row r="48">
      <c r="A48" s="5" t="inlineStr">
        <is>
          <t>Personal am Ende des Jahres</t>
        </is>
      </c>
      <c r="B48" s="5" t="inlineStr">
        <is>
          <t>Staff at the end of year</t>
        </is>
      </c>
      <c r="C48" t="inlineStr">
        <is>
          <t>-</t>
        </is>
      </c>
      <c r="D48" t="n">
        <v>870</v>
      </c>
    </row>
    <row r="49">
      <c r="A49" s="5" t="inlineStr">
        <is>
          <t>Personalaufwand in Mio. EUR</t>
        </is>
      </c>
      <c r="B49" s="5" t="inlineStr">
        <is>
          <t>Personnel expenses in M</t>
        </is>
      </c>
      <c r="C49" t="n">
        <v>100.45</v>
      </c>
      <c r="D49" t="n">
        <v>72.72</v>
      </c>
    </row>
    <row r="50">
      <c r="A50" s="5" t="inlineStr">
        <is>
          <t>Aufwand je Mitarbeiter in EUR</t>
        </is>
      </c>
      <c r="B50" s="5" t="inlineStr">
        <is>
          <t>Effort per employee</t>
        </is>
      </c>
      <c r="C50" t="inlineStr">
        <is>
          <t>-</t>
        </is>
      </c>
      <c r="D50" t="n">
        <v>83586</v>
      </c>
    </row>
    <row r="51">
      <c r="A51" s="5" t="inlineStr">
        <is>
          <t>Umsatz je Mitarbeiter in EUR</t>
        </is>
      </c>
      <c r="B51" s="5" t="inlineStr">
        <is>
          <t>Turnover per employee</t>
        </is>
      </c>
      <c r="C51" t="inlineStr">
        <is>
          <t>-</t>
        </is>
      </c>
      <c r="D51" t="n">
        <v>1900000</v>
      </c>
    </row>
    <row r="52">
      <c r="A52" s="5" t="inlineStr">
        <is>
          <t>Bruttoergebnis je Mitarbeiter in EUR</t>
        </is>
      </c>
      <c r="B52" s="5" t="inlineStr">
        <is>
          <t>Gross Profit per employee</t>
        </is>
      </c>
      <c r="C52" t="inlineStr">
        <is>
          <t>-</t>
        </is>
      </c>
      <c r="D52" t="n">
        <v>401034</v>
      </c>
    </row>
    <row r="53">
      <c r="A53" s="5" t="inlineStr">
        <is>
          <t>Gewinn je Mitarbeiter in EUR</t>
        </is>
      </c>
      <c r="B53" s="5" t="inlineStr">
        <is>
          <t>Earnings per employee</t>
        </is>
      </c>
      <c r="C53" t="inlineStr">
        <is>
          <t>-</t>
        </is>
      </c>
      <c r="D53" t="n">
        <v>150690</v>
      </c>
    </row>
    <row r="54">
      <c r="A54" s="5" t="inlineStr">
        <is>
          <t>KGV (Kurs/Gewinn)</t>
        </is>
      </c>
      <c r="B54" s="5" t="inlineStr">
        <is>
          <t>PE (price/earnings)</t>
        </is>
      </c>
      <c r="C54" t="n">
        <v>106.6</v>
      </c>
      <c r="D54" t="n">
        <v>106.8</v>
      </c>
    </row>
    <row r="55">
      <c r="A55" s="5" t="inlineStr">
        <is>
          <t>KUV (Kurs/Umsatz)</t>
        </is>
      </c>
      <c r="B55" s="5" t="inlineStr">
        <is>
          <t>PS (price/sales)</t>
        </is>
      </c>
      <c r="C55" t="n">
        <v>8.27</v>
      </c>
      <c r="D55" t="n">
        <v>8.49</v>
      </c>
    </row>
    <row r="56">
      <c r="A56" s="5" t="inlineStr">
        <is>
          <t>KBV (Kurs/Buchwert)</t>
        </is>
      </c>
      <c r="B56" s="5" t="inlineStr">
        <is>
          <t>PB (price/book value)</t>
        </is>
      </c>
      <c r="C56" t="n">
        <v>25.31</v>
      </c>
      <c r="D56" t="n">
        <v>24.11</v>
      </c>
    </row>
    <row r="57">
      <c r="A57" s="5" t="inlineStr">
        <is>
          <t>KCV (Kurs/Cashflow)</t>
        </is>
      </c>
      <c r="B57" s="5" t="inlineStr">
        <is>
          <t>PC (price/cashflow)</t>
        </is>
      </c>
      <c r="C57" t="n">
        <v>41.5</v>
      </c>
      <c r="D57" t="n">
        <v>36.56</v>
      </c>
    </row>
    <row r="58">
      <c r="A58" s="5" t="inlineStr">
        <is>
          <t>Dividendenrendite in %</t>
        </is>
      </c>
      <c r="B58" s="5" t="inlineStr">
        <is>
          <t>Dividend Yield in %</t>
        </is>
      </c>
      <c r="C58" t="inlineStr">
        <is>
          <t>-</t>
        </is>
      </c>
      <c r="D58" t="inlineStr">
        <is>
          <t>-</t>
        </is>
      </c>
    </row>
    <row r="59">
      <c r="A59" s="5" t="inlineStr">
        <is>
          <t>Gewinnrendite in %</t>
        </is>
      </c>
      <c r="B59" s="5" t="inlineStr">
        <is>
          <t>Return on profit in %</t>
        </is>
      </c>
      <c r="C59" t="n">
        <v>0.9</v>
      </c>
      <c r="D59" t="n">
        <v>0.9</v>
      </c>
    </row>
    <row r="60">
      <c r="A60" s="5" t="inlineStr">
        <is>
          <t>Eigenkapitalrendite in %</t>
        </is>
      </c>
      <c r="B60" s="5" t="inlineStr">
        <is>
          <t>Return on Equity in %</t>
        </is>
      </c>
      <c r="C60" t="n">
        <v>23.49</v>
      </c>
      <c r="D60" t="n">
        <v>22.51</v>
      </c>
    </row>
    <row r="61">
      <c r="A61" s="5" t="inlineStr">
        <is>
          <t>Umsatzrendite in %</t>
        </is>
      </c>
      <c r="B61" s="5" t="inlineStr">
        <is>
          <t>Return on sales in %</t>
        </is>
      </c>
      <c r="C61" t="n">
        <v>7.68</v>
      </c>
      <c r="D61" t="n">
        <v>7.93</v>
      </c>
    </row>
    <row r="62">
      <c r="A62" s="5" t="inlineStr">
        <is>
          <t>Gesamtkapitalrendite in %</t>
        </is>
      </c>
      <c r="B62" s="5" t="inlineStr">
        <is>
          <t>Total Return on Investment in %</t>
        </is>
      </c>
      <c r="C62" t="n">
        <v>8</v>
      </c>
      <c r="D62" t="n">
        <v>7.13</v>
      </c>
    </row>
    <row r="63">
      <c r="A63" s="5" t="inlineStr">
        <is>
          <t>Return on Investment in %</t>
        </is>
      </c>
      <c r="B63" s="5" t="inlineStr">
        <is>
          <t>Return on Investment in %</t>
        </is>
      </c>
      <c r="C63" t="n">
        <v>7.82</v>
      </c>
      <c r="D63" t="n">
        <v>7.05</v>
      </c>
    </row>
    <row r="64">
      <c r="A64" s="5" t="inlineStr">
        <is>
          <t>Arbeitsintensität in %</t>
        </is>
      </c>
      <c r="B64" s="5" t="inlineStr">
        <is>
          <t>Work Intensity in %</t>
        </is>
      </c>
      <c r="C64" t="n">
        <v>86.45999999999999</v>
      </c>
      <c r="D64" t="n">
        <v>88.8</v>
      </c>
    </row>
    <row r="65">
      <c r="A65" s="5" t="inlineStr">
        <is>
          <t>Eigenkapitalquote in %</t>
        </is>
      </c>
      <c r="B65" s="5" t="inlineStr">
        <is>
          <t>Equity Ratio in %</t>
        </is>
      </c>
      <c r="C65" t="n">
        <v>33.28</v>
      </c>
      <c r="D65" t="n">
        <v>31.31</v>
      </c>
    </row>
    <row r="66">
      <c r="A66" s="5" t="inlineStr">
        <is>
          <t>Fremdkapitalquote in %</t>
        </is>
      </c>
      <c r="B66" s="5" t="inlineStr">
        <is>
          <t>Debt Ratio in %</t>
        </is>
      </c>
      <c r="C66" t="n">
        <v>66.72</v>
      </c>
      <c r="D66" t="n">
        <v>68.69</v>
      </c>
    </row>
    <row r="67">
      <c r="A67" s="5" t="inlineStr">
        <is>
          <t>Verschuldungsgrad in %</t>
        </is>
      </c>
      <c r="B67" s="5" t="inlineStr">
        <is>
          <t>Finance Gearing in %</t>
        </is>
      </c>
      <c r="C67" t="n">
        <v>200.47</v>
      </c>
      <c r="D67" t="n">
        <v>219.44</v>
      </c>
    </row>
    <row r="68">
      <c r="A68" s="5" t="inlineStr">
        <is>
          <t>Bruttoergebnis Marge in %</t>
        </is>
      </c>
      <c r="B68" s="5" t="inlineStr">
        <is>
          <t>Gross Profit Marge in %</t>
        </is>
      </c>
      <c r="C68" t="n">
        <v>18.69</v>
      </c>
    </row>
    <row r="69">
      <c r="A69" s="5" t="inlineStr">
        <is>
          <t>Kurzfristige Vermögensquote in %</t>
        </is>
      </c>
      <c r="B69" s="5" t="inlineStr">
        <is>
          <t>Current Assets Ratio in %</t>
        </is>
      </c>
      <c r="C69" t="n">
        <v>86.47</v>
      </c>
    </row>
    <row r="70">
      <c r="A70" s="5" t="inlineStr">
        <is>
          <t>Nettogewinn Marge in %</t>
        </is>
      </c>
      <c r="B70" s="5" t="inlineStr">
        <is>
          <t>Net Profit Marge in %</t>
        </is>
      </c>
      <c r="C70" t="n">
        <v>7.68</v>
      </c>
    </row>
    <row r="71">
      <c r="A71" s="5" t="inlineStr">
        <is>
          <t>Operative Ergebnis Marge in %</t>
        </is>
      </c>
      <c r="B71" s="5" t="inlineStr">
        <is>
          <t>EBIT Marge in %</t>
        </is>
      </c>
      <c r="C71" t="n">
        <v>9.67</v>
      </c>
    </row>
    <row r="72">
      <c r="A72" s="5" t="inlineStr">
        <is>
          <t>Vermögensumsschlag in %</t>
        </is>
      </c>
      <c r="B72" s="5" t="inlineStr">
        <is>
          <t>Asset Turnover in %</t>
        </is>
      </c>
      <c r="C72" t="n">
        <v>101.84</v>
      </c>
    </row>
    <row r="73">
      <c r="A73" s="5" t="inlineStr">
        <is>
          <t>Langfristige Vermögensquote in %</t>
        </is>
      </c>
      <c r="B73" s="5" t="inlineStr">
        <is>
          <t>Non-Current Assets Ratio in %</t>
        </is>
      </c>
      <c r="C73" t="n">
        <v>13.54</v>
      </c>
    </row>
    <row r="74">
      <c r="A74" s="5" t="inlineStr">
        <is>
          <t>Gesamtkapitalrentabilität</t>
        </is>
      </c>
      <c r="B74" s="5" t="inlineStr">
        <is>
          <t>ROA Return on Assets in %</t>
        </is>
      </c>
      <c r="C74" t="n">
        <v>7.82</v>
      </c>
    </row>
    <row r="75">
      <c r="A75" s="5" t="inlineStr">
        <is>
          <t>Ertrag des eingesetzten Kapitals</t>
        </is>
      </c>
      <c r="B75" s="5" t="inlineStr">
        <is>
          <t>ROCE Return on Cap. Empl. in %</t>
        </is>
      </c>
      <c r="C75" t="n">
        <v>26.2</v>
      </c>
    </row>
    <row r="76">
      <c r="A76" s="5" t="inlineStr">
        <is>
          <t>Eigenkapital zu Anlagevermögen</t>
        </is>
      </c>
      <c r="B76" s="5" t="inlineStr">
        <is>
          <t>Equity to Fixed Assets in %</t>
        </is>
      </c>
      <c r="C76" t="n">
        <v>245.77</v>
      </c>
    </row>
    <row r="77">
      <c r="A77" s="5" t="inlineStr">
        <is>
          <t>Liquidität Dritten Grades</t>
        </is>
      </c>
      <c r="B77" s="5" t="inlineStr">
        <is>
          <t>Current Ratio in %</t>
        </is>
      </c>
      <c r="C77" t="n">
        <v>138.57</v>
      </c>
    </row>
    <row r="78">
      <c r="A78" s="5" t="inlineStr">
        <is>
          <t>Operativer Cashflow</t>
        </is>
      </c>
      <c r="B78" s="5" t="inlineStr">
        <is>
          <t>Operating Cashflow in M</t>
        </is>
      </c>
      <c r="C78" t="n">
        <v>1247.49</v>
      </c>
    </row>
    <row r="79">
      <c r="A79" s="5" t="inlineStr">
        <is>
          <t>Aktienrückkauf</t>
        </is>
      </c>
      <c r="B79" s="5" t="inlineStr">
        <is>
          <t>Share Buyback in M</t>
        </is>
      </c>
      <c r="C79" t="n">
        <v>-0.509999999999998</v>
      </c>
    </row>
    <row r="80">
      <c r="A80" s="5" t="inlineStr">
        <is>
          <t>Umsatzwachstum 1J in %</t>
        </is>
      </c>
      <c r="B80" s="5" t="inlineStr">
        <is>
          <t>Revenue Growth 1Y in %</t>
        </is>
      </c>
      <c r="C80" t="n">
        <v>60.74</v>
      </c>
    </row>
    <row r="81">
      <c r="A81" s="5" t="inlineStr">
        <is>
          <t>Umsatzwachstum 3J in %</t>
        </is>
      </c>
      <c r="B81" s="5" t="inlineStr">
        <is>
          <t>Revenue Growth 3Y in %</t>
        </is>
      </c>
      <c r="C81" t="inlineStr">
        <is>
          <t>-</t>
        </is>
      </c>
    </row>
    <row r="82">
      <c r="A82" s="5" t="inlineStr">
        <is>
          <t>Umsatzwachstum 5J in %</t>
        </is>
      </c>
      <c r="B82" s="5" t="inlineStr">
        <is>
          <t>Revenue Growth 5Y in %</t>
        </is>
      </c>
      <c r="C82" t="inlineStr">
        <is>
          <t>-</t>
        </is>
      </c>
    </row>
    <row r="83">
      <c r="A83" s="5" t="inlineStr">
        <is>
          <t>Umsatzwachstum 10J in %</t>
        </is>
      </c>
      <c r="B83" s="5" t="inlineStr">
        <is>
          <t>Revenue Growth 10Y in %</t>
        </is>
      </c>
      <c r="C83" t="inlineStr">
        <is>
          <t>-</t>
        </is>
      </c>
    </row>
    <row r="84">
      <c r="A84" s="5" t="inlineStr">
        <is>
          <t>Gewinnwachstum 1J in %</t>
        </is>
      </c>
      <c r="B84" s="5" t="inlineStr">
        <is>
          <t>Earnings Growth 1Y in %</t>
        </is>
      </c>
      <c r="C84" t="n">
        <v>55.61</v>
      </c>
    </row>
    <row r="85">
      <c r="A85" s="5" t="inlineStr">
        <is>
          <t>Gewinnwachstum 3J in %</t>
        </is>
      </c>
      <c r="B85" s="5" t="inlineStr">
        <is>
          <t>Earnings Growth 3Y in %</t>
        </is>
      </c>
      <c r="C85" t="inlineStr">
        <is>
          <t>-</t>
        </is>
      </c>
    </row>
    <row r="86">
      <c r="A86" s="5" t="inlineStr">
        <is>
          <t>Gewinnwachstum 5J in %</t>
        </is>
      </c>
      <c r="B86" s="5" t="inlineStr">
        <is>
          <t>Earnings Growth 5Y in %</t>
        </is>
      </c>
      <c r="C86" t="inlineStr">
        <is>
          <t>-</t>
        </is>
      </c>
    </row>
    <row r="87">
      <c r="A87" s="5" t="inlineStr">
        <is>
          <t>Gewinnwachstum 10J in %</t>
        </is>
      </c>
      <c r="B87" s="5" t="inlineStr">
        <is>
          <t>Earnings Growth 10Y in %</t>
        </is>
      </c>
      <c r="C87" t="inlineStr">
        <is>
          <t>-</t>
        </is>
      </c>
    </row>
    <row r="88">
      <c r="A88" s="5" t="inlineStr">
        <is>
          <t>PEG Ratio</t>
        </is>
      </c>
      <c r="B88" s="5" t="inlineStr">
        <is>
          <t>KGW Kurs/Gewinn/Wachstum</t>
        </is>
      </c>
      <c r="C88" t="inlineStr">
        <is>
          <t>-</t>
        </is>
      </c>
    </row>
    <row r="89">
      <c r="A89" s="5" t="inlineStr">
        <is>
          <t>EBIT-Wachstum 1J in %</t>
        </is>
      </c>
      <c r="B89" s="5" t="inlineStr">
        <is>
          <t>EBIT Growth 1Y in %</t>
        </is>
      </c>
      <c r="C89" t="n">
        <v>48.38</v>
      </c>
    </row>
    <row r="90">
      <c r="A90" s="5" t="inlineStr">
        <is>
          <t>EBIT-Wachstum 3J in %</t>
        </is>
      </c>
      <c r="B90" s="5" t="inlineStr">
        <is>
          <t>EBIT Growth 3Y in %</t>
        </is>
      </c>
      <c r="C90" t="inlineStr">
        <is>
          <t>-</t>
        </is>
      </c>
    </row>
    <row r="91">
      <c r="A91" s="5" t="inlineStr">
        <is>
          <t>EBIT-Wachstum 5J in %</t>
        </is>
      </c>
      <c r="B91" s="5" t="inlineStr">
        <is>
          <t>EBIT Growth 5Y in %</t>
        </is>
      </c>
      <c r="C91" t="inlineStr">
        <is>
          <t>-</t>
        </is>
      </c>
    </row>
    <row r="92">
      <c r="A92" s="5" t="inlineStr">
        <is>
          <t>EBIT-Wachstum 10J in %</t>
        </is>
      </c>
      <c r="B92" s="5" t="inlineStr">
        <is>
          <t>EBIT Growth 10Y in %</t>
        </is>
      </c>
      <c r="C92" t="inlineStr">
        <is>
          <t>-</t>
        </is>
      </c>
    </row>
    <row r="93">
      <c r="A93" s="5" t="inlineStr">
        <is>
          <t>Op.Cashflow Wachstum 1J in %</t>
        </is>
      </c>
      <c r="B93" s="5" t="inlineStr">
        <is>
          <t>Op.Cashflow Wachstum 1Y in %</t>
        </is>
      </c>
      <c r="C93" t="n">
        <v>13.51</v>
      </c>
    </row>
    <row r="94">
      <c r="A94" s="5" t="inlineStr">
        <is>
          <t>Op.Cashflow Wachstum 3J in %</t>
        </is>
      </c>
      <c r="B94" s="5" t="inlineStr">
        <is>
          <t>Op.Cashflow Wachstum 3Y in %</t>
        </is>
      </c>
      <c r="C94" t="inlineStr">
        <is>
          <t>-</t>
        </is>
      </c>
    </row>
    <row r="95">
      <c r="A95" s="5" t="inlineStr">
        <is>
          <t>Op.Cashflow Wachstum 5J in %</t>
        </is>
      </c>
      <c r="B95" s="5" t="inlineStr">
        <is>
          <t>Op.Cashflow Wachstum 5Y in %</t>
        </is>
      </c>
      <c r="C95" t="inlineStr">
        <is>
          <t>-</t>
        </is>
      </c>
    </row>
    <row r="96">
      <c r="A96" s="5" t="inlineStr">
        <is>
          <t>Op.Cashflow Wachstum 10J in %</t>
        </is>
      </c>
      <c r="B96" s="5" t="inlineStr">
        <is>
          <t>Op.Cashflow Wachstum 10Y in %</t>
        </is>
      </c>
      <c r="C96" t="inlineStr">
        <is>
          <t>-</t>
        </is>
      </c>
    </row>
    <row r="97">
      <c r="A97" s="5" t="inlineStr">
        <is>
          <t>Working Capital in Mio</t>
        </is>
      </c>
      <c r="B97" s="5" t="inlineStr">
        <is>
          <t>Working Capital in M</t>
        </is>
      </c>
      <c r="C97" t="n">
        <v>628</v>
      </c>
      <c r="D97" t="n">
        <v>421.6</v>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W8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21"/>
    <col customWidth="1" max="14" min="14" width="11"/>
    <col customWidth="1" max="15" min="15" width="21"/>
    <col customWidth="1" max="16" min="16" width="11"/>
    <col customWidth="1" max="17" min="17" width="19"/>
    <col customWidth="1" max="18" min="18" width="11"/>
    <col customWidth="1" max="19" min="19" width="10"/>
    <col customWidth="1" max="20" min="20" width="20"/>
    <col customWidth="1" max="21" min="21" width="11"/>
    <col customWidth="1" max="22" min="22" width="20"/>
    <col customWidth="1" max="23" min="23" width="8"/>
  </cols>
  <sheetData>
    <row r="1">
      <c r="A1" s="1" t="inlineStr">
        <is>
          <t xml:space="preserve">AEGON </t>
        </is>
      </c>
      <c r="B1" s="2" t="inlineStr">
        <is>
          <t>WKN: A0JL2Y  ISIN: NL0000303709  US-Symbol:AEGOF  Typ: Aktie</t>
        </is>
      </c>
      <c r="C1" s="2" t="inlineStr"/>
      <c r="D1" s="2" t="inlineStr"/>
      <c r="E1" s="2" t="inlineStr"/>
      <c r="F1" s="2">
        <f>HYPERLINK("aex_Stock_Data_EUR.xlsx#INDEX!A1",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1983</t>
        </is>
      </c>
      <c r="C4" s="5" t="inlineStr">
        <is>
          <t>Telefon / Phone</t>
        </is>
      </c>
      <c r="D4" s="5" t="inlineStr"/>
      <c r="E4" t="inlineStr">
        <is>
          <t>+31-70-344-3210</t>
        </is>
      </c>
      <c r="G4" t="inlineStr">
        <is>
          <t>13.02.2020</t>
        </is>
      </c>
      <c r="H4" t="inlineStr">
        <is>
          <t>Preliminary Results</t>
        </is>
      </c>
      <c r="J4" t="inlineStr">
        <is>
          <t>Vereniging AEGON</t>
        </is>
      </c>
      <c r="L4" t="inlineStr">
        <is>
          <t>14,00%</t>
        </is>
      </c>
    </row>
    <row r="5">
      <c r="A5" s="5" t="inlineStr">
        <is>
          <t>Ticker</t>
        </is>
      </c>
      <c r="B5" t="inlineStr">
        <is>
          <t>AEND</t>
        </is>
      </c>
      <c r="C5" s="5" t="inlineStr">
        <is>
          <t>Fax</t>
        </is>
      </c>
      <c r="D5" s="5" t="inlineStr"/>
      <c r="E5" t="inlineStr">
        <is>
          <t>+31-70-344-8445</t>
        </is>
      </c>
      <c r="G5" t="inlineStr">
        <is>
          <t>18.03.2020</t>
        </is>
      </c>
      <c r="H5" t="inlineStr">
        <is>
          <t>Publication Of Annual Report</t>
        </is>
      </c>
      <c r="J5" t="inlineStr">
        <is>
          <t>Dodge &amp; Cox</t>
        </is>
      </c>
      <c r="L5" t="inlineStr">
        <is>
          <t>3,00%</t>
        </is>
      </c>
    </row>
    <row r="6">
      <c r="A6" s="5" t="inlineStr">
        <is>
          <t>Gelistet Seit / Listed Since</t>
        </is>
      </c>
      <c r="B6" t="inlineStr">
        <is>
          <t>-</t>
        </is>
      </c>
      <c r="C6" s="5" t="inlineStr">
        <is>
          <t>Internet</t>
        </is>
      </c>
      <c r="D6" s="5" t="inlineStr"/>
      <c r="E6" t="inlineStr">
        <is>
          <t>http://www.aegon.com</t>
        </is>
      </c>
      <c r="G6" t="inlineStr">
        <is>
          <t>12.05.2020</t>
        </is>
      </c>
      <c r="H6" t="inlineStr">
        <is>
          <t>Result Q1</t>
        </is>
      </c>
      <c r="J6" t="inlineStr">
        <is>
          <t>Franklin Resources</t>
        </is>
      </c>
      <c r="L6" t="inlineStr">
        <is>
          <t>3,00%</t>
        </is>
      </c>
    </row>
    <row r="7">
      <c r="A7" s="5" t="inlineStr">
        <is>
          <t>Nominalwert / Nominal Value</t>
        </is>
      </c>
      <c r="B7" t="inlineStr">
        <is>
          <t>0,12</t>
        </is>
      </c>
      <c r="C7" s="5" t="inlineStr">
        <is>
          <t>E-Mail</t>
        </is>
      </c>
      <c r="D7" s="5" t="inlineStr"/>
      <c r="E7" t="inlineStr">
        <is>
          <t>info@aegon.com</t>
        </is>
      </c>
      <c r="G7" t="inlineStr">
        <is>
          <t>15.05.2020</t>
        </is>
      </c>
      <c r="H7" t="inlineStr">
        <is>
          <t>Annual General Meeting</t>
        </is>
      </c>
      <c r="J7" t="inlineStr">
        <is>
          <t>Blackrock</t>
        </is>
      </c>
      <c r="L7" t="inlineStr">
        <is>
          <t>3,00%</t>
        </is>
      </c>
    </row>
    <row r="8">
      <c r="A8" s="5" t="inlineStr">
        <is>
          <t>Land / Country</t>
        </is>
      </c>
      <c r="B8" t="inlineStr">
        <is>
          <t>Niederlande</t>
        </is>
      </c>
      <c r="C8" s="5" t="inlineStr">
        <is>
          <t>Inv. Relations Telefon / Phone</t>
        </is>
      </c>
      <c r="D8" s="5" t="inlineStr"/>
      <c r="E8" t="inlineStr">
        <is>
          <t>+31-70-344-8405</t>
        </is>
      </c>
      <c r="G8" t="inlineStr">
        <is>
          <t>13.08.2020</t>
        </is>
      </c>
      <c r="H8" t="inlineStr">
        <is>
          <t>Score Half Year</t>
        </is>
      </c>
      <c r="J8" t="inlineStr">
        <is>
          <t>Freefloat</t>
        </is>
      </c>
      <c r="L8" t="inlineStr">
        <is>
          <t>77,00%</t>
        </is>
      </c>
    </row>
    <row r="9">
      <c r="A9" s="5" t="inlineStr">
        <is>
          <t>Währung / Currency</t>
        </is>
      </c>
      <c r="B9" t="inlineStr">
        <is>
          <t>EUR</t>
        </is>
      </c>
      <c r="C9" s="5" t="inlineStr">
        <is>
          <t>Inv. Relations E-Mail</t>
        </is>
      </c>
      <c r="D9" s="5" t="inlineStr"/>
      <c r="E9" t="inlineStr">
        <is>
          <t>ir@aegon.com</t>
        </is>
      </c>
    </row>
    <row r="10">
      <c r="A10" s="5" t="inlineStr">
        <is>
          <t>Branche / Industry</t>
        </is>
      </c>
      <c r="B10" t="inlineStr">
        <is>
          <t>Insurance</t>
        </is>
      </c>
      <c r="C10" s="5" t="inlineStr">
        <is>
          <t>Kontaktperson / Contact Person</t>
        </is>
      </c>
      <c r="D10" s="5" t="inlineStr"/>
      <c r="E10" t="inlineStr">
        <is>
          <t>Jan Willem Weidema</t>
        </is>
      </c>
    </row>
    <row r="11">
      <c r="A11" s="5" t="inlineStr">
        <is>
          <t>Sektor / Sector</t>
        </is>
      </c>
      <c r="B11" t="inlineStr">
        <is>
          <t>Financial Sector</t>
        </is>
      </c>
    </row>
    <row r="12">
      <c r="A12" s="5" t="inlineStr">
        <is>
          <t>Typ / Genre</t>
        </is>
      </c>
      <c r="B12" t="inlineStr">
        <is>
          <t>Stammaktie</t>
        </is>
      </c>
    </row>
    <row r="13">
      <c r="A13" s="5" t="inlineStr">
        <is>
          <t>Adresse / Address</t>
        </is>
      </c>
      <c r="B13" t="inlineStr">
        <is>
          <t>AEGON N.V.Aegonplein 50  NL-2591 TV, The Hague</t>
        </is>
      </c>
    </row>
    <row r="14">
      <c r="A14" s="5" t="inlineStr">
        <is>
          <t>Management</t>
        </is>
      </c>
      <c r="B14" t="inlineStr">
        <is>
          <t>Alexander R. Wynaendts, Matthew J. Rider, Mark Bloom, Maarten Edixhoven, Adrian Grace, Allegra van Hövell-Patrizi, Marco Keim, Onno van Klinken, Carla Mahieu, Mark Mullin, Bas NieuweWeme</t>
        </is>
      </c>
    </row>
    <row r="15">
      <c r="A15" s="5" t="inlineStr">
        <is>
          <t>Aufsichtsrat / Board</t>
        </is>
      </c>
      <c r="B15" t="inlineStr">
        <is>
          <t>William Connelly, Mark Ellman, Ben Noteboom, Ben van der Veer, Corien M. Wortmann-Kool, Dona D. Young</t>
        </is>
      </c>
    </row>
    <row r="16">
      <c r="A16" s="5" t="inlineStr">
        <is>
          <t>Beschreibung</t>
        </is>
      </c>
      <c r="B16" t="inlineStr">
        <is>
          <t>Aegon N.V. zählt zu den führenden Versicherungsgesellschaften weltweit. Das Kerngeschäft der Unternehmensgruppe liegt in dem Vertrieb von Lebens- und Rentenversicherungen sowie von Finanz- und Investmentprodukten. Das Unternehmen bietet eine Vielzahl an Lebensversicherungen - herkömmliche, befristete, universelle oder dauerhafte, die als Einzel- oder Kollektivversicherungen einschließlich Unfall- und Krankenversicherungen abschließbar sind. Spar- und Rentenprodukte in verschiedensten Ausführungen sichern die Zeit nach der Berufstätigkeit ab. Abgerundet wird das Angebot durch Anlageprodukte. Das Unternehmen ist in über 20 Ländern aktiv und versorgt ca. 47 Millionen Menschen. Copyright 2014 FINANCE BASE AG</t>
        </is>
      </c>
    </row>
    <row r="17">
      <c r="A17" s="5" t="inlineStr">
        <is>
          <t>Profile</t>
        </is>
      </c>
      <c r="B17" t="inlineStr">
        <is>
          <t>Aegon N.V. one of the leading insurance companies worldwide. The core business of the group is in the sales of life and pension insurance as well as financial and investment products. The company offers a variety of life insurance policies - conventional, fixed-term, universal or permanent, which are lockable single or group insurance, including accident and health insurance. Savings and pension products in various designs secure the time off for your retirement. The range is completed by investment products. The company is active in more than 20 countries and provides approximately 47 million people.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Gesamtertrag</t>
        </is>
      </c>
      <c r="B20" s="5" t="inlineStr">
        <is>
          <t>Total Income</t>
        </is>
      </c>
      <c r="C20" t="n">
        <v>67316</v>
      </c>
      <c r="D20" t="n">
        <v>20992</v>
      </c>
      <c r="E20" t="n">
        <v>58052</v>
      </c>
      <c r="F20" t="n">
        <v>53357</v>
      </c>
      <c r="G20" t="n">
        <v>35094</v>
      </c>
      <c r="H20" t="n">
        <v>46896</v>
      </c>
      <c r="I20" t="n">
        <v>48254</v>
      </c>
      <c r="J20" t="n">
        <v>47264</v>
      </c>
      <c r="K20" t="n">
        <v>31786</v>
      </c>
      <c r="L20" t="n">
        <v>49179</v>
      </c>
      <c r="M20" t="n">
        <v>46409</v>
      </c>
      <c r="N20" t="n">
        <v>7526</v>
      </c>
      <c r="O20" t="n">
        <v>45576</v>
      </c>
      <c r="P20" t="n">
        <v>49309</v>
      </c>
      <c r="Q20" t="n">
        <v>45510</v>
      </c>
      <c r="R20" t="n">
        <v>28513</v>
      </c>
      <c r="S20" t="n">
        <v>28429</v>
      </c>
      <c r="T20" t="n">
        <v>31144</v>
      </c>
      <c r="U20" t="n">
        <v>31895</v>
      </c>
      <c r="V20" t="n">
        <v>30707</v>
      </c>
      <c r="W20" t="inlineStr">
        <is>
          <t>-</t>
        </is>
      </c>
    </row>
    <row r="21">
      <c r="A21" s="5" t="inlineStr">
        <is>
          <t>Operatives Ergebnis (EBIT)</t>
        </is>
      </c>
      <c r="B21" s="5" t="inlineStr">
        <is>
          <t>EBIT Earning Before Interest &amp; Tax</t>
        </is>
      </c>
      <c r="C21" t="n">
        <v>1231</v>
      </c>
      <c r="D21" t="n">
        <v>565</v>
      </c>
      <c r="E21" t="n">
        <v>2363</v>
      </c>
      <c r="F21" t="n">
        <v>665</v>
      </c>
      <c r="G21" t="n">
        <v>606</v>
      </c>
      <c r="H21" t="n">
        <v>1368</v>
      </c>
      <c r="I21" t="n">
        <v>950</v>
      </c>
      <c r="J21" t="n">
        <v>1878</v>
      </c>
      <c r="K21" t="n">
        <v>887</v>
      </c>
      <c r="L21" t="n">
        <v>1873</v>
      </c>
      <c r="M21" t="n">
        <v>-487</v>
      </c>
      <c r="N21" t="n">
        <v>-1085</v>
      </c>
      <c r="O21" t="n">
        <v>3041</v>
      </c>
      <c r="P21" t="n">
        <v>3358</v>
      </c>
      <c r="Q21" t="n">
        <v>3595</v>
      </c>
      <c r="R21" t="n">
        <v>2383</v>
      </c>
      <c r="S21" t="n">
        <v>2147</v>
      </c>
      <c r="T21" t="n">
        <v>1849</v>
      </c>
      <c r="U21" t="n">
        <v>3243</v>
      </c>
      <c r="V21" t="n">
        <v>2839</v>
      </c>
      <c r="W21" t="inlineStr">
        <is>
          <t>-</t>
        </is>
      </c>
    </row>
    <row r="22">
      <c r="A22" s="5" t="inlineStr">
        <is>
          <t>Finanzergebnis</t>
        </is>
      </c>
      <c r="B22" s="5" t="inlineStr">
        <is>
          <t>Financial Result</t>
        </is>
      </c>
      <c r="C22" t="n">
        <v>226</v>
      </c>
      <c r="D22" t="n">
        <v>217</v>
      </c>
      <c r="E22" t="n">
        <v>171</v>
      </c>
      <c r="F22" t="n">
        <v>140</v>
      </c>
      <c r="G22" t="n">
        <v>148</v>
      </c>
      <c r="H22" t="n">
        <v>80</v>
      </c>
      <c r="I22" t="n">
        <v>21</v>
      </c>
      <c r="J22" t="n">
        <v>26</v>
      </c>
      <c r="K22" t="n">
        <v>29</v>
      </c>
      <c r="L22" t="n">
        <v>41</v>
      </c>
      <c r="M22" t="n">
        <v>23</v>
      </c>
      <c r="N22" t="n">
        <v>24</v>
      </c>
      <c r="O22" t="n">
        <v>36</v>
      </c>
      <c r="P22" t="n">
        <v>32</v>
      </c>
      <c r="Q22" t="n">
        <v>20</v>
      </c>
      <c r="R22" t="inlineStr">
        <is>
          <t>-</t>
        </is>
      </c>
      <c r="S22" t="inlineStr">
        <is>
          <t>-</t>
        </is>
      </c>
      <c r="T22" t="inlineStr">
        <is>
          <t>-</t>
        </is>
      </c>
      <c r="U22" t="inlineStr">
        <is>
          <t>-</t>
        </is>
      </c>
      <c r="V22" t="inlineStr">
        <is>
          <t>-</t>
        </is>
      </c>
      <c r="W22" t="inlineStr">
        <is>
          <t>-</t>
        </is>
      </c>
    </row>
    <row r="23">
      <c r="A23" s="5" t="inlineStr">
        <is>
          <t>Ergebnis vor Steuer (EBT)</t>
        </is>
      </c>
      <c r="B23" s="5" t="inlineStr">
        <is>
          <t>EBT Earning Before Tax</t>
        </is>
      </c>
      <c r="C23" t="n">
        <v>1457</v>
      </c>
      <c r="D23" t="n">
        <v>782</v>
      </c>
      <c r="E23" t="n">
        <v>2534</v>
      </c>
      <c r="F23" t="n">
        <v>805</v>
      </c>
      <c r="G23" t="n">
        <v>754</v>
      </c>
      <c r="H23" t="n">
        <v>1448</v>
      </c>
      <c r="I23" t="n">
        <v>971</v>
      </c>
      <c r="J23" t="n">
        <v>1904</v>
      </c>
      <c r="K23" t="n">
        <v>916</v>
      </c>
      <c r="L23" t="n">
        <v>1914</v>
      </c>
      <c r="M23" t="n">
        <v>-464</v>
      </c>
      <c r="N23" t="n">
        <v>-1061</v>
      </c>
      <c r="O23" t="n">
        <v>3077</v>
      </c>
      <c r="P23" t="n">
        <v>3390</v>
      </c>
      <c r="Q23" t="n">
        <v>3615</v>
      </c>
      <c r="R23" t="n">
        <v>2383</v>
      </c>
      <c r="S23" t="n">
        <v>2147</v>
      </c>
      <c r="T23" t="n">
        <v>1849</v>
      </c>
      <c r="U23" t="n">
        <v>3243</v>
      </c>
      <c r="V23" t="n">
        <v>2839</v>
      </c>
      <c r="W23" t="inlineStr">
        <is>
          <t>-</t>
        </is>
      </c>
    </row>
    <row r="24">
      <c r="A24" s="5" t="inlineStr">
        <is>
          <t>Steuern auf Einkommen und Ertrag</t>
        </is>
      </c>
      <c r="B24" s="5" t="inlineStr">
        <is>
          <t>Taxes on income and earnings</t>
        </is>
      </c>
      <c r="C24" t="n">
        <v>218</v>
      </c>
      <c r="D24" t="n">
        <v>37</v>
      </c>
      <c r="E24" t="n">
        <v>65</v>
      </c>
      <c r="F24" t="n">
        <v>219</v>
      </c>
      <c r="G24" t="n">
        <v>134</v>
      </c>
      <c r="H24" t="n">
        <v>262</v>
      </c>
      <c r="I24" t="n">
        <v>123</v>
      </c>
      <c r="J24" t="n">
        <v>333</v>
      </c>
      <c r="K24" t="n">
        <v>44</v>
      </c>
      <c r="L24" t="n">
        <v>154</v>
      </c>
      <c r="M24" t="n">
        <v>-668</v>
      </c>
      <c r="N24" t="n">
        <v>21</v>
      </c>
      <c r="O24" t="n">
        <v>526</v>
      </c>
      <c r="P24" t="n">
        <v>601</v>
      </c>
      <c r="Q24" t="n">
        <v>885</v>
      </c>
      <c r="R24" t="n">
        <v>511</v>
      </c>
      <c r="S24" t="n">
        <v>572</v>
      </c>
      <c r="T24" t="n">
        <v>353</v>
      </c>
      <c r="U24" t="n">
        <v>918</v>
      </c>
      <c r="V24" t="n">
        <v>833</v>
      </c>
      <c r="W24" t="inlineStr">
        <is>
          <t>-</t>
        </is>
      </c>
    </row>
    <row r="25">
      <c r="A25" s="5" t="inlineStr">
        <is>
          <t>Ergebnis nach Steuer</t>
        </is>
      </c>
      <c r="B25" s="5" t="inlineStr">
        <is>
          <t>Earnings after tax</t>
        </is>
      </c>
      <c r="C25" t="n">
        <v>1239</v>
      </c>
      <c r="D25" t="n">
        <v>744</v>
      </c>
      <c r="E25" t="n">
        <v>2469</v>
      </c>
      <c r="F25" t="n">
        <v>586</v>
      </c>
      <c r="G25" t="n">
        <v>619</v>
      </c>
      <c r="H25" t="n">
        <v>1186</v>
      </c>
      <c r="I25" t="n">
        <v>849</v>
      </c>
      <c r="J25" t="n">
        <v>1571</v>
      </c>
      <c r="K25" t="n">
        <v>872</v>
      </c>
      <c r="L25" t="n">
        <v>1760</v>
      </c>
      <c r="M25" t="n">
        <v>204</v>
      </c>
      <c r="N25" t="n">
        <v>-1082</v>
      </c>
      <c r="O25" t="n">
        <v>2551</v>
      </c>
      <c r="P25" t="n">
        <v>2789</v>
      </c>
      <c r="Q25" t="n">
        <v>2730</v>
      </c>
      <c r="R25" t="n">
        <v>1872</v>
      </c>
      <c r="S25" t="n">
        <v>1575</v>
      </c>
      <c r="T25" t="n">
        <v>1496</v>
      </c>
      <c r="U25" t="n">
        <v>2325</v>
      </c>
      <c r="V25" t="n">
        <v>2006</v>
      </c>
      <c r="W25" t="inlineStr">
        <is>
          <t>-</t>
        </is>
      </c>
    </row>
    <row r="26">
      <c r="A26" s="5" t="inlineStr">
        <is>
          <t>Minderheitenanteil</t>
        </is>
      </c>
      <c r="B26" s="5" t="inlineStr">
        <is>
          <t>Minority Share</t>
        </is>
      </c>
      <c r="C26" t="inlineStr">
        <is>
          <t>-</t>
        </is>
      </c>
      <c r="D26" t="inlineStr">
        <is>
          <t>-</t>
        </is>
      </c>
      <c r="E26" t="inlineStr">
        <is>
          <t>-</t>
        </is>
      </c>
      <c r="F26" t="inlineStr">
        <is>
          <t>-</t>
        </is>
      </c>
      <c r="G26" t="n">
        <v>-1</v>
      </c>
      <c r="H26" t="n">
        <v>-1</v>
      </c>
      <c r="I26" t="n">
        <v>-3</v>
      </c>
      <c r="J26" t="n">
        <v>-1</v>
      </c>
      <c r="K26" t="n">
        <v>-3</v>
      </c>
      <c r="L26" t="n">
        <v>-1</v>
      </c>
      <c r="M26" t="inlineStr">
        <is>
          <t>-</t>
        </is>
      </c>
      <c r="N26" t="inlineStr">
        <is>
          <t>-</t>
        </is>
      </c>
      <c r="O26" t="inlineStr">
        <is>
          <t>-</t>
        </is>
      </c>
      <c r="P26" t="inlineStr">
        <is>
          <t>-</t>
        </is>
      </c>
      <c r="Q26" t="n">
        <v>2</v>
      </c>
      <c r="R26" t="inlineStr">
        <is>
          <t>-</t>
        </is>
      </c>
      <c r="S26" t="inlineStr">
        <is>
          <t>-</t>
        </is>
      </c>
      <c r="T26" t="inlineStr">
        <is>
          <t>-</t>
        </is>
      </c>
      <c r="U26" t="inlineStr">
        <is>
          <t>-</t>
        </is>
      </c>
      <c r="V26" t="inlineStr">
        <is>
          <t>-</t>
        </is>
      </c>
      <c r="W26" t="inlineStr">
        <is>
          <t>-</t>
        </is>
      </c>
    </row>
    <row r="27">
      <c r="A27" s="5" t="inlineStr">
        <is>
          <t>Jahresüberschuss/-fehlbetrag</t>
        </is>
      </c>
      <c r="B27" s="5" t="inlineStr">
        <is>
          <t>Net Profit</t>
        </is>
      </c>
      <c r="C27" t="n">
        <v>1239</v>
      </c>
      <c r="D27" t="n">
        <v>744</v>
      </c>
      <c r="E27" t="n">
        <v>2469</v>
      </c>
      <c r="F27" t="n">
        <v>586</v>
      </c>
      <c r="G27" t="n">
        <v>618</v>
      </c>
      <c r="H27" t="n">
        <v>1185</v>
      </c>
      <c r="I27" t="n">
        <v>846</v>
      </c>
      <c r="J27" t="n">
        <v>1570</v>
      </c>
      <c r="K27" t="n">
        <v>869</v>
      </c>
      <c r="L27" t="n">
        <v>1759</v>
      </c>
      <c r="M27" t="n">
        <v>204</v>
      </c>
      <c r="N27" t="n">
        <v>-1082</v>
      </c>
      <c r="O27" t="n">
        <v>2551</v>
      </c>
      <c r="P27" t="n">
        <v>2789</v>
      </c>
      <c r="Q27" t="n">
        <v>2732</v>
      </c>
      <c r="R27" t="n">
        <v>1663</v>
      </c>
      <c r="S27" t="n">
        <v>1793</v>
      </c>
      <c r="T27" t="n">
        <v>1547</v>
      </c>
      <c r="U27" t="n">
        <v>2397</v>
      </c>
      <c r="V27" t="n">
        <v>2066</v>
      </c>
      <c r="W27" t="inlineStr">
        <is>
          <t>-</t>
        </is>
      </c>
    </row>
    <row r="28">
      <c r="A28" s="5" t="inlineStr">
        <is>
          <t>Summe Aktiva</t>
        </is>
      </c>
      <c r="B28" s="5" t="inlineStr">
        <is>
          <t>Total Assets</t>
        </is>
      </c>
      <c r="C28" t="n">
        <v>441123</v>
      </c>
      <c r="D28" t="n">
        <v>393031</v>
      </c>
      <c r="E28" t="n">
        <v>395923</v>
      </c>
      <c r="F28" t="n">
        <v>425935</v>
      </c>
      <c r="G28" t="n">
        <v>417489</v>
      </c>
      <c r="H28" t="n">
        <v>424902</v>
      </c>
      <c r="I28" t="n">
        <v>353621</v>
      </c>
      <c r="J28" t="n">
        <v>366118</v>
      </c>
      <c r="K28" t="n">
        <v>345577</v>
      </c>
      <c r="L28" t="n">
        <v>332303</v>
      </c>
      <c r="M28" t="n">
        <v>298634</v>
      </c>
      <c r="N28" t="n">
        <v>287259</v>
      </c>
      <c r="O28" t="n">
        <v>314120</v>
      </c>
      <c r="P28" t="n">
        <v>314813</v>
      </c>
      <c r="Q28" t="n">
        <v>311215</v>
      </c>
      <c r="R28" t="n">
        <v>238499</v>
      </c>
      <c r="S28" t="n">
        <v>233976</v>
      </c>
      <c r="T28" t="n">
        <v>238206</v>
      </c>
      <c r="U28" t="n">
        <v>264061</v>
      </c>
      <c r="V28" t="n">
        <v>244216</v>
      </c>
      <c r="W28" t="inlineStr">
        <is>
          <t>-</t>
        </is>
      </c>
    </row>
    <row r="29">
      <c r="A29" s="5" t="inlineStr">
        <is>
          <t>Summe Fremdkapital</t>
        </is>
      </c>
      <c r="B29" s="5" t="inlineStr">
        <is>
          <t>Total Liabilities</t>
        </is>
      </c>
      <c r="C29" t="n">
        <v>416074</v>
      </c>
      <c r="D29" t="n">
        <v>370146</v>
      </c>
      <c r="E29" t="n">
        <v>371821</v>
      </c>
      <c r="F29" t="n">
        <v>401201</v>
      </c>
      <c r="G29" t="n">
        <v>389749</v>
      </c>
      <c r="H29" t="n">
        <v>396772</v>
      </c>
      <c r="I29" t="n">
        <v>328630</v>
      </c>
      <c r="J29" t="n">
        <v>336418</v>
      </c>
      <c r="K29" t="n">
        <v>319843</v>
      </c>
      <c r="L29" t="n">
        <v>308878</v>
      </c>
      <c r="M29" t="n">
        <v>279751</v>
      </c>
      <c r="N29" t="n">
        <v>273499</v>
      </c>
      <c r="O29" t="n">
        <v>294158</v>
      </c>
      <c r="P29" t="n">
        <v>291628</v>
      </c>
      <c r="Q29" t="n">
        <v>288545</v>
      </c>
      <c r="R29" t="n">
        <v>220620</v>
      </c>
      <c r="S29" t="n">
        <v>217467</v>
      </c>
      <c r="T29" t="n">
        <v>221351</v>
      </c>
      <c r="U29" t="n">
        <v>245998</v>
      </c>
      <c r="V29" t="n">
        <v>228869</v>
      </c>
      <c r="W29" t="inlineStr">
        <is>
          <t>-</t>
        </is>
      </c>
    </row>
    <row r="30">
      <c r="A30" s="5" t="inlineStr">
        <is>
          <t>Minderheitenanteil</t>
        </is>
      </c>
      <c r="B30" s="5" t="inlineStr">
        <is>
          <t>Minority Share</t>
        </is>
      </c>
      <c r="C30" t="n">
        <v>20</v>
      </c>
      <c r="D30" t="n">
        <v>22</v>
      </c>
      <c r="E30" t="n">
        <v>20</v>
      </c>
      <c r="F30" t="n">
        <v>23</v>
      </c>
      <c r="G30" t="n">
        <v>9</v>
      </c>
      <c r="H30" t="n">
        <v>9</v>
      </c>
      <c r="I30" t="n">
        <v>10</v>
      </c>
      <c r="J30" t="n">
        <v>13</v>
      </c>
      <c r="K30" t="n">
        <v>14</v>
      </c>
      <c r="L30" t="inlineStr">
        <is>
          <t>-</t>
        </is>
      </c>
      <c r="M30" t="inlineStr">
        <is>
          <t>-</t>
        </is>
      </c>
      <c r="N30" t="inlineStr">
        <is>
          <t>-</t>
        </is>
      </c>
      <c r="O30" t="inlineStr">
        <is>
          <t>-</t>
        </is>
      </c>
      <c r="P30" t="inlineStr">
        <is>
          <t>-</t>
        </is>
      </c>
      <c r="Q30" t="inlineStr">
        <is>
          <t>-</t>
        </is>
      </c>
      <c r="R30" t="inlineStr">
        <is>
          <t>-</t>
        </is>
      </c>
      <c r="S30" t="inlineStr">
        <is>
          <t>-</t>
        </is>
      </c>
      <c r="T30" t="inlineStr">
        <is>
          <t>-</t>
        </is>
      </c>
      <c r="U30" t="inlineStr">
        <is>
          <t>-</t>
        </is>
      </c>
      <c r="V30" t="inlineStr">
        <is>
          <t>-</t>
        </is>
      </c>
      <c r="W30" t="inlineStr">
        <is>
          <t>-</t>
        </is>
      </c>
    </row>
    <row r="31">
      <c r="A31" s="5" t="inlineStr">
        <is>
          <t>Summe Eigenkapital</t>
        </is>
      </c>
      <c r="B31" s="5" t="inlineStr">
        <is>
          <t>Equity</t>
        </is>
      </c>
      <c r="C31" t="n">
        <v>25028</v>
      </c>
      <c r="D31" t="n">
        <v>22863</v>
      </c>
      <c r="E31" t="n">
        <v>24082</v>
      </c>
      <c r="F31" t="n">
        <v>24711</v>
      </c>
      <c r="G31" t="n">
        <v>27732</v>
      </c>
      <c r="H31" t="n">
        <v>28120</v>
      </c>
      <c r="I31" t="n">
        <v>24981</v>
      </c>
      <c r="J31" t="n">
        <v>29687</v>
      </c>
      <c r="K31" t="n">
        <v>25720</v>
      </c>
      <c r="L31" t="n">
        <v>23425</v>
      </c>
      <c r="M31" t="n">
        <v>18883</v>
      </c>
      <c r="N31" t="n">
        <v>13760</v>
      </c>
      <c r="O31" t="n">
        <v>19962</v>
      </c>
      <c r="P31" t="n">
        <v>23185</v>
      </c>
      <c r="Q31" t="n">
        <v>22670</v>
      </c>
      <c r="R31" t="n">
        <v>17879</v>
      </c>
      <c r="S31" t="n">
        <v>16509</v>
      </c>
      <c r="T31" t="n">
        <v>16855</v>
      </c>
      <c r="U31" t="n">
        <v>18063</v>
      </c>
      <c r="V31" t="n">
        <v>15347</v>
      </c>
      <c r="W31" t="inlineStr">
        <is>
          <t>-</t>
        </is>
      </c>
    </row>
    <row r="32">
      <c r="A32" s="5" t="inlineStr">
        <is>
          <t>Summe Passiva</t>
        </is>
      </c>
      <c r="B32" s="5" t="inlineStr">
        <is>
          <t>Liabilities &amp; Shareholder Equity</t>
        </is>
      </c>
      <c r="C32" t="n">
        <v>441123</v>
      </c>
      <c r="D32" t="n">
        <v>393031</v>
      </c>
      <c r="E32" t="n">
        <v>395923</v>
      </c>
      <c r="F32" t="n">
        <v>425935</v>
      </c>
      <c r="G32" t="n">
        <v>417489</v>
      </c>
      <c r="H32" t="n">
        <v>424902</v>
      </c>
      <c r="I32" t="n">
        <v>353621</v>
      </c>
      <c r="J32" t="n">
        <v>366118</v>
      </c>
      <c r="K32" t="n">
        <v>345577</v>
      </c>
      <c r="L32" t="n">
        <v>332303</v>
      </c>
      <c r="M32" t="n">
        <v>298634</v>
      </c>
      <c r="N32" t="n">
        <v>287259</v>
      </c>
      <c r="O32" t="n">
        <v>314120</v>
      </c>
      <c r="P32" t="n">
        <v>314813</v>
      </c>
      <c r="Q32" t="n">
        <v>311215</v>
      </c>
      <c r="R32" t="n">
        <v>238499</v>
      </c>
      <c r="S32" t="n">
        <v>233976</v>
      </c>
      <c r="T32" t="n">
        <v>238206</v>
      </c>
      <c r="U32" t="n">
        <v>264061</v>
      </c>
      <c r="V32" t="n">
        <v>244216</v>
      </c>
      <c r="W32" t="inlineStr">
        <is>
          <t>-</t>
        </is>
      </c>
    </row>
    <row r="33">
      <c r="A33" s="5" t="inlineStr">
        <is>
          <t>Mio.Aktien im Umlauf</t>
        </is>
      </c>
      <c r="B33" s="5" t="inlineStr">
        <is>
          <t>Million shares outstanding</t>
        </is>
      </c>
      <c r="C33" t="n">
        <v>2105</v>
      </c>
      <c r="D33" t="n">
        <v>2096</v>
      </c>
      <c r="E33" t="n">
        <v>2096</v>
      </c>
      <c r="F33" t="n">
        <v>2075</v>
      </c>
      <c r="G33" t="n">
        <v>2147</v>
      </c>
      <c r="H33" t="n">
        <v>2146</v>
      </c>
      <c r="I33" t="n">
        <v>2131</v>
      </c>
      <c r="J33" t="n">
        <v>1972</v>
      </c>
      <c r="K33" t="n">
        <v>1910</v>
      </c>
      <c r="L33" t="n">
        <v>1736</v>
      </c>
      <c r="M33" t="n">
        <v>1736</v>
      </c>
      <c r="N33" t="n">
        <v>1578</v>
      </c>
      <c r="O33" t="n">
        <v>1637</v>
      </c>
      <c r="P33" t="n">
        <v>1623</v>
      </c>
      <c r="Q33" t="n">
        <v>1599</v>
      </c>
      <c r="R33" t="n">
        <v>1553</v>
      </c>
      <c r="S33" t="n">
        <v>1514</v>
      </c>
      <c r="T33" t="n">
        <v>1445</v>
      </c>
      <c r="U33" t="n">
        <v>1422</v>
      </c>
      <c r="V33" t="n">
        <v>1351</v>
      </c>
      <c r="W33" t="inlineStr">
        <is>
          <t>-</t>
        </is>
      </c>
    </row>
    <row r="34">
      <c r="A34" s="5" t="inlineStr">
        <is>
          <t>Ergebnis je Aktie (brutto)</t>
        </is>
      </c>
      <c r="B34" s="5" t="inlineStr">
        <is>
          <t>Earnings per share</t>
        </is>
      </c>
      <c r="C34" t="n">
        <v>0.6899999999999999</v>
      </c>
      <c r="D34" t="n">
        <v>0.37</v>
      </c>
      <c r="E34" t="n">
        <v>1.21</v>
      </c>
      <c r="F34" t="n">
        <v>0.39</v>
      </c>
      <c r="G34" t="n">
        <v>0.35</v>
      </c>
      <c r="H34" t="n">
        <v>0.67</v>
      </c>
      <c r="I34" t="n">
        <v>0.46</v>
      </c>
      <c r="J34" t="n">
        <v>0.97</v>
      </c>
      <c r="K34" t="n">
        <v>0.48</v>
      </c>
      <c r="L34" t="n">
        <v>1.1</v>
      </c>
      <c r="M34" t="n">
        <v>-0.27</v>
      </c>
      <c r="N34" t="n">
        <v>-0.67</v>
      </c>
      <c r="O34" t="n">
        <v>1.88</v>
      </c>
      <c r="P34" t="n">
        <v>2.09</v>
      </c>
      <c r="Q34" t="n">
        <v>2.26</v>
      </c>
      <c r="R34" t="n">
        <v>1.53</v>
      </c>
      <c r="S34" t="n">
        <v>1.42</v>
      </c>
      <c r="T34" t="n">
        <v>1.28</v>
      </c>
      <c r="U34" t="n">
        <v>2.28</v>
      </c>
      <c r="V34" t="n">
        <v>2.1</v>
      </c>
      <c r="W34" t="inlineStr">
        <is>
          <t>-</t>
        </is>
      </c>
    </row>
    <row r="35">
      <c r="A35" s="5" t="inlineStr">
        <is>
          <t>Ergebnis je Aktie (unverwässert)</t>
        </is>
      </c>
      <c r="B35" s="5" t="inlineStr">
        <is>
          <t>Basic Earnings per share</t>
        </is>
      </c>
      <c r="C35" t="n">
        <v>0.7</v>
      </c>
      <c r="D35" t="n">
        <v>0.31</v>
      </c>
      <c r="E35" t="n">
        <v>1.08</v>
      </c>
      <c r="F35" t="n">
        <v>0.22</v>
      </c>
      <c r="G35" t="n">
        <v>-0.31</v>
      </c>
      <c r="H35" t="n">
        <v>0.49</v>
      </c>
      <c r="I35" t="n">
        <v>0.29</v>
      </c>
      <c r="J35" t="n">
        <v>0.6899999999999999</v>
      </c>
      <c r="K35" t="n">
        <v>-0.06</v>
      </c>
      <c r="L35" t="n">
        <v>0.83</v>
      </c>
      <c r="M35" t="n">
        <v>-0.16</v>
      </c>
      <c r="N35" t="n">
        <v>-0.92</v>
      </c>
      <c r="O35" t="n">
        <v>1.47</v>
      </c>
      <c r="P35" t="n">
        <v>1.63</v>
      </c>
      <c r="Q35" t="n">
        <v>1.63</v>
      </c>
      <c r="R35" t="n">
        <v>1.05</v>
      </c>
      <c r="S35" t="n">
        <v>1.15</v>
      </c>
      <c r="T35" t="n">
        <v>1.08</v>
      </c>
      <c r="U35" t="n">
        <v>1.76</v>
      </c>
      <c r="V35" t="n">
        <v>1.57</v>
      </c>
      <c r="W35" t="inlineStr">
        <is>
          <t>-</t>
        </is>
      </c>
    </row>
    <row r="36">
      <c r="A36" s="5" t="inlineStr">
        <is>
          <t>Ergebnis je Aktie (verwässert)</t>
        </is>
      </c>
      <c r="B36" s="5" t="inlineStr">
        <is>
          <t>Diluted Earnings per share</t>
        </is>
      </c>
      <c r="C36" t="n">
        <v>0.7</v>
      </c>
      <c r="D36" t="n">
        <v>0.31</v>
      </c>
      <c r="E36" t="n">
        <v>1.08</v>
      </c>
      <c r="F36" t="n">
        <v>0.22</v>
      </c>
      <c r="G36" t="n">
        <v>-0.31</v>
      </c>
      <c r="H36" t="n">
        <v>0.49</v>
      </c>
      <c r="I36" t="n">
        <v>0.29</v>
      </c>
      <c r="J36" t="n">
        <v>0.6899999999999999</v>
      </c>
      <c r="K36" t="n">
        <v>-0.06</v>
      </c>
      <c r="L36" t="n">
        <v>0.83</v>
      </c>
      <c r="M36" t="n">
        <v>-0.16</v>
      </c>
      <c r="N36" t="n">
        <v>-0.92</v>
      </c>
      <c r="O36" t="n">
        <v>1.47</v>
      </c>
      <c r="P36" t="n">
        <v>1.62</v>
      </c>
      <c r="Q36" t="n">
        <v>1.63</v>
      </c>
      <c r="R36" t="n">
        <v>1.05</v>
      </c>
      <c r="S36" t="n">
        <v>1.15</v>
      </c>
      <c r="T36" t="n">
        <v>1.08</v>
      </c>
      <c r="U36" t="n">
        <v>1.75</v>
      </c>
      <c r="V36" t="n">
        <v>1.55</v>
      </c>
      <c r="W36" t="inlineStr">
        <is>
          <t>-</t>
        </is>
      </c>
    </row>
    <row r="37">
      <c r="A37" s="5" t="inlineStr">
        <is>
          <t>Dividende je Aktie</t>
        </is>
      </c>
      <c r="B37" s="5" t="inlineStr">
        <is>
          <t>Dividend per share</t>
        </is>
      </c>
      <c r="C37" t="n">
        <v>0.31</v>
      </c>
      <c r="D37" t="n">
        <v>0.29</v>
      </c>
      <c r="E37" t="n">
        <v>0.27</v>
      </c>
      <c r="F37" t="n">
        <v>0.26</v>
      </c>
      <c r="G37" t="n">
        <v>0.25</v>
      </c>
      <c r="H37" t="n">
        <v>0.23</v>
      </c>
      <c r="I37" t="n">
        <v>0.22</v>
      </c>
      <c r="J37" t="n">
        <v>0.21</v>
      </c>
      <c r="K37" t="n">
        <v>0.1</v>
      </c>
      <c r="L37" t="inlineStr">
        <is>
          <t>-</t>
        </is>
      </c>
      <c r="M37" t="inlineStr">
        <is>
          <t>-</t>
        </is>
      </c>
      <c r="N37" t="n">
        <v>0.3</v>
      </c>
      <c r="O37" t="n">
        <v>0.62</v>
      </c>
      <c r="P37" t="n">
        <v>0.55</v>
      </c>
      <c r="Q37" t="n">
        <v>0.45</v>
      </c>
      <c r="R37" t="n">
        <v>0.42</v>
      </c>
      <c r="S37" t="n">
        <v>0.4</v>
      </c>
      <c r="T37" t="n">
        <v>0.74</v>
      </c>
      <c r="U37" t="n">
        <v>0.37</v>
      </c>
      <c r="V37" t="n">
        <v>0.3</v>
      </c>
      <c r="W37" t="inlineStr">
        <is>
          <t>-</t>
        </is>
      </c>
    </row>
    <row r="38">
      <c r="A38" s="5" t="inlineStr">
        <is>
          <t>Dividendenausschüttung in Mio</t>
        </is>
      </c>
      <c r="B38" s="5" t="inlineStr">
        <is>
          <t>Dividend Payment in M</t>
        </is>
      </c>
      <c r="C38" t="inlineStr">
        <is>
          <t>-</t>
        </is>
      </c>
      <c r="D38" t="n">
        <v>309</v>
      </c>
      <c r="E38" t="n">
        <v>328</v>
      </c>
      <c r="F38" t="n">
        <v>294</v>
      </c>
      <c r="G38" t="n">
        <v>306</v>
      </c>
      <c r="H38" t="n">
        <v>292</v>
      </c>
      <c r="I38" t="n">
        <v>266</v>
      </c>
      <c r="J38" t="n">
        <v>323</v>
      </c>
      <c r="K38" t="n">
        <v>207</v>
      </c>
      <c r="L38" t="inlineStr">
        <is>
          <t>-</t>
        </is>
      </c>
      <c r="M38" t="inlineStr">
        <is>
          <t>-</t>
        </is>
      </c>
      <c r="N38" t="n">
        <v>122</v>
      </c>
      <c r="O38" t="n">
        <v>660</v>
      </c>
      <c r="P38" t="n">
        <v>668</v>
      </c>
      <c r="Q38" t="n">
        <v>471</v>
      </c>
      <c r="R38" t="n">
        <v>272</v>
      </c>
      <c r="S38" t="n">
        <v>351</v>
      </c>
      <c r="T38" t="n">
        <v>177</v>
      </c>
      <c r="U38" t="n">
        <v>734</v>
      </c>
      <c r="V38" t="n">
        <v>544</v>
      </c>
      <c r="W38" t="n">
        <v>298</v>
      </c>
    </row>
    <row r="39">
      <c r="A39" s="5" t="inlineStr">
        <is>
          <t>Ertrag</t>
        </is>
      </c>
      <c r="B39" s="5" t="inlineStr">
        <is>
          <t>Income</t>
        </is>
      </c>
      <c r="C39" t="n">
        <v>31.98</v>
      </c>
      <c r="D39" t="n">
        <v>10.02</v>
      </c>
      <c r="E39" t="n">
        <v>27.7</v>
      </c>
      <c r="F39" t="n">
        <v>25.72</v>
      </c>
      <c r="G39" t="n">
        <v>16.35</v>
      </c>
      <c r="H39" t="n">
        <v>21.85</v>
      </c>
      <c r="I39" t="n">
        <v>22.64</v>
      </c>
      <c r="J39" t="n">
        <v>23.97</v>
      </c>
      <c r="K39" t="n">
        <v>16.64</v>
      </c>
      <c r="L39" t="n">
        <v>28.33</v>
      </c>
      <c r="M39" t="n">
        <v>26.73</v>
      </c>
      <c r="N39" t="n">
        <v>4.77</v>
      </c>
      <c r="O39" t="n">
        <v>27.85</v>
      </c>
      <c r="P39" t="n">
        <v>30.38</v>
      </c>
      <c r="Q39" t="n">
        <v>28.46</v>
      </c>
      <c r="R39" t="n">
        <v>18.36</v>
      </c>
      <c r="S39" t="n">
        <v>18.77</v>
      </c>
      <c r="T39" t="n">
        <v>21.55</v>
      </c>
      <c r="U39" t="n">
        <v>22.43</v>
      </c>
      <c r="V39" t="n">
        <v>22.73</v>
      </c>
      <c r="W39" t="inlineStr">
        <is>
          <t>-</t>
        </is>
      </c>
    </row>
    <row r="40">
      <c r="A40" s="5" t="inlineStr">
        <is>
          <t>Buchwert je Aktie</t>
        </is>
      </c>
      <c r="B40" s="5" t="inlineStr">
        <is>
          <t>Book value per share</t>
        </is>
      </c>
      <c r="C40" t="n">
        <v>11.9</v>
      </c>
      <c r="D40" t="n">
        <v>10.92</v>
      </c>
      <c r="E40" t="n">
        <v>11.5</v>
      </c>
      <c r="F40" t="n">
        <v>11.92</v>
      </c>
      <c r="G40" t="n">
        <v>12.92</v>
      </c>
      <c r="H40" t="n">
        <v>13.11</v>
      </c>
      <c r="I40" t="n">
        <v>11.72</v>
      </c>
      <c r="J40" t="n">
        <v>15.06</v>
      </c>
      <c r="K40" t="n">
        <v>13.48</v>
      </c>
      <c r="L40" t="n">
        <v>13.49</v>
      </c>
      <c r="M40" t="n">
        <v>10.88</v>
      </c>
      <c r="N40" t="n">
        <v>8.720000000000001</v>
      </c>
      <c r="O40" t="n">
        <v>12.2</v>
      </c>
      <c r="P40" t="n">
        <v>14.29</v>
      </c>
      <c r="Q40" t="n">
        <v>14.18</v>
      </c>
      <c r="R40" t="n">
        <v>11.51</v>
      </c>
      <c r="S40" t="n">
        <v>10.9</v>
      </c>
      <c r="T40" t="n">
        <v>11.66</v>
      </c>
      <c r="U40" t="n">
        <v>12.7</v>
      </c>
      <c r="V40" t="n">
        <v>11.36</v>
      </c>
      <c r="W40" t="inlineStr">
        <is>
          <t>-</t>
        </is>
      </c>
    </row>
    <row r="41">
      <c r="A41" s="5" t="inlineStr">
        <is>
          <t>Cashflow je Aktie</t>
        </is>
      </c>
      <c r="B41" s="5" t="inlineStr">
        <is>
          <t>Cashflow per share</t>
        </is>
      </c>
      <c r="C41" t="n">
        <v>3.47</v>
      </c>
      <c r="D41" t="n">
        <v>0.25</v>
      </c>
      <c r="E41" t="n">
        <v>0.26</v>
      </c>
      <c r="F41" t="n">
        <v>1.6</v>
      </c>
      <c r="G41" t="n">
        <v>0.43</v>
      </c>
      <c r="H41" t="n">
        <v>1.92</v>
      </c>
      <c r="I41" t="n">
        <v>-0.8100000000000001</v>
      </c>
      <c r="J41" t="n">
        <v>-0.49</v>
      </c>
      <c r="K41" t="n">
        <v>1.19</v>
      </c>
      <c r="L41" t="n">
        <v>0.73</v>
      </c>
      <c r="M41" t="n">
        <v>-4.04</v>
      </c>
      <c r="N41" t="n">
        <v>0.84</v>
      </c>
      <c r="O41" t="n">
        <v>-0.83</v>
      </c>
      <c r="P41" t="n">
        <v>4.84</v>
      </c>
      <c r="Q41" t="n">
        <v>2.25</v>
      </c>
      <c r="R41" t="n">
        <v>5.62</v>
      </c>
      <c r="S41" t="n">
        <v>7.43</v>
      </c>
      <c r="T41" t="n">
        <v>11.37</v>
      </c>
      <c r="U41" t="n">
        <v>0.48</v>
      </c>
      <c r="V41" t="n">
        <v>2.24</v>
      </c>
      <c r="W41" t="inlineStr">
        <is>
          <t>-</t>
        </is>
      </c>
    </row>
    <row r="42">
      <c r="A42" s="5" t="inlineStr">
        <is>
          <t>Bilanzsumme je Aktie</t>
        </is>
      </c>
      <c r="B42" s="5" t="inlineStr">
        <is>
          <t>Total assets per share</t>
        </is>
      </c>
      <c r="C42" t="n">
        <v>209.55</v>
      </c>
      <c r="D42" t="n">
        <v>187.55</v>
      </c>
      <c r="E42" t="n">
        <v>188.93</v>
      </c>
      <c r="F42" t="n">
        <v>205.31</v>
      </c>
      <c r="G42" t="n">
        <v>194.45</v>
      </c>
      <c r="H42" t="n">
        <v>198</v>
      </c>
      <c r="I42" t="n">
        <v>165.91</v>
      </c>
      <c r="J42" t="n">
        <v>185.66</v>
      </c>
      <c r="K42" t="n">
        <v>180.96</v>
      </c>
      <c r="L42" t="n">
        <v>191.41</v>
      </c>
      <c r="M42" t="n">
        <v>172.02</v>
      </c>
      <c r="N42" t="n">
        <v>182.02</v>
      </c>
      <c r="O42" t="n">
        <v>191.95</v>
      </c>
      <c r="P42" t="n">
        <v>193.98</v>
      </c>
      <c r="Q42" t="n">
        <v>194.63</v>
      </c>
      <c r="R42" t="n">
        <v>153.57</v>
      </c>
      <c r="S42" t="n">
        <v>154.5</v>
      </c>
      <c r="T42" t="n">
        <v>164.85</v>
      </c>
      <c r="U42" t="n">
        <v>185.7</v>
      </c>
      <c r="V42" t="n">
        <v>180.77</v>
      </c>
      <c r="W42" t="inlineStr">
        <is>
          <t>-</t>
        </is>
      </c>
    </row>
    <row r="43">
      <c r="A43" s="5" t="inlineStr">
        <is>
          <t>Personal am Ende des Jahres</t>
        </is>
      </c>
      <c r="B43" s="5" t="inlineStr">
        <is>
          <t>Staff at the end of year</t>
        </is>
      </c>
      <c r="C43" t="n">
        <v>23757</v>
      </c>
      <c r="D43" t="n">
        <v>26543</v>
      </c>
      <c r="E43" t="n">
        <v>28318</v>
      </c>
      <c r="F43" t="n">
        <v>29380</v>
      </c>
      <c r="G43" t="n">
        <v>31530</v>
      </c>
      <c r="H43" t="n">
        <v>28602</v>
      </c>
      <c r="I43" t="n">
        <v>23474</v>
      </c>
      <c r="J43" t="n">
        <v>24407</v>
      </c>
      <c r="K43" t="n">
        <v>25288</v>
      </c>
      <c r="L43" t="n">
        <v>27474</v>
      </c>
      <c r="M43" t="n">
        <v>28382</v>
      </c>
      <c r="N43" t="n">
        <v>31425</v>
      </c>
      <c r="O43" t="n">
        <v>30414</v>
      </c>
      <c r="P43" t="n">
        <v>28726</v>
      </c>
      <c r="Q43" t="n">
        <v>27159</v>
      </c>
      <c r="R43" t="n">
        <v>27906</v>
      </c>
      <c r="S43" t="n">
        <v>28521</v>
      </c>
      <c r="T43" t="n">
        <v>26659</v>
      </c>
      <c r="U43" t="n">
        <v>25663</v>
      </c>
      <c r="V43" t="n">
        <v>24109</v>
      </c>
      <c r="W43" t="inlineStr">
        <is>
          <t>-</t>
        </is>
      </c>
    </row>
    <row r="44">
      <c r="A44" s="5" t="inlineStr">
        <is>
          <t>Personalaufwand in Mio. EUR</t>
        </is>
      </c>
      <c r="B44" s="5" t="inlineStr">
        <is>
          <t>Personnel expenses in M</t>
        </is>
      </c>
      <c r="C44" t="inlineStr">
        <is>
          <t>-</t>
        </is>
      </c>
      <c r="D44" t="inlineStr">
        <is>
          <t>-</t>
        </is>
      </c>
      <c r="E44" t="inlineStr">
        <is>
          <t>-</t>
        </is>
      </c>
      <c r="F44" t="inlineStr">
        <is>
          <t>-</t>
        </is>
      </c>
      <c r="G44" t="inlineStr">
        <is>
          <t>-</t>
        </is>
      </c>
      <c r="H44" t="inlineStr">
        <is>
          <t>-</t>
        </is>
      </c>
      <c r="I44" t="inlineStr">
        <is>
          <t>-</t>
        </is>
      </c>
      <c r="J44" t="inlineStr">
        <is>
          <t>-</t>
        </is>
      </c>
      <c r="K44" t="inlineStr">
        <is>
          <t>-</t>
        </is>
      </c>
      <c r="L44" t="inlineStr">
        <is>
          <t>-</t>
        </is>
      </c>
      <c r="M44" t="inlineStr">
        <is>
          <t>-</t>
        </is>
      </c>
      <c r="N44" t="inlineStr">
        <is>
          <t>-</t>
        </is>
      </c>
      <c r="O44" t="inlineStr">
        <is>
          <t>-</t>
        </is>
      </c>
      <c r="P44" t="inlineStr">
        <is>
          <t>-</t>
        </is>
      </c>
      <c r="Q44" t="inlineStr">
        <is>
          <t>-</t>
        </is>
      </c>
      <c r="R44" t="inlineStr">
        <is>
          <t>-</t>
        </is>
      </c>
      <c r="S44" t="inlineStr">
        <is>
          <t>-</t>
        </is>
      </c>
      <c r="T44" t="inlineStr">
        <is>
          <t>-</t>
        </is>
      </c>
      <c r="U44" t="inlineStr">
        <is>
          <t>-</t>
        </is>
      </c>
      <c r="V44" t="inlineStr">
        <is>
          <t>-</t>
        </is>
      </c>
      <c r="W44" t="inlineStr">
        <is>
          <t>-</t>
        </is>
      </c>
    </row>
    <row r="45">
      <c r="A45" s="5" t="inlineStr">
        <is>
          <t>Aufwand je Mitarbeiter in EUR</t>
        </is>
      </c>
      <c r="B45" s="5" t="inlineStr">
        <is>
          <t>Effort per employee</t>
        </is>
      </c>
      <c r="C45" t="inlineStr">
        <is>
          <t>-</t>
        </is>
      </c>
      <c r="D45" t="inlineStr">
        <is>
          <t>-</t>
        </is>
      </c>
      <c r="E45" t="inlineStr">
        <is>
          <t>-</t>
        </is>
      </c>
      <c r="F45" t="inlineStr">
        <is>
          <t>-</t>
        </is>
      </c>
      <c r="G45" t="inlineStr">
        <is>
          <t>-</t>
        </is>
      </c>
      <c r="H45" t="inlineStr">
        <is>
          <t>-</t>
        </is>
      </c>
      <c r="I45" t="inlineStr">
        <is>
          <t>-</t>
        </is>
      </c>
      <c r="J45" t="inlineStr">
        <is>
          <t>-</t>
        </is>
      </c>
      <c r="K45" t="inlineStr">
        <is>
          <t>-</t>
        </is>
      </c>
      <c r="L45" t="inlineStr">
        <is>
          <t>-</t>
        </is>
      </c>
      <c r="M45" t="inlineStr">
        <is>
          <t>-</t>
        </is>
      </c>
      <c r="N45" t="inlineStr">
        <is>
          <t>-</t>
        </is>
      </c>
      <c r="O45" t="inlineStr">
        <is>
          <t>-</t>
        </is>
      </c>
      <c r="P45" t="inlineStr">
        <is>
          <t>-</t>
        </is>
      </c>
      <c r="Q45" t="inlineStr">
        <is>
          <t>-</t>
        </is>
      </c>
      <c r="R45" t="inlineStr">
        <is>
          <t>-</t>
        </is>
      </c>
      <c r="S45" t="inlineStr">
        <is>
          <t>-</t>
        </is>
      </c>
      <c r="T45" t="inlineStr">
        <is>
          <t>-</t>
        </is>
      </c>
      <c r="U45" t="inlineStr">
        <is>
          <t>-</t>
        </is>
      </c>
      <c r="V45" t="inlineStr">
        <is>
          <t>-</t>
        </is>
      </c>
      <c r="W45" t="inlineStr">
        <is>
          <t>-</t>
        </is>
      </c>
    </row>
    <row r="46">
      <c r="A46" s="5" t="inlineStr">
        <is>
          <t>Ertrag je Mitarbeiter in EUR</t>
        </is>
      </c>
      <c r="B46" s="5" t="inlineStr">
        <is>
          <t>Income per employee</t>
        </is>
      </c>
      <c r="C46" t="n">
        <v>1190000</v>
      </c>
      <c r="D46" t="n">
        <v>1090000</v>
      </c>
      <c r="E46" t="n">
        <v>2050000</v>
      </c>
      <c r="F46" t="n">
        <v>1820000</v>
      </c>
      <c r="G46" t="n">
        <v>1110000</v>
      </c>
      <c r="H46" t="n">
        <v>1640000</v>
      </c>
      <c r="I46" t="n">
        <v>1270000</v>
      </c>
      <c r="J46" t="n">
        <v>1230000</v>
      </c>
      <c r="K46" t="n">
        <v>1150000</v>
      </c>
      <c r="L46" t="n">
        <v>1150000</v>
      </c>
      <c r="M46" t="n">
        <v>1050000</v>
      </c>
      <c r="N46" t="n">
        <v>1080000</v>
      </c>
      <c r="O46" t="n">
        <v>1500000</v>
      </c>
      <c r="P46" t="n">
        <v>1720000</v>
      </c>
      <c r="Q46" t="n">
        <v>1120000</v>
      </c>
      <c r="R46" t="n">
        <v>1020000</v>
      </c>
      <c r="S46" t="n">
        <v>996774</v>
      </c>
      <c r="T46" t="n">
        <v>1170000</v>
      </c>
      <c r="U46" t="n">
        <v>1240000</v>
      </c>
      <c r="V46" t="n">
        <v>1270000</v>
      </c>
      <c r="W46" t="inlineStr">
        <is>
          <t>-</t>
        </is>
      </c>
    </row>
    <row r="47">
      <c r="A47" s="5" t="inlineStr">
        <is>
          <t>Bruttoergebnis je Mitarbeiter in EUR</t>
        </is>
      </c>
      <c r="B47" s="5" t="inlineStr">
        <is>
          <t>Gross Profit per employee</t>
        </is>
      </c>
      <c r="C47" t="inlineStr">
        <is>
          <t>-</t>
        </is>
      </c>
      <c r="D47" t="inlineStr">
        <is>
          <t>-</t>
        </is>
      </c>
      <c r="E47" t="inlineStr">
        <is>
          <t>-</t>
        </is>
      </c>
      <c r="F47" t="inlineStr">
        <is>
          <t>-</t>
        </is>
      </c>
      <c r="G47" t="inlineStr">
        <is>
          <t>-</t>
        </is>
      </c>
      <c r="H47" t="inlineStr">
        <is>
          <t>-</t>
        </is>
      </c>
      <c r="I47" t="inlineStr">
        <is>
          <t>-</t>
        </is>
      </c>
      <c r="J47" t="inlineStr">
        <is>
          <t>-</t>
        </is>
      </c>
      <c r="K47" t="inlineStr">
        <is>
          <t>-</t>
        </is>
      </c>
      <c r="L47" t="inlineStr">
        <is>
          <t>-</t>
        </is>
      </c>
      <c r="M47" t="inlineStr">
        <is>
          <t>-</t>
        </is>
      </c>
      <c r="N47" t="inlineStr">
        <is>
          <t>-</t>
        </is>
      </c>
      <c r="O47" t="inlineStr">
        <is>
          <t>-</t>
        </is>
      </c>
      <c r="P47" t="inlineStr">
        <is>
          <t>-</t>
        </is>
      </c>
      <c r="Q47" t="inlineStr">
        <is>
          <t>-</t>
        </is>
      </c>
      <c r="R47" t="inlineStr">
        <is>
          <t>-</t>
        </is>
      </c>
      <c r="S47" t="inlineStr">
        <is>
          <t>-</t>
        </is>
      </c>
      <c r="T47" t="inlineStr">
        <is>
          <t>-</t>
        </is>
      </c>
      <c r="U47" t="inlineStr">
        <is>
          <t>-</t>
        </is>
      </c>
      <c r="V47" t="inlineStr">
        <is>
          <t>-</t>
        </is>
      </c>
      <c r="W47" t="inlineStr">
        <is>
          <t>-</t>
        </is>
      </c>
    </row>
    <row r="48">
      <c r="A48" s="5" t="inlineStr">
        <is>
          <t>Gewinn je Mitarbeiter in EUR</t>
        </is>
      </c>
      <c r="B48" s="5" t="inlineStr">
        <is>
          <t>Earnings per employee</t>
        </is>
      </c>
      <c r="C48" t="n">
        <v>52153</v>
      </c>
      <c r="D48" t="n">
        <v>28030</v>
      </c>
      <c r="E48" t="n">
        <v>87188</v>
      </c>
      <c r="F48" t="n">
        <v>19946</v>
      </c>
      <c r="G48" t="n">
        <v>19600</v>
      </c>
      <c r="H48" t="n">
        <v>41431</v>
      </c>
      <c r="I48" t="n">
        <v>36040</v>
      </c>
      <c r="J48" t="n">
        <v>64326</v>
      </c>
      <c r="K48" t="n">
        <v>34364</v>
      </c>
      <c r="L48" t="n">
        <v>64024</v>
      </c>
      <c r="M48" t="n">
        <v>7188</v>
      </c>
      <c r="N48" t="n">
        <v>-34431</v>
      </c>
      <c r="O48" t="n">
        <v>83876</v>
      </c>
      <c r="P48" t="n">
        <v>97090</v>
      </c>
      <c r="Q48" t="n">
        <v>100593</v>
      </c>
      <c r="R48" t="n">
        <v>59593</v>
      </c>
      <c r="S48" t="n">
        <v>62866</v>
      </c>
      <c r="T48" t="n">
        <v>58029</v>
      </c>
      <c r="U48" t="n">
        <v>93403</v>
      </c>
      <c r="V48" t="n">
        <v>85694</v>
      </c>
      <c r="W48" t="inlineStr">
        <is>
          <t>-</t>
        </is>
      </c>
    </row>
    <row r="49">
      <c r="A49" s="5" t="inlineStr">
        <is>
          <t>KGV (Kurs/Gewinn)</t>
        </is>
      </c>
      <c r="B49" s="5" t="inlineStr">
        <is>
          <t>PE (price/earnings)</t>
        </is>
      </c>
      <c r="C49" t="n">
        <v>5.8</v>
      </c>
      <c r="D49" t="n">
        <v>13.2</v>
      </c>
      <c r="E49" t="n">
        <v>4.9</v>
      </c>
      <c r="F49" t="n">
        <v>23.7</v>
      </c>
      <c r="G49" t="inlineStr">
        <is>
          <t>-</t>
        </is>
      </c>
      <c r="H49" t="n">
        <v>12.8</v>
      </c>
      <c r="I49" t="n">
        <v>23.7</v>
      </c>
      <c r="J49" t="n">
        <v>7</v>
      </c>
      <c r="K49" t="inlineStr">
        <is>
          <t>-</t>
        </is>
      </c>
      <c r="L49" t="n">
        <v>5.5</v>
      </c>
      <c r="M49" t="inlineStr">
        <is>
          <t>-</t>
        </is>
      </c>
      <c r="N49" t="inlineStr">
        <is>
          <t>-</t>
        </is>
      </c>
      <c r="O49" t="n">
        <v>8.199999999999999</v>
      </c>
      <c r="P49" t="n">
        <v>8.9</v>
      </c>
      <c r="Q49" t="n">
        <v>8.4</v>
      </c>
      <c r="R49" t="n">
        <v>9.6</v>
      </c>
      <c r="S49" t="n">
        <v>10.2</v>
      </c>
      <c r="T49" t="n">
        <v>11.4</v>
      </c>
      <c r="U49" t="n">
        <v>17.2</v>
      </c>
      <c r="V49" t="n">
        <v>28.8</v>
      </c>
      <c r="W49" t="inlineStr">
        <is>
          <t>-</t>
        </is>
      </c>
    </row>
    <row r="50">
      <c r="A50" s="5" t="inlineStr">
        <is>
          <t>KUV (Kurs/Umsatz)</t>
        </is>
      </c>
      <c r="B50" s="5" t="inlineStr">
        <is>
          <t>PS (price/sales)</t>
        </is>
      </c>
      <c r="C50" t="n">
        <v>0.13</v>
      </c>
      <c r="D50" t="n">
        <v>0.41</v>
      </c>
      <c r="E50" t="n">
        <v>0.19</v>
      </c>
      <c r="F50" t="n">
        <v>0.2</v>
      </c>
      <c r="G50" t="n">
        <v>0.32</v>
      </c>
      <c r="H50" t="n">
        <v>0.29</v>
      </c>
      <c r="I50" t="n">
        <v>0.3</v>
      </c>
      <c r="J50" t="n">
        <v>0.2</v>
      </c>
      <c r="K50" t="n">
        <v>0.19</v>
      </c>
      <c r="L50" t="n">
        <v>0.16</v>
      </c>
      <c r="M50" t="n">
        <v>0.17</v>
      </c>
      <c r="N50" t="n">
        <v>0.95</v>
      </c>
      <c r="O50" t="n">
        <v>0.43</v>
      </c>
      <c r="P50" t="n">
        <v>0.48</v>
      </c>
      <c r="Q50" t="n">
        <v>0.48</v>
      </c>
      <c r="R50" t="n">
        <v>0.55</v>
      </c>
      <c r="S50" t="n">
        <v>0.62</v>
      </c>
      <c r="T50" t="n">
        <v>0.57</v>
      </c>
      <c r="U50" t="n">
        <v>1.35</v>
      </c>
      <c r="V50" t="n">
        <v>1.99</v>
      </c>
      <c r="W50" t="inlineStr">
        <is>
          <t>-</t>
        </is>
      </c>
    </row>
    <row r="51">
      <c r="A51" s="5" t="inlineStr">
        <is>
          <t>KBV (Kurs/Buchwert)</t>
        </is>
      </c>
      <c r="B51" s="5" t="inlineStr">
        <is>
          <t>PB (price/book value)</t>
        </is>
      </c>
      <c r="C51" t="n">
        <v>0.34</v>
      </c>
      <c r="D51" t="n">
        <v>0.37</v>
      </c>
      <c r="E51" t="n">
        <v>0.46</v>
      </c>
      <c r="F51" t="n">
        <v>0.44</v>
      </c>
      <c r="G51" t="n">
        <v>0.4</v>
      </c>
      <c r="H51" t="n">
        <v>0.48</v>
      </c>
      <c r="I51" t="n">
        <v>0.59</v>
      </c>
      <c r="J51" t="n">
        <v>0.32</v>
      </c>
      <c r="K51" t="n">
        <v>0.23</v>
      </c>
      <c r="L51" t="n">
        <v>0.34</v>
      </c>
      <c r="M51" t="n">
        <v>0.42</v>
      </c>
      <c r="N51" t="n">
        <v>0.52</v>
      </c>
      <c r="O51" t="n">
        <v>0.99</v>
      </c>
      <c r="P51" t="n">
        <v>1.01</v>
      </c>
      <c r="Q51" t="n">
        <v>0.97</v>
      </c>
      <c r="R51" t="n">
        <v>0.87</v>
      </c>
      <c r="S51" t="n">
        <v>1.08</v>
      </c>
      <c r="T51" t="n">
        <v>1.05</v>
      </c>
      <c r="U51" t="n">
        <v>2.38</v>
      </c>
      <c r="V51" t="n">
        <v>3.98</v>
      </c>
      <c r="W51" t="inlineStr">
        <is>
          <t>-</t>
        </is>
      </c>
    </row>
    <row r="52">
      <c r="A52" s="5" t="inlineStr">
        <is>
          <t>KCV (Kurs/Cashflow)</t>
        </is>
      </c>
      <c r="B52" s="5" t="inlineStr">
        <is>
          <t>PC (price/cashflow)</t>
        </is>
      </c>
      <c r="C52" t="n">
        <v>1.17</v>
      </c>
      <c r="D52" t="n">
        <v>16.54</v>
      </c>
      <c r="E52" t="n">
        <v>20.16</v>
      </c>
      <c r="F52" t="n">
        <v>3.26</v>
      </c>
      <c r="G52" t="n">
        <v>12.29</v>
      </c>
      <c r="H52" t="n">
        <v>3.26</v>
      </c>
      <c r="I52" t="n">
        <v>-8.449999999999999</v>
      </c>
      <c r="J52" t="n">
        <v>-9.800000000000001</v>
      </c>
      <c r="K52" t="n">
        <v>2.61</v>
      </c>
      <c r="L52" t="n">
        <v>6.3</v>
      </c>
      <c r="M52" t="n">
        <v>-1.14</v>
      </c>
      <c r="N52" t="n">
        <v>5.4</v>
      </c>
      <c r="O52" t="n">
        <v>-14.59</v>
      </c>
      <c r="P52" t="n">
        <v>2.98</v>
      </c>
      <c r="Q52" t="n">
        <v>6.11</v>
      </c>
      <c r="R52" t="n">
        <v>1.78</v>
      </c>
      <c r="S52" t="n">
        <v>1.58</v>
      </c>
      <c r="T52" t="n">
        <v>1.08</v>
      </c>
      <c r="U52" t="n">
        <v>62.98</v>
      </c>
      <c r="V52" t="n">
        <v>20.19</v>
      </c>
      <c r="W52" t="inlineStr">
        <is>
          <t>-</t>
        </is>
      </c>
    </row>
    <row r="53">
      <c r="A53" s="5" t="inlineStr">
        <is>
          <t>Dividendenrendite in %</t>
        </is>
      </c>
      <c r="B53" s="5" t="inlineStr">
        <is>
          <t>Dividend Yield in %</t>
        </is>
      </c>
      <c r="C53" t="n">
        <v>7.62</v>
      </c>
      <c r="D53" t="n">
        <v>7.11</v>
      </c>
      <c r="E53" t="n">
        <v>5.08</v>
      </c>
      <c r="F53" t="n">
        <v>4.98</v>
      </c>
      <c r="G53" t="n">
        <v>4.78</v>
      </c>
      <c r="H53" t="n">
        <v>3.67</v>
      </c>
      <c r="I53" t="n">
        <v>3.21</v>
      </c>
      <c r="J53" t="n">
        <v>4.38</v>
      </c>
      <c r="K53" t="n">
        <v>3.23</v>
      </c>
      <c r="L53" t="inlineStr">
        <is>
          <t>-</t>
        </is>
      </c>
      <c r="M53" t="inlineStr">
        <is>
          <t>-</t>
        </is>
      </c>
      <c r="N53" t="n">
        <v>6.62</v>
      </c>
      <c r="O53" t="n">
        <v>5.13</v>
      </c>
      <c r="P53" t="n">
        <v>3.81</v>
      </c>
      <c r="Q53" t="n">
        <v>3.27</v>
      </c>
      <c r="R53" t="n">
        <v>4.19</v>
      </c>
      <c r="S53" t="n">
        <v>3.41</v>
      </c>
      <c r="T53" t="n">
        <v>6.04</v>
      </c>
      <c r="U53" t="n">
        <v>1.22</v>
      </c>
      <c r="V53" t="n">
        <v>0.66</v>
      </c>
      <c r="W53" t="inlineStr">
        <is>
          <t>-</t>
        </is>
      </c>
    </row>
    <row r="54">
      <c r="A54" s="5" t="inlineStr">
        <is>
          <t>Gewinnrendite in %</t>
        </is>
      </c>
      <c r="B54" s="5" t="inlineStr">
        <is>
          <t>Return on profit in %</t>
        </is>
      </c>
      <c r="C54" t="n">
        <v>17.2</v>
      </c>
      <c r="D54" t="n">
        <v>7.6</v>
      </c>
      <c r="E54" t="n">
        <v>20.3</v>
      </c>
      <c r="F54" t="n">
        <v>4.2</v>
      </c>
      <c r="G54" t="n">
        <v>-5.9</v>
      </c>
      <c r="H54" t="n">
        <v>7.8</v>
      </c>
      <c r="I54" t="n">
        <v>4.2</v>
      </c>
      <c r="J54" t="n">
        <v>14.4</v>
      </c>
      <c r="K54" t="n">
        <v>-1.9</v>
      </c>
      <c r="L54" t="n">
        <v>18.1</v>
      </c>
      <c r="M54" t="n">
        <v>-3.5</v>
      </c>
      <c r="N54" t="n">
        <v>-20.3</v>
      </c>
      <c r="O54" t="n">
        <v>12.2</v>
      </c>
      <c r="P54" t="n">
        <v>11.3</v>
      </c>
      <c r="Q54" t="n">
        <v>11.9</v>
      </c>
      <c r="R54" t="n">
        <v>10.5</v>
      </c>
      <c r="S54" t="n">
        <v>9.800000000000001</v>
      </c>
      <c r="T54" t="n">
        <v>8.800000000000001</v>
      </c>
      <c r="U54" t="n">
        <v>5.8</v>
      </c>
      <c r="V54" t="n">
        <v>3.5</v>
      </c>
      <c r="W54" t="inlineStr">
        <is>
          <t>-</t>
        </is>
      </c>
    </row>
    <row r="55">
      <c r="A55" s="5" t="inlineStr">
        <is>
          <t>Eigenkapitalrendite in %</t>
        </is>
      </c>
      <c r="B55" s="5" t="inlineStr">
        <is>
          <t>Return on Equity in %</t>
        </is>
      </c>
      <c r="C55" t="n">
        <v>4.95</v>
      </c>
      <c r="D55" t="n">
        <v>3.25</v>
      </c>
      <c r="E55" t="n">
        <v>10.24</v>
      </c>
      <c r="F55" t="n">
        <v>2.37</v>
      </c>
      <c r="G55" t="n">
        <v>2.23</v>
      </c>
      <c r="H55" t="n">
        <v>4.21</v>
      </c>
      <c r="I55" t="n">
        <v>3.39</v>
      </c>
      <c r="J55" t="n">
        <v>5.29</v>
      </c>
      <c r="K55" t="n">
        <v>3.38</v>
      </c>
      <c r="L55" t="n">
        <v>7.51</v>
      </c>
      <c r="M55" t="n">
        <v>1.08</v>
      </c>
      <c r="N55" t="n">
        <v>-7.86</v>
      </c>
      <c r="O55" t="n">
        <v>12.78</v>
      </c>
      <c r="P55" t="n">
        <v>12.03</v>
      </c>
      <c r="Q55" t="n">
        <v>12.05</v>
      </c>
      <c r="R55" t="n">
        <v>9.300000000000001</v>
      </c>
      <c r="S55" t="n">
        <v>10.86</v>
      </c>
      <c r="T55" t="n">
        <v>9.18</v>
      </c>
      <c r="U55" t="n">
        <v>13.27</v>
      </c>
      <c r="V55" t="n">
        <v>13.46</v>
      </c>
      <c r="W55" t="inlineStr">
        <is>
          <t>-</t>
        </is>
      </c>
    </row>
    <row r="56">
      <c r="A56" s="5" t="inlineStr">
        <is>
          <t>Gesamtkapitalrendite in %</t>
        </is>
      </c>
      <c r="B56" s="5" t="inlineStr">
        <is>
          <t>Total Return on Investment in %</t>
        </is>
      </c>
      <c r="C56" t="n">
        <v>0.28</v>
      </c>
      <c r="D56" t="n">
        <v>0.19</v>
      </c>
      <c r="E56" t="n">
        <v>0.62</v>
      </c>
      <c r="F56" t="n">
        <v>0.14</v>
      </c>
      <c r="G56" t="n">
        <v>0.15</v>
      </c>
      <c r="H56" t="n">
        <v>0.28</v>
      </c>
      <c r="I56" t="n">
        <v>0.24</v>
      </c>
      <c r="J56" t="n">
        <v>0.43</v>
      </c>
      <c r="K56" t="n">
        <v>0.25</v>
      </c>
      <c r="L56" t="n">
        <v>0.53</v>
      </c>
      <c r="M56" t="n">
        <v>0.07000000000000001</v>
      </c>
      <c r="N56" t="n">
        <v>-0.38</v>
      </c>
      <c r="O56" t="n">
        <v>0.8100000000000001</v>
      </c>
      <c r="P56" t="n">
        <v>0.89</v>
      </c>
      <c r="Q56" t="n">
        <v>0.88</v>
      </c>
      <c r="R56" t="n">
        <v>0.7</v>
      </c>
      <c r="S56" t="n">
        <v>0.77</v>
      </c>
      <c r="T56" t="n">
        <v>0.65</v>
      </c>
      <c r="U56" t="n">
        <v>0.91</v>
      </c>
      <c r="V56" t="n">
        <v>0.85</v>
      </c>
      <c r="W56" t="inlineStr">
        <is>
          <t>-</t>
        </is>
      </c>
    </row>
    <row r="57">
      <c r="A57" s="5" t="inlineStr">
        <is>
          <t>Eigenkapitalquote in %</t>
        </is>
      </c>
      <c r="B57" s="5" t="inlineStr">
        <is>
          <t>Equity Ratio in %</t>
        </is>
      </c>
      <c r="C57" t="n">
        <v>5.68</v>
      </c>
      <c r="D57" t="n">
        <v>5.82</v>
      </c>
      <c r="E57" t="n">
        <v>6.09</v>
      </c>
      <c r="F57" t="n">
        <v>5.81</v>
      </c>
      <c r="G57" t="n">
        <v>6.64</v>
      </c>
      <c r="H57" t="n">
        <v>6.62</v>
      </c>
      <c r="I57" t="n">
        <v>7.07</v>
      </c>
      <c r="J57" t="n">
        <v>8.109999999999999</v>
      </c>
      <c r="K57" t="n">
        <v>7.45</v>
      </c>
      <c r="L57" t="n">
        <v>7.05</v>
      </c>
      <c r="M57" t="n">
        <v>6.32</v>
      </c>
      <c r="N57" t="n">
        <v>4.79</v>
      </c>
      <c r="O57" t="n">
        <v>6.35</v>
      </c>
      <c r="P57" t="n">
        <v>7.36</v>
      </c>
      <c r="Q57" t="n">
        <v>7.28</v>
      </c>
      <c r="R57" t="n">
        <v>7.5</v>
      </c>
      <c r="S57" t="n">
        <v>7.06</v>
      </c>
      <c r="T57" t="n">
        <v>7.08</v>
      </c>
      <c r="U57" t="n">
        <v>6.84</v>
      </c>
      <c r="V57" t="n">
        <v>6.28</v>
      </c>
      <c r="W57" t="inlineStr">
        <is>
          <t>-</t>
        </is>
      </c>
    </row>
    <row r="58">
      <c r="A58" s="5" t="inlineStr">
        <is>
          <t>Fremdkapitalquote in %</t>
        </is>
      </c>
      <c r="B58" s="5" t="inlineStr">
        <is>
          <t>Debt Ratio in %</t>
        </is>
      </c>
      <c r="C58" t="n">
        <v>94.31999999999999</v>
      </c>
      <c r="D58" t="n">
        <v>94.18000000000001</v>
      </c>
      <c r="E58" t="n">
        <v>93.91</v>
      </c>
      <c r="F58" t="n">
        <v>94.19</v>
      </c>
      <c r="G58" t="n">
        <v>93.36</v>
      </c>
      <c r="H58" t="n">
        <v>93.38</v>
      </c>
      <c r="I58" t="n">
        <v>92.93000000000001</v>
      </c>
      <c r="J58" t="n">
        <v>91.89</v>
      </c>
      <c r="K58" t="n">
        <v>92.55</v>
      </c>
      <c r="L58" t="n">
        <v>92.95</v>
      </c>
      <c r="M58" t="n">
        <v>93.68000000000001</v>
      </c>
      <c r="N58" t="n">
        <v>95.20999999999999</v>
      </c>
      <c r="O58" t="n">
        <v>93.65000000000001</v>
      </c>
      <c r="P58" t="n">
        <v>92.64</v>
      </c>
      <c r="Q58" t="n">
        <v>92.72</v>
      </c>
      <c r="R58" t="n">
        <v>92.5</v>
      </c>
      <c r="S58" t="n">
        <v>92.94</v>
      </c>
      <c r="T58" t="n">
        <v>92.92</v>
      </c>
      <c r="U58" t="n">
        <v>93.16</v>
      </c>
      <c r="V58" t="n">
        <v>93.72</v>
      </c>
      <c r="W58" t="inlineStr">
        <is>
          <t>-</t>
        </is>
      </c>
    </row>
    <row r="59">
      <c r="A59" s="5" t="inlineStr"/>
      <c r="B59" s="5" t="inlineStr"/>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is>
          <t>Gesamtkapitalrentabilität</t>
        </is>
      </c>
      <c r="B65" s="5" t="inlineStr">
        <is>
          <t>ROA Return on Assets in %</t>
        </is>
      </c>
      <c r="C65" t="n">
        <v>0.28</v>
      </c>
      <c r="D65" t="n">
        <v>0.19</v>
      </c>
      <c r="E65" t="n">
        <v>0.62</v>
      </c>
      <c r="F65" t="n">
        <v>0.14</v>
      </c>
      <c r="G65" t="n">
        <v>0.15</v>
      </c>
      <c r="H65" t="n">
        <v>0.28</v>
      </c>
      <c r="I65" t="n">
        <v>0.24</v>
      </c>
      <c r="J65" t="n">
        <v>0.43</v>
      </c>
      <c r="K65" t="n">
        <v>0.25</v>
      </c>
      <c r="L65" t="n">
        <v>0.53</v>
      </c>
      <c r="M65" t="n">
        <v>0.07000000000000001</v>
      </c>
      <c r="N65" t="n">
        <v>-0.38</v>
      </c>
      <c r="O65" t="n">
        <v>0.8100000000000001</v>
      </c>
      <c r="P65" t="n">
        <v>0.89</v>
      </c>
      <c r="Q65" t="n">
        <v>0.88</v>
      </c>
      <c r="R65" t="n">
        <v>0.7</v>
      </c>
      <c r="S65" t="n">
        <v>0.77</v>
      </c>
      <c r="T65" t="n">
        <v>0.65</v>
      </c>
      <c r="U65" t="n">
        <v>0.91</v>
      </c>
      <c r="V65" t="n">
        <v>0.85</v>
      </c>
    </row>
    <row r="66">
      <c r="A66" s="5" t="inlineStr">
        <is>
          <t>Ertrag des eingesetzten Kapitals</t>
        </is>
      </c>
      <c r="B66" s="5" t="inlineStr">
        <is>
          <t>ROCE Return on Cap. Empl. in %</t>
        </is>
      </c>
      <c r="C66" t="n">
        <v>0.28</v>
      </c>
      <c r="D66" t="n">
        <v>0.14</v>
      </c>
      <c r="E66" t="n">
        <v>0.6</v>
      </c>
      <c r="F66" t="n">
        <v>0.16</v>
      </c>
      <c r="G66" t="n">
        <v>0.15</v>
      </c>
      <c r="H66" t="n">
        <v>0.32</v>
      </c>
      <c r="I66" t="n">
        <v>0.27</v>
      </c>
      <c r="J66" t="n">
        <v>0.52</v>
      </c>
      <c r="K66" t="n">
        <v>0.26</v>
      </c>
      <c r="L66" t="n">
        <v>0.57</v>
      </c>
      <c r="M66" t="n">
        <v>-0.16</v>
      </c>
      <c r="N66" t="n">
        <v>-0.38</v>
      </c>
      <c r="O66" t="n">
        <v>0.97</v>
      </c>
      <c r="P66" t="n">
        <v>1.07</v>
      </c>
      <c r="Q66" t="n">
        <v>1.16</v>
      </c>
      <c r="R66" t="n">
        <v>1.01</v>
      </c>
      <c r="S66" t="n">
        <v>0.93</v>
      </c>
      <c r="T66" t="n">
        <v>0.78</v>
      </c>
      <c r="U66" t="n">
        <v>1.24</v>
      </c>
      <c r="V66" t="n">
        <v>1.17</v>
      </c>
    </row>
    <row r="67">
      <c r="A67" s="5" t="inlineStr"/>
      <c r="B67" s="5" t="inlineStr"/>
    </row>
    <row r="68">
      <c r="A68" s="5" t="inlineStr"/>
      <c r="B68" s="5" t="inlineStr"/>
    </row>
    <row r="69">
      <c r="A69" s="5" t="inlineStr">
        <is>
          <t>Operativer Cashflow</t>
        </is>
      </c>
      <c r="B69" s="5" t="inlineStr">
        <is>
          <t>Operating Cashflow in M</t>
        </is>
      </c>
      <c r="C69" t="n">
        <v>2462.85</v>
      </c>
      <c r="D69" t="n">
        <v>34667.84</v>
      </c>
      <c r="E69" t="n">
        <v>42255.36</v>
      </c>
      <c r="F69" t="n">
        <v>6764.5</v>
      </c>
      <c r="G69" t="n">
        <v>26386.63</v>
      </c>
      <c r="H69" t="n">
        <v>6995.959999999999</v>
      </c>
      <c r="I69" t="n">
        <v>-18006.95</v>
      </c>
      <c r="J69" t="n">
        <v>-19325.6</v>
      </c>
      <c r="K69" t="n">
        <v>4985.099999999999</v>
      </c>
      <c r="L69" t="n">
        <v>10936.8</v>
      </c>
      <c r="M69" t="n">
        <v>-1979.04</v>
      </c>
      <c r="N69" t="n">
        <v>8521.200000000001</v>
      </c>
      <c r="O69" t="n">
        <v>-23883.83</v>
      </c>
      <c r="P69" t="n">
        <v>4836.54</v>
      </c>
      <c r="Q69" t="n">
        <v>9769.890000000001</v>
      </c>
      <c r="R69" t="n">
        <v>2764.34</v>
      </c>
      <c r="S69" t="n">
        <v>2392.12</v>
      </c>
      <c r="T69" t="n">
        <v>1560.6</v>
      </c>
      <c r="U69" t="n">
        <v>89557.56</v>
      </c>
      <c r="V69" t="n">
        <v>27276.69</v>
      </c>
    </row>
    <row r="70">
      <c r="A70" s="5" t="inlineStr">
        <is>
          <t>Aktienrückkauf</t>
        </is>
      </c>
      <c r="B70" s="5" t="inlineStr">
        <is>
          <t>Share Buyback in M</t>
        </is>
      </c>
      <c r="C70" t="n">
        <v>-9</v>
      </c>
      <c r="D70" t="n">
        <v>0</v>
      </c>
      <c r="E70" t="n">
        <v>-21</v>
      </c>
      <c r="F70" t="n">
        <v>72</v>
      </c>
      <c r="G70" t="n">
        <v>-1</v>
      </c>
      <c r="H70" t="n">
        <v>-15</v>
      </c>
      <c r="I70" t="n">
        <v>-159</v>
      </c>
      <c r="J70" t="n">
        <v>-62</v>
      </c>
      <c r="K70" t="n">
        <v>-174</v>
      </c>
      <c r="L70" t="n">
        <v>0</v>
      </c>
      <c r="M70" t="n">
        <v>-158</v>
      </c>
      <c r="N70" t="n">
        <v>59</v>
      </c>
      <c r="O70" t="n">
        <v>-14</v>
      </c>
      <c r="P70" t="n">
        <v>-24</v>
      </c>
      <c r="Q70" t="n">
        <v>-46</v>
      </c>
      <c r="R70" t="n">
        <v>-39</v>
      </c>
      <c r="S70" t="n">
        <v>-69</v>
      </c>
      <c r="T70" t="n">
        <v>-23</v>
      </c>
      <c r="U70" t="n">
        <v>-71</v>
      </c>
      <c r="V70" t="inlineStr">
        <is>
          <t>-</t>
        </is>
      </c>
    </row>
    <row r="71">
      <c r="A71" s="5" t="inlineStr"/>
      <c r="B71" s="5" t="inlineStr"/>
    </row>
    <row r="72">
      <c r="A72" s="5" t="inlineStr"/>
      <c r="B72" s="5" t="inlineStr"/>
    </row>
    <row r="73">
      <c r="A73" s="5" t="inlineStr"/>
      <c r="B73" s="5" t="inlineStr"/>
    </row>
    <row r="74">
      <c r="A74" s="5" t="inlineStr"/>
      <c r="B74" s="5" t="inlineStr"/>
    </row>
    <row r="75">
      <c r="A75" s="5" t="inlineStr">
        <is>
          <t>Gewinnwachstum 1J in %</t>
        </is>
      </c>
      <c r="B75" s="5" t="inlineStr">
        <is>
          <t>Earnings Growth 1Y in %</t>
        </is>
      </c>
      <c r="C75" t="n">
        <v>66.53</v>
      </c>
      <c r="D75" t="n">
        <v>-69.87</v>
      </c>
      <c r="E75" t="n">
        <v>321.33</v>
      </c>
      <c r="F75" t="n">
        <v>-5.18</v>
      </c>
      <c r="G75" t="n">
        <v>-47.85</v>
      </c>
      <c r="H75" t="n">
        <v>40.07</v>
      </c>
      <c r="I75" t="n">
        <v>-46.11</v>
      </c>
      <c r="J75" t="n">
        <v>80.67</v>
      </c>
      <c r="K75" t="n">
        <v>-50.6</v>
      </c>
      <c r="L75" t="n">
        <v>762.25</v>
      </c>
      <c r="M75" t="n">
        <v>-118.85</v>
      </c>
      <c r="N75" t="n">
        <v>-142.41</v>
      </c>
      <c r="O75" t="n">
        <v>-8.529999999999999</v>
      </c>
      <c r="P75" t="n">
        <v>2.09</v>
      </c>
      <c r="Q75" t="n">
        <v>64.28</v>
      </c>
      <c r="R75" t="n">
        <v>-7.25</v>
      </c>
      <c r="S75" t="n">
        <v>15.9</v>
      </c>
      <c r="T75" t="n">
        <v>-35.46</v>
      </c>
      <c r="U75" t="n">
        <v>16.02</v>
      </c>
      <c r="V75" t="inlineStr">
        <is>
          <t>-</t>
        </is>
      </c>
    </row>
    <row r="76">
      <c r="A76" s="5" t="inlineStr">
        <is>
          <t>Gewinnwachstum 3J in %</t>
        </is>
      </c>
      <c r="B76" s="5" t="inlineStr">
        <is>
          <t>Earnings Growth 3Y in %</t>
        </is>
      </c>
      <c r="C76" t="n">
        <v>106</v>
      </c>
      <c r="D76" t="n">
        <v>82.09</v>
      </c>
      <c r="E76" t="n">
        <v>89.43000000000001</v>
      </c>
      <c r="F76" t="n">
        <v>-4.32</v>
      </c>
      <c r="G76" t="n">
        <v>-17.96</v>
      </c>
      <c r="H76" t="n">
        <v>24.88</v>
      </c>
      <c r="I76" t="n">
        <v>-5.35</v>
      </c>
      <c r="J76" t="n">
        <v>264.11</v>
      </c>
      <c r="K76" t="n">
        <v>197.6</v>
      </c>
      <c r="L76" t="n">
        <v>167</v>
      </c>
      <c r="M76" t="n">
        <v>-89.93000000000001</v>
      </c>
      <c r="N76" t="n">
        <v>-49.62</v>
      </c>
      <c r="O76" t="n">
        <v>19.28</v>
      </c>
      <c r="P76" t="n">
        <v>19.71</v>
      </c>
      <c r="Q76" t="n">
        <v>24.31</v>
      </c>
      <c r="R76" t="n">
        <v>-8.94</v>
      </c>
      <c r="S76" t="n">
        <v>-1.18</v>
      </c>
      <c r="T76" t="inlineStr">
        <is>
          <t>-</t>
        </is>
      </c>
      <c r="U76" t="inlineStr">
        <is>
          <t>-</t>
        </is>
      </c>
      <c r="V76" t="inlineStr">
        <is>
          <t>-</t>
        </is>
      </c>
    </row>
    <row r="77">
      <c r="A77" s="5" t="inlineStr">
        <is>
          <t>Gewinnwachstum 5J in %</t>
        </is>
      </c>
      <c r="B77" s="5" t="inlineStr">
        <is>
          <t>Earnings Growth 5Y in %</t>
        </is>
      </c>
      <c r="C77" t="n">
        <v>52.99</v>
      </c>
      <c r="D77" t="n">
        <v>47.7</v>
      </c>
      <c r="E77" t="n">
        <v>52.45</v>
      </c>
      <c r="F77" t="n">
        <v>4.32</v>
      </c>
      <c r="G77" t="n">
        <v>-4.76</v>
      </c>
      <c r="H77" t="n">
        <v>157.26</v>
      </c>
      <c r="I77" t="n">
        <v>125.47</v>
      </c>
      <c r="J77" t="n">
        <v>106.21</v>
      </c>
      <c r="K77" t="n">
        <v>88.37</v>
      </c>
      <c r="L77" t="n">
        <v>98.91</v>
      </c>
      <c r="M77" t="n">
        <v>-40.68</v>
      </c>
      <c r="N77" t="n">
        <v>-18.36</v>
      </c>
      <c r="O77" t="n">
        <v>13.3</v>
      </c>
      <c r="P77" t="n">
        <v>7.91</v>
      </c>
      <c r="Q77" t="n">
        <v>10.7</v>
      </c>
      <c r="R77" t="inlineStr">
        <is>
          <t>-</t>
        </is>
      </c>
      <c r="S77" t="inlineStr">
        <is>
          <t>-</t>
        </is>
      </c>
      <c r="T77" t="inlineStr">
        <is>
          <t>-</t>
        </is>
      </c>
      <c r="U77" t="inlineStr">
        <is>
          <t>-</t>
        </is>
      </c>
      <c r="V77" t="inlineStr">
        <is>
          <t>-</t>
        </is>
      </c>
    </row>
    <row r="78">
      <c r="A78" s="5" t="inlineStr">
        <is>
          <t>Gewinnwachstum 10J in %</t>
        </is>
      </c>
      <c r="B78" s="5" t="inlineStr">
        <is>
          <t>Earnings Growth 10Y in %</t>
        </is>
      </c>
      <c r="C78" t="n">
        <v>105.12</v>
      </c>
      <c r="D78" t="n">
        <v>86.59</v>
      </c>
      <c r="E78" t="n">
        <v>79.33</v>
      </c>
      <c r="F78" t="n">
        <v>46.35</v>
      </c>
      <c r="G78" t="n">
        <v>47.07</v>
      </c>
      <c r="H78" t="n">
        <v>58.29</v>
      </c>
      <c r="I78" t="n">
        <v>53.55</v>
      </c>
      <c r="J78" t="n">
        <v>59.76</v>
      </c>
      <c r="K78" t="n">
        <v>48.14</v>
      </c>
      <c r="L78" t="n">
        <v>54.8</v>
      </c>
      <c r="M78" t="inlineStr">
        <is>
          <t>-</t>
        </is>
      </c>
      <c r="N78" t="inlineStr">
        <is>
          <t>-</t>
        </is>
      </c>
      <c r="O78" t="inlineStr">
        <is>
          <t>-</t>
        </is>
      </c>
      <c r="P78" t="inlineStr">
        <is>
          <t>-</t>
        </is>
      </c>
      <c r="Q78" t="inlineStr">
        <is>
          <t>-</t>
        </is>
      </c>
      <c r="R78" t="inlineStr">
        <is>
          <t>-</t>
        </is>
      </c>
      <c r="S78" t="inlineStr">
        <is>
          <t>-</t>
        </is>
      </c>
      <c r="T78" t="inlineStr">
        <is>
          <t>-</t>
        </is>
      </c>
      <c r="U78" t="inlineStr">
        <is>
          <t>-</t>
        </is>
      </c>
      <c r="V78" t="inlineStr">
        <is>
          <t>-</t>
        </is>
      </c>
    </row>
    <row r="79">
      <c r="A79" s="5" t="inlineStr">
        <is>
          <t>PEG Ratio</t>
        </is>
      </c>
      <c r="B79" s="5" t="inlineStr">
        <is>
          <t>KGW Kurs/Gewinn/Wachstum</t>
        </is>
      </c>
      <c r="C79" t="n">
        <v>0.11</v>
      </c>
      <c r="D79" t="n">
        <v>0.28</v>
      </c>
      <c r="E79" t="n">
        <v>0.09</v>
      </c>
      <c r="F79" t="n">
        <v>5.49</v>
      </c>
      <c r="G79" t="inlineStr">
        <is>
          <t>-</t>
        </is>
      </c>
      <c r="H79" t="n">
        <v>0.08</v>
      </c>
      <c r="I79" t="n">
        <v>0.19</v>
      </c>
      <c r="J79" t="n">
        <v>0.07000000000000001</v>
      </c>
      <c r="K79" t="inlineStr">
        <is>
          <t>-</t>
        </is>
      </c>
      <c r="L79" t="n">
        <v>0.06</v>
      </c>
      <c r="M79" t="inlineStr">
        <is>
          <t>-</t>
        </is>
      </c>
      <c r="N79" t="inlineStr">
        <is>
          <t>-</t>
        </is>
      </c>
      <c r="O79" t="n">
        <v>0.62</v>
      </c>
      <c r="P79" t="n">
        <v>1.13</v>
      </c>
      <c r="Q79" t="n">
        <v>0.79</v>
      </c>
      <c r="R79" t="inlineStr">
        <is>
          <t>-</t>
        </is>
      </c>
      <c r="S79" t="inlineStr">
        <is>
          <t>-</t>
        </is>
      </c>
      <c r="T79" t="inlineStr">
        <is>
          <t>-</t>
        </is>
      </c>
      <c r="U79" t="inlineStr">
        <is>
          <t>-</t>
        </is>
      </c>
      <c r="V79" t="inlineStr">
        <is>
          <t>-</t>
        </is>
      </c>
    </row>
    <row r="80">
      <c r="A80" s="5" t="inlineStr">
        <is>
          <t>EBIT-Wachstum 1J in %</t>
        </is>
      </c>
      <c r="B80" s="5" t="inlineStr">
        <is>
          <t>EBIT Growth 1Y in %</t>
        </is>
      </c>
      <c r="C80" t="n">
        <v>117.88</v>
      </c>
      <c r="D80" t="n">
        <v>-76.09</v>
      </c>
      <c r="E80" t="n">
        <v>255.34</v>
      </c>
      <c r="F80" t="n">
        <v>9.74</v>
      </c>
      <c r="G80" t="n">
        <v>-55.7</v>
      </c>
      <c r="H80" t="n">
        <v>44</v>
      </c>
      <c r="I80" t="n">
        <v>-49.41</v>
      </c>
      <c r="J80" t="n">
        <v>111.72</v>
      </c>
      <c r="K80" t="n">
        <v>-52.64</v>
      </c>
      <c r="L80" t="n">
        <v>-484.6</v>
      </c>
      <c r="M80" t="n">
        <v>-55.12</v>
      </c>
      <c r="N80" t="n">
        <v>-135.68</v>
      </c>
      <c r="O80" t="n">
        <v>-9.44</v>
      </c>
      <c r="P80" t="n">
        <v>-6.59</v>
      </c>
      <c r="Q80" t="n">
        <v>50.86</v>
      </c>
      <c r="R80" t="n">
        <v>10.99</v>
      </c>
      <c r="S80" t="n">
        <v>16.12</v>
      </c>
      <c r="T80" t="n">
        <v>-42.98</v>
      </c>
      <c r="U80" t="n">
        <v>14.23</v>
      </c>
      <c r="V80" t="inlineStr">
        <is>
          <t>-</t>
        </is>
      </c>
    </row>
    <row r="81">
      <c r="A81" s="5" t="inlineStr">
        <is>
          <t>EBIT-Wachstum 3J in %</t>
        </is>
      </c>
      <c r="B81" s="5" t="inlineStr">
        <is>
          <t>EBIT Growth 3Y in %</t>
        </is>
      </c>
      <c r="C81" t="n">
        <v>99.04000000000001</v>
      </c>
      <c r="D81" t="n">
        <v>63</v>
      </c>
      <c r="E81" t="n">
        <v>69.79000000000001</v>
      </c>
      <c r="F81" t="n">
        <v>-0.65</v>
      </c>
      <c r="G81" t="n">
        <v>-20.37</v>
      </c>
      <c r="H81" t="n">
        <v>35.44</v>
      </c>
      <c r="I81" t="n">
        <v>3.22</v>
      </c>
      <c r="J81" t="n">
        <v>-141.84</v>
      </c>
      <c r="K81" t="n">
        <v>-197.45</v>
      </c>
      <c r="L81" t="n">
        <v>-225.13</v>
      </c>
      <c r="M81" t="n">
        <v>-66.75</v>
      </c>
      <c r="N81" t="n">
        <v>-50.57</v>
      </c>
      <c r="O81" t="n">
        <v>11.61</v>
      </c>
      <c r="P81" t="n">
        <v>18.42</v>
      </c>
      <c r="Q81" t="n">
        <v>25.99</v>
      </c>
      <c r="R81" t="n">
        <v>-5.29</v>
      </c>
      <c r="S81" t="n">
        <v>-4.21</v>
      </c>
      <c r="T81" t="inlineStr">
        <is>
          <t>-</t>
        </is>
      </c>
      <c r="U81" t="inlineStr">
        <is>
          <t>-</t>
        </is>
      </c>
      <c r="V81" t="inlineStr">
        <is>
          <t>-</t>
        </is>
      </c>
    </row>
    <row r="82">
      <c r="A82" s="5" t="inlineStr">
        <is>
          <t>EBIT-Wachstum 5J in %</t>
        </is>
      </c>
      <c r="B82" s="5" t="inlineStr">
        <is>
          <t>EBIT Growth 5Y in %</t>
        </is>
      </c>
      <c r="C82" t="n">
        <v>50.23</v>
      </c>
      <c r="D82" t="n">
        <v>35.46</v>
      </c>
      <c r="E82" t="n">
        <v>40.79</v>
      </c>
      <c r="F82" t="n">
        <v>12.07</v>
      </c>
      <c r="G82" t="n">
        <v>-0.41</v>
      </c>
      <c r="H82" t="n">
        <v>-86.19</v>
      </c>
      <c r="I82" t="n">
        <v>-106.01</v>
      </c>
      <c r="J82" t="n">
        <v>-123.26</v>
      </c>
      <c r="K82" t="n">
        <v>-147.5</v>
      </c>
      <c r="L82" t="n">
        <v>-138.29</v>
      </c>
      <c r="M82" t="n">
        <v>-31.19</v>
      </c>
      <c r="N82" t="n">
        <v>-17.97</v>
      </c>
      <c r="O82" t="n">
        <v>12.39</v>
      </c>
      <c r="P82" t="n">
        <v>5.68</v>
      </c>
      <c r="Q82" t="n">
        <v>9.84</v>
      </c>
      <c r="R82" t="inlineStr">
        <is>
          <t>-</t>
        </is>
      </c>
      <c r="S82" t="inlineStr">
        <is>
          <t>-</t>
        </is>
      </c>
      <c r="T82" t="inlineStr">
        <is>
          <t>-</t>
        </is>
      </c>
      <c r="U82" t="inlineStr">
        <is>
          <t>-</t>
        </is>
      </c>
      <c r="V82" t="inlineStr">
        <is>
          <t>-</t>
        </is>
      </c>
    </row>
    <row r="83">
      <c r="A83" s="5" t="inlineStr">
        <is>
          <t>EBIT-Wachstum 10J in %</t>
        </is>
      </c>
      <c r="B83" s="5" t="inlineStr">
        <is>
          <t>EBIT Growth 10Y in %</t>
        </is>
      </c>
      <c r="C83" t="n">
        <v>-17.98</v>
      </c>
      <c r="D83" t="n">
        <v>-35.28</v>
      </c>
      <c r="E83" t="n">
        <v>-41.23</v>
      </c>
      <c r="F83" t="n">
        <v>-67.70999999999999</v>
      </c>
      <c r="G83" t="n">
        <v>-69.34999999999999</v>
      </c>
      <c r="H83" t="n">
        <v>-58.69</v>
      </c>
      <c r="I83" t="n">
        <v>-61.99</v>
      </c>
      <c r="J83" t="n">
        <v>-55.44</v>
      </c>
      <c r="K83" t="n">
        <v>-70.91</v>
      </c>
      <c r="L83" t="n">
        <v>-64.22</v>
      </c>
      <c r="M83" t="inlineStr">
        <is>
          <t>-</t>
        </is>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Op.Cashflow Wachstum 1J in %</t>
        </is>
      </c>
      <c r="B84" s="5" t="inlineStr">
        <is>
          <t>Op.Cashflow Wachstum 1Y in %</t>
        </is>
      </c>
      <c r="C84" t="n">
        <v>-92.93000000000001</v>
      </c>
      <c r="D84" t="n">
        <v>-17.96</v>
      </c>
      <c r="E84" t="n">
        <v>518.4</v>
      </c>
      <c r="F84" t="n">
        <v>-73.47</v>
      </c>
      <c r="G84" t="n">
        <v>276.99</v>
      </c>
      <c r="H84" t="n">
        <v>-138.58</v>
      </c>
      <c r="I84" t="n">
        <v>-13.78</v>
      </c>
      <c r="J84" t="n">
        <v>-475.48</v>
      </c>
      <c r="K84" t="n">
        <v>-58.57</v>
      </c>
      <c r="L84" t="n">
        <v>-652.63</v>
      </c>
      <c r="M84" t="n">
        <v>-121.11</v>
      </c>
      <c r="N84" t="n">
        <v>-137.01</v>
      </c>
      <c r="O84" t="n">
        <v>-589.6</v>
      </c>
      <c r="P84" t="n">
        <v>-51.23</v>
      </c>
      <c r="Q84" t="n">
        <v>243.26</v>
      </c>
      <c r="R84" t="n">
        <v>12.66</v>
      </c>
      <c r="S84" t="n">
        <v>46.3</v>
      </c>
      <c r="T84" t="n">
        <v>-98.29000000000001</v>
      </c>
      <c r="U84" t="n">
        <v>211.94</v>
      </c>
      <c r="V84" t="inlineStr">
        <is>
          <t>-</t>
        </is>
      </c>
    </row>
    <row r="85">
      <c r="A85" s="5" t="inlineStr">
        <is>
          <t>Op.Cashflow Wachstum 3J in %</t>
        </is>
      </c>
      <c r="B85" s="5" t="inlineStr">
        <is>
          <t>Op.Cashflow Wachstum 3Y in %</t>
        </is>
      </c>
      <c r="C85" t="n">
        <v>135.84</v>
      </c>
      <c r="D85" t="n">
        <v>142.32</v>
      </c>
      <c r="E85" t="n">
        <v>240.64</v>
      </c>
      <c r="F85" t="n">
        <v>21.65</v>
      </c>
      <c r="G85" t="n">
        <v>41.54</v>
      </c>
      <c r="H85" t="n">
        <v>-209.28</v>
      </c>
      <c r="I85" t="n">
        <v>-182.61</v>
      </c>
      <c r="J85" t="n">
        <v>-395.56</v>
      </c>
      <c r="K85" t="n">
        <v>-277.44</v>
      </c>
      <c r="L85" t="n">
        <v>-303.58</v>
      </c>
      <c r="M85" t="n">
        <v>-282.57</v>
      </c>
      <c r="N85" t="n">
        <v>-259.28</v>
      </c>
      <c r="O85" t="n">
        <v>-132.52</v>
      </c>
      <c r="P85" t="n">
        <v>68.23</v>
      </c>
      <c r="Q85" t="n">
        <v>100.74</v>
      </c>
      <c r="R85" t="n">
        <v>-13.11</v>
      </c>
      <c r="S85" t="n">
        <v>53.32</v>
      </c>
      <c r="T85" t="inlineStr">
        <is>
          <t>-</t>
        </is>
      </c>
      <c r="U85" t="inlineStr">
        <is>
          <t>-</t>
        </is>
      </c>
      <c r="V85" t="inlineStr">
        <is>
          <t>-</t>
        </is>
      </c>
    </row>
    <row r="86">
      <c r="A86" s="5" t="inlineStr">
        <is>
          <t>Op.Cashflow Wachstum 5J in %</t>
        </is>
      </c>
      <c r="B86" s="5" t="inlineStr">
        <is>
          <t>Op.Cashflow Wachstum 5Y in %</t>
        </is>
      </c>
      <c r="C86" t="n">
        <v>122.21</v>
      </c>
      <c r="D86" t="n">
        <v>113.08</v>
      </c>
      <c r="E86" t="n">
        <v>113.91</v>
      </c>
      <c r="F86" t="n">
        <v>-84.86</v>
      </c>
      <c r="G86" t="n">
        <v>-81.88</v>
      </c>
      <c r="H86" t="n">
        <v>-267.81</v>
      </c>
      <c r="I86" t="n">
        <v>-264.31</v>
      </c>
      <c r="J86" t="n">
        <v>-288.96</v>
      </c>
      <c r="K86" t="n">
        <v>-311.78</v>
      </c>
      <c r="L86" t="n">
        <v>-310.32</v>
      </c>
      <c r="M86" t="n">
        <v>-131.14</v>
      </c>
      <c r="N86" t="n">
        <v>-104.38</v>
      </c>
      <c r="O86" t="n">
        <v>-67.72</v>
      </c>
      <c r="P86" t="n">
        <v>30.54</v>
      </c>
      <c r="Q86" t="n">
        <v>83.17</v>
      </c>
      <c r="R86" t="inlineStr">
        <is>
          <t>-</t>
        </is>
      </c>
      <c r="S86" t="inlineStr">
        <is>
          <t>-</t>
        </is>
      </c>
      <c r="T86" t="inlineStr">
        <is>
          <t>-</t>
        </is>
      </c>
      <c r="U86" t="inlineStr">
        <is>
          <t>-</t>
        </is>
      </c>
      <c r="V86" t="inlineStr">
        <is>
          <t>-</t>
        </is>
      </c>
    </row>
    <row r="87">
      <c r="A87" s="5" t="inlineStr">
        <is>
          <t>Op.Cashflow Wachstum 10J in %</t>
        </is>
      </c>
      <c r="B87" s="5" t="inlineStr">
        <is>
          <t>Op.Cashflow Wachstum 10Y in %</t>
        </is>
      </c>
      <c r="C87" t="n">
        <v>-72.8</v>
      </c>
      <c r="D87" t="n">
        <v>-75.62</v>
      </c>
      <c r="E87" t="n">
        <v>-87.52</v>
      </c>
      <c r="F87" t="n">
        <v>-198.32</v>
      </c>
      <c r="G87" t="n">
        <v>-196.1</v>
      </c>
      <c r="H87" t="n">
        <v>-199.47</v>
      </c>
      <c r="I87" t="n">
        <v>-184.35</v>
      </c>
      <c r="J87" t="n">
        <v>-178.34</v>
      </c>
      <c r="K87" t="n">
        <v>-140.62</v>
      </c>
      <c r="L87" t="n">
        <v>-113.57</v>
      </c>
      <c r="M87" t="inlineStr">
        <is>
          <t>-</t>
        </is>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Verschuldungsgrad in %</t>
        </is>
      </c>
      <c r="B88" s="5" t="inlineStr">
        <is>
          <t>Finance Gearing in %</t>
        </is>
      </c>
      <c r="C88" t="n">
        <v>1661</v>
      </c>
      <c r="D88" t="n">
        <v>1617</v>
      </c>
      <c r="E88" t="n">
        <v>1543</v>
      </c>
      <c r="F88" t="n">
        <v>1622</v>
      </c>
      <c r="G88" t="n">
        <v>1405</v>
      </c>
      <c r="H88" t="n">
        <v>1411</v>
      </c>
      <c r="I88" t="n">
        <v>1315</v>
      </c>
      <c r="J88" t="n">
        <v>1133</v>
      </c>
      <c r="K88" t="n">
        <v>1243</v>
      </c>
      <c r="L88" t="n">
        <v>1319</v>
      </c>
      <c r="M88" t="n">
        <v>1482</v>
      </c>
      <c r="N88" t="n">
        <v>1988</v>
      </c>
      <c r="O88" t="n">
        <v>1474</v>
      </c>
      <c r="P88" t="n">
        <v>1258</v>
      </c>
      <c r="Q88" t="n">
        <v>1273</v>
      </c>
      <c r="R88" t="n">
        <v>1234</v>
      </c>
      <c r="S88" t="n">
        <v>1317</v>
      </c>
      <c r="T88" t="n">
        <v>1313</v>
      </c>
      <c r="U88" t="n">
        <v>1362</v>
      </c>
      <c r="V88" t="n">
        <v>1491</v>
      </c>
      <c r="W88" t="inlineStr">
        <is>
          <t>-</t>
        </is>
      </c>
    </row>
  </sheetData>
  <pageMargins bottom="1" footer="0.5" header="0.5" left="0.75" right="0.75" top="1"/>
</worksheet>
</file>

<file path=xl/worksheets/sheet5.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9"/>
    <col customWidth="1" max="13" min="13" width="10"/>
    <col customWidth="1" max="14" min="14" width="10"/>
    <col customWidth="1" max="15" min="15" width="10"/>
    <col customWidth="1" max="16" min="16" width="20"/>
    <col customWidth="1" max="17" min="17" width="19"/>
    <col customWidth="1" max="18" min="18" width="10"/>
    <col customWidth="1" max="19" min="19" width="10"/>
    <col customWidth="1" max="20" min="20" width="21"/>
    <col customWidth="1" max="21" min="21" width="20"/>
    <col customWidth="1" max="22" min="22" width="11"/>
    <col customWidth="1" max="23" min="23" width="8"/>
  </cols>
  <sheetData>
    <row r="1">
      <c r="A1" s="1" t="inlineStr">
        <is>
          <t xml:space="preserve">AHOLD DELHAIZE </t>
        </is>
      </c>
      <c r="B1" s="2" t="inlineStr">
        <is>
          <t>WKN: A2ANT0  ISIN: NL0011794037  US-Symbol:AHODF  Typ: Aktie</t>
        </is>
      </c>
      <c r="C1" s="2" t="inlineStr"/>
      <c r="D1" s="2" t="inlineStr"/>
      <c r="E1" s="2" t="inlineStr"/>
      <c r="F1" s="2">
        <f>HYPERLINK("aex_Stock_Data_EUR.xlsx#INDEX!A1",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1973</t>
        </is>
      </c>
      <c r="C4" s="5" t="inlineStr">
        <is>
          <t>Telefon / Phone</t>
        </is>
      </c>
      <c r="D4" s="5" t="inlineStr"/>
      <c r="E4" t="inlineStr">
        <is>
          <t>+31-88-659-5100</t>
        </is>
      </c>
      <c r="G4" t="inlineStr">
        <is>
          <t>12.02.2020</t>
        </is>
      </c>
      <c r="H4" t="inlineStr">
        <is>
          <t>Preliminary Results</t>
        </is>
      </c>
      <c r="J4" t="inlineStr">
        <is>
          <t>Blackrock, Inc</t>
        </is>
      </c>
      <c r="L4" t="inlineStr">
        <is>
          <t>5,35%</t>
        </is>
      </c>
    </row>
    <row r="5">
      <c r="A5" s="5" t="inlineStr">
        <is>
          <t>Ticker</t>
        </is>
      </c>
      <c r="B5" t="inlineStr">
        <is>
          <t>AHOG</t>
        </is>
      </c>
      <c r="C5" s="5" t="inlineStr">
        <is>
          <t>Fax</t>
        </is>
      </c>
      <c r="D5" s="5" t="inlineStr"/>
      <c r="E5" t="inlineStr">
        <is>
          <t>-</t>
        </is>
      </c>
      <c r="G5" t="inlineStr">
        <is>
          <t>26.02.2020</t>
        </is>
      </c>
      <c r="H5" t="inlineStr">
        <is>
          <t>Publication Of Annual Report</t>
        </is>
      </c>
      <c r="J5" t="inlineStr">
        <is>
          <t>State Street Corp.</t>
        </is>
      </c>
      <c r="L5" t="inlineStr">
        <is>
          <t>3,49%</t>
        </is>
      </c>
    </row>
    <row r="6">
      <c r="A6" s="5" t="inlineStr">
        <is>
          <t>Gelistet Seit / Listed Since</t>
        </is>
      </c>
      <c r="B6" t="inlineStr">
        <is>
          <t>-</t>
        </is>
      </c>
      <c r="C6" s="5" t="inlineStr">
        <is>
          <t>Internet</t>
        </is>
      </c>
      <c r="D6" s="5" t="inlineStr"/>
      <c r="E6" t="inlineStr">
        <is>
          <t>https://www.aholddelhaize.com/en/home/</t>
        </is>
      </c>
      <c r="G6" t="inlineStr">
        <is>
          <t>08.04.2020</t>
        </is>
      </c>
      <c r="H6" t="inlineStr">
        <is>
          <t>Annual General Meeting</t>
        </is>
      </c>
      <c r="J6" t="inlineStr">
        <is>
          <t>Freefloat</t>
        </is>
      </c>
      <c r="L6" t="inlineStr">
        <is>
          <t>91,16%</t>
        </is>
      </c>
    </row>
    <row r="7">
      <c r="A7" s="5" t="inlineStr">
        <is>
          <t>Nominalwert / Nominal Value</t>
        </is>
      </c>
      <c r="B7" t="inlineStr">
        <is>
          <t>0,01</t>
        </is>
      </c>
      <c r="C7" s="5" t="inlineStr">
        <is>
          <t>Inv. Relations Telefon / Phone</t>
        </is>
      </c>
      <c r="D7" s="5" t="inlineStr"/>
      <c r="E7" t="inlineStr">
        <is>
          <t>+31-88-659-5213</t>
        </is>
      </c>
      <c r="G7" t="inlineStr">
        <is>
          <t>14.04.2020</t>
        </is>
      </c>
      <c r="H7" t="inlineStr">
        <is>
          <t>Ex Dividend</t>
        </is>
      </c>
    </row>
    <row r="8">
      <c r="A8" s="5" t="inlineStr">
        <is>
          <t>Land / Country</t>
        </is>
      </c>
      <c r="B8" t="inlineStr">
        <is>
          <t>Niederlande</t>
        </is>
      </c>
      <c r="C8" s="5" t="inlineStr">
        <is>
          <t>Inv. Relations E-Mail</t>
        </is>
      </c>
      <c r="D8" s="5" t="inlineStr"/>
      <c r="E8" t="inlineStr">
        <is>
          <t>investor.relations@aholddelhaize.com</t>
        </is>
      </c>
      <c r="G8" t="inlineStr">
        <is>
          <t>23.04.2020</t>
        </is>
      </c>
      <c r="H8" t="inlineStr">
        <is>
          <t>Dividend Payout</t>
        </is>
      </c>
    </row>
    <row r="9">
      <c r="A9" s="5" t="inlineStr">
        <is>
          <t>Währung / Currency</t>
        </is>
      </c>
      <c r="B9" t="inlineStr">
        <is>
          <t>EUR</t>
        </is>
      </c>
      <c r="C9" s="5" t="inlineStr">
        <is>
          <t>Kontaktperson / Contact Person</t>
        </is>
      </c>
      <c r="D9" s="5" t="inlineStr"/>
      <c r="E9" t="inlineStr">
        <is>
          <t>Alvin Concepcion</t>
        </is>
      </c>
      <c r="G9" t="inlineStr">
        <is>
          <t>07.05.2020</t>
        </is>
      </c>
      <c r="H9" t="inlineStr">
        <is>
          <t>Result Q1</t>
        </is>
      </c>
    </row>
    <row r="10">
      <c r="A10" s="5" t="inlineStr">
        <is>
          <t>Branche / Industry</t>
        </is>
      </c>
      <c r="B10" t="inlineStr">
        <is>
          <t>Department Stores</t>
        </is>
      </c>
      <c r="C10" s="5" t="inlineStr">
        <is>
          <t>05.08.2020</t>
        </is>
      </c>
      <c r="D10" s="5" t="inlineStr">
        <is>
          <t>Score Half Year</t>
        </is>
      </c>
    </row>
    <row r="11">
      <c r="A11" s="5" t="inlineStr">
        <is>
          <t>Sektor / Sector</t>
        </is>
      </c>
      <c r="B11" t="inlineStr">
        <is>
          <t>Trade</t>
        </is>
      </c>
      <c r="C11" t="inlineStr">
        <is>
          <t>04.11.2020</t>
        </is>
      </c>
      <c r="D11" t="inlineStr">
        <is>
          <t>Q3 Earnings</t>
        </is>
      </c>
    </row>
    <row r="12">
      <c r="A12" s="5" t="inlineStr">
        <is>
          <t>Typ / Genre</t>
        </is>
      </c>
      <c r="B12" t="inlineStr">
        <is>
          <t>Inhaberaktie</t>
        </is>
      </c>
    </row>
    <row r="13">
      <c r="A13" s="5" t="inlineStr">
        <is>
          <t>Adresse / Address</t>
        </is>
      </c>
      <c r="B13" t="inlineStr">
        <is>
          <t>Ahold Delhaize N.V.Provincialeweg 11  NL-1506 MA Zaandam</t>
        </is>
      </c>
    </row>
    <row r="14">
      <c r="A14" s="5" t="inlineStr">
        <is>
          <t>Management</t>
        </is>
      </c>
      <c r="B14" t="inlineStr">
        <is>
          <t>Franz Muller, Natalie Knight, Kevin Holt, Wouter Kolk, Abbe Luersman, Ben Wishart, Jan Ernst de Groot, Farhan Siddiqi</t>
        </is>
      </c>
    </row>
    <row r="15">
      <c r="A15" s="5" t="inlineStr">
        <is>
          <t>Aufsichtsrat / Board</t>
        </is>
      </c>
      <c r="B15" t="inlineStr">
        <is>
          <t>Jan Hommen, Bill McEwan, René Hooft Graafland, Ben Noteboom, Mary Anne Citrino, Dominique Leroy, Katie Doyle, Peter Agnefjäll, Helen Weir, Frank van Zanten</t>
        </is>
      </c>
    </row>
    <row r="16">
      <c r="A16" s="5" t="inlineStr">
        <is>
          <t>Beschreibung</t>
        </is>
      </c>
      <c r="B16" t="inlineStr">
        <is>
          <t>Ahold Delhaize N.V. ist ein international tätiger Einzelhandelskonzern mit Hauptsitz in den Niederlanden (Amsterdam). Ahold Delhaize bedient seine Kunden direkt über regionale Supermärkte oder indirekt über einen Online-Foodservice. In Europa ist der Konzern vorwiegend in den Niederlanden, in Belgien, Tschechien und der Slowakei sowie in Schweden, Norwegen, dem Baltikum und Portugal präsent. Dabei verkauft der Konzern seine Produkte in Shops mit den Namen etos, ah, Gall &amp; Gall, albert, hypernova, ICA und Pingodoce. In Deutschland werden derzeit drei kleine Läden unter der Marke "Albert Heijn to go" betrieben, in denen vor allem frische Produkte wie Salate und Sandwiches sowie Mikrowellengerichte angeboten werden. In den USA ist der Einzelhändler vorwiegend an der Ostküste vertreten. Hier vertreibt Ahold seine Produkte unter den Marken Giant, Peapod und Stop&amp;Shop. Mitte 2016 fusionierte der Konzern Ahold mit dem belgischen Wettbewerber Delhaize - seitdem operiert das Unternehmen unter dem Namen Ahold Delhaize. Copyright 2014 FINANCE BASE AG</t>
        </is>
      </c>
    </row>
    <row r="17">
      <c r="A17" s="5" t="inlineStr">
        <is>
          <t>Profile</t>
        </is>
      </c>
      <c r="B17" t="inlineStr">
        <is>
          <t>Ahold N.V. Delhaize is an international retail group with headquarters in the Netherlands (Amsterdam). Ahold, Delhaize customers served directly by local supermarkets or indirectly through an online food service. In Europe, the Group operates mainly in the Netherlands, Belgium, the Czech Republic and Slovakia as well as in Sweden, Norway, the Baltic countries and Portugal. The Group sells its products in shops with the names etos, ah, Gall &amp; Gall, albert, hyper nova, ICA and Pingo Doce. In Germany, three small shops under the brand name "Albert Heijn to go 'are operated currently, will consist mainly of fresh produce such as salads and sandwiches as well as microwave dishes offered. In the US, the retailer is mainly represented on the East Coast. Here Ahold sells its products under the Giant, Peapod and Stop &amp; Shop. Mid-2016, the Group merged Ahold with the Belgian Delhaize competitors - since the company operates under the name Ahold Delhaize.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66260</v>
      </c>
      <c r="D20" t="n">
        <v>62791</v>
      </c>
      <c r="E20" t="n">
        <v>62890</v>
      </c>
      <c r="F20" t="n">
        <v>49695</v>
      </c>
      <c r="G20" t="n">
        <v>38203</v>
      </c>
      <c r="H20" t="n">
        <v>32774</v>
      </c>
      <c r="I20" t="n">
        <v>32615</v>
      </c>
      <c r="J20" t="n">
        <v>32841</v>
      </c>
      <c r="K20" t="n">
        <v>30271</v>
      </c>
      <c r="L20" t="n">
        <v>29530</v>
      </c>
      <c r="M20" t="n">
        <v>27925</v>
      </c>
      <c r="N20" t="n">
        <v>25722</v>
      </c>
      <c r="O20" t="n">
        <v>28152</v>
      </c>
      <c r="P20" t="n">
        <v>44872</v>
      </c>
      <c r="Q20" t="n">
        <v>44496</v>
      </c>
      <c r="R20" t="n">
        <v>52000</v>
      </c>
      <c r="S20" t="n">
        <v>56068</v>
      </c>
      <c r="T20" t="n">
        <v>62683</v>
      </c>
      <c r="U20" t="n">
        <v>54213</v>
      </c>
      <c r="V20" t="n">
        <v>40833</v>
      </c>
      <c r="W20" t="inlineStr">
        <is>
          <t>-</t>
        </is>
      </c>
    </row>
    <row r="21">
      <c r="A21" s="5" t="inlineStr">
        <is>
          <t>Bruttoergebnis vom Umsatz</t>
        </is>
      </c>
      <c r="B21" s="5" t="inlineStr">
        <is>
          <t>Gross Profit</t>
        </is>
      </c>
      <c r="C21" t="n">
        <v>18060</v>
      </c>
      <c r="D21" t="n">
        <v>16952</v>
      </c>
      <c r="E21" t="n">
        <v>16769</v>
      </c>
      <c r="F21" t="n">
        <v>13378</v>
      </c>
      <c r="G21" t="n">
        <v>10368</v>
      </c>
      <c r="H21" t="n">
        <v>8686</v>
      </c>
      <c r="I21" t="n">
        <v>8682</v>
      </c>
      <c r="J21" t="n">
        <v>8524</v>
      </c>
      <c r="K21" t="n">
        <v>7921</v>
      </c>
      <c r="L21" t="n">
        <v>7920</v>
      </c>
      <c r="M21" t="n">
        <v>7587</v>
      </c>
      <c r="N21" t="n">
        <v>6924</v>
      </c>
      <c r="O21" t="n">
        <v>7288</v>
      </c>
      <c r="P21" t="n">
        <v>9331</v>
      </c>
      <c r="Q21" t="n">
        <v>9206</v>
      </c>
      <c r="R21" t="n">
        <v>10916</v>
      </c>
      <c r="S21" t="n">
        <v>11611</v>
      </c>
      <c r="T21" t="n">
        <v>13461</v>
      </c>
      <c r="U21" t="n">
        <v>11986</v>
      </c>
      <c r="V21" t="n">
        <v>9554</v>
      </c>
      <c r="W21" t="inlineStr">
        <is>
          <t>-</t>
        </is>
      </c>
    </row>
    <row r="22">
      <c r="A22" s="5" t="inlineStr">
        <is>
          <t>Operatives Ergebnis (EBIT)</t>
        </is>
      </c>
      <c r="B22" s="5" t="inlineStr">
        <is>
          <t>EBIT Earning Before Interest &amp; Tax</t>
        </is>
      </c>
      <c r="C22" t="n">
        <v>2662</v>
      </c>
      <c r="D22" t="n">
        <v>2395</v>
      </c>
      <c r="E22" t="n">
        <v>2225</v>
      </c>
      <c r="F22" t="n">
        <v>1584</v>
      </c>
      <c r="G22" t="n">
        <v>1318</v>
      </c>
      <c r="H22" t="n">
        <v>1250</v>
      </c>
      <c r="I22" t="n">
        <v>1239</v>
      </c>
      <c r="J22" t="n">
        <v>1187</v>
      </c>
      <c r="K22" t="n">
        <v>1347</v>
      </c>
      <c r="L22" t="n">
        <v>1336</v>
      </c>
      <c r="M22" t="n">
        <v>1297</v>
      </c>
      <c r="N22" t="n">
        <v>1198</v>
      </c>
      <c r="O22" t="n">
        <v>1134</v>
      </c>
      <c r="P22" t="n">
        <v>1293</v>
      </c>
      <c r="Q22" t="n">
        <v>248</v>
      </c>
      <c r="R22" t="n">
        <v>208</v>
      </c>
      <c r="S22" t="n">
        <v>718</v>
      </c>
      <c r="T22" t="n">
        <v>239</v>
      </c>
      <c r="U22" t="n">
        <v>1911</v>
      </c>
      <c r="V22" t="n">
        <v>1635</v>
      </c>
      <c r="W22" t="inlineStr">
        <is>
          <t>-</t>
        </is>
      </c>
    </row>
    <row r="23">
      <c r="A23" s="5" t="inlineStr">
        <is>
          <t>Finanzergebnis</t>
        </is>
      </c>
      <c r="B23" s="5" t="inlineStr">
        <is>
          <t>Financial Result</t>
        </is>
      </c>
      <c r="C23" t="n">
        <v>-528</v>
      </c>
      <c r="D23" t="n">
        <v>-246</v>
      </c>
      <c r="E23" t="n">
        <v>-297</v>
      </c>
      <c r="F23" t="n">
        <v>-541</v>
      </c>
      <c r="G23" t="n">
        <v>-265</v>
      </c>
      <c r="H23" t="n">
        <v>-235</v>
      </c>
      <c r="I23" t="n">
        <v>-291</v>
      </c>
      <c r="J23" t="n">
        <v>-227</v>
      </c>
      <c r="K23" t="n">
        <v>-316</v>
      </c>
      <c r="L23" t="n">
        <v>-259</v>
      </c>
      <c r="M23" t="n">
        <v>-283</v>
      </c>
      <c r="N23" t="n">
        <v>-214</v>
      </c>
      <c r="O23" t="n">
        <v>-308</v>
      </c>
      <c r="P23" t="n">
        <v>-518</v>
      </c>
      <c r="Q23" t="n">
        <v>-646</v>
      </c>
      <c r="R23" t="n">
        <v>-711</v>
      </c>
      <c r="S23" t="n">
        <v>-938</v>
      </c>
      <c r="T23" t="n">
        <v>-1008</v>
      </c>
      <c r="U23" t="n">
        <v>-707</v>
      </c>
      <c r="V23" t="n">
        <v>-568</v>
      </c>
      <c r="W23" t="inlineStr">
        <is>
          <t>-</t>
        </is>
      </c>
    </row>
    <row r="24">
      <c r="A24" s="5" t="inlineStr">
        <is>
          <t>Ergebnis vor Steuer (EBT)</t>
        </is>
      </c>
      <c r="B24" s="5" t="inlineStr">
        <is>
          <t>EBT Earning Before Tax</t>
        </is>
      </c>
      <c r="C24" t="n">
        <v>2134</v>
      </c>
      <c r="D24" t="n">
        <v>2149</v>
      </c>
      <c r="E24" t="n">
        <v>1928</v>
      </c>
      <c r="F24" t="n">
        <v>1043</v>
      </c>
      <c r="G24" t="n">
        <v>1053</v>
      </c>
      <c r="H24" t="n">
        <v>1015</v>
      </c>
      <c r="I24" t="n">
        <v>948</v>
      </c>
      <c r="J24" t="n">
        <v>960</v>
      </c>
      <c r="K24" t="n">
        <v>1031</v>
      </c>
      <c r="L24" t="n">
        <v>1077</v>
      </c>
      <c r="M24" t="n">
        <v>1014</v>
      </c>
      <c r="N24" t="n">
        <v>984</v>
      </c>
      <c r="O24" t="n">
        <v>826</v>
      </c>
      <c r="P24" t="n">
        <v>775</v>
      </c>
      <c r="Q24" t="n">
        <v>-398</v>
      </c>
      <c r="R24" t="n">
        <v>-503</v>
      </c>
      <c r="S24" t="n">
        <v>-220</v>
      </c>
      <c r="T24" t="n">
        <v>-769</v>
      </c>
      <c r="U24" t="n">
        <v>1204</v>
      </c>
      <c r="V24" t="n">
        <v>1067</v>
      </c>
      <c r="W24" t="inlineStr">
        <is>
          <t>-</t>
        </is>
      </c>
    </row>
    <row r="25">
      <c r="A25" s="5" t="inlineStr">
        <is>
          <t>Steuern auf Einkommen und Ertrag</t>
        </is>
      </c>
      <c r="B25" s="5" t="inlineStr">
        <is>
          <t>Taxes on income and earnings</t>
        </is>
      </c>
      <c r="C25" t="n">
        <v>417</v>
      </c>
      <c r="D25" t="n">
        <v>372</v>
      </c>
      <c r="E25" t="n">
        <v>146</v>
      </c>
      <c r="F25" t="n">
        <v>247</v>
      </c>
      <c r="G25" t="n">
        <v>224</v>
      </c>
      <c r="H25" t="n">
        <v>248</v>
      </c>
      <c r="I25" t="n">
        <v>153</v>
      </c>
      <c r="J25" t="n">
        <v>211</v>
      </c>
      <c r="K25" t="n">
        <v>140</v>
      </c>
      <c r="L25" t="n">
        <v>271</v>
      </c>
      <c r="M25" t="n">
        <v>148</v>
      </c>
      <c r="N25" t="n">
        <v>225</v>
      </c>
      <c r="O25" t="n">
        <v>167</v>
      </c>
      <c r="P25" t="n">
        <v>91</v>
      </c>
      <c r="Q25" t="n">
        <v>-205</v>
      </c>
      <c r="R25" t="n">
        <v>66</v>
      </c>
      <c r="S25" t="n">
        <v>-72</v>
      </c>
      <c r="T25" t="n">
        <v>390</v>
      </c>
      <c r="U25" t="n">
        <v>270</v>
      </c>
      <c r="V25" t="n">
        <v>235</v>
      </c>
      <c r="W25" t="inlineStr">
        <is>
          <t>-</t>
        </is>
      </c>
    </row>
    <row r="26">
      <c r="A26" s="5" t="inlineStr">
        <is>
          <t>Ergebnis nach Steuer</t>
        </is>
      </c>
      <c r="B26" s="5" t="inlineStr">
        <is>
          <t>Earnings after tax</t>
        </is>
      </c>
      <c r="C26" t="n">
        <v>1717</v>
      </c>
      <c r="D26" t="n">
        <v>1777</v>
      </c>
      <c r="E26" t="n">
        <v>1782</v>
      </c>
      <c r="F26" t="n">
        <v>796</v>
      </c>
      <c r="G26" t="n">
        <v>829</v>
      </c>
      <c r="H26" t="n">
        <v>767</v>
      </c>
      <c r="I26" t="n">
        <v>795</v>
      </c>
      <c r="J26" t="n">
        <v>749</v>
      </c>
      <c r="K26" t="n">
        <v>891</v>
      </c>
      <c r="L26" t="n">
        <v>806</v>
      </c>
      <c r="M26" t="n">
        <v>866</v>
      </c>
      <c r="N26" t="n">
        <v>759</v>
      </c>
      <c r="O26" t="n">
        <v>659</v>
      </c>
      <c r="P26" t="n">
        <v>684</v>
      </c>
      <c r="Q26" t="n">
        <v>-193</v>
      </c>
      <c r="R26" t="n">
        <v>-569</v>
      </c>
      <c r="S26" t="n">
        <v>-148</v>
      </c>
      <c r="T26" t="n">
        <v>-1159</v>
      </c>
      <c r="U26" t="n">
        <v>934</v>
      </c>
      <c r="V26" t="n">
        <v>832</v>
      </c>
      <c r="W26" t="inlineStr">
        <is>
          <t>-</t>
        </is>
      </c>
    </row>
    <row r="27">
      <c r="A27" s="5" t="inlineStr">
        <is>
          <t>Minderheitenanteil</t>
        </is>
      </c>
      <c r="B27" s="5" t="inlineStr">
        <is>
          <t>Minority Share</t>
        </is>
      </c>
      <c r="C27" t="inlineStr">
        <is>
          <t>-</t>
        </is>
      </c>
      <c r="D27" t="inlineStr">
        <is>
          <t>-</t>
        </is>
      </c>
      <c r="E27" t="inlineStr">
        <is>
          <t>-</t>
        </is>
      </c>
      <c r="F27" t="inlineStr">
        <is>
          <t>-</t>
        </is>
      </c>
      <c r="G27" t="n">
        <v>-1</v>
      </c>
      <c r="H27" t="inlineStr">
        <is>
          <t>-</t>
        </is>
      </c>
      <c r="I27" t="inlineStr">
        <is>
          <t>-</t>
        </is>
      </c>
      <c r="J27" t="inlineStr">
        <is>
          <t>-</t>
        </is>
      </c>
      <c r="K27" t="inlineStr">
        <is>
          <t>-</t>
        </is>
      </c>
      <c r="L27" t="inlineStr">
        <is>
          <t>-</t>
        </is>
      </c>
      <c r="M27" t="inlineStr">
        <is>
          <t>-</t>
        </is>
      </c>
      <c r="N27" t="n">
        <v>-5</v>
      </c>
      <c r="O27" t="n">
        <v>-14</v>
      </c>
      <c r="P27" t="n">
        <v>-16</v>
      </c>
      <c r="Q27" t="n">
        <v>-26</v>
      </c>
      <c r="R27" t="n">
        <v>-13</v>
      </c>
      <c r="S27" t="n">
        <v>-14</v>
      </c>
      <c r="T27" t="n">
        <v>-11</v>
      </c>
      <c r="U27" t="n">
        <v>8</v>
      </c>
      <c r="V27" t="n">
        <v>10</v>
      </c>
      <c r="W27" t="inlineStr">
        <is>
          <t>-</t>
        </is>
      </c>
    </row>
    <row r="28">
      <c r="A28" s="5" t="inlineStr">
        <is>
          <t>Jahresüberschuss/-fehlbetrag</t>
        </is>
      </c>
      <c r="B28" s="5" t="inlineStr">
        <is>
          <t>Net Profit</t>
        </is>
      </c>
      <c r="C28" t="n">
        <v>1766</v>
      </c>
      <c r="D28" t="n">
        <v>1793</v>
      </c>
      <c r="E28" t="n">
        <v>1817</v>
      </c>
      <c r="F28" t="n">
        <v>830</v>
      </c>
      <c r="G28" t="n">
        <v>851</v>
      </c>
      <c r="H28" t="n">
        <v>594</v>
      </c>
      <c r="I28" t="n">
        <v>2537</v>
      </c>
      <c r="J28" t="n">
        <v>827</v>
      </c>
      <c r="K28" t="n">
        <v>1017</v>
      </c>
      <c r="L28" t="n">
        <v>853</v>
      </c>
      <c r="M28" t="n">
        <v>894</v>
      </c>
      <c r="N28" t="n">
        <v>1074</v>
      </c>
      <c r="O28" t="n">
        <v>2931</v>
      </c>
      <c r="P28" t="n">
        <v>899</v>
      </c>
      <c r="Q28" t="n">
        <v>133</v>
      </c>
      <c r="R28" t="n">
        <v>-436</v>
      </c>
      <c r="S28" t="n">
        <v>-1</v>
      </c>
      <c r="T28" t="n">
        <v>-1208</v>
      </c>
      <c r="U28" t="n">
        <v>750</v>
      </c>
      <c r="V28" t="n">
        <v>920</v>
      </c>
      <c r="W28" t="inlineStr">
        <is>
          <t>-</t>
        </is>
      </c>
    </row>
    <row r="29">
      <c r="A29" s="5" t="inlineStr">
        <is>
          <t>Summe Umlaufvermögen</t>
        </is>
      </c>
      <c r="B29" s="5" t="inlineStr">
        <is>
          <t>Current Assets</t>
        </is>
      </c>
      <c r="C29" t="n">
        <v>9570</v>
      </c>
      <c r="D29" t="n">
        <v>8842</v>
      </c>
      <c r="E29" t="n">
        <v>9970</v>
      </c>
      <c r="F29" t="n">
        <v>9977</v>
      </c>
      <c r="G29" t="n">
        <v>5260</v>
      </c>
      <c r="H29" t="n">
        <v>4448</v>
      </c>
      <c r="I29" t="n">
        <v>6268</v>
      </c>
      <c r="J29" t="n">
        <v>4416</v>
      </c>
      <c r="K29" t="n">
        <v>5193</v>
      </c>
      <c r="L29" t="n">
        <v>5194</v>
      </c>
      <c r="M29" t="n">
        <v>5105</v>
      </c>
      <c r="N29" t="n">
        <v>5296</v>
      </c>
      <c r="O29" t="n">
        <v>5827</v>
      </c>
      <c r="P29" t="n">
        <v>6656</v>
      </c>
      <c r="Q29" t="n">
        <v>7397</v>
      </c>
      <c r="R29" t="n">
        <v>8353</v>
      </c>
      <c r="S29" t="n">
        <v>9002</v>
      </c>
      <c r="T29" t="n">
        <v>7776</v>
      </c>
      <c r="U29" t="n">
        <v>8862</v>
      </c>
      <c r="V29" t="n">
        <v>8862</v>
      </c>
      <c r="W29" t="inlineStr">
        <is>
          <t>-</t>
        </is>
      </c>
    </row>
    <row r="30">
      <c r="A30" s="5" t="inlineStr">
        <is>
          <t>Summe Anlagevermögen</t>
        </is>
      </c>
      <c r="B30" s="5" t="inlineStr">
        <is>
          <t>Fixed Assets</t>
        </is>
      </c>
      <c r="C30" t="n">
        <v>31920</v>
      </c>
      <c r="D30" t="n">
        <v>24489</v>
      </c>
      <c r="E30" t="n">
        <v>23901</v>
      </c>
      <c r="F30" t="n">
        <v>26298</v>
      </c>
      <c r="G30" t="n">
        <v>10620</v>
      </c>
      <c r="H30" t="n">
        <v>9690</v>
      </c>
      <c r="I30" t="n">
        <v>8874</v>
      </c>
      <c r="J30" t="n">
        <v>10666</v>
      </c>
      <c r="K30" t="n">
        <v>9787</v>
      </c>
      <c r="L30" t="n">
        <v>9531</v>
      </c>
      <c r="M30" t="n">
        <v>8828</v>
      </c>
      <c r="N30" t="n">
        <v>8296</v>
      </c>
      <c r="O30" t="n">
        <v>8117</v>
      </c>
      <c r="P30" t="n">
        <v>11786</v>
      </c>
      <c r="Q30" t="n">
        <v>12608</v>
      </c>
      <c r="R30" t="n">
        <v>12352</v>
      </c>
      <c r="S30" t="n">
        <v>14397</v>
      </c>
      <c r="T30" t="n">
        <v>16962</v>
      </c>
      <c r="U30" t="n">
        <v>19764</v>
      </c>
      <c r="V30" t="n">
        <v>16599</v>
      </c>
      <c r="W30" t="inlineStr">
        <is>
          <t>-</t>
        </is>
      </c>
    </row>
    <row r="31">
      <c r="A31" s="5" t="inlineStr">
        <is>
          <t>Summe Aktiva</t>
        </is>
      </c>
      <c r="B31" s="5" t="inlineStr">
        <is>
          <t>Total Assets</t>
        </is>
      </c>
      <c r="C31" t="n">
        <v>41490</v>
      </c>
      <c r="D31" t="n">
        <v>33331</v>
      </c>
      <c r="E31" t="n">
        <v>33871</v>
      </c>
      <c r="F31" t="n">
        <v>36275</v>
      </c>
      <c r="G31" t="n">
        <v>15880</v>
      </c>
      <c r="H31" t="n">
        <v>14138</v>
      </c>
      <c r="I31" t="n">
        <v>15142</v>
      </c>
      <c r="J31" t="n">
        <v>15082</v>
      </c>
      <c r="K31" t="n">
        <v>14980</v>
      </c>
      <c r="L31" t="n">
        <v>14725</v>
      </c>
      <c r="M31" t="n">
        <v>13933</v>
      </c>
      <c r="N31" t="n">
        <v>13592</v>
      </c>
      <c r="O31" t="n">
        <v>13944</v>
      </c>
      <c r="P31" t="n">
        <v>18442</v>
      </c>
      <c r="Q31" t="n">
        <v>20005</v>
      </c>
      <c r="R31" t="n">
        <v>20705</v>
      </c>
      <c r="S31" t="n">
        <v>23399</v>
      </c>
      <c r="T31" t="n">
        <v>24738</v>
      </c>
      <c r="U31" t="n">
        <v>28626</v>
      </c>
      <c r="V31" t="n">
        <v>25461</v>
      </c>
      <c r="W31" t="inlineStr">
        <is>
          <t>-</t>
        </is>
      </c>
    </row>
    <row r="32">
      <c r="A32" s="5" t="inlineStr">
        <is>
          <t>Summe kurzfristiges Fremdkapital</t>
        </is>
      </c>
      <c r="B32" s="5" t="inlineStr">
        <is>
          <t>Short-Term Debt</t>
        </is>
      </c>
      <c r="C32" t="n">
        <v>12590</v>
      </c>
      <c r="D32" t="n">
        <v>10021</v>
      </c>
      <c r="E32" t="n">
        <v>10305</v>
      </c>
      <c r="F32" t="n">
        <v>10397</v>
      </c>
      <c r="G32" t="n">
        <v>5002</v>
      </c>
      <c r="H32" t="n">
        <v>4466</v>
      </c>
      <c r="I32" t="n">
        <v>4142</v>
      </c>
      <c r="J32" t="n">
        <v>4427</v>
      </c>
      <c r="K32" t="n">
        <v>4614</v>
      </c>
      <c r="L32" t="n">
        <v>4092</v>
      </c>
      <c r="M32" t="n">
        <v>4025</v>
      </c>
      <c r="N32" t="n">
        <v>4138</v>
      </c>
      <c r="O32" t="n">
        <v>4933</v>
      </c>
      <c r="P32" t="n">
        <v>5821</v>
      </c>
      <c r="Q32" t="n">
        <v>6881</v>
      </c>
      <c r="R32" t="n">
        <v>7042</v>
      </c>
      <c r="S32" t="n">
        <v>7567</v>
      </c>
      <c r="T32" t="n">
        <v>9044</v>
      </c>
      <c r="U32" t="n">
        <v>8159</v>
      </c>
      <c r="V32" t="n">
        <v>10221</v>
      </c>
      <c r="W32" t="inlineStr">
        <is>
          <t>-</t>
        </is>
      </c>
    </row>
    <row r="33">
      <c r="A33" s="5" t="inlineStr">
        <is>
          <t>Summe langfristiges Fremdkapital</t>
        </is>
      </c>
      <c r="B33" s="5" t="inlineStr">
        <is>
          <t>Long-Term Debt</t>
        </is>
      </c>
      <c r="C33" t="n">
        <v>14818</v>
      </c>
      <c r="D33" t="n">
        <v>8494</v>
      </c>
      <c r="E33" t="n">
        <v>8396</v>
      </c>
      <c r="F33" t="n">
        <v>9602</v>
      </c>
      <c r="G33" t="n">
        <v>5257</v>
      </c>
      <c r="H33" t="n">
        <v>4828</v>
      </c>
      <c r="I33" t="n">
        <v>4480</v>
      </c>
      <c r="J33" t="n">
        <v>4660</v>
      </c>
      <c r="K33" t="n">
        <v>4489</v>
      </c>
      <c r="L33" t="n">
        <v>4723</v>
      </c>
      <c r="M33" t="n">
        <v>4468</v>
      </c>
      <c r="N33" t="n">
        <v>4778</v>
      </c>
      <c r="O33" t="n">
        <v>5124</v>
      </c>
      <c r="P33" t="n">
        <v>7351</v>
      </c>
      <c r="Q33" t="n">
        <v>8409</v>
      </c>
      <c r="R33" t="n">
        <v>8997</v>
      </c>
      <c r="S33" t="n">
        <v>10910</v>
      </c>
      <c r="T33" t="n">
        <v>13029</v>
      </c>
      <c r="U33" t="n">
        <v>14923</v>
      </c>
      <c r="V33" t="n">
        <v>12060</v>
      </c>
      <c r="W33" t="inlineStr">
        <is>
          <t>-</t>
        </is>
      </c>
    </row>
    <row r="34">
      <c r="A34" s="5" t="inlineStr">
        <is>
          <t>Summe Fremdkapital</t>
        </is>
      </c>
      <c r="B34" s="5" t="inlineStr">
        <is>
          <t>Total Liabilities</t>
        </is>
      </c>
      <c r="C34" t="n">
        <v>27408</v>
      </c>
      <c r="D34" t="n">
        <v>18515</v>
      </c>
      <c r="E34" t="n">
        <v>18701</v>
      </c>
      <c r="F34" t="n">
        <v>19999</v>
      </c>
      <c r="G34" t="n">
        <v>10259</v>
      </c>
      <c r="H34" t="n">
        <v>9294</v>
      </c>
      <c r="I34" t="n">
        <v>8622</v>
      </c>
      <c r="J34" t="n">
        <v>9087</v>
      </c>
      <c r="K34" t="n">
        <v>9103</v>
      </c>
      <c r="L34" t="n">
        <v>8815</v>
      </c>
      <c r="M34" t="n">
        <v>8493</v>
      </c>
      <c r="N34" t="n">
        <v>8916</v>
      </c>
      <c r="O34" t="n">
        <v>10057</v>
      </c>
      <c r="P34" t="n">
        <v>13341</v>
      </c>
      <c r="Q34" t="n">
        <v>15290</v>
      </c>
      <c r="R34" t="n">
        <v>16039</v>
      </c>
      <c r="S34" t="n">
        <v>18477</v>
      </c>
      <c r="T34" t="n">
        <v>22073</v>
      </c>
      <c r="U34" t="n">
        <v>23082</v>
      </c>
      <c r="V34" t="n">
        <v>22281</v>
      </c>
      <c r="W34" t="inlineStr">
        <is>
          <t>-</t>
        </is>
      </c>
    </row>
    <row r="35">
      <c r="A35" s="5" t="inlineStr">
        <is>
          <t>Minderheitenanteil</t>
        </is>
      </c>
      <c r="B35" s="5" t="inlineStr">
        <is>
          <t>Minority Share</t>
        </is>
      </c>
      <c r="C35" t="inlineStr">
        <is>
          <t>-</t>
        </is>
      </c>
      <c r="D35" t="inlineStr">
        <is>
          <t>-</t>
        </is>
      </c>
      <c r="E35" t="inlineStr">
        <is>
          <t>-</t>
        </is>
      </c>
      <c r="F35" t="inlineStr">
        <is>
          <t>-</t>
        </is>
      </c>
      <c r="G35" t="n">
        <v>-1</v>
      </c>
      <c r="H35" t="inlineStr">
        <is>
          <t>-</t>
        </is>
      </c>
      <c r="I35" t="inlineStr">
        <is>
          <t>-</t>
        </is>
      </c>
      <c r="J35" t="inlineStr">
        <is>
          <t>-</t>
        </is>
      </c>
      <c r="K35" t="inlineStr">
        <is>
          <t>-</t>
        </is>
      </c>
      <c r="L35" t="inlineStr">
        <is>
          <t>-</t>
        </is>
      </c>
      <c r="M35" t="inlineStr">
        <is>
          <t>-</t>
        </is>
      </c>
      <c r="N35" t="inlineStr">
        <is>
          <t>-</t>
        </is>
      </c>
      <c r="O35" t="n">
        <v>77</v>
      </c>
      <c r="P35" t="n">
        <v>71</v>
      </c>
      <c r="Q35" t="n">
        <v>64</v>
      </c>
      <c r="R35" t="n">
        <v>66</v>
      </c>
      <c r="S35" t="n">
        <v>71</v>
      </c>
      <c r="T35" t="n">
        <v>56</v>
      </c>
      <c r="U35" t="n">
        <v>48</v>
      </c>
      <c r="V35" t="n">
        <v>677.4</v>
      </c>
      <c r="W35" t="inlineStr">
        <is>
          <t>-</t>
        </is>
      </c>
    </row>
    <row r="36">
      <c r="A36" s="5" t="inlineStr">
        <is>
          <t>Summe Eigenkapital</t>
        </is>
      </c>
      <c r="B36" s="5" t="inlineStr">
        <is>
          <t>Equity</t>
        </is>
      </c>
      <c r="C36" t="n">
        <v>14083</v>
      </c>
      <c r="D36" t="n">
        <v>14816</v>
      </c>
      <c r="E36" t="n">
        <v>15170</v>
      </c>
      <c r="F36" t="n">
        <v>16276</v>
      </c>
      <c r="G36" t="n">
        <v>5622</v>
      </c>
      <c r="H36" t="n">
        <v>4844</v>
      </c>
      <c r="I36" t="n">
        <v>6520</v>
      </c>
      <c r="J36" t="n">
        <v>5995</v>
      </c>
      <c r="K36" t="n">
        <v>5877</v>
      </c>
      <c r="L36" t="n">
        <v>5910</v>
      </c>
      <c r="M36" t="n">
        <v>5440</v>
      </c>
      <c r="N36" t="n">
        <v>4676</v>
      </c>
      <c r="O36" t="n">
        <v>3810</v>
      </c>
      <c r="P36" t="n">
        <v>5030</v>
      </c>
      <c r="Q36" t="n">
        <v>4651</v>
      </c>
      <c r="R36" t="n">
        <v>4600</v>
      </c>
      <c r="S36" t="n">
        <v>4851</v>
      </c>
      <c r="T36" t="n">
        <v>2609</v>
      </c>
      <c r="U36" t="n">
        <v>5496</v>
      </c>
      <c r="V36" t="n">
        <v>2503</v>
      </c>
      <c r="W36" t="inlineStr">
        <is>
          <t>-</t>
        </is>
      </c>
    </row>
    <row r="37">
      <c r="A37" s="5" t="inlineStr">
        <is>
          <t>Summe Passiva</t>
        </is>
      </c>
      <c r="B37" s="5" t="inlineStr">
        <is>
          <t>Liabilities &amp; Shareholder Equity</t>
        </is>
      </c>
      <c r="C37" t="n">
        <v>41490</v>
      </c>
      <c r="D37" t="n">
        <v>33331</v>
      </c>
      <c r="E37" t="n">
        <v>33871</v>
      </c>
      <c r="F37" t="n">
        <v>36275</v>
      </c>
      <c r="G37" t="n">
        <v>15880</v>
      </c>
      <c r="H37" t="n">
        <v>14138</v>
      </c>
      <c r="I37" t="n">
        <v>15142</v>
      </c>
      <c r="J37" t="n">
        <v>15082</v>
      </c>
      <c r="K37" t="n">
        <v>14980</v>
      </c>
      <c r="L37" t="n">
        <v>14725</v>
      </c>
      <c r="M37" t="n">
        <v>13933</v>
      </c>
      <c r="N37" t="n">
        <v>13592</v>
      </c>
      <c r="O37" t="n">
        <v>13944</v>
      </c>
      <c r="P37" t="n">
        <v>18442</v>
      </c>
      <c r="Q37" t="n">
        <v>20005</v>
      </c>
      <c r="R37" t="n">
        <v>20705</v>
      </c>
      <c r="S37" t="n">
        <v>23399</v>
      </c>
      <c r="T37" t="n">
        <v>24738</v>
      </c>
      <c r="U37" t="n">
        <v>28626</v>
      </c>
      <c r="V37" t="n">
        <v>25461</v>
      </c>
      <c r="W37" t="inlineStr">
        <is>
          <t>-</t>
        </is>
      </c>
    </row>
    <row r="38">
      <c r="A38" s="5" t="inlineStr">
        <is>
          <t>Mio.Aktien im Umlauf</t>
        </is>
      </c>
      <c r="B38" s="5" t="inlineStr">
        <is>
          <t>Million shares outstanding</t>
        </is>
      </c>
      <c r="C38" t="n">
        <v>1088</v>
      </c>
      <c r="D38" t="n">
        <v>1130</v>
      </c>
      <c r="E38" t="n">
        <v>1228</v>
      </c>
      <c r="F38" t="n">
        <v>1272</v>
      </c>
      <c r="G38" t="n">
        <v>818.47</v>
      </c>
      <c r="H38" t="n">
        <v>822.6</v>
      </c>
      <c r="I38" t="n">
        <v>982.49</v>
      </c>
      <c r="J38" t="n">
        <v>1039</v>
      </c>
      <c r="K38" t="n">
        <v>1060</v>
      </c>
      <c r="L38" t="n">
        <v>1145</v>
      </c>
      <c r="M38" t="n">
        <v>1181</v>
      </c>
      <c r="N38" t="n">
        <v>1177</v>
      </c>
      <c r="O38" t="n">
        <v>1172</v>
      </c>
      <c r="P38" t="n">
        <v>1556</v>
      </c>
      <c r="Q38" t="n">
        <v>1555</v>
      </c>
      <c r="R38" t="n">
        <v>1554</v>
      </c>
      <c r="S38" t="n">
        <v>1553</v>
      </c>
      <c r="T38" t="n">
        <v>931.1</v>
      </c>
      <c r="U38" t="n">
        <v>921</v>
      </c>
      <c r="V38" t="n">
        <v>825.3</v>
      </c>
      <c r="W38" t="inlineStr">
        <is>
          <t>-</t>
        </is>
      </c>
    </row>
    <row r="39">
      <c r="A39" s="5" t="inlineStr">
        <is>
          <t>Ergebnis je Aktie (brutto)</t>
        </is>
      </c>
      <c r="B39" s="5" t="inlineStr">
        <is>
          <t>Earnings per share</t>
        </is>
      </c>
      <c r="C39" t="n">
        <v>1.96</v>
      </c>
      <c r="D39" t="n">
        <v>1.9</v>
      </c>
      <c r="E39" t="n">
        <v>1.57</v>
      </c>
      <c r="F39" t="n">
        <v>0.82</v>
      </c>
      <c r="G39" t="n">
        <v>1.29</v>
      </c>
      <c r="H39" t="n">
        <v>1.23</v>
      </c>
      <c r="I39" t="n">
        <v>0.96</v>
      </c>
      <c r="J39" t="n">
        <v>0.92</v>
      </c>
      <c r="K39" t="n">
        <v>0.97</v>
      </c>
      <c r="L39" t="n">
        <v>0.9399999999999999</v>
      </c>
      <c r="M39" t="n">
        <v>0.86</v>
      </c>
      <c r="N39" t="n">
        <v>0.84</v>
      </c>
      <c r="O39" t="n">
        <v>0.7</v>
      </c>
      <c r="P39" t="n">
        <v>0.5</v>
      </c>
      <c r="Q39" t="n">
        <v>-0.26</v>
      </c>
      <c r="R39" t="n">
        <v>-0.32</v>
      </c>
      <c r="S39" t="n">
        <v>-0.14</v>
      </c>
      <c r="T39" t="n">
        <v>-0.83</v>
      </c>
      <c r="U39" t="n">
        <v>1.31</v>
      </c>
      <c r="V39" t="n">
        <v>1.29</v>
      </c>
      <c r="W39" t="inlineStr">
        <is>
          <t>-</t>
        </is>
      </c>
    </row>
    <row r="40">
      <c r="A40" s="5" t="inlineStr">
        <is>
          <t>Ergebnis je Aktie (unverwässert)</t>
        </is>
      </c>
      <c r="B40" s="5" t="inlineStr">
        <is>
          <t>Basic Earnings per share</t>
        </is>
      </c>
      <c r="C40" t="n">
        <v>1.6</v>
      </c>
      <c r="D40" t="n">
        <v>1.51</v>
      </c>
      <c r="E40" t="n">
        <v>1.45</v>
      </c>
      <c r="F40" t="n">
        <v>0.8100000000000001</v>
      </c>
      <c r="G40" t="n">
        <v>1.04</v>
      </c>
      <c r="H40" t="n">
        <v>0.68</v>
      </c>
      <c r="I40" t="n">
        <v>2.48</v>
      </c>
      <c r="J40" t="n">
        <v>0.8</v>
      </c>
      <c r="K40" t="n">
        <v>0.92</v>
      </c>
      <c r="L40" t="n">
        <v>0.73</v>
      </c>
      <c r="M40" t="n">
        <v>0.76</v>
      </c>
      <c r="N40" t="n">
        <v>0.91</v>
      </c>
      <c r="O40" t="n">
        <v>2.03</v>
      </c>
      <c r="P40" t="n">
        <v>0.58</v>
      </c>
      <c r="Q40" t="n">
        <v>0.09</v>
      </c>
      <c r="R40" t="n">
        <v>-0.31</v>
      </c>
      <c r="S40" t="n">
        <v>-0.04</v>
      </c>
      <c r="T40" t="n">
        <v>-1.34</v>
      </c>
      <c r="U40" t="n">
        <v>0.83</v>
      </c>
      <c r="V40" t="n">
        <v>1.22</v>
      </c>
      <c r="W40" t="n">
        <v>1.13</v>
      </c>
    </row>
    <row r="41">
      <c r="A41" s="5" t="inlineStr">
        <is>
          <t>Ergebnis je Aktie (verwässert)</t>
        </is>
      </c>
      <c r="B41" s="5" t="inlineStr">
        <is>
          <t>Diluted Earnings per share</t>
        </is>
      </c>
      <c r="C41" t="n">
        <v>1.59</v>
      </c>
      <c r="D41" t="n">
        <v>1.49</v>
      </c>
      <c r="E41" t="n">
        <v>1.43</v>
      </c>
      <c r="F41" t="n">
        <v>0.8100000000000001</v>
      </c>
      <c r="G41" t="n">
        <v>1.02</v>
      </c>
      <c r="H41" t="n">
        <v>0.67</v>
      </c>
      <c r="I41" t="n">
        <v>2.39</v>
      </c>
      <c r="J41" t="n">
        <v>0.77</v>
      </c>
      <c r="K41" t="n">
        <v>0.89</v>
      </c>
      <c r="L41" t="n">
        <v>0.72</v>
      </c>
      <c r="M41" t="n">
        <v>0.74</v>
      </c>
      <c r="N41" t="n">
        <v>0.89</v>
      </c>
      <c r="O41" t="n">
        <v>2.01</v>
      </c>
      <c r="P41" t="n">
        <v>0.57</v>
      </c>
      <c r="Q41" t="n">
        <v>0.09</v>
      </c>
      <c r="R41" t="n">
        <v>-0.31</v>
      </c>
      <c r="S41" t="n">
        <v>-0.04</v>
      </c>
      <c r="T41" t="n">
        <v>-1.34</v>
      </c>
      <c r="U41" t="n">
        <v>0.82</v>
      </c>
      <c r="V41" t="n">
        <v>1.19</v>
      </c>
      <c r="W41" t="n">
        <v>1.13</v>
      </c>
    </row>
    <row r="42">
      <c r="A42" s="5" t="inlineStr">
        <is>
          <t>Dividende je Aktie</t>
        </is>
      </c>
      <c r="B42" s="5" t="inlineStr">
        <is>
          <t>Dividend per share</t>
        </is>
      </c>
      <c r="C42" t="n">
        <v>0.76</v>
      </c>
      <c r="D42" t="n">
        <v>0.7</v>
      </c>
      <c r="E42" t="n">
        <v>0.63</v>
      </c>
      <c r="F42" t="n">
        <v>0.57</v>
      </c>
      <c r="G42" t="n">
        <v>0.52</v>
      </c>
      <c r="H42" t="n">
        <v>0.48</v>
      </c>
      <c r="I42" t="n">
        <v>0.47</v>
      </c>
      <c r="J42" t="n">
        <v>0.44</v>
      </c>
      <c r="K42" t="n">
        <v>0.4</v>
      </c>
      <c r="L42" t="n">
        <v>0.29</v>
      </c>
      <c r="M42" t="n">
        <v>0.23</v>
      </c>
      <c r="N42" t="n">
        <v>0.18</v>
      </c>
      <c r="O42" t="n">
        <v>0.16</v>
      </c>
      <c r="P42" t="inlineStr">
        <is>
          <t>-</t>
        </is>
      </c>
      <c r="Q42" t="inlineStr">
        <is>
          <t>-</t>
        </is>
      </c>
      <c r="R42" t="inlineStr">
        <is>
          <t>-</t>
        </is>
      </c>
      <c r="S42" t="inlineStr">
        <is>
          <t>-</t>
        </is>
      </c>
      <c r="T42" t="n">
        <v>0.22</v>
      </c>
      <c r="U42" t="n">
        <v>0.73</v>
      </c>
      <c r="V42" t="n">
        <v>0.63</v>
      </c>
      <c r="W42" t="inlineStr">
        <is>
          <t>-</t>
        </is>
      </c>
    </row>
    <row r="43">
      <c r="A43" s="5" t="inlineStr">
        <is>
          <t>Dividendenausschüttung in Mio</t>
        </is>
      </c>
      <c r="B43" s="5" t="inlineStr">
        <is>
          <t>Dividend Payment in M</t>
        </is>
      </c>
      <c r="C43" t="n">
        <v>1114</v>
      </c>
      <c r="D43" t="n">
        <v>757</v>
      </c>
      <c r="E43" t="n">
        <v>720</v>
      </c>
      <c r="F43" t="n">
        <v>429</v>
      </c>
      <c r="G43" t="n">
        <v>430</v>
      </c>
      <c r="H43" t="n">
        <v>396</v>
      </c>
      <c r="I43" t="n">
        <v>414</v>
      </c>
      <c r="J43" t="n">
        <v>457</v>
      </c>
      <c r="K43" t="n">
        <v>415</v>
      </c>
      <c r="L43" t="n">
        <v>328</v>
      </c>
      <c r="M43" t="n">
        <v>272</v>
      </c>
      <c r="N43" t="n">
        <v>212</v>
      </c>
      <c r="O43" t="n">
        <v>188</v>
      </c>
      <c r="P43" t="inlineStr">
        <is>
          <t>-</t>
        </is>
      </c>
      <c r="Q43" t="inlineStr">
        <is>
          <t>-</t>
        </is>
      </c>
      <c r="R43" t="inlineStr">
        <is>
          <t>-</t>
        </is>
      </c>
      <c r="S43" t="inlineStr">
        <is>
          <t>-</t>
        </is>
      </c>
      <c r="T43" t="inlineStr">
        <is>
          <t>-</t>
        </is>
      </c>
      <c r="U43" t="inlineStr">
        <is>
          <t>-</t>
        </is>
      </c>
      <c r="V43" t="inlineStr">
        <is>
          <t>-</t>
        </is>
      </c>
      <c r="W43" t="inlineStr">
        <is>
          <t>-</t>
        </is>
      </c>
    </row>
    <row r="44">
      <c r="A44" s="5" t="inlineStr">
        <is>
          <t>Umsatz je Aktie</t>
        </is>
      </c>
      <c r="B44" s="5" t="inlineStr">
        <is>
          <t>Revenue per share</t>
        </is>
      </c>
      <c r="C44" t="n">
        <v>60.9</v>
      </c>
      <c r="D44" t="n">
        <v>55.56</v>
      </c>
      <c r="E44" t="n">
        <v>51.23</v>
      </c>
      <c r="F44" t="n">
        <v>39.06</v>
      </c>
      <c r="G44" t="n">
        <v>46.68</v>
      </c>
      <c r="H44" t="n">
        <v>39.84</v>
      </c>
      <c r="I44" t="n">
        <v>33.2</v>
      </c>
      <c r="J44" t="n">
        <v>31.62</v>
      </c>
      <c r="K44" t="n">
        <v>28.56</v>
      </c>
      <c r="L44" t="n">
        <v>25.79</v>
      </c>
      <c r="M44" t="n">
        <v>23.64</v>
      </c>
      <c r="N44" t="n">
        <v>21.86</v>
      </c>
      <c r="O44" t="n">
        <v>24.02</v>
      </c>
      <c r="P44" t="n">
        <v>28.84</v>
      </c>
      <c r="Q44" t="n">
        <v>28.61</v>
      </c>
      <c r="R44" t="n">
        <v>33.46</v>
      </c>
      <c r="S44" t="n">
        <v>36.11</v>
      </c>
      <c r="T44" t="n">
        <v>67.31999999999999</v>
      </c>
      <c r="U44" t="n">
        <v>58.86</v>
      </c>
      <c r="V44" t="n">
        <v>49.48</v>
      </c>
      <c r="W44" t="inlineStr">
        <is>
          <t>-</t>
        </is>
      </c>
    </row>
    <row r="45">
      <c r="A45" s="5" t="inlineStr">
        <is>
          <t>Buchwert je Aktie</t>
        </is>
      </c>
      <c r="B45" s="5" t="inlineStr">
        <is>
          <t>Book value per share</t>
        </is>
      </c>
      <c r="C45" t="n">
        <v>12.94</v>
      </c>
      <c r="D45" t="n">
        <v>13.11</v>
      </c>
      <c r="E45" t="n">
        <v>12.36</v>
      </c>
      <c r="F45" t="n">
        <v>12.79</v>
      </c>
      <c r="G45" t="n">
        <v>6.87</v>
      </c>
      <c r="H45" t="n">
        <v>5.89</v>
      </c>
      <c r="I45" t="n">
        <v>6.64</v>
      </c>
      <c r="J45" t="n">
        <v>5.77</v>
      </c>
      <c r="K45" t="n">
        <v>5.55</v>
      </c>
      <c r="L45" t="n">
        <v>5.16</v>
      </c>
      <c r="M45" t="n">
        <v>4.61</v>
      </c>
      <c r="N45" t="n">
        <v>3.97</v>
      </c>
      <c r="O45" t="n">
        <v>3.25</v>
      </c>
      <c r="P45" t="n">
        <v>3.23</v>
      </c>
      <c r="Q45" t="n">
        <v>2.99</v>
      </c>
      <c r="R45" t="n">
        <v>2.96</v>
      </c>
      <c r="S45" t="n">
        <v>3.12</v>
      </c>
      <c r="T45" t="n">
        <v>2.8</v>
      </c>
      <c r="U45" t="n">
        <v>5.97</v>
      </c>
      <c r="V45" t="n">
        <v>3.03</v>
      </c>
      <c r="W45" t="inlineStr">
        <is>
          <t>-</t>
        </is>
      </c>
    </row>
    <row r="46">
      <c r="A46" s="5" t="inlineStr">
        <is>
          <t>Cashflow je Aktie</t>
        </is>
      </c>
      <c r="B46" s="5" t="inlineStr">
        <is>
          <t>Cashflow per share</t>
        </is>
      </c>
      <c r="C46" t="n">
        <v>5.01</v>
      </c>
      <c r="D46" t="n">
        <v>3.82</v>
      </c>
      <c r="E46" t="n">
        <v>3.01</v>
      </c>
      <c r="F46" t="n">
        <v>2.27</v>
      </c>
      <c r="G46" t="n">
        <v>2.61</v>
      </c>
      <c r="H46" t="n">
        <v>2.28</v>
      </c>
      <c r="I46" t="n">
        <v>2.07</v>
      </c>
      <c r="J46" t="n">
        <v>2.03</v>
      </c>
      <c r="K46" t="n">
        <v>1.68</v>
      </c>
      <c r="L46" t="n">
        <v>1.84</v>
      </c>
      <c r="M46" t="n">
        <v>1.6</v>
      </c>
      <c r="N46" t="n">
        <v>1.48</v>
      </c>
      <c r="O46" t="n">
        <v>1.57</v>
      </c>
      <c r="P46" t="n">
        <v>1.17</v>
      </c>
      <c r="Q46" t="n">
        <v>1.22</v>
      </c>
      <c r="R46" t="n">
        <v>1.01</v>
      </c>
      <c r="S46" t="n">
        <v>1.23</v>
      </c>
      <c r="T46" t="n">
        <v>2.67</v>
      </c>
      <c r="U46" t="n">
        <v>2.13</v>
      </c>
      <c r="V46" t="n">
        <v>2.5</v>
      </c>
      <c r="W46" t="inlineStr">
        <is>
          <t>-</t>
        </is>
      </c>
    </row>
    <row r="47">
      <c r="A47" s="5" t="inlineStr">
        <is>
          <t>Bilanzsumme je Aktie</t>
        </is>
      </c>
      <c r="B47" s="5" t="inlineStr">
        <is>
          <t>Total assets per share</t>
        </is>
      </c>
      <c r="C47" t="n">
        <v>38.14</v>
      </c>
      <c r="D47" t="n">
        <v>29.49</v>
      </c>
      <c r="E47" t="n">
        <v>27.59</v>
      </c>
      <c r="F47" t="n">
        <v>28.51</v>
      </c>
      <c r="G47" t="n">
        <v>19.4</v>
      </c>
      <c r="H47" t="n">
        <v>17.19</v>
      </c>
      <c r="I47" t="n">
        <v>15.41</v>
      </c>
      <c r="J47" t="n">
        <v>14.52</v>
      </c>
      <c r="K47" t="n">
        <v>14.13</v>
      </c>
      <c r="L47" t="n">
        <v>12.86</v>
      </c>
      <c r="M47" t="n">
        <v>11.8</v>
      </c>
      <c r="N47" t="n">
        <v>11.55</v>
      </c>
      <c r="O47" t="n">
        <v>11.9</v>
      </c>
      <c r="P47" t="n">
        <v>11.85</v>
      </c>
      <c r="Q47" t="n">
        <v>12.86</v>
      </c>
      <c r="R47" t="n">
        <v>13.32</v>
      </c>
      <c r="S47" t="n">
        <v>15.07</v>
      </c>
      <c r="T47" t="n">
        <v>26.57</v>
      </c>
      <c r="U47" t="n">
        <v>31.08</v>
      </c>
      <c r="V47" t="n">
        <v>30.85</v>
      </c>
      <c r="W47" t="inlineStr">
        <is>
          <t>-</t>
        </is>
      </c>
    </row>
    <row r="48">
      <c r="A48" s="5" t="inlineStr">
        <is>
          <t>Personal am Ende des Jahres</t>
        </is>
      </c>
      <c r="B48" s="5" t="inlineStr">
        <is>
          <t>Staff at the end of year</t>
        </is>
      </c>
      <c r="C48" t="n">
        <v>380000</v>
      </c>
      <c r="D48" t="n">
        <v>372000</v>
      </c>
      <c r="E48" t="n">
        <v>369000</v>
      </c>
      <c r="F48" t="n">
        <v>370000</v>
      </c>
      <c r="G48" t="n">
        <v>236000</v>
      </c>
      <c r="H48" t="n">
        <v>227000</v>
      </c>
      <c r="I48" t="n">
        <v>222000</v>
      </c>
      <c r="J48" t="n">
        <v>225000</v>
      </c>
      <c r="K48" t="n">
        <v>218000</v>
      </c>
      <c r="L48" t="n">
        <v>212527</v>
      </c>
      <c r="M48" t="n">
        <v>206287</v>
      </c>
      <c r="N48" t="n">
        <v>202275</v>
      </c>
      <c r="O48" t="n">
        <v>187090</v>
      </c>
      <c r="P48" t="n">
        <v>164078</v>
      </c>
      <c r="Q48" t="n">
        <v>167801</v>
      </c>
      <c r="R48" t="n">
        <v>206441</v>
      </c>
      <c r="S48" t="n">
        <v>257140</v>
      </c>
      <c r="T48" t="n">
        <v>254279</v>
      </c>
      <c r="U48" t="n">
        <v>219290</v>
      </c>
      <c r="V48" t="n">
        <v>248053</v>
      </c>
      <c r="W48" t="inlineStr">
        <is>
          <t>-</t>
        </is>
      </c>
    </row>
    <row r="49">
      <c r="A49" s="5" t="inlineStr">
        <is>
          <t>Personalaufwand in Mio. EUR</t>
        </is>
      </c>
      <c r="B49" s="5" t="inlineStr">
        <is>
          <t>Personnel expenses in M</t>
        </is>
      </c>
      <c r="C49" t="inlineStr">
        <is>
          <t>-</t>
        </is>
      </c>
      <c r="D49" t="inlineStr">
        <is>
          <t>-</t>
        </is>
      </c>
      <c r="E49" t="inlineStr">
        <is>
          <t>-</t>
        </is>
      </c>
      <c r="F49" t="inlineStr">
        <is>
          <t>-</t>
        </is>
      </c>
      <c r="G49" t="inlineStr">
        <is>
          <t>-</t>
        </is>
      </c>
      <c r="H49" t="inlineStr">
        <is>
          <t>-</t>
        </is>
      </c>
      <c r="I49" t="inlineStr">
        <is>
          <t>-</t>
        </is>
      </c>
      <c r="J49" t="inlineStr">
        <is>
          <t>-</t>
        </is>
      </c>
      <c r="K49" t="inlineStr">
        <is>
          <t>-</t>
        </is>
      </c>
      <c r="L49" t="inlineStr">
        <is>
          <t>-</t>
        </is>
      </c>
      <c r="M49" t="inlineStr">
        <is>
          <t>-</t>
        </is>
      </c>
      <c r="N49" t="inlineStr">
        <is>
          <t>-</t>
        </is>
      </c>
      <c r="O49" t="inlineStr">
        <is>
          <t>-</t>
        </is>
      </c>
      <c r="P49" t="inlineStr">
        <is>
          <t>-</t>
        </is>
      </c>
      <c r="Q49" t="inlineStr">
        <is>
          <t>-</t>
        </is>
      </c>
      <c r="R49" t="inlineStr">
        <is>
          <t>-</t>
        </is>
      </c>
      <c r="S49" t="inlineStr">
        <is>
          <t>-</t>
        </is>
      </c>
      <c r="T49" t="inlineStr">
        <is>
          <t>-</t>
        </is>
      </c>
      <c r="U49" t="inlineStr">
        <is>
          <t>-</t>
        </is>
      </c>
      <c r="V49" t="inlineStr">
        <is>
          <t>-</t>
        </is>
      </c>
      <c r="W49" t="inlineStr">
        <is>
          <t>-</t>
        </is>
      </c>
    </row>
    <row r="50">
      <c r="A50" s="5" t="inlineStr">
        <is>
          <t>Aufwand je Mitarbeiter in EUR</t>
        </is>
      </c>
      <c r="B50" s="5" t="inlineStr">
        <is>
          <t>Effort per employee</t>
        </is>
      </c>
      <c r="C50" t="inlineStr">
        <is>
          <t>-</t>
        </is>
      </c>
      <c r="D50" t="inlineStr">
        <is>
          <t>-</t>
        </is>
      </c>
      <c r="E50" t="inlineStr">
        <is>
          <t>-</t>
        </is>
      </c>
      <c r="F50" t="inlineStr">
        <is>
          <t>-</t>
        </is>
      </c>
      <c r="G50" t="inlineStr">
        <is>
          <t>-</t>
        </is>
      </c>
      <c r="H50" t="inlineStr">
        <is>
          <t>-</t>
        </is>
      </c>
      <c r="I50" t="inlineStr">
        <is>
          <t>-</t>
        </is>
      </c>
      <c r="J50" t="inlineStr">
        <is>
          <t>-</t>
        </is>
      </c>
      <c r="K50" t="inlineStr">
        <is>
          <t>-</t>
        </is>
      </c>
      <c r="L50" t="inlineStr">
        <is>
          <t>-</t>
        </is>
      </c>
      <c r="M50" t="inlineStr">
        <is>
          <t>-</t>
        </is>
      </c>
      <c r="N50" t="inlineStr">
        <is>
          <t>-</t>
        </is>
      </c>
      <c r="O50" t="inlineStr">
        <is>
          <t>-</t>
        </is>
      </c>
      <c r="P50" t="inlineStr">
        <is>
          <t>-</t>
        </is>
      </c>
      <c r="Q50" t="inlineStr">
        <is>
          <t>-</t>
        </is>
      </c>
      <c r="R50" t="inlineStr">
        <is>
          <t>-</t>
        </is>
      </c>
      <c r="S50" t="inlineStr">
        <is>
          <t>-</t>
        </is>
      </c>
      <c r="T50" t="inlineStr">
        <is>
          <t>-</t>
        </is>
      </c>
      <c r="U50" t="inlineStr">
        <is>
          <t>-</t>
        </is>
      </c>
      <c r="V50" t="inlineStr">
        <is>
          <t>-</t>
        </is>
      </c>
      <c r="W50" t="inlineStr">
        <is>
          <t>-</t>
        </is>
      </c>
    </row>
    <row r="51">
      <c r="A51" s="5" t="inlineStr">
        <is>
          <t>Umsatz je Mitarbeiter in EUR</t>
        </is>
      </c>
      <c r="B51" s="5" t="inlineStr">
        <is>
          <t>Turnover per employee</t>
        </is>
      </c>
      <c r="C51" t="n">
        <v>174368</v>
      </c>
      <c r="D51" t="n">
        <v>168793</v>
      </c>
      <c r="E51" t="n">
        <v>170434</v>
      </c>
      <c r="F51" t="n">
        <v>134311</v>
      </c>
      <c r="G51" t="n">
        <v>161877</v>
      </c>
      <c r="H51" t="n">
        <v>144379</v>
      </c>
      <c r="I51" t="n">
        <v>146914</v>
      </c>
      <c r="J51" t="n">
        <v>145960</v>
      </c>
      <c r="K51" t="n">
        <v>138858</v>
      </c>
      <c r="L51" t="n">
        <v>138947</v>
      </c>
      <c r="M51" t="n">
        <v>135369</v>
      </c>
      <c r="N51" t="n">
        <v>127163</v>
      </c>
      <c r="O51" t="n">
        <v>150473</v>
      </c>
      <c r="P51" t="n">
        <v>273479</v>
      </c>
      <c r="Q51" t="n">
        <v>265171</v>
      </c>
      <c r="R51" t="n">
        <v>251887</v>
      </c>
      <c r="S51" t="n">
        <v>218044</v>
      </c>
      <c r="T51" t="n">
        <v>246512</v>
      </c>
      <c r="U51" t="n">
        <v>247220</v>
      </c>
      <c r="V51" t="n">
        <v>164614</v>
      </c>
      <c r="W51" t="inlineStr">
        <is>
          <t>-</t>
        </is>
      </c>
    </row>
    <row r="52">
      <c r="A52" s="5" t="inlineStr">
        <is>
          <t>Bruttoergebnis je Mitarbeiter in EUR</t>
        </is>
      </c>
      <c r="B52" s="5" t="inlineStr">
        <is>
          <t>Gross Profit per employee</t>
        </is>
      </c>
      <c r="C52" t="n">
        <v>47526</v>
      </c>
      <c r="D52" t="n">
        <v>45570</v>
      </c>
      <c r="E52" t="n">
        <v>45444</v>
      </c>
      <c r="F52" t="n">
        <v>36157</v>
      </c>
      <c r="G52" t="n">
        <v>43932</v>
      </c>
      <c r="H52" t="n">
        <v>38264</v>
      </c>
      <c r="I52" t="n">
        <v>39108</v>
      </c>
      <c r="J52" t="n">
        <v>37884</v>
      </c>
      <c r="K52" t="n">
        <v>36335</v>
      </c>
      <c r="L52" t="n">
        <v>37266</v>
      </c>
      <c r="M52" t="n">
        <v>36779</v>
      </c>
      <c r="N52" t="n">
        <v>34231</v>
      </c>
      <c r="O52" t="n">
        <v>38955</v>
      </c>
      <c r="P52" t="n">
        <v>56869</v>
      </c>
      <c r="Q52" t="n">
        <v>54863</v>
      </c>
      <c r="R52" t="n">
        <v>52877</v>
      </c>
      <c r="S52" t="n">
        <v>45154</v>
      </c>
      <c r="T52" t="n">
        <v>52938</v>
      </c>
      <c r="U52" t="n">
        <v>54658</v>
      </c>
      <c r="V52" t="n">
        <v>38516</v>
      </c>
      <c r="W52" t="inlineStr">
        <is>
          <t>-</t>
        </is>
      </c>
    </row>
    <row r="53">
      <c r="A53" s="5" t="inlineStr">
        <is>
          <t>Gewinn je Mitarbeiter in EUR</t>
        </is>
      </c>
      <c r="B53" s="5" t="inlineStr">
        <is>
          <t>Earnings per employee</t>
        </is>
      </c>
      <c r="C53" t="n">
        <v>4647</v>
      </c>
      <c r="D53" t="n">
        <v>4820</v>
      </c>
      <c r="E53" t="n">
        <v>4924</v>
      </c>
      <c r="F53" t="n">
        <v>2243</v>
      </c>
      <c r="G53" t="n">
        <v>3606</v>
      </c>
      <c r="H53" t="n">
        <v>2617</v>
      </c>
      <c r="I53" t="n">
        <v>11428</v>
      </c>
      <c r="J53" t="n">
        <v>3676</v>
      </c>
      <c r="K53" t="n">
        <v>4665</v>
      </c>
      <c r="L53" t="n">
        <v>4014</v>
      </c>
      <c r="M53" t="n">
        <v>4334</v>
      </c>
      <c r="N53" t="n">
        <v>5310</v>
      </c>
      <c r="O53" t="n">
        <v>15666</v>
      </c>
      <c r="P53" t="n">
        <v>5479</v>
      </c>
      <c r="Q53" t="n">
        <v>792.61</v>
      </c>
      <c r="R53" t="n">
        <v>-2112</v>
      </c>
      <c r="S53" t="n">
        <v>-3.89</v>
      </c>
      <c r="T53" t="n">
        <v>-4751</v>
      </c>
      <c r="U53" t="n">
        <v>3420</v>
      </c>
      <c r="V53" t="n">
        <v>3709</v>
      </c>
      <c r="W53" t="inlineStr">
        <is>
          <t>-</t>
        </is>
      </c>
    </row>
    <row r="54">
      <c r="A54" s="5" t="inlineStr">
        <is>
          <t>KGV (Kurs/Gewinn)</t>
        </is>
      </c>
      <c r="B54" s="5" t="inlineStr">
        <is>
          <t>PE (price/earnings)</t>
        </is>
      </c>
      <c r="C54" t="n">
        <v>13.9</v>
      </c>
      <c r="D54" t="n">
        <v>14.6</v>
      </c>
      <c r="E54" t="n">
        <v>12.6</v>
      </c>
      <c r="F54" t="n">
        <v>24.7</v>
      </c>
      <c r="G54" t="n">
        <v>18.7</v>
      </c>
      <c r="H54" t="n">
        <v>21.7</v>
      </c>
      <c r="I54" t="n">
        <v>5.3</v>
      </c>
      <c r="J54" t="n">
        <v>12.7</v>
      </c>
      <c r="K54" t="n">
        <v>11.3</v>
      </c>
      <c r="L54" t="n">
        <v>13.5</v>
      </c>
      <c r="M54" t="n">
        <v>12.2</v>
      </c>
      <c r="N54" t="n">
        <v>9.699999999999999</v>
      </c>
      <c r="O54" t="n">
        <v>4.7</v>
      </c>
      <c r="P54" t="n">
        <v>13.9</v>
      </c>
      <c r="Q54" t="n">
        <v>70.3</v>
      </c>
      <c r="R54" t="inlineStr">
        <is>
          <t>-</t>
        </is>
      </c>
      <c r="S54" t="inlineStr">
        <is>
          <t>-</t>
        </is>
      </c>
      <c r="T54" t="inlineStr">
        <is>
          <t>-</t>
        </is>
      </c>
      <c r="U54" t="n">
        <v>39.4</v>
      </c>
      <c r="V54" t="n">
        <v>28.2</v>
      </c>
      <c r="W54" t="n">
        <v>26</v>
      </c>
    </row>
    <row r="55">
      <c r="A55" s="5" t="inlineStr">
        <is>
          <t>KUV (Kurs/Umsatz)</t>
        </is>
      </c>
      <c r="B55" s="5" t="inlineStr">
        <is>
          <t>PS (price/sales)</t>
        </is>
      </c>
      <c r="C55" t="n">
        <v>0.37</v>
      </c>
      <c r="D55" t="n">
        <v>0.4</v>
      </c>
      <c r="E55" t="n">
        <v>0.36</v>
      </c>
      <c r="F55" t="n">
        <v>0.51</v>
      </c>
      <c r="G55" t="n">
        <v>0.42</v>
      </c>
      <c r="H55" t="n">
        <v>0.37</v>
      </c>
      <c r="I55" t="n">
        <v>0.39</v>
      </c>
      <c r="J55" t="n">
        <v>0.32</v>
      </c>
      <c r="K55" t="n">
        <v>0.36</v>
      </c>
      <c r="L55" t="n">
        <v>0.38</v>
      </c>
      <c r="M55" t="n">
        <v>0.39</v>
      </c>
      <c r="N55" t="n">
        <v>0.4</v>
      </c>
      <c r="O55" t="n">
        <v>0.39</v>
      </c>
      <c r="P55" t="n">
        <v>0.28</v>
      </c>
      <c r="Q55" t="n">
        <v>0.22</v>
      </c>
      <c r="R55" t="n">
        <v>0.17</v>
      </c>
      <c r="S55" t="n">
        <v>0.16</v>
      </c>
      <c r="T55" t="n">
        <v>0.17</v>
      </c>
      <c r="U55" t="n">
        <v>0.5600000000000001</v>
      </c>
      <c r="V55" t="n">
        <v>0.6899999999999999</v>
      </c>
      <c r="W55" t="inlineStr">
        <is>
          <t>-</t>
        </is>
      </c>
    </row>
    <row r="56">
      <c r="A56" s="5" t="inlineStr">
        <is>
          <t>KBV (Kurs/Buchwert)</t>
        </is>
      </c>
      <c r="B56" s="5" t="inlineStr">
        <is>
          <t>PB (price/book value)</t>
        </is>
      </c>
      <c r="C56" t="n">
        <v>1.72</v>
      </c>
      <c r="D56" t="n">
        <v>1.68</v>
      </c>
      <c r="E56" t="n">
        <v>1.48</v>
      </c>
      <c r="F56" t="n">
        <v>1.57</v>
      </c>
      <c r="G56" t="n">
        <v>2.84</v>
      </c>
      <c r="H56" t="n">
        <v>2.51</v>
      </c>
      <c r="I56" t="n">
        <v>1.97</v>
      </c>
      <c r="J56" t="n">
        <v>1.76</v>
      </c>
      <c r="K56" t="n">
        <v>1.88</v>
      </c>
      <c r="L56" t="n">
        <v>1.91</v>
      </c>
      <c r="M56" t="n">
        <v>2.01</v>
      </c>
      <c r="N56" t="n">
        <v>2.21</v>
      </c>
      <c r="O56" t="n">
        <v>2.91</v>
      </c>
      <c r="P56" t="n">
        <v>2.49</v>
      </c>
      <c r="Q56" t="n">
        <v>2.12</v>
      </c>
      <c r="R56" t="n">
        <v>1.93</v>
      </c>
      <c r="S56" t="n">
        <v>1.87</v>
      </c>
      <c r="T56" t="n">
        <v>4.16</v>
      </c>
      <c r="U56" t="n">
        <v>5.48</v>
      </c>
      <c r="V56" t="n">
        <v>11.33</v>
      </c>
      <c r="W56" t="inlineStr">
        <is>
          <t>-</t>
        </is>
      </c>
    </row>
    <row r="57">
      <c r="A57" s="5" t="inlineStr">
        <is>
          <t>KCV (Kurs/Cashflow)</t>
        </is>
      </c>
      <c r="B57" s="5" t="inlineStr">
        <is>
          <t>PC (price/cashflow)</t>
        </is>
      </c>
      <c r="C57" t="n">
        <v>4.45</v>
      </c>
      <c r="D57" t="n">
        <v>5.77</v>
      </c>
      <c r="E57" t="n">
        <v>6.09</v>
      </c>
      <c r="F57" t="n">
        <v>8.81</v>
      </c>
      <c r="G57" t="n">
        <v>7.47</v>
      </c>
      <c r="H57" t="n">
        <v>6.47</v>
      </c>
      <c r="I57" t="n">
        <v>6.3</v>
      </c>
      <c r="J57" t="n">
        <v>4.99</v>
      </c>
      <c r="K57" t="n">
        <v>6.21</v>
      </c>
      <c r="L57" t="n">
        <v>5.38</v>
      </c>
      <c r="M57" t="n">
        <v>5.78</v>
      </c>
      <c r="N57" t="n">
        <v>5.93</v>
      </c>
      <c r="O57" t="n">
        <v>6.03</v>
      </c>
      <c r="P57" t="n">
        <v>6.9</v>
      </c>
      <c r="Q57" t="n">
        <v>5.19</v>
      </c>
      <c r="R57" t="n">
        <v>5.64</v>
      </c>
      <c r="S57" t="n">
        <v>4.74</v>
      </c>
      <c r="T57" t="n">
        <v>4.36</v>
      </c>
      <c r="U57" t="n">
        <v>15.35</v>
      </c>
      <c r="V57" t="n">
        <v>13.75</v>
      </c>
      <c r="W57" t="inlineStr">
        <is>
          <t>-</t>
        </is>
      </c>
    </row>
    <row r="58">
      <c r="A58" s="5" t="inlineStr">
        <is>
          <t>Dividendenrendite in %</t>
        </is>
      </c>
      <c r="B58" s="5" t="inlineStr">
        <is>
          <t>Dividend Yield in %</t>
        </is>
      </c>
      <c r="C58" t="n">
        <v>3.41</v>
      </c>
      <c r="D58" t="n">
        <v>3.17</v>
      </c>
      <c r="E58" t="n">
        <v>3.44</v>
      </c>
      <c r="F58" t="n">
        <v>2.85</v>
      </c>
      <c r="G58" t="n">
        <v>2.67</v>
      </c>
      <c r="H58" t="n">
        <v>3.25</v>
      </c>
      <c r="I58" t="n">
        <v>3.6</v>
      </c>
      <c r="J58" t="n">
        <v>4.34</v>
      </c>
      <c r="K58" t="n">
        <v>3.85</v>
      </c>
      <c r="L58" t="n">
        <v>2.94</v>
      </c>
      <c r="M58" t="n">
        <v>2.48</v>
      </c>
      <c r="N58" t="n">
        <v>2.05</v>
      </c>
      <c r="O58" t="n">
        <v>1.69</v>
      </c>
      <c r="P58" t="inlineStr">
        <is>
          <t>-</t>
        </is>
      </c>
      <c r="Q58" t="inlineStr">
        <is>
          <t>-</t>
        </is>
      </c>
      <c r="R58" t="inlineStr">
        <is>
          <t>-</t>
        </is>
      </c>
      <c r="S58" t="inlineStr">
        <is>
          <t>-</t>
        </is>
      </c>
      <c r="T58" t="n">
        <v>1.89</v>
      </c>
      <c r="U58" t="n">
        <v>2.23</v>
      </c>
      <c r="V58" t="n">
        <v>1.83</v>
      </c>
      <c r="W58" t="inlineStr">
        <is>
          <t>-</t>
        </is>
      </c>
    </row>
    <row r="59">
      <c r="A59" s="5" t="inlineStr">
        <is>
          <t>Gewinnrendite in %</t>
        </is>
      </c>
      <c r="B59" s="5" t="inlineStr">
        <is>
          <t>Return on profit in %</t>
        </is>
      </c>
      <c r="C59" t="n">
        <v>7.2</v>
      </c>
      <c r="D59" t="n">
        <v>6.8</v>
      </c>
      <c r="E59" t="n">
        <v>7.9</v>
      </c>
      <c r="F59" t="n">
        <v>4</v>
      </c>
      <c r="G59" t="n">
        <v>5.3</v>
      </c>
      <c r="H59" t="n">
        <v>4.6</v>
      </c>
      <c r="I59" t="n">
        <v>19</v>
      </c>
      <c r="J59" t="n">
        <v>7.9</v>
      </c>
      <c r="K59" t="n">
        <v>8.800000000000001</v>
      </c>
      <c r="L59" t="n">
        <v>7.4</v>
      </c>
      <c r="M59" t="n">
        <v>8.199999999999999</v>
      </c>
      <c r="N59" t="n">
        <v>10.4</v>
      </c>
      <c r="O59" t="n">
        <v>21.4</v>
      </c>
      <c r="P59" t="n">
        <v>7.2</v>
      </c>
      <c r="Q59" t="n">
        <v>1.4</v>
      </c>
      <c r="R59" t="n">
        <v>-5.4</v>
      </c>
      <c r="S59" t="n">
        <v>-0.7</v>
      </c>
      <c r="T59" t="n">
        <v>-11.5</v>
      </c>
      <c r="U59" t="n">
        <v>2.5</v>
      </c>
      <c r="V59" t="n">
        <v>3.6</v>
      </c>
      <c r="W59" t="n">
        <v>3.8</v>
      </c>
    </row>
    <row r="60">
      <c r="A60" s="5" t="inlineStr">
        <is>
          <t>Eigenkapitalrendite in %</t>
        </is>
      </c>
      <c r="B60" s="5" t="inlineStr">
        <is>
          <t>Return on Equity in %</t>
        </is>
      </c>
      <c r="C60" t="n">
        <v>12.54</v>
      </c>
      <c r="D60" t="n">
        <v>12.1</v>
      </c>
      <c r="E60" t="n">
        <v>11.98</v>
      </c>
      <c r="F60" t="n">
        <v>5.1</v>
      </c>
      <c r="G60" t="n">
        <v>15.14</v>
      </c>
      <c r="H60" t="n">
        <v>12.26</v>
      </c>
      <c r="I60" t="n">
        <v>38.91</v>
      </c>
      <c r="J60" t="n">
        <v>13.79</v>
      </c>
      <c r="K60" t="n">
        <v>17.3</v>
      </c>
      <c r="L60" t="n">
        <v>14.43</v>
      </c>
      <c r="M60" t="n">
        <v>16.43</v>
      </c>
      <c r="N60" t="n">
        <v>22.97</v>
      </c>
      <c r="O60" t="n">
        <v>76.93000000000001</v>
      </c>
      <c r="P60" t="n">
        <v>17.87</v>
      </c>
      <c r="Q60" t="n">
        <v>2.86</v>
      </c>
      <c r="R60" t="n">
        <v>-9.48</v>
      </c>
      <c r="S60" t="n">
        <v>-0.02</v>
      </c>
      <c r="T60" t="n">
        <v>-46.3</v>
      </c>
      <c r="U60" t="n">
        <v>13.65</v>
      </c>
      <c r="V60" t="n">
        <v>36.76</v>
      </c>
      <c r="W60" t="inlineStr">
        <is>
          <t>-</t>
        </is>
      </c>
    </row>
    <row r="61">
      <c r="A61" s="5" t="inlineStr">
        <is>
          <t>Umsatzrendite in %</t>
        </is>
      </c>
      <c r="B61" s="5" t="inlineStr">
        <is>
          <t>Return on sales in %</t>
        </is>
      </c>
      <c r="C61" t="n">
        <v>2.67</v>
      </c>
      <c r="D61" t="n">
        <v>2.86</v>
      </c>
      <c r="E61" t="n">
        <v>2.89</v>
      </c>
      <c r="F61" t="n">
        <v>1.67</v>
      </c>
      <c r="G61" t="n">
        <v>2.23</v>
      </c>
      <c r="H61" t="n">
        <v>1.81</v>
      </c>
      <c r="I61" t="n">
        <v>7.78</v>
      </c>
      <c r="J61" t="n">
        <v>2.52</v>
      </c>
      <c r="K61" t="n">
        <v>3.36</v>
      </c>
      <c r="L61" t="n">
        <v>2.89</v>
      </c>
      <c r="M61" t="n">
        <v>3.2</v>
      </c>
      <c r="N61" t="n">
        <v>4.18</v>
      </c>
      <c r="O61" t="n">
        <v>10.41</v>
      </c>
      <c r="P61" t="n">
        <v>2</v>
      </c>
      <c r="Q61" t="n">
        <v>0.3</v>
      </c>
      <c r="R61" t="n">
        <v>-1.68</v>
      </c>
      <c r="S61" t="inlineStr">
        <is>
          <t>-</t>
        </is>
      </c>
      <c r="T61" t="n">
        <v>-1.93</v>
      </c>
      <c r="U61" t="n">
        <v>1.38</v>
      </c>
      <c r="V61" t="n">
        <v>2.25</v>
      </c>
      <c r="W61" t="inlineStr">
        <is>
          <t>-</t>
        </is>
      </c>
    </row>
    <row r="62">
      <c r="A62" s="5" t="inlineStr">
        <is>
          <t>Gesamtkapitalrendite in %</t>
        </is>
      </c>
      <c r="B62" s="5" t="inlineStr">
        <is>
          <t>Total Return on Investment in %</t>
        </is>
      </c>
      <c r="C62" t="n">
        <v>4.68</v>
      </c>
      <c r="D62" t="n">
        <v>6.31</v>
      </c>
      <c r="E62" t="n">
        <v>6.23</v>
      </c>
      <c r="F62" t="n">
        <v>3.04</v>
      </c>
      <c r="G62" t="n">
        <v>6.84</v>
      </c>
      <c r="H62" t="n">
        <v>5.7</v>
      </c>
      <c r="I62" t="n">
        <v>18.24</v>
      </c>
      <c r="J62" t="n">
        <v>7.05</v>
      </c>
      <c r="K62" t="n">
        <v>8.42</v>
      </c>
      <c r="L62" t="n">
        <v>7.75</v>
      </c>
      <c r="M62" t="n">
        <v>8.68</v>
      </c>
      <c r="N62" t="n">
        <v>10.43</v>
      </c>
      <c r="O62" t="n">
        <v>24.17</v>
      </c>
      <c r="P62" t="n">
        <v>8.02</v>
      </c>
      <c r="Q62" t="n">
        <v>4.05</v>
      </c>
      <c r="R62" t="n">
        <v>1.7</v>
      </c>
      <c r="S62" t="n">
        <v>4.24</v>
      </c>
      <c r="T62" t="n">
        <v>-0.83</v>
      </c>
      <c r="U62" t="n">
        <v>5.84</v>
      </c>
      <c r="V62" t="n">
        <v>6.36</v>
      </c>
      <c r="W62" t="inlineStr">
        <is>
          <t>-</t>
        </is>
      </c>
    </row>
    <row r="63">
      <c r="A63" s="5" t="inlineStr">
        <is>
          <t>Return on Investment in %</t>
        </is>
      </c>
      <c r="B63" s="5" t="inlineStr">
        <is>
          <t>Return on Investment in %</t>
        </is>
      </c>
      <c r="C63" t="n">
        <v>4.26</v>
      </c>
      <c r="D63" t="n">
        <v>5.38</v>
      </c>
      <c r="E63" t="n">
        <v>5.36</v>
      </c>
      <c r="F63" t="n">
        <v>2.29</v>
      </c>
      <c r="G63" t="n">
        <v>5.36</v>
      </c>
      <c r="H63" t="n">
        <v>4.2</v>
      </c>
      <c r="I63" t="n">
        <v>16.75</v>
      </c>
      <c r="J63" t="n">
        <v>5.48</v>
      </c>
      <c r="K63" t="n">
        <v>6.79</v>
      </c>
      <c r="L63" t="n">
        <v>5.79</v>
      </c>
      <c r="M63" t="n">
        <v>6.42</v>
      </c>
      <c r="N63" t="n">
        <v>7.9</v>
      </c>
      <c r="O63" t="n">
        <v>21.02</v>
      </c>
      <c r="P63" t="n">
        <v>4.87</v>
      </c>
      <c r="Q63" t="n">
        <v>0.66</v>
      </c>
      <c r="R63" t="n">
        <v>-2.11</v>
      </c>
      <c r="S63" t="inlineStr">
        <is>
          <t>-</t>
        </is>
      </c>
      <c r="T63" t="n">
        <v>-4.88</v>
      </c>
      <c r="U63" t="n">
        <v>2.62</v>
      </c>
      <c r="V63" t="n">
        <v>3.61</v>
      </c>
      <c r="W63" t="inlineStr">
        <is>
          <t>-</t>
        </is>
      </c>
    </row>
    <row r="64">
      <c r="A64" s="5" t="inlineStr">
        <is>
          <t>Arbeitsintensität in %</t>
        </is>
      </c>
      <c r="B64" s="5" t="inlineStr">
        <is>
          <t>Work Intensity in %</t>
        </is>
      </c>
      <c r="C64" t="n">
        <v>23.07</v>
      </c>
      <c r="D64" t="n">
        <v>26.53</v>
      </c>
      <c r="E64" t="n">
        <v>29.44</v>
      </c>
      <c r="F64" t="n">
        <v>27.5</v>
      </c>
      <c r="G64" t="n">
        <v>33.12</v>
      </c>
      <c r="H64" t="n">
        <v>31.46</v>
      </c>
      <c r="I64" t="n">
        <v>41.39</v>
      </c>
      <c r="J64" t="n">
        <v>29.28</v>
      </c>
      <c r="K64" t="n">
        <v>34.67</v>
      </c>
      <c r="L64" t="n">
        <v>35.27</v>
      </c>
      <c r="M64" t="n">
        <v>36.64</v>
      </c>
      <c r="N64" t="n">
        <v>38.96</v>
      </c>
      <c r="O64" t="n">
        <v>41.79</v>
      </c>
      <c r="P64" t="n">
        <v>36.09</v>
      </c>
      <c r="Q64" t="n">
        <v>36.98</v>
      </c>
      <c r="R64" t="n">
        <v>40.34</v>
      </c>
      <c r="S64" t="n">
        <v>38.47</v>
      </c>
      <c r="T64" t="n">
        <v>31.43</v>
      </c>
      <c r="U64" t="n">
        <v>30.96</v>
      </c>
      <c r="V64" t="n">
        <v>34.81</v>
      </c>
      <c r="W64" t="inlineStr">
        <is>
          <t>-</t>
        </is>
      </c>
    </row>
    <row r="65">
      <c r="A65" s="5" t="inlineStr">
        <is>
          <t>Eigenkapitalquote in %</t>
        </is>
      </c>
      <c r="B65" s="5" t="inlineStr">
        <is>
          <t>Equity Ratio in %</t>
        </is>
      </c>
      <c r="C65" t="n">
        <v>33.94</v>
      </c>
      <c r="D65" t="n">
        <v>44.45</v>
      </c>
      <c r="E65" t="n">
        <v>44.79</v>
      </c>
      <c r="F65" t="n">
        <v>44.87</v>
      </c>
      <c r="G65" t="n">
        <v>35.4</v>
      </c>
      <c r="H65" t="n">
        <v>34.26</v>
      </c>
      <c r="I65" t="n">
        <v>43.06</v>
      </c>
      <c r="J65" t="n">
        <v>39.75</v>
      </c>
      <c r="K65" t="n">
        <v>39.23</v>
      </c>
      <c r="L65" t="n">
        <v>40.14</v>
      </c>
      <c r="M65" t="n">
        <v>39.04</v>
      </c>
      <c r="N65" t="n">
        <v>34.4</v>
      </c>
      <c r="O65" t="n">
        <v>27.32</v>
      </c>
      <c r="P65" t="n">
        <v>27.27</v>
      </c>
      <c r="Q65" t="n">
        <v>23.25</v>
      </c>
      <c r="R65" t="n">
        <v>22.22</v>
      </c>
      <c r="S65" t="n">
        <v>20.73</v>
      </c>
      <c r="T65" t="n">
        <v>10.55</v>
      </c>
      <c r="U65" t="n">
        <v>19.2</v>
      </c>
      <c r="V65" t="n">
        <v>9.83</v>
      </c>
      <c r="W65" t="inlineStr">
        <is>
          <t>-</t>
        </is>
      </c>
    </row>
    <row r="66">
      <c r="A66" s="5" t="inlineStr">
        <is>
          <t>Fremdkapitalquote in %</t>
        </is>
      </c>
      <c r="B66" s="5" t="inlineStr">
        <is>
          <t>Debt Ratio in %</t>
        </is>
      </c>
      <c r="C66" t="n">
        <v>66.06</v>
      </c>
      <c r="D66" t="n">
        <v>55.55</v>
      </c>
      <c r="E66" t="n">
        <v>55.21</v>
      </c>
      <c r="F66" t="n">
        <v>55.13</v>
      </c>
      <c r="G66" t="n">
        <v>64.59999999999999</v>
      </c>
      <c r="H66" t="n">
        <v>65.73999999999999</v>
      </c>
      <c r="I66" t="n">
        <v>56.94</v>
      </c>
      <c r="J66" t="n">
        <v>60.25</v>
      </c>
      <c r="K66" t="n">
        <v>60.77</v>
      </c>
      <c r="L66" t="n">
        <v>59.86</v>
      </c>
      <c r="M66" t="n">
        <v>60.96</v>
      </c>
      <c r="N66" t="n">
        <v>65.59999999999999</v>
      </c>
      <c r="O66" t="n">
        <v>72.68000000000001</v>
      </c>
      <c r="P66" t="n">
        <v>72.73</v>
      </c>
      <c r="Q66" t="n">
        <v>76.75</v>
      </c>
      <c r="R66" t="n">
        <v>77.78</v>
      </c>
      <c r="S66" t="n">
        <v>79.27</v>
      </c>
      <c r="T66" t="n">
        <v>89.45</v>
      </c>
      <c r="U66" t="n">
        <v>80.8</v>
      </c>
      <c r="V66" t="n">
        <v>90.17</v>
      </c>
      <c r="W66" t="inlineStr">
        <is>
          <t>-</t>
        </is>
      </c>
    </row>
    <row r="67">
      <c r="A67" s="5" t="inlineStr">
        <is>
          <t>Verschuldungsgrad in %</t>
        </is>
      </c>
      <c r="B67" s="5" t="inlineStr">
        <is>
          <t>Finance Gearing in %</t>
        </is>
      </c>
      <c r="C67" t="n">
        <v>194.61</v>
      </c>
      <c r="D67" t="n">
        <v>124.97</v>
      </c>
      <c r="E67" t="n">
        <v>123.28</v>
      </c>
      <c r="F67" t="n">
        <v>122.87</v>
      </c>
      <c r="G67" t="n">
        <v>182.46</v>
      </c>
      <c r="H67" t="n">
        <v>191.87</v>
      </c>
      <c r="I67" t="n">
        <v>132.24</v>
      </c>
      <c r="J67" t="n">
        <v>151.58</v>
      </c>
      <c r="K67" t="n">
        <v>154.89</v>
      </c>
      <c r="L67" t="n">
        <v>149.15</v>
      </c>
      <c r="M67" t="n">
        <v>156.12</v>
      </c>
      <c r="N67" t="n">
        <v>190.68</v>
      </c>
      <c r="O67" t="n">
        <v>265.98</v>
      </c>
      <c r="P67" t="n">
        <v>266.64</v>
      </c>
      <c r="Q67" t="n">
        <v>330.12</v>
      </c>
      <c r="R67" t="n">
        <v>350.11</v>
      </c>
      <c r="S67" t="n">
        <v>382.35</v>
      </c>
      <c r="T67" t="n">
        <v>848.1799999999999</v>
      </c>
      <c r="U67" t="n">
        <v>420.85</v>
      </c>
      <c r="V67" t="n">
        <v>917.37</v>
      </c>
      <c r="W67" t="inlineStr">
        <is>
          <t>-</t>
        </is>
      </c>
    </row>
    <row r="68">
      <c r="A68" s="5" t="inlineStr">
        <is>
          <t>Bruttoergebnis Marge in %</t>
        </is>
      </c>
      <c r="B68" s="5" t="inlineStr">
        <is>
          <t>Gross Profit Marge in %</t>
        </is>
      </c>
      <c r="C68" t="n">
        <v>27.26</v>
      </c>
      <c r="D68" t="n">
        <v>27</v>
      </c>
      <c r="E68" t="n">
        <v>26.66</v>
      </c>
      <c r="F68" t="n">
        <v>26.92</v>
      </c>
      <c r="G68" t="n">
        <v>27.14</v>
      </c>
      <c r="H68" t="n">
        <v>26.5</v>
      </c>
      <c r="I68" t="n">
        <v>26.62</v>
      </c>
      <c r="J68" t="n">
        <v>25.96</v>
      </c>
      <c r="K68" t="n">
        <v>26.17</v>
      </c>
      <c r="L68" t="n">
        <v>26.82</v>
      </c>
      <c r="M68" t="n">
        <v>27.17</v>
      </c>
      <c r="N68" t="n">
        <v>26.92</v>
      </c>
      <c r="O68" t="n">
        <v>25.89</v>
      </c>
      <c r="P68" t="n">
        <v>20.79</v>
      </c>
      <c r="Q68" t="n">
        <v>20.69</v>
      </c>
      <c r="R68" t="n">
        <v>20.99</v>
      </c>
      <c r="S68" t="n">
        <v>20.71</v>
      </c>
      <c r="T68" t="n">
        <v>21.47</v>
      </c>
      <c r="U68" t="n">
        <v>22.11</v>
      </c>
      <c r="V68" t="n">
        <v>23.4</v>
      </c>
    </row>
    <row r="69">
      <c r="A69" s="5" t="inlineStr">
        <is>
          <t>Kurzfristige Vermögensquote in %</t>
        </is>
      </c>
      <c r="B69" s="5" t="inlineStr">
        <is>
          <t>Current Assets Ratio in %</t>
        </is>
      </c>
      <c r="C69" t="n">
        <v>23.07</v>
      </c>
      <c r="D69" t="n">
        <v>26.53</v>
      </c>
      <c r="E69" t="n">
        <v>29.44</v>
      </c>
      <c r="F69" t="n">
        <v>27.5</v>
      </c>
      <c r="G69" t="n">
        <v>33.12</v>
      </c>
      <c r="H69" t="n">
        <v>31.46</v>
      </c>
      <c r="I69" t="n">
        <v>41.39</v>
      </c>
      <c r="J69" t="n">
        <v>29.28</v>
      </c>
      <c r="K69" t="n">
        <v>34.67</v>
      </c>
      <c r="L69" t="n">
        <v>35.27</v>
      </c>
      <c r="M69" t="n">
        <v>36.64</v>
      </c>
      <c r="N69" t="n">
        <v>38.96</v>
      </c>
      <c r="O69" t="n">
        <v>41.79</v>
      </c>
      <c r="P69" t="n">
        <v>36.09</v>
      </c>
      <c r="Q69" t="n">
        <v>36.98</v>
      </c>
      <c r="R69" t="n">
        <v>40.34</v>
      </c>
      <c r="S69" t="n">
        <v>38.47</v>
      </c>
      <c r="T69" t="n">
        <v>31.43</v>
      </c>
      <c r="U69" t="n">
        <v>30.96</v>
      </c>
      <c r="V69" t="n">
        <v>34.81</v>
      </c>
    </row>
    <row r="70">
      <c r="A70" s="5" t="inlineStr">
        <is>
          <t>Nettogewinn Marge in %</t>
        </is>
      </c>
      <c r="B70" s="5" t="inlineStr">
        <is>
          <t>Net Profit Marge in %</t>
        </is>
      </c>
      <c r="C70" t="n">
        <v>2.67</v>
      </c>
      <c r="D70" t="n">
        <v>2.86</v>
      </c>
      <c r="E70" t="n">
        <v>2.89</v>
      </c>
      <c r="F70" t="n">
        <v>1.67</v>
      </c>
      <c r="G70" t="n">
        <v>2.23</v>
      </c>
      <c r="H70" t="n">
        <v>1.81</v>
      </c>
      <c r="I70" t="n">
        <v>7.78</v>
      </c>
      <c r="J70" t="n">
        <v>2.52</v>
      </c>
      <c r="K70" t="n">
        <v>3.36</v>
      </c>
      <c r="L70" t="n">
        <v>2.89</v>
      </c>
      <c r="M70" t="n">
        <v>3.2</v>
      </c>
      <c r="N70" t="n">
        <v>4.18</v>
      </c>
      <c r="O70" t="n">
        <v>10.41</v>
      </c>
      <c r="P70" t="n">
        <v>2</v>
      </c>
      <c r="Q70" t="n">
        <v>0.3</v>
      </c>
      <c r="R70" t="n">
        <v>-0.84</v>
      </c>
      <c r="S70" t="n">
        <v>0</v>
      </c>
      <c r="T70" t="n">
        <v>-1.93</v>
      </c>
      <c r="U70" t="n">
        <v>1.38</v>
      </c>
      <c r="V70" t="n">
        <v>2.25</v>
      </c>
    </row>
    <row r="71">
      <c r="A71" s="5" t="inlineStr">
        <is>
          <t>Operative Ergebnis Marge in %</t>
        </is>
      </c>
      <c r="B71" s="5" t="inlineStr">
        <is>
          <t>EBIT Marge in %</t>
        </is>
      </c>
      <c r="C71" t="n">
        <v>4.02</v>
      </c>
      <c r="D71" t="n">
        <v>3.81</v>
      </c>
      <c r="E71" t="n">
        <v>3.54</v>
      </c>
      <c r="F71" t="n">
        <v>3.19</v>
      </c>
      <c r="G71" t="n">
        <v>3.45</v>
      </c>
      <c r="H71" t="n">
        <v>3.81</v>
      </c>
      <c r="I71" t="n">
        <v>3.8</v>
      </c>
      <c r="J71" t="n">
        <v>3.61</v>
      </c>
      <c r="K71" t="n">
        <v>4.45</v>
      </c>
      <c r="L71" t="n">
        <v>4.52</v>
      </c>
      <c r="M71" t="n">
        <v>4.64</v>
      </c>
      <c r="N71" t="n">
        <v>4.66</v>
      </c>
      <c r="O71" t="n">
        <v>4.03</v>
      </c>
      <c r="P71" t="n">
        <v>2.88</v>
      </c>
      <c r="Q71" t="n">
        <v>0.5600000000000001</v>
      </c>
      <c r="R71" t="n">
        <v>0.4</v>
      </c>
      <c r="S71" t="n">
        <v>1.28</v>
      </c>
      <c r="T71" t="n">
        <v>0.38</v>
      </c>
      <c r="U71" t="n">
        <v>3.52</v>
      </c>
      <c r="V71" t="n">
        <v>4</v>
      </c>
    </row>
    <row r="72">
      <c r="A72" s="5" t="inlineStr">
        <is>
          <t>Vermögensumsschlag in %</t>
        </is>
      </c>
      <c r="B72" s="5" t="inlineStr">
        <is>
          <t>Asset Turnover in %</t>
        </is>
      </c>
      <c r="C72" t="n">
        <v>159.7</v>
      </c>
      <c r="D72" t="n">
        <v>188.39</v>
      </c>
      <c r="E72" t="n">
        <v>185.68</v>
      </c>
      <c r="F72" t="n">
        <v>137</v>
      </c>
      <c r="G72" t="n">
        <v>240.57</v>
      </c>
      <c r="H72" t="n">
        <v>231.81</v>
      </c>
      <c r="I72" t="n">
        <v>215.39</v>
      </c>
      <c r="J72" t="n">
        <v>217.75</v>
      </c>
      <c r="K72" t="n">
        <v>202.08</v>
      </c>
      <c r="L72" t="n">
        <v>200.54</v>
      </c>
      <c r="M72" t="n">
        <v>200.42</v>
      </c>
      <c r="N72" t="n">
        <v>189.24</v>
      </c>
      <c r="O72" t="n">
        <v>201.89</v>
      </c>
      <c r="P72" t="n">
        <v>243.31</v>
      </c>
      <c r="Q72" t="n">
        <v>222.42</v>
      </c>
      <c r="R72" t="n">
        <v>251.15</v>
      </c>
      <c r="S72" t="n">
        <v>239.62</v>
      </c>
      <c r="T72" t="n">
        <v>253.39</v>
      </c>
      <c r="U72" t="n">
        <v>189.38</v>
      </c>
      <c r="V72" t="n">
        <v>160.37</v>
      </c>
    </row>
    <row r="73">
      <c r="A73" s="5" t="inlineStr">
        <is>
          <t>Langfristige Vermögensquote in %</t>
        </is>
      </c>
      <c r="B73" s="5" t="inlineStr">
        <is>
          <t>Non-Current Assets Ratio in %</t>
        </is>
      </c>
      <c r="C73" t="n">
        <v>76.93000000000001</v>
      </c>
      <c r="D73" t="n">
        <v>73.47</v>
      </c>
      <c r="E73" t="n">
        <v>70.56</v>
      </c>
      <c r="F73" t="n">
        <v>72.5</v>
      </c>
      <c r="G73" t="n">
        <v>66.88</v>
      </c>
      <c r="H73" t="n">
        <v>68.54000000000001</v>
      </c>
      <c r="I73" t="n">
        <v>58.61</v>
      </c>
      <c r="J73" t="n">
        <v>70.72</v>
      </c>
      <c r="K73" t="n">
        <v>65.33</v>
      </c>
      <c r="L73" t="n">
        <v>64.73</v>
      </c>
      <c r="M73" t="n">
        <v>63.36</v>
      </c>
      <c r="N73" t="n">
        <v>61.04</v>
      </c>
      <c r="O73" t="n">
        <v>58.21</v>
      </c>
      <c r="P73" t="n">
        <v>63.91</v>
      </c>
      <c r="Q73" t="n">
        <v>63.02</v>
      </c>
      <c r="R73" t="n">
        <v>59.66</v>
      </c>
      <c r="S73" t="n">
        <v>61.53</v>
      </c>
      <c r="T73" t="n">
        <v>68.56999999999999</v>
      </c>
      <c r="U73" t="n">
        <v>69.04000000000001</v>
      </c>
      <c r="V73" t="n">
        <v>65.19</v>
      </c>
    </row>
    <row r="74">
      <c r="A74" s="5" t="inlineStr">
        <is>
          <t>Gesamtkapitalrentabilität</t>
        </is>
      </c>
      <c r="B74" s="5" t="inlineStr">
        <is>
          <t>ROA Return on Assets in %</t>
        </is>
      </c>
      <c r="C74" t="n">
        <v>4.26</v>
      </c>
      <c r="D74" t="n">
        <v>5.38</v>
      </c>
      <c r="E74" t="n">
        <v>5.36</v>
      </c>
      <c r="F74" t="n">
        <v>2.29</v>
      </c>
      <c r="G74" t="n">
        <v>5.36</v>
      </c>
      <c r="H74" t="n">
        <v>4.2</v>
      </c>
      <c r="I74" t="n">
        <v>16.75</v>
      </c>
      <c r="J74" t="n">
        <v>5.48</v>
      </c>
      <c r="K74" t="n">
        <v>6.79</v>
      </c>
      <c r="L74" t="n">
        <v>5.79</v>
      </c>
      <c r="M74" t="n">
        <v>6.42</v>
      </c>
      <c r="N74" t="n">
        <v>7.9</v>
      </c>
      <c r="O74" t="n">
        <v>21.02</v>
      </c>
      <c r="P74" t="n">
        <v>4.87</v>
      </c>
      <c r="Q74" t="n">
        <v>0.66</v>
      </c>
      <c r="R74" t="n">
        <v>-2.11</v>
      </c>
      <c r="S74" t="n">
        <v>0</v>
      </c>
      <c r="T74" t="n">
        <v>-4.88</v>
      </c>
      <c r="U74" t="n">
        <v>2.62</v>
      </c>
      <c r="V74" t="n">
        <v>3.61</v>
      </c>
    </row>
    <row r="75">
      <c r="A75" s="5" t="inlineStr">
        <is>
          <t>Ertrag des eingesetzten Kapitals</t>
        </is>
      </c>
      <c r="B75" s="5" t="inlineStr">
        <is>
          <t>ROCE Return on Cap. Empl. in %</t>
        </is>
      </c>
      <c r="C75" t="n">
        <v>9.210000000000001</v>
      </c>
      <c r="D75" t="n">
        <v>10.27</v>
      </c>
      <c r="E75" t="n">
        <v>9.44</v>
      </c>
      <c r="F75" t="n">
        <v>6.12</v>
      </c>
      <c r="G75" t="n">
        <v>12.12</v>
      </c>
      <c r="H75" t="n">
        <v>12.92</v>
      </c>
      <c r="I75" t="n">
        <v>11.26</v>
      </c>
      <c r="J75" t="n">
        <v>11.14</v>
      </c>
      <c r="K75" t="n">
        <v>12.99</v>
      </c>
      <c r="L75" t="n">
        <v>12.56</v>
      </c>
      <c r="M75" t="n">
        <v>13.09</v>
      </c>
      <c r="N75" t="n">
        <v>12.67</v>
      </c>
      <c r="O75" t="n">
        <v>12.58</v>
      </c>
      <c r="P75" t="n">
        <v>10.24</v>
      </c>
      <c r="Q75" t="n">
        <v>1.89</v>
      </c>
      <c r="R75" t="n">
        <v>1.52</v>
      </c>
      <c r="S75" t="n">
        <v>4.54</v>
      </c>
      <c r="T75" t="n">
        <v>1.52</v>
      </c>
      <c r="U75" t="n">
        <v>9.34</v>
      </c>
      <c r="V75" t="n">
        <v>10.73</v>
      </c>
    </row>
    <row r="76">
      <c r="A76" s="5" t="inlineStr">
        <is>
          <t>Eigenkapital zu Anlagevermögen</t>
        </is>
      </c>
      <c r="B76" s="5" t="inlineStr">
        <is>
          <t>Equity to Fixed Assets in %</t>
        </is>
      </c>
      <c r="C76" t="n">
        <v>44.12</v>
      </c>
      <c r="D76" t="n">
        <v>60.5</v>
      </c>
      <c r="E76" t="n">
        <v>63.47</v>
      </c>
      <c r="F76" t="n">
        <v>61.89</v>
      </c>
      <c r="G76" t="n">
        <v>52.94</v>
      </c>
      <c r="H76" t="n">
        <v>49.99</v>
      </c>
      <c r="I76" t="n">
        <v>73.47</v>
      </c>
      <c r="J76" t="n">
        <v>56.21</v>
      </c>
      <c r="K76" t="n">
        <v>60.05</v>
      </c>
      <c r="L76" t="n">
        <v>62.01</v>
      </c>
      <c r="M76" t="n">
        <v>61.62</v>
      </c>
      <c r="N76" t="n">
        <v>56.36</v>
      </c>
      <c r="O76" t="n">
        <v>46.94</v>
      </c>
      <c r="P76" t="n">
        <v>42.68</v>
      </c>
      <c r="Q76" t="n">
        <v>36.89</v>
      </c>
      <c r="R76" t="n">
        <v>37.24</v>
      </c>
      <c r="S76" t="n">
        <v>33.69</v>
      </c>
      <c r="T76" t="n">
        <v>15.38</v>
      </c>
      <c r="U76" t="n">
        <v>27.81</v>
      </c>
      <c r="V76" t="n">
        <v>15.08</v>
      </c>
    </row>
    <row r="77">
      <c r="A77" s="5" t="inlineStr">
        <is>
          <t>Liquidität Dritten Grades</t>
        </is>
      </c>
      <c r="B77" s="5" t="inlineStr">
        <is>
          <t>Current Ratio in %</t>
        </is>
      </c>
      <c r="C77" t="n">
        <v>76.01000000000001</v>
      </c>
      <c r="D77" t="n">
        <v>88.23</v>
      </c>
      <c r="E77" t="n">
        <v>96.75</v>
      </c>
      <c r="F77" t="n">
        <v>95.95999999999999</v>
      </c>
      <c r="G77" t="n">
        <v>105.16</v>
      </c>
      <c r="H77" t="n">
        <v>99.59999999999999</v>
      </c>
      <c r="I77" t="n">
        <v>151.33</v>
      </c>
      <c r="J77" t="n">
        <v>99.75</v>
      </c>
      <c r="K77" t="n">
        <v>112.55</v>
      </c>
      <c r="L77" t="n">
        <v>126.93</v>
      </c>
      <c r="M77" t="n">
        <v>126.83</v>
      </c>
      <c r="N77" t="n">
        <v>127.98</v>
      </c>
      <c r="O77" t="n">
        <v>118.12</v>
      </c>
      <c r="P77" t="n">
        <v>114.34</v>
      </c>
      <c r="Q77" t="n">
        <v>107.5</v>
      </c>
      <c r="R77" t="n">
        <v>118.62</v>
      </c>
      <c r="S77" t="n">
        <v>118.96</v>
      </c>
      <c r="T77" t="n">
        <v>85.98</v>
      </c>
      <c r="U77" t="n">
        <v>108.62</v>
      </c>
      <c r="V77" t="n">
        <v>86.7</v>
      </c>
    </row>
    <row r="78">
      <c r="A78" s="5" t="inlineStr">
        <is>
          <t>Operativer Cashflow</t>
        </is>
      </c>
      <c r="B78" s="5" t="inlineStr">
        <is>
          <t>Operating Cashflow in M</t>
        </is>
      </c>
      <c r="C78" t="n">
        <v>4841.6</v>
      </c>
      <c r="D78" t="n">
        <v>6520.099999999999</v>
      </c>
      <c r="E78" t="n">
        <v>7478.52</v>
      </c>
      <c r="F78" t="n">
        <v>11206.32</v>
      </c>
      <c r="G78" t="n">
        <v>6113.9709</v>
      </c>
      <c r="H78" t="n">
        <v>5322.222</v>
      </c>
      <c r="I78" t="n">
        <v>6189.687</v>
      </c>
      <c r="J78" t="n">
        <v>5184.610000000001</v>
      </c>
      <c r="K78" t="n">
        <v>6582.6</v>
      </c>
      <c r="L78" t="n">
        <v>6160.099999999999</v>
      </c>
      <c r="M78" t="n">
        <v>6826.18</v>
      </c>
      <c r="N78" t="n">
        <v>6979.61</v>
      </c>
      <c r="O78" t="n">
        <v>7067.16</v>
      </c>
      <c r="P78" t="n">
        <v>10736.4</v>
      </c>
      <c r="Q78" t="n">
        <v>8070.450000000001</v>
      </c>
      <c r="R78" t="n">
        <v>8764.559999999999</v>
      </c>
      <c r="S78" t="n">
        <v>7361.22</v>
      </c>
      <c r="T78" t="n">
        <v>4059.596</v>
      </c>
      <c r="U78" t="n">
        <v>14137.35</v>
      </c>
      <c r="V78" t="n">
        <v>11347.875</v>
      </c>
    </row>
    <row r="79">
      <c r="A79" s="5" t="inlineStr">
        <is>
          <t>Aktienrückkauf</t>
        </is>
      </c>
      <c r="B79" s="5" t="inlineStr">
        <is>
          <t>Share Buyback in M</t>
        </is>
      </c>
      <c r="C79" t="n">
        <v>42</v>
      </c>
      <c r="D79" t="n">
        <v>98</v>
      </c>
      <c r="E79" t="n">
        <v>44</v>
      </c>
      <c r="F79" t="n">
        <v>-453.53</v>
      </c>
      <c r="G79" t="n">
        <v>4.129999999999995</v>
      </c>
      <c r="H79" t="n">
        <v>159.89</v>
      </c>
      <c r="I79" t="n">
        <v>56.50999999999999</v>
      </c>
      <c r="J79" t="n">
        <v>21</v>
      </c>
      <c r="K79" t="n">
        <v>85</v>
      </c>
      <c r="L79" t="n">
        <v>36</v>
      </c>
      <c r="M79" t="n">
        <v>-4</v>
      </c>
      <c r="N79" t="n">
        <v>-5</v>
      </c>
      <c r="O79" t="n">
        <v>384</v>
      </c>
      <c r="P79" t="n">
        <v>-1</v>
      </c>
      <c r="Q79" t="n">
        <v>-1</v>
      </c>
      <c r="R79" t="n">
        <v>-1</v>
      </c>
      <c r="S79" t="n">
        <v>-621.9</v>
      </c>
      <c r="T79" t="n">
        <v>-10.10000000000002</v>
      </c>
      <c r="U79" t="n">
        <v>-95.70000000000005</v>
      </c>
      <c r="V79" t="inlineStr">
        <is>
          <t>-</t>
        </is>
      </c>
    </row>
    <row r="80">
      <c r="A80" s="5" t="inlineStr">
        <is>
          <t>Umsatzwachstum 1J in %</t>
        </is>
      </c>
      <c r="B80" s="5" t="inlineStr">
        <is>
          <t>Revenue Growth 1Y in %</t>
        </is>
      </c>
      <c r="C80" t="n">
        <v>5.52</v>
      </c>
      <c r="D80" t="n">
        <v>-0.16</v>
      </c>
      <c r="E80" t="n">
        <v>26.55</v>
      </c>
      <c r="F80" t="n">
        <v>30.08</v>
      </c>
      <c r="G80" t="n">
        <v>16.56</v>
      </c>
      <c r="H80" t="n">
        <v>0.49</v>
      </c>
      <c r="I80" t="n">
        <v>-0.6899999999999999</v>
      </c>
      <c r="J80" t="n">
        <v>8.49</v>
      </c>
      <c r="K80" t="n">
        <v>2.51</v>
      </c>
      <c r="L80" t="n">
        <v>5.75</v>
      </c>
      <c r="M80" t="n">
        <v>8.56</v>
      </c>
      <c r="N80" t="n">
        <v>-8.630000000000001</v>
      </c>
      <c r="O80" t="n">
        <v>-37.26</v>
      </c>
      <c r="P80" t="n">
        <v>0.85</v>
      </c>
      <c r="Q80" t="n">
        <v>-14.43</v>
      </c>
      <c r="R80" t="n">
        <v>-7.26</v>
      </c>
      <c r="S80" t="n">
        <v>-10.55</v>
      </c>
      <c r="T80" t="n">
        <v>15.62</v>
      </c>
      <c r="U80" t="n">
        <v>32.77</v>
      </c>
      <c r="V80" t="inlineStr">
        <is>
          <t>-</t>
        </is>
      </c>
    </row>
    <row r="81">
      <c r="A81" s="5" t="inlineStr">
        <is>
          <t>Umsatzwachstum 3J in %</t>
        </is>
      </c>
      <c r="B81" s="5" t="inlineStr">
        <is>
          <t>Revenue Growth 3Y in %</t>
        </is>
      </c>
      <c r="C81" t="n">
        <v>10.64</v>
      </c>
      <c r="D81" t="n">
        <v>18.82</v>
      </c>
      <c r="E81" t="n">
        <v>24.4</v>
      </c>
      <c r="F81" t="n">
        <v>15.71</v>
      </c>
      <c r="G81" t="n">
        <v>5.45</v>
      </c>
      <c r="H81" t="n">
        <v>2.76</v>
      </c>
      <c r="I81" t="n">
        <v>3.44</v>
      </c>
      <c r="J81" t="n">
        <v>5.58</v>
      </c>
      <c r="K81" t="n">
        <v>5.61</v>
      </c>
      <c r="L81" t="n">
        <v>1.89</v>
      </c>
      <c r="M81" t="n">
        <v>-12.44</v>
      </c>
      <c r="N81" t="n">
        <v>-15.01</v>
      </c>
      <c r="O81" t="n">
        <v>-16.95</v>
      </c>
      <c r="P81" t="n">
        <v>-6.95</v>
      </c>
      <c r="Q81" t="n">
        <v>-10.75</v>
      </c>
      <c r="R81" t="n">
        <v>-0.73</v>
      </c>
      <c r="S81" t="n">
        <v>12.61</v>
      </c>
      <c r="T81" t="inlineStr">
        <is>
          <t>-</t>
        </is>
      </c>
      <c r="U81" t="inlineStr">
        <is>
          <t>-</t>
        </is>
      </c>
      <c r="V81" t="inlineStr">
        <is>
          <t>-</t>
        </is>
      </c>
    </row>
    <row r="82">
      <c r="A82" s="5" t="inlineStr">
        <is>
          <t>Umsatzwachstum 5J in %</t>
        </is>
      </c>
      <c r="B82" s="5" t="inlineStr">
        <is>
          <t>Revenue Growth 5Y in %</t>
        </is>
      </c>
      <c r="C82" t="n">
        <v>15.71</v>
      </c>
      <c r="D82" t="n">
        <v>14.7</v>
      </c>
      <c r="E82" t="n">
        <v>14.6</v>
      </c>
      <c r="F82" t="n">
        <v>10.99</v>
      </c>
      <c r="G82" t="n">
        <v>5.47</v>
      </c>
      <c r="H82" t="n">
        <v>3.31</v>
      </c>
      <c r="I82" t="n">
        <v>4.92</v>
      </c>
      <c r="J82" t="n">
        <v>3.34</v>
      </c>
      <c r="K82" t="n">
        <v>-5.81</v>
      </c>
      <c r="L82" t="n">
        <v>-6.15</v>
      </c>
      <c r="M82" t="n">
        <v>-10.18</v>
      </c>
      <c r="N82" t="n">
        <v>-13.35</v>
      </c>
      <c r="O82" t="n">
        <v>-13.73</v>
      </c>
      <c r="P82" t="n">
        <v>-3.15</v>
      </c>
      <c r="Q82" t="n">
        <v>3.23</v>
      </c>
      <c r="R82" t="inlineStr">
        <is>
          <t>-</t>
        </is>
      </c>
      <c r="S82" t="inlineStr">
        <is>
          <t>-</t>
        </is>
      </c>
      <c r="T82" t="inlineStr">
        <is>
          <t>-</t>
        </is>
      </c>
      <c r="U82" t="inlineStr">
        <is>
          <t>-</t>
        </is>
      </c>
      <c r="V82" t="inlineStr">
        <is>
          <t>-</t>
        </is>
      </c>
    </row>
    <row r="83">
      <c r="A83" s="5" t="inlineStr">
        <is>
          <t>Umsatzwachstum 10J in %</t>
        </is>
      </c>
      <c r="B83" s="5" t="inlineStr">
        <is>
          <t>Revenue Growth 10Y in %</t>
        </is>
      </c>
      <c r="C83" t="n">
        <v>9.51</v>
      </c>
      <c r="D83" t="n">
        <v>9.81</v>
      </c>
      <c r="E83" t="n">
        <v>8.970000000000001</v>
      </c>
      <c r="F83" t="n">
        <v>2.59</v>
      </c>
      <c r="G83" t="n">
        <v>-0.34</v>
      </c>
      <c r="H83" t="n">
        <v>-3.44</v>
      </c>
      <c r="I83" t="n">
        <v>-4.21</v>
      </c>
      <c r="J83" t="n">
        <v>-5.2</v>
      </c>
      <c r="K83" t="n">
        <v>-4.48</v>
      </c>
      <c r="L83" t="n">
        <v>-1.46</v>
      </c>
      <c r="M83" t="inlineStr">
        <is>
          <t>-</t>
        </is>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-1.51</v>
      </c>
      <c r="D84" t="n">
        <v>-1.32</v>
      </c>
      <c r="E84" t="n">
        <v>118.92</v>
      </c>
      <c r="F84" t="n">
        <v>-2.47</v>
      </c>
      <c r="G84" t="n">
        <v>43.27</v>
      </c>
      <c r="H84" t="n">
        <v>-76.59</v>
      </c>
      <c r="I84" t="n">
        <v>206.77</v>
      </c>
      <c r="J84" t="n">
        <v>-18.68</v>
      </c>
      <c r="K84" t="n">
        <v>19.23</v>
      </c>
      <c r="L84" t="n">
        <v>-4.59</v>
      </c>
      <c r="M84" t="n">
        <v>-16.76</v>
      </c>
      <c r="N84" t="n">
        <v>-63.36</v>
      </c>
      <c r="O84" t="n">
        <v>226.03</v>
      </c>
      <c r="P84" t="n">
        <v>575.9400000000001</v>
      </c>
      <c r="Q84" t="n">
        <v>-130.5</v>
      </c>
      <c r="R84" t="n">
        <v>43500</v>
      </c>
      <c r="S84" t="n">
        <v>-99.92</v>
      </c>
      <c r="T84" t="n">
        <v>-261.07</v>
      </c>
      <c r="U84" t="n">
        <v>-18.48</v>
      </c>
      <c r="V84" t="inlineStr">
        <is>
          <t>-</t>
        </is>
      </c>
    </row>
    <row r="85">
      <c r="A85" s="5" t="inlineStr">
        <is>
          <t>Gewinnwachstum 3J in %</t>
        </is>
      </c>
      <c r="B85" s="5" t="inlineStr">
        <is>
          <t>Earnings Growth 3Y in %</t>
        </is>
      </c>
      <c r="C85" t="n">
        <v>38.7</v>
      </c>
      <c r="D85" t="n">
        <v>38.38</v>
      </c>
      <c r="E85" t="n">
        <v>53.24</v>
      </c>
      <c r="F85" t="n">
        <v>-11.93</v>
      </c>
      <c r="G85" t="n">
        <v>57.82</v>
      </c>
      <c r="H85" t="n">
        <v>37.17</v>
      </c>
      <c r="I85" t="n">
        <v>69.11</v>
      </c>
      <c r="J85" t="n">
        <v>-1.35</v>
      </c>
      <c r="K85" t="n">
        <v>-0.71</v>
      </c>
      <c r="L85" t="n">
        <v>-28.24</v>
      </c>
      <c r="M85" t="n">
        <v>48.64</v>
      </c>
      <c r="N85" t="n">
        <v>246.2</v>
      </c>
      <c r="O85" t="n">
        <v>223.82</v>
      </c>
      <c r="P85" t="n">
        <v>14648.48</v>
      </c>
      <c r="Q85" t="n">
        <v>14423.19</v>
      </c>
      <c r="R85" t="n">
        <v>14379.67</v>
      </c>
      <c r="S85" t="n">
        <v>-126.49</v>
      </c>
      <c r="T85" t="inlineStr">
        <is>
          <t>-</t>
        </is>
      </c>
      <c r="U85" t="inlineStr">
        <is>
          <t>-</t>
        </is>
      </c>
      <c r="V85" t="inlineStr">
        <is>
          <t>-</t>
        </is>
      </c>
    </row>
    <row r="86">
      <c r="A86" s="5" t="inlineStr">
        <is>
          <t>Gewinnwachstum 5J in %</t>
        </is>
      </c>
      <c r="B86" s="5" t="inlineStr">
        <is>
          <t>Earnings Growth 5Y in %</t>
        </is>
      </c>
      <c r="C86" t="n">
        <v>31.38</v>
      </c>
      <c r="D86" t="n">
        <v>16.36</v>
      </c>
      <c r="E86" t="n">
        <v>57.98</v>
      </c>
      <c r="F86" t="n">
        <v>30.46</v>
      </c>
      <c r="G86" t="n">
        <v>34.8</v>
      </c>
      <c r="H86" t="n">
        <v>25.23</v>
      </c>
      <c r="I86" t="n">
        <v>37.19</v>
      </c>
      <c r="J86" t="n">
        <v>-16.83</v>
      </c>
      <c r="K86" t="n">
        <v>32.11</v>
      </c>
      <c r="L86" t="n">
        <v>143.45</v>
      </c>
      <c r="M86" t="n">
        <v>118.27</v>
      </c>
      <c r="N86" t="n">
        <v>8821.620000000001</v>
      </c>
      <c r="O86" t="n">
        <v>8814.309999999999</v>
      </c>
      <c r="P86" t="n">
        <v>8716.889999999999</v>
      </c>
      <c r="Q86" t="n">
        <v>8598.01</v>
      </c>
      <c r="R86" t="inlineStr">
        <is>
          <t>-</t>
        </is>
      </c>
      <c r="S86" t="inlineStr">
        <is>
          <t>-</t>
        </is>
      </c>
      <c r="T86" t="inlineStr">
        <is>
          <t>-</t>
        </is>
      </c>
      <c r="U86" t="inlineStr">
        <is>
          <t>-</t>
        </is>
      </c>
      <c r="V86" t="inlineStr">
        <is>
          <t>-</t>
        </is>
      </c>
    </row>
    <row r="87">
      <c r="A87" s="5" t="inlineStr">
        <is>
          <t>Gewinnwachstum 10J in %</t>
        </is>
      </c>
      <c r="B87" s="5" t="inlineStr">
        <is>
          <t>Earnings Growth 10Y in %</t>
        </is>
      </c>
      <c r="C87" t="n">
        <v>28.3</v>
      </c>
      <c r="D87" t="n">
        <v>26.78</v>
      </c>
      <c r="E87" t="n">
        <v>20.57</v>
      </c>
      <c r="F87" t="n">
        <v>31.29</v>
      </c>
      <c r="G87" t="n">
        <v>89.13</v>
      </c>
      <c r="H87" t="n">
        <v>71.75</v>
      </c>
      <c r="I87" t="n">
        <v>4429.41</v>
      </c>
      <c r="J87" t="n">
        <v>4398.74</v>
      </c>
      <c r="K87" t="n">
        <v>4374.5</v>
      </c>
      <c r="L87" t="n">
        <v>4370.73</v>
      </c>
      <c r="M87" t="inlineStr">
        <is>
          <t>-</t>
        </is>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0.44</v>
      </c>
      <c r="D88" t="n">
        <v>0.89</v>
      </c>
      <c r="E88" t="n">
        <v>0.22</v>
      </c>
      <c r="F88" t="n">
        <v>0.8100000000000001</v>
      </c>
      <c r="G88" t="n">
        <v>0.54</v>
      </c>
      <c r="H88" t="n">
        <v>0.86</v>
      </c>
      <c r="I88" t="n">
        <v>0.14</v>
      </c>
      <c r="J88" t="n">
        <v>-0.75</v>
      </c>
      <c r="K88" t="n">
        <v>0.35</v>
      </c>
      <c r="L88" t="n">
        <v>0.09</v>
      </c>
      <c r="M88" t="n">
        <v>0.1</v>
      </c>
      <c r="N88" t="n">
        <v>0</v>
      </c>
      <c r="O88" t="n">
        <v>0</v>
      </c>
      <c r="P88" t="n">
        <v>0</v>
      </c>
      <c r="Q88" t="n">
        <v>0.01</v>
      </c>
      <c r="R88" t="inlineStr">
        <is>
          <t>-</t>
        </is>
      </c>
      <c r="S88" t="inlineStr">
        <is>
          <t>-</t>
        </is>
      </c>
      <c r="T88" t="inlineStr">
        <is>
          <t>-</t>
        </is>
      </c>
      <c r="U88" t="inlineStr">
        <is>
          <t>-</t>
        </is>
      </c>
      <c r="V88" t="inlineStr">
        <is>
          <t>-</t>
        </is>
      </c>
    </row>
    <row r="89">
      <c r="A89" s="5" t="inlineStr">
        <is>
          <t>EBIT-Wachstum 1J in %</t>
        </is>
      </c>
      <c r="B89" s="5" t="inlineStr">
        <is>
          <t>EBIT Growth 1Y in %</t>
        </is>
      </c>
      <c r="C89" t="n">
        <v>11.15</v>
      </c>
      <c r="D89" t="n">
        <v>7.64</v>
      </c>
      <c r="E89" t="n">
        <v>40.47</v>
      </c>
      <c r="F89" t="n">
        <v>20.18</v>
      </c>
      <c r="G89" t="n">
        <v>5.44</v>
      </c>
      <c r="H89" t="n">
        <v>0.89</v>
      </c>
      <c r="I89" t="n">
        <v>4.38</v>
      </c>
      <c r="J89" t="n">
        <v>-11.88</v>
      </c>
      <c r="K89" t="n">
        <v>0.82</v>
      </c>
      <c r="L89" t="n">
        <v>3.01</v>
      </c>
      <c r="M89" t="n">
        <v>8.26</v>
      </c>
      <c r="N89" t="n">
        <v>5.64</v>
      </c>
      <c r="O89" t="n">
        <v>-12.3</v>
      </c>
      <c r="P89" t="n">
        <v>421.37</v>
      </c>
      <c r="Q89" t="n">
        <v>19.23</v>
      </c>
      <c r="R89" t="n">
        <v>-71.03</v>
      </c>
      <c r="S89" t="n">
        <v>200.42</v>
      </c>
      <c r="T89" t="n">
        <v>-87.48999999999999</v>
      </c>
      <c r="U89" t="n">
        <v>16.88</v>
      </c>
      <c r="V89" t="inlineStr">
        <is>
          <t>-</t>
        </is>
      </c>
    </row>
    <row r="90">
      <c r="A90" s="5" t="inlineStr">
        <is>
          <t>EBIT-Wachstum 3J in %</t>
        </is>
      </c>
      <c r="B90" s="5" t="inlineStr">
        <is>
          <t>EBIT Growth 3Y in %</t>
        </is>
      </c>
      <c r="C90" t="n">
        <v>19.75</v>
      </c>
      <c r="D90" t="n">
        <v>22.76</v>
      </c>
      <c r="E90" t="n">
        <v>22.03</v>
      </c>
      <c r="F90" t="n">
        <v>8.84</v>
      </c>
      <c r="G90" t="n">
        <v>3.57</v>
      </c>
      <c r="H90" t="n">
        <v>-2.2</v>
      </c>
      <c r="I90" t="n">
        <v>-2.23</v>
      </c>
      <c r="J90" t="n">
        <v>-2.68</v>
      </c>
      <c r="K90" t="n">
        <v>4.03</v>
      </c>
      <c r="L90" t="n">
        <v>5.64</v>
      </c>
      <c r="M90" t="n">
        <v>0.53</v>
      </c>
      <c r="N90" t="n">
        <v>138.24</v>
      </c>
      <c r="O90" t="n">
        <v>142.77</v>
      </c>
      <c r="P90" t="n">
        <v>123.19</v>
      </c>
      <c r="Q90" t="n">
        <v>49.54</v>
      </c>
      <c r="R90" t="n">
        <v>13.97</v>
      </c>
      <c r="S90" t="n">
        <v>43.27</v>
      </c>
      <c r="T90" t="inlineStr">
        <is>
          <t>-</t>
        </is>
      </c>
      <c r="U90" t="inlineStr">
        <is>
          <t>-</t>
        </is>
      </c>
      <c r="V90" t="inlineStr">
        <is>
          <t>-</t>
        </is>
      </c>
    </row>
    <row r="91">
      <c r="A91" s="5" t="inlineStr">
        <is>
          <t>EBIT-Wachstum 5J in %</t>
        </is>
      </c>
      <c r="B91" s="5" t="inlineStr">
        <is>
          <t>EBIT Growth 5Y in %</t>
        </is>
      </c>
      <c r="C91" t="n">
        <v>16.98</v>
      </c>
      <c r="D91" t="n">
        <v>14.92</v>
      </c>
      <c r="E91" t="n">
        <v>14.27</v>
      </c>
      <c r="F91" t="n">
        <v>3.8</v>
      </c>
      <c r="G91" t="n">
        <v>-0.07000000000000001</v>
      </c>
      <c r="H91" t="n">
        <v>-0.5600000000000001</v>
      </c>
      <c r="I91" t="n">
        <v>0.92</v>
      </c>
      <c r="J91" t="n">
        <v>1.17</v>
      </c>
      <c r="K91" t="n">
        <v>1.09</v>
      </c>
      <c r="L91" t="n">
        <v>85.2</v>
      </c>
      <c r="M91" t="n">
        <v>88.44</v>
      </c>
      <c r="N91" t="n">
        <v>72.58</v>
      </c>
      <c r="O91" t="n">
        <v>111.54</v>
      </c>
      <c r="P91" t="n">
        <v>96.5</v>
      </c>
      <c r="Q91" t="n">
        <v>15.6</v>
      </c>
      <c r="R91" t="inlineStr">
        <is>
          <t>-</t>
        </is>
      </c>
      <c r="S91" t="inlineStr">
        <is>
          <t>-</t>
        </is>
      </c>
      <c r="T91" t="inlineStr">
        <is>
          <t>-</t>
        </is>
      </c>
      <c r="U91" t="inlineStr">
        <is>
          <t>-</t>
        </is>
      </c>
      <c r="V91" t="inlineStr">
        <is>
          <t>-</t>
        </is>
      </c>
    </row>
    <row r="92">
      <c r="A92" s="5" t="inlineStr">
        <is>
          <t>EBIT-Wachstum 10J in %</t>
        </is>
      </c>
      <c r="B92" s="5" t="inlineStr">
        <is>
          <t>EBIT Growth 10Y in %</t>
        </is>
      </c>
      <c r="C92" t="n">
        <v>8.210000000000001</v>
      </c>
      <c r="D92" t="n">
        <v>7.92</v>
      </c>
      <c r="E92" t="n">
        <v>7.72</v>
      </c>
      <c r="F92" t="n">
        <v>2.44</v>
      </c>
      <c r="G92" t="n">
        <v>42.56</v>
      </c>
      <c r="H92" t="n">
        <v>43.94</v>
      </c>
      <c r="I92" t="n">
        <v>36.75</v>
      </c>
      <c r="J92" t="n">
        <v>56.35</v>
      </c>
      <c r="K92" t="n">
        <v>48.79</v>
      </c>
      <c r="L92" t="n">
        <v>50.4</v>
      </c>
      <c r="M92" t="inlineStr">
        <is>
          <t>-</t>
        </is>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-22.88</v>
      </c>
      <c r="D93" t="n">
        <v>-5.25</v>
      </c>
      <c r="E93" t="n">
        <v>-30.87</v>
      </c>
      <c r="F93" t="n">
        <v>17.94</v>
      </c>
      <c r="G93" t="n">
        <v>15.46</v>
      </c>
      <c r="H93" t="n">
        <v>2.7</v>
      </c>
      <c r="I93" t="n">
        <v>26.25</v>
      </c>
      <c r="J93" t="n">
        <v>-19.65</v>
      </c>
      <c r="K93" t="n">
        <v>15.43</v>
      </c>
      <c r="L93" t="n">
        <v>-6.92</v>
      </c>
      <c r="M93" t="n">
        <v>-2.53</v>
      </c>
      <c r="N93" t="n">
        <v>-1.66</v>
      </c>
      <c r="O93" t="n">
        <v>-12.61</v>
      </c>
      <c r="P93" t="n">
        <v>32.95</v>
      </c>
      <c r="Q93" t="n">
        <v>-7.98</v>
      </c>
      <c r="R93" t="n">
        <v>18.99</v>
      </c>
      <c r="S93" t="n">
        <v>8.720000000000001</v>
      </c>
      <c r="T93" t="n">
        <v>-71.59999999999999</v>
      </c>
      <c r="U93" t="n">
        <v>11.64</v>
      </c>
      <c r="V93" t="inlineStr">
        <is>
          <t>-</t>
        </is>
      </c>
    </row>
    <row r="94">
      <c r="A94" s="5" t="inlineStr">
        <is>
          <t>Op.Cashflow Wachstum 3J in %</t>
        </is>
      </c>
      <c r="B94" s="5" t="inlineStr">
        <is>
          <t>Op.Cashflow Wachstum 3Y in %</t>
        </is>
      </c>
      <c r="C94" t="n">
        <v>-19.67</v>
      </c>
      <c r="D94" t="n">
        <v>-6.06</v>
      </c>
      <c r="E94" t="n">
        <v>0.84</v>
      </c>
      <c r="F94" t="n">
        <v>12.03</v>
      </c>
      <c r="G94" t="n">
        <v>14.8</v>
      </c>
      <c r="H94" t="n">
        <v>3.1</v>
      </c>
      <c r="I94" t="n">
        <v>7.34</v>
      </c>
      <c r="J94" t="n">
        <v>-3.71</v>
      </c>
      <c r="K94" t="n">
        <v>1.99</v>
      </c>
      <c r="L94" t="n">
        <v>-3.7</v>
      </c>
      <c r="M94" t="n">
        <v>-5.6</v>
      </c>
      <c r="N94" t="n">
        <v>6.23</v>
      </c>
      <c r="O94" t="n">
        <v>4.12</v>
      </c>
      <c r="P94" t="n">
        <v>14.65</v>
      </c>
      <c r="Q94" t="n">
        <v>6.58</v>
      </c>
      <c r="R94" t="n">
        <v>-14.63</v>
      </c>
      <c r="S94" t="n">
        <v>-17.08</v>
      </c>
      <c r="T94" t="inlineStr">
        <is>
          <t>-</t>
        </is>
      </c>
      <c r="U94" t="inlineStr">
        <is>
          <t>-</t>
        </is>
      </c>
      <c r="V94" t="inlineStr">
        <is>
          <t>-</t>
        </is>
      </c>
    </row>
    <row r="95">
      <c r="A95" s="5" t="inlineStr">
        <is>
          <t>Op.Cashflow Wachstum 5J in %</t>
        </is>
      </c>
      <c r="B95" s="5" t="inlineStr">
        <is>
          <t>Op.Cashflow Wachstum 5Y in %</t>
        </is>
      </c>
      <c r="C95" t="n">
        <v>-5.12</v>
      </c>
      <c r="D95" t="inlineStr">
        <is>
          <t>-</t>
        </is>
      </c>
      <c r="E95" t="n">
        <v>6.3</v>
      </c>
      <c r="F95" t="n">
        <v>8.539999999999999</v>
      </c>
      <c r="G95" t="n">
        <v>8.039999999999999</v>
      </c>
      <c r="H95" t="n">
        <v>3.56</v>
      </c>
      <c r="I95" t="n">
        <v>2.52</v>
      </c>
      <c r="J95" t="n">
        <v>-3.07</v>
      </c>
      <c r="K95" t="n">
        <v>-1.66</v>
      </c>
      <c r="L95" t="n">
        <v>1.85</v>
      </c>
      <c r="M95" t="n">
        <v>1.63</v>
      </c>
      <c r="N95" t="n">
        <v>5.94</v>
      </c>
      <c r="O95" t="n">
        <v>8.01</v>
      </c>
      <c r="P95" t="n">
        <v>-3.78</v>
      </c>
      <c r="Q95" t="n">
        <v>-8.050000000000001</v>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n">
        <v>-0.78</v>
      </c>
      <c r="D96" t="n">
        <v>1.26</v>
      </c>
      <c r="E96" t="n">
        <v>1.62</v>
      </c>
      <c r="F96" t="n">
        <v>3.44</v>
      </c>
      <c r="G96" t="n">
        <v>4.94</v>
      </c>
      <c r="H96" t="n">
        <v>2.6</v>
      </c>
      <c r="I96" t="n">
        <v>4.23</v>
      </c>
      <c r="J96" t="n">
        <v>2.47</v>
      </c>
      <c r="K96" t="n">
        <v>-2.72</v>
      </c>
      <c r="L96" t="n">
        <v>-3.1</v>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-3020</v>
      </c>
      <c r="D97" t="n">
        <v>-1179</v>
      </c>
      <c r="E97" t="n">
        <v>-335</v>
      </c>
      <c r="F97" t="n">
        <v>-420</v>
      </c>
      <c r="G97" t="n">
        <v>258</v>
      </c>
      <c r="H97" t="n">
        <v>-18</v>
      </c>
      <c r="I97" t="n">
        <v>2126</v>
      </c>
      <c r="J97" t="n">
        <v>-11</v>
      </c>
      <c r="K97" t="n">
        <v>579</v>
      </c>
      <c r="L97" t="n">
        <v>1102</v>
      </c>
      <c r="M97" t="n">
        <v>1080</v>
      </c>
      <c r="N97" t="n">
        <v>1158</v>
      </c>
      <c r="O97" t="n">
        <v>894</v>
      </c>
      <c r="P97" t="n">
        <v>835</v>
      </c>
      <c r="Q97" t="n">
        <v>516</v>
      </c>
      <c r="R97" t="n">
        <v>1311</v>
      </c>
      <c r="S97" t="n">
        <v>1435</v>
      </c>
      <c r="T97" t="n">
        <v>-1268</v>
      </c>
      <c r="U97" t="n">
        <v>703</v>
      </c>
      <c r="V97" t="n">
        <v>-1359</v>
      </c>
      <c r="W97" t="inlineStr">
        <is>
          <t>-</t>
        </is>
      </c>
    </row>
  </sheetData>
  <pageMargins bottom="1" footer="0.5" header="0.5" left="0.75" right="0.75" top="1"/>
</worksheet>
</file>

<file path=xl/worksheets/sheet6.xml><?xml version="1.0" encoding="utf-8"?>
<worksheet xmlns="http://schemas.openxmlformats.org/spreadsheetml/2006/main">
  <sheetPr>
    <outlinePr summaryBelow="1" summaryRight="1"/>
    <pageSetUpPr/>
  </sheetPr>
  <dimension ref="A1:P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21"/>
    <col customWidth="1" max="14" min="14" width="20"/>
    <col customWidth="1" max="15" min="15" width="10"/>
    <col customWidth="1" max="16" min="16" width="10"/>
  </cols>
  <sheetData>
    <row r="1">
      <c r="A1" s="1" t="inlineStr">
        <is>
          <t xml:space="preserve">AKZO NOBEL N V </t>
        </is>
      </c>
      <c r="B1" s="2" t="inlineStr">
        <is>
          <t>WKN: A2PB32  ISIN: NL0013267909  US-Symbol:AKZOF  Typ: Aktie</t>
        </is>
      </c>
      <c r="C1" s="2" t="inlineStr"/>
      <c r="D1" s="2" t="inlineStr"/>
      <c r="E1" s="2" t="inlineStr"/>
      <c r="F1" s="2">
        <f>HYPERLINK("aex_Stock_Data_EUR.xlsx#INDEX!A1",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+31-20-502-7555</t>
        </is>
      </c>
      <c r="G4" t="inlineStr">
        <is>
          <t>12.02.2020</t>
        </is>
      </c>
      <c r="H4" t="inlineStr">
        <is>
          <t>Preliminary Results</t>
        </is>
      </c>
      <c r="J4" t="inlineStr">
        <is>
          <t>BlackRock</t>
        </is>
      </c>
      <c r="L4" t="inlineStr">
        <is>
          <t>4,92%</t>
        </is>
      </c>
    </row>
    <row r="5">
      <c r="A5" s="5" t="inlineStr">
        <is>
          <t>Ticker</t>
        </is>
      </c>
      <c r="B5" t="inlineStr">
        <is>
          <t>AKU1</t>
        </is>
      </c>
      <c r="C5" s="5" t="inlineStr">
        <is>
          <t>Fax</t>
        </is>
      </c>
      <c r="D5" s="5" t="inlineStr"/>
      <c r="E5" t="inlineStr">
        <is>
          <t>-</t>
        </is>
      </c>
      <c r="G5" t="inlineStr">
        <is>
          <t>10.03.2020</t>
        </is>
      </c>
      <c r="H5" t="inlineStr">
        <is>
          <t>Publication Of Annual Report</t>
        </is>
      </c>
      <c r="J5" t="inlineStr">
        <is>
          <t>Freefloat</t>
        </is>
      </c>
      <c r="L5" t="inlineStr">
        <is>
          <t>95,08%</t>
        </is>
      </c>
    </row>
    <row r="6">
      <c r="A6" s="5" t="inlineStr">
        <is>
          <t>Gelistet Seit / Listed Since</t>
        </is>
      </c>
      <c r="B6" t="inlineStr">
        <is>
          <t>-</t>
        </is>
      </c>
      <c r="C6" s="5" t="inlineStr">
        <is>
          <t>Internet</t>
        </is>
      </c>
      <c r="D6" s="5" t="inlineStr"/>
      <c r="E6" t="inlineStr">
        <is>
          <t>http://www.akzonobel.com</t>
        </is>
      </c>
      <c r="G6" t="inlineStr">
        <is>
          <t>22.04.2020</t>
        </is>
      </c>
      <c r="H6" t="inlineStr">
        <is>
          <t>Result Q1</t>
        </is>
      </c>
    </row>
    <row r="7">
      <c r="A7" s="5" t="inlineStr">
        <is>
          <t>Nominalwert / Nominal Value</t>
        </is>
      </c>
      <c r="B7" t="inlineStr">
        <is>
          <t>2,00</t>
        </is>
      </c>
      <c r="C7" s="5" t="inlineStr">
        <is>
          <t>E-Mail</t>
        </is>
      </c>
      <c r="D7" s="5" t="inlineStr"/>
      <c r="E7" t="inlineStr">
        <is>
          <t>info@akzonobel.com</t>
        </is>
      </c>
      <c r="G7" t="inlineStr">
        <is>
          <t>23.04.2020</t>
        </is>
      </c>
      <c r="H7" t="inlineStr">
        <is>
          <t>Annual General Meeting</t>
        </is>
      </c>
    </row>
    <row r="8">
      <c r="A8" s="5" t="inlineStr">
        <is>
          <t>Land / Country</t>
        </is>
      </c>
      <c r="B8" t="inlineStr">
        <is>
          <t>Niederlande</t>
        </is>
      </c>
      <c r="C8" s="5" t="inlineStr">
        <is>
          <t>Inv. Relations Telefon / Phone</t>
        </is>
      </c>
      <c r="D8" s="5" t="inlineStr"/>
      <c r="E8" t="inlineStr">
        <is>
          <t>+31-88-969-7856</t>
        </is>
      </c>
      <c r="G8" t="inlineStr">
        <is>
          <t>27.04.2020</t>
        </is>
      </c>
      <c r="H8" t="inlineStr">
        <is>
          <t>Ex Dividend</t>
        </is>
      </c>
    </row>
    <row r="9">
      <c r="A9" s="5" t="inlineStr">
        <is>
          <t>Währung / Currency</t>
        </is>
      </c>
      <c r="B9" t="inlineStr">
        <is>
          <t>EUR</t>
        </is>
      </c>
      <c r="C9" s="5" t="inlineStr">
        <is>
          <t>Inv. Relations E-Mail</t>
        </is>
      </c>
      <c r="D9" s="5" t="inlineStr"/>
      <c r="E9" t="inlineStr">
        <is>
          <t>investor.relations@akzonobel.com</t>
        </is>
      </c>
      <c r="G9" t="inlineStr">
        <is>
          <t>07.05.2020</t>
        </is>
      </c>
      <c r="H9" t="inlineStr">
        <is>
          <t>Dividend Payout</t>
        </is>
      </c>
    </row>
    <row r="10">
      <c r="A10" s="5" t="inlineStr">
        <is>
          <t>Branche / Industry</t>
        </is>
      </c>
      <c r="B10" t="inlineStr">
        <is>
          <t>Chemistry</t>
        </is>
      </c>
      <c r="C10" s="5" t="inlineStr">
        <is>
          <t>Kontaktperson / Contact Person</t>
        </is>
      </c>
      <c r="D10" s="5" t="inlineStr"/>
      <c r="E10" t="inlineStr">
        <is>
          <t>Annabelle Bastiaanse</t>
        </is>
      </c>
    </row>
    <row r="11">
      <c r="A11" s="5" t="inlineStr">
        <is>
          <t>Sektor / Sector</t>
        </is>
      </c>
      <c r="B11" t="inlineStr">
        <is>
          <t>Chemicals / Pharmaceuticals</t>
        </is>
      </c>
    </row>
    <row r="12">
      <c r="A12" s="5" t="inlineStr">
        <is>
          <t>Typ / Genre</t>
        </is>
      </c>
      <c r="B12" t="inlineStr">
        <is>
          <t>Stammaktie</t>
        </is>
      </c>
    </row>
    <row r="13">
      <c r="A13" s="5" t="inlineStr">
        <is>
          <t>Adresse / Address</t>
        </is>
      </c>
      <c r="B13" t="inlineStr">
        <is>
          <t>Akzo Nobel N.V.AkzoNobel Center, Christian Neefestraat 2  NL-1077 WW Amsterdam</t>
        </is>
      </c>
    </row>
    <row r="14">
      <c r="A14" s="5" t="inlineStr">
        <is>
          <t>Management</t>
        </is>
      </c>
      <c r="B14" t="inlineStr">
        <is>
          <t>Thierry F.J. Vanlancker, Maarten de Vries, Ruud Joosten, Marten Booisma, Isabelle Deschamps, David Prinselaar</t>
        </is>
      </c>
    </row>
    <row r="15">
      <c r="A15" s="5" t="inlineStr">
        <is>
          <t>Aufsichtsrat / Board</t>
        </is>
      </c>
      <c r="B15" t="inlineStr">
        <is>
          <t>Nils Andersen, Ben Verwaayen, Byron Grote, Dick Sluimers, Dr. Pamela Kirby, Jolanda Poots-Bijl, Michiel Jaski, Sue Clark, Patrick Thomas</t>
        </is>
      </c>
    </row>
    <row r="16">
      <c r="A16" s="5" t="inlineStr">
        <is>
          <t>Beschreibung</t>
        </is>
      </c>
      <c r="B16" t="inlineStr">
        <is>
          <t>Akzo Nobel N.V. ist eine Unternehmensgruppe, die in der Herstellung von Farben, Lacken und Spezialchemikalien international tätig ist. Die Geschäftstätigkeiten sind in die Bereiche Decorative Paints, Performance Coatings und Specialty Chemicals gegliedert. Das Segment Decorative Paints produziert Farben, Lacke, Lasuren, Klebstoffe und Bodenspachtelmasse mit Marken wie unter anderem Sikkens, Alba, Dulux und Polyfilla. Im Weiteren wird ein Sortiment von Mischanlagen, Farbkonzepten wie auch Schulungen für die Bau- und Renovierungsindustrie offeriert. Die Division Performance Coatings ist für den Bereich Hochleistungsbeschichtungen zuständig mit den Marken wie beispielsweise International®, Sikkens®, Lesonal®, Zweihorn,cromadex, LignuPro, Resicoat und Interpon®. Die umfangreiche Produktpalette beinhaltet Autolacke, Schiffslacke, Korrosionsschutzlacke für Brücken und Bauten, Flugzeuglacke, Pulverlacke, Holzlacke für Möbel und Fussböden, Spezialkunststoffe für Computer, Sportausrüstungen und Unterhaltungselektronikgeräte. Antihaftbeschichtungen für hochwertige Kochutensilien sowie Verpackungslacke und -druckfarben für Lebensmittelverpackungen, Getränkedosen, Spraydosen und Metallverschlüssen ergänzen das Sortiment. Im Dezember 2016 übernahm Akzo Nobel das BASF Industrielack-Geschäft und ist nun auch als Full-Service-Anbieter für den Schutz und die Instandhaltung von Windenergieanlagen tätig. Der Sektor Specialty Chemicals stellt Spezialchemikalien her, die als Bestandteil vieler Produkte angefangen von Speiseeis über Asphalt, Suppe und Seife bis hin zu Kunststoffen eingesetzt werden. Die Wurzeln der AkzoNobel reichen bis ins Jahr 1871 zurück, als KemaNobel in Schweden gegründet wurde. Im Jahr 1994 fusionierte Akzo mit Nobel. Heute ist die Akzo Nobel N.V. in über 80 Ländern global aktiv und einer der größten Hersteller von Lacken, Farben, Bautenanstrichmitteln und Hochleistungsbeschichtungen weltweit. Die Gesellschaft hat ihren Hauptsitz in Amsterdam, Holland. Copyright 2014 FINANCE BASE AG</t>
        </is>
      </c>
    </row>
    <row r="17">
      <c r="A17" s="5" t="inlineStr">
        <is>
          <t>Profile</t>
        </is>
      </c>
      <c r="B17" t="inlineStr">
        <is>
          <t>Akzo Nobel N.V. is a corporate group that operates internationally in the production of paints, coatings and specialty chemicals. The business activities are divided into the areas Decorative Paints, Performance Coatings and Specialty Chemicals. The Decorative Paints segment produces paints, lacquers, varnishes, adhesives and floor leveling compound with brands such as Sikkens, Alba, Dulux and Polyfilla. In addition, a range of mixing plants and color schemes as well as offers training for the construction and renovation industry. The division Performance Coatings is responsible for the high-performance coatings with brands such as International®, Sikkens, Lesonal®, Zweihorn, Cromadex, LignuPro, Resicoat and Interpon®. The extensive product range includes automotive coatings, marine coatings, anti-corrosion coatings for bridges and buildings, aircraft coatings, powder coatings, wood coatings for furniture and flooring, specialty plastics for computers, sports equipment and consumer electronics devices. Non-stick coatings for high-quality cooking utensils and packaging coatings and -printing for food packaging, beverage cans, aerosol cans and metal caps complete the range. In December 2016 the Akzo Nobel, BASF acquired the industrial coatings business and is now active as a full service provider for the protection and maintenance of wind turbines. The Specialty Chemicals sector provides specialty chemicals that are started as part of many products used by ice cream to asphalt, soup and soap to plastics. The roots of AkzoNobel to the year 1871 back, was founded as KemaNobel in Sweden. In 1994, Akzo Nobel merged with. Today, the Akzo Nobel N.V. in over 80 countries across the world and one of the largest manufacturers of paints, coatings, architectural coatings and high performance coatings worldwide. The company is headquartered in Amsterdam, Holland.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9276</v>
      </c>
      <c r="D20" t="n">
        <v>9256</v>
      </c>
      <c r="E20" t="n">
        <v>14575</v>
      </c>
      <c r="F20" t="n">
        <v>14197</v>
      </c>
      <c r="G20" t="n">
        <v>14859</v>
      </c>
      <c r="H20" t="n">
        <v>14296</v>
      </c>
      <c r="I20" t="n">
        <v>14590</v>
      </c>
      <c r="J20" t="n">
        <v>15390</v>
      </c>
      <c r="K20" t="n">
        <v>15697</v>
      </c>
      <c r="L20" t="n">
        <v>14640</v>
      </c>
      <c r="M20" t="n">
        <v>13893</v>
      </c>
      <c r="N20" t="n">
        <v>15415</v>
      </c>
      <c r="O20" t="n">
        <v>15255</v>
      </c>
      <c r="P20" t="n">
        <v>15255</v>
      </c>
    </row>
    <row r="21">
      <c r="A21" s="5" t="inlineStr">
        <is>
          <t>Bruttoergebnis vom Umsatz</t>
        </is>
      </c>
      <c r="B21" s="5" t="inlineStr">
        <is>
          <t>Gross Profit</t>
        </is>
      </c>
      <c r="C21" t="n">
        <v>3967</v>
      </c>
      <c r="D21" t="n">
        <v>3927</v>
      </c>
      <c r="E21" t="n">
        <v>9197</v>
      </c>
      <c r="F21" t="n">
        <v>6008</v>
      </c>
      <c r="G21" t="n">
        <v>6075</v>
      </c>
      <c r="H21" t="n">
        <v>5620</v>
      </c>
      <c r="I21" t="n">
        <v>5639</v>
      </c>
      <c r="J21" t="n">
        <v>5794</v>
      </c>
      <c r="K21" t="n">
        <v>6027</v>
      </c>
      <c r="L21" t="n">
        <v>5968</v>
      </c>
      <c r="M21" t="n">
        <v>5462</v>
      </c>
      <c r="N21" t="n">
        <v>5443</v>
      </c>
      <c r="O21" t="n">
        <v>5685</v>
      </c>
      <c r="P21" t="n">
        <v>5685</v>
      </c>
    </row>
    <row r="22">
      <c r="A22" s="5" t="inlineStr">
        <is>
          <t>Operatives Ergebnis (EBIT)</t>
        </is>
      </c>
      <c r="B22" s="5" t="inlineStr">
        <is>
          <t>EBIT Earning Before Interest &amp; Tax</t>
        </is>
      </c>
      <c r="C22" t="n">
        <v>841</v>
      </c>
      <c r="D22" t="n">
        <v>605</v>
      </c>
      <c r="E22" t="n">
        <v>1396</v>
      </c>
      <c r="F22" t="n">
        <v>1519</v>
      </c>
      <c r="G22" t="n">
        <v>1573</v>
      </c>
      <c r="H22" t="n">
        <v>987</v>
      </c>
      <c r="I22" t="n">
        <v>958</v>
      </c>
      <c r="J22" t="n">
        <v>-1244</v>
      </c>
      <c r="K22" t="n">
        <v>1042</v>
      </c>
      <c r="L22" t="n">
        <v>1219</v>
      </c>
      <c r="M22" t="n">
        <v>870</v>
      </c>
      <c r="N22" t="n">
        <v>-626</v>
      </c>
      <c r="O22" t="n">
        <v>979</v>
      </c>
      <c r="P22" t="n">
        <v>979</v>
      </c>
    </row>
    <row r="23">
      <c r="A23" s="5" t="inlineStr">
        <is>
          <t>Finanzergebnis</t>
        </is>
      </c>
      <c r="B23" s="5" t="inlineStr">
        <is>
          <t>Financial Result</t>
        </is>
      </c>
      <c r="C23" t="n">
        <v>-56</v>
      </c>
      <c r="D23" t="n">
        <v>-32</v>
      </c>
      <c r="E23" t="n">
        <v>-72</v>
      </c>
      <c r="F23" t="n">
        <v>-71</v>
      </c>
      <c r="G23" t="n">
        <v>-97</v>
      </c>
      <c r="H23" t="n">
        <v>-135</v>
      </c>
      <c r="I23" t="n">
        <v>-186</v>
      </c>
      <c r="J23" t="n">
        <v>-254</v>
      </c>
      <c r="K23" t="n">
        <v>-315</v>
      </c>
      <c r="L23" t="n">
        <v>-302</v>
      </c>
      <c r="M23" t="n">
        <v>-387</v>
      </c>
      <c r="N23" t="n">
        <v>-158</v>
      </c>
      <c r="O23" t="n">
        <v>-51</v>
      </c>
      <c r="P23" t="n">
        <v>-51</v>
      </c>
    </row>
    <row r="24">
      <c r="A24" s="5" t="inlineStr">
        <is>
          <t>Ergebnis vor Steuer (EBT)</t>
        </is>
      </c>
      <c r="B24" s="5" t="inlineStr">
        <is>
          <t>EBT Earning Before Tax</t>
        </is>
      </c>
      <c r="C24" t="n">
        <v>785</v>
      </c>
      <c r="D24" t="n">
        <v>573</v>
      </c>
      <c r="E24" t="n">
        <v>1324</v>
      </c>
      <c r="F24" t="n">
        <v>1448</v>
      </c>
      <c r="G24" t="n">
        <v>1476</v>
      </c>
      <c r="H24" t="n">
        <v>852</v>
      </c>
      <c r="I24" t="n">
        <v>772</v>
      </c>
      <c r="J24" t="n">
        <v>-1498</v>
      </c>
      <c r="K24" t="n">
        <v>727</v>
      </c>
      <c r="L24" t="n">
        <v>917</v>
      </c>
      <c r="M24" t="n">
        <v>483</v>
      </c>
      <c r="N24" t="n">
        <v>-784</v>
      </c>
      <c r="O24" t="n">
        <v>928</v>
      </c>
      <c r="P24" t="n">
        <v>928</v>
      </c>
    </row>
    <row r="25">
      <c r="A25" s="5" t="inlineStr">
        <is>
          <t>Ergebnis nach Steuer</t>
        </is>
      </c>
      <c r="B25" s="5" t="inlineStr">
        <is>
          <t>Earnings after tax</t>
        </is>
      </c>
      <c r="C25" t="n">
        <v>555</v>
      </c>
      <c r="D25" t="n">
        <v>455</v>
      </c>
      <c r="E25" t="n">
        <v>1627</v>
      </c>
      <c r="F25" t="n">
        <v>1054</v>
      </c>
      <c r="G25" t="n">
        <v>1060</v>
      </c>
      <c r="H25" t="n">
        <v>600</v>
      </c>
      <c r="I25" t="n">
        <v>661</v>
      </c>
      <c r="J25" t="n">
        <v>-1670</v>
      </c>
      <c r="K25" t="n">
        <v>533</v>
      </c>
      <c r="L25" t="n">
        <v>747</v>
      </c>
      <c r="M25" t="n">
        <v>355</v>
      </c>
      <c r="N25" t="n">
        <v>-1044</v>
      </c>
      <c r="O25" t="n">
        <v>664</v>
      </c>
      <c r="P25" t="n">
        <v>664</v>
      </c>
    </row>
    <row r="26">
      <c r="A26" s="5" t="inlineStr">
        <is>
          <t>Minderheitenanteil</t>
        </is>
      </c>
      <c r="B26" s="5" t="inlineStr">
        <is>
          <t>Minority Share</t>
        </is>
      </c>
      <c r="C26" t="n">
        <v>-38</v>
      </c>
      <c r="D26" t="n">
        <v>-55</v>
      </c>
      <c r="E26" t="n">
        <v>-72</v>
      </c>
      <c r="F26" t="n">
        <v>-82</v>
      </c>
      <c r="G26" t="n">
        <v>-87</v>
      </c>
      <c r="H26" t="n">
        <v>-72</v>
      </c>
      <c r="I26" t="n">
        <v>-68</v>
      </c>
      <c r="J26" t="n">
        <v>-63</v>
      </c>
      <c r="K26" t="n">
        <v>-64</v>
      </c>
      <c r="L26" t="n">
        <v>-83</v>
      </c>
      <c r="M26" t="n">
        <v>-77</v>
      </c>
      <c r="N26" t="n">
        <v>-65</v>
      </c>
      <c r="O26" t="n">
        <v>-69</v>
      </c>
      <c r="P26" t="n">
        <v>-69</v>
      </c>
    </row>
    <row r="27">
      <c r="A27" s="5" t="inlineStr">
        <is>
          <t>Jahresüberschuss/-fehlbetrag</t>
        </is>
      </c>
      <c r="B27" s="5" t="inlineStr">
        <is>
          <t>Net Profit</t>
        </is>
      </c>
      <c r="C27" t="n">
        <v>539</v>
      </c>
      <c r="D27" t="n">
        <v>6674</v>
      </c>
      <c r="E27" t="n">
        <v>832</v>
      </c>
      <c r="F27" t="n">
        <v>970</v>
      </c>
      <c r="G27" t="n">
        <v>979</v>
      </c>
      <c r="H27" t="n">
        <v>546</v>
      </c>
      <c r="I27" t="n">
        <v>724</v>
      </c>
      <c r="J27" t="n">
        <v>-2169</v>
      </c>
      <c r="K27" t="n">
        <v>477</v>
      </c>
      <c r="L27" t="n">
        <v>754</v>
      </c>
      <c r="M27" t="n">
        <v>285</v>
      </c>
      <c r="N27" t="n">
        <v>-1086</v>
      </c>
      <c r="O27" t="n">
        <v>595</v>
      </c>
      <c r="P27" t="n">
        <v>595</v>
      </c>
    </row>
    <row r="28">
      <c r="A28" s="5" t="inlineStr">
        <is>
          <t>Summe Umlaufvermögen</t>
        </is>
      </c>
      <c r="B28" s="5" t="inlineStr">
        <is>
          <t>Current Assets</t>
        </is>
      </c>
      <c r="C28" t="n">
        <v>4744</v>
      </c>
      <c r="D28" t="n">
        <v>11613</v>
      </c>
      <c r="E28" t="n">
        <v>9043</v>
      </c>
      <c r="F28" t="n">
        <v>5857</v>
      </c>
      <c r="G28" t="n">
        <v>5679</v>
      </c>
      <c r="H28" t="n">
        <v>6174</v>
      </c>
      <c r="I28" t="n">
        <v>6349</v>
      </c>
      <c r="J28" t="n">
        <v>7007</v>
      </c>
      <c r="K28" t="n">
        <v>6574</v>
      </c>
      <c r="L28" t="n">
        <v>7425</v>
      </c>
      <c r="M28" t="n">
        <v>6235</v>
      </c>
      <c r="N28" t="n">
        <v>6357</v>
      </c>
      <c r="O28" t="n">
        <v>10809</v>
      </c>
      <c r="P28" t="n">
        <v>10809</v>
      </c>
    </row>
    <row r="29">
      <c r="A29" s="5" t="inlineStr">
        <is>
          <t>Summe Anlagevermögen</t>
        </is>
      </c>
      <c r="B29" s="5" t="inlineStr">
        <is>
          <t>Fixed Assets</t>
        </is>
      </c>
      <c r="C29" t="n">
        <v>8240</v>
      </c>
      <c r="D29" t="n">
        <v>7171</v>
      </c>
      <c r="E29" t="n">
        <v>7135</v>
      </c>
      <c r="F29" t="n">
        <v>10339</v>
      </c>
      <c r="G29" t="n">
        <v>10284</v>
      </c>
      <c r="H29" t="n">
        <v>10125</v>
      </c>
      <c r="I29" t="n">
        <v>9714</v>
      </c>
      <c r="J29" t="n">
        <v>10956</v>
      </c>
      <c r="K29" t="n">
        <v>13295</v>
      </c>
      <c r="L29" t="n">
        <v>12669</v>
      </c>
      <c r="M29" t="n">
        <v>12645</v>
      </c>
      <c r="N29" t="n">
        <v>12377</v>
      </c>
      <c r="O29" t="n">
        <v>14397</v>
      </c>
      <c r="P29" t="n">
        <v>14397</v>
      </c>
    </row>
    <row r="30">
      <c r="A30" s="5" t="inlineStr">
        <is>
          <t>Summe Aktiva</t>
        </is>
      </c>
      <c r="B30" s="5" t="inlineStr">
        <is>
          <t>Total Assets</t>
        </is>
      </c>
      <c r="C30" t="n">
        <v>12984</v>
      </c>
      <c r="D30" t="n">
        <v>18784</v>
      </c>
      <c r="E30" t="n">
        <v>16178</v>
      </c>
      <c r="F30" t="n">
        <v>16196</v>
      </c>
      <c r="G30" t="n">
        <v>15963</v>
      </c>
      <c r="H30" t="n">
        <v>16299</v>
      </c>
      <c r="I30" t="n">
        <v>16063</v>
      </c>
      <c r="J30" t="n">
        <v>17963</v>
      </c>
      <c r="K30" t="n">
        <v>19869</v>
      </c>
      <c r="L30" t="n">
        <v>20094</v>
      </c>
      <c r="M30" t="n">
        <v>18880</v>
      </c>
      <c r="N30" t="n">
        <v>18734</v>
      </c>
      <c r="O30" t="n">
        <v>25206</v>
      </c>
      <c r="P30" t="n">
        <v>25206</v>
      </c>
    </row>
    <row r="31">
      <c r="A31" s="5" t="inlineStr">
        <is>
          <t>Summe kurzfristiges Fremdkapital</t>
        </is>
      </c>
      <c r="B31" s="5" t="inlineStr">
        <is>
          <t>Short-Term Debt</t>
        </is>
      </c>
      <c r="C31" t="n">
        <v>3002</v>
      </c>
      <c r="D31" t="n">
        <v>3680</v>
      </c>
      <c r="E31" t="n">
        <v>6322</v>
      </c>
      <c r="F31" t="n">
        <v>4213</v>
      </c>
      <c r="G31" t="n">
        <v>4597</v>
      </c>
      <c r="H31" t="n">
        <v>4950</v>
      </c>
      <c r="I31" t="n">
        <v>5049</v>
      </c>
      <c r="J31" t="n">
        <v>5059</v>
      </c>
      <c r="K31" t="n">
        <v>4807</v>
      </c>
      <c r="L31" t="n">
        <v>5261</v>
      </c>
      <c r="M31" t="n">
        <v>4554</v>
      </c>
      <c r="N31" t="n">
        <v>5693</v>
      </c>
      <c r="O31" t="n">
        <v>7040</v>
      </c>
      <c r="P31" t="n">
        <v>7040</v>
      </c>
    </row>
    <row r="32">
      <c r="A32" s="5" t="inlineStr">
        <is>
          <t>Summe langfristiges Fremdkapital</t>
        </is>
      </c>
      <c r="B32" s="5" t="inlineStr">
        <is>
          <t>Long-Term Debt</t>
        </is>
      </c>
      <c r="C32" t="n">
        <v>3414</v>
      </c>
      <c r="D32" t="n">
        <v>3066</v>
      </c>
      <c r="E32" t="n">
        <v>3549</v>
      </c>
      <c r="F32" t="n">
        <v>4949</v>
      </c>
      <c r="G32" t="n">
        <v>4386</v>
      </c>
      <c r="H32" t="n">
        <v>5082</v>
      </c>
      <c r="I32" t="n">
        <v>4993</v>
      </c>
      <c r="J32" t="n">
        <v>5547</v>
      </c>
      <c r="K32" t="n">
        <v>5319</v>
      </c>
      <c r="L32" t="n">
        <v>5324</v>
      </c>
      <c r="M32" t="n">
        <v>6081</v>
      </c>
      <c r="N32" t="n">
        <v>5128</v>
      </c>
      <c r="O32" t="n">
        <v>6075</v>
      </c>
      <c r="P32" t="n">
        <v>6075</v>
      </c>
    </row>
    <row r="33">
      <c r="A33" s="5" t="inlineStr">
        <is>
          <t>Summe Fremdkapital</t>
        </is>
      </c>
      <c r="B33" s="5" t="inlineStr">
        <is>
          <t>Total Liabilities</t>
        </is>
      </c>
      <c r="C33" t="n">
        <v>6416</v>
      </c>
      <c r="D33" t="n">
        <v>6746</v>
      </c>
      <c r="E33" t="n">
        <v>9871</v>
      </c>
      <c r="F33" t="n">
        <v>9162</v>
      </c>
      <c r="G33" t="n">
        <v>8983</v>
      </c>
      <c r="H33" t="n">
        <v>10032</v>
      </c>
      <c r="I33" t="n">
        <v>10042</v>
      </c>
      <c r="J33" t="n">
        <v>10606</v>
      </c>
      <c r="K33" t="n">
        <v>10126</v>
      </c>
      <c r="L33" t="n">
        <v>10585</v>
      </c>
      <c r="M33" t="n">
        <v>10635</v>
      </c>
      <c r="N33" t="n">
        <v>10821</v>
      </c>
      <c r="O33" t="n">
        <v>13115</v>
      </c>
      <c r="P33" t="n">
        <v>13115</v>
      </c>
    </row>
    <row r="34">
      <c r="A34" s="5" t="inlineStr">
        <is>
          <t>Minderheitenanteil</t>
        </is>
      </c>
      <c r="B34" s="5" t="inlineStr">
        <is>
          <t>Minority Share</t>
        </is>
      </c>
      <c r="C34" t="n">
        <v>218</v>
      </c>
      <c r="D34" t="n">
        <v>204</v>
      </c>
      <c r="E34" t="n">
        <v>442</v>
      </c>
      <c r="F34" t="n">
        <v>481</v>
      </c>
      <c r="G34" t="n">
        <v>496</v>
      </c>
      <c r="H34" t="n">
        <v>477</v>
      </c>
      <c r="I34" t="n">
        <v>427</v>
      </c>
      <c r="J34" t="n">
        <v>465</v>
      </c>
      <c r="K34" t="n">
        <v>531</v>
      </c>
      <c r="L34" t="n">
        <v>525</v>
      </c>
      <c r="M34" t="n">
        <v>470</v>
      </c>
      <c r="N34" t="n">
        <v>450</v>
      </c>
      <c r="O34" t="n">
        <v>532</v>
      </c>
      <c r="P34" t="n">
        <v>532</v>
      </c>
    </row>
    <row r="35">
      <c r="A35" s="5" t="inlineStr">
        <is>
          <t>Summe Eigenkapital</t>
        </is>
      </c>
      <c r="B35" s="5" t="inlineStr">
        <is>
          <t>Equity</t>
        </is>
      </c>
      <c r="C35" t="n">
        <v>6350</v>
      </c>
      <c r="D35" t="n">
        <v>11834</v>
      </c>
      <c r="E35" t="n">
        <v>5865</v>
      </c>
      <c r="F35" t="n">
        <v>6553</v>
      </c>
      <c r="G35" t="n">
        <v>6484</v>
      </c>
      <c r="H35" t="n">
        <v>5790</v>
      </c>
      <c r="I35" t="n">
        <v>5594</v>
      </c>
      <c r="J35" t="n">
        <v>6892</v>
      </c>
      <c r="K35" t="n">
        <v>9212</v>
      </c>
      <c r="L35" t="n">
        <v>8984</v>
      </c>
      <c r="M35" t="n">
        <v>7775</v>
      </c>
      <c r="N35" t="n">
        <v>7463</v>
      </c>
      <c r="O35" t="n">
        <v>11559</v>
      </c>
      <c r="P35" t="n">
        <v>11559</v>
      </c>
    </row>
    <row r="36">
      <c r="A36" s="5" t="inlineStr">
        <is>
          <t>Summe Passiva</t>
        </is>
      </c>
      <c r="B36" s="5" t="inlineStr">
        <is>
          <t>Liabilities &amp; Shareholder Equity</t>
        </is>
      </c>
      <c r="C36" t="n">
        <v>12984</v>
      </c>
      <c r="D36" t="n">
        <v>18784</v>
      </c>
      <c r="E36" t="n">
        <v>16178</v>
      </c>
      <c r="F36" t="n">
        <v>16196</v>
      </c>
      <c r="G36" t="n">
        <v>15963</v>
      </c>
      <c r="H36" t="n">
        <v>16299</v>
      </c>
      <c r="I36" t="n">
        <v>16063</v>
      </c>
      <c r="J36" t="n">
        <v>17963</v>
      </c>
      <c r="K36" t="n">
        <v>19869</v>
      </c>
      <c r="L36" t="n">
        <v>20094</v>
      </c>
      <c r="M36" t="n">
        <v>18880</v>
      </c>
      <c r="N36" t="n">
        <v>18734</v>
      </c>
      <c r="O36" t="n">
        <v>25206</v>
      </c>
      <c r="P36" t="n">
        <v>25206</v>
      </c>
    </row>
    <row r="37">
      <c r="A37" s="5" t="inlineStr">
        <is>
          <t>Mio.Aktien im Umlauf</t>
        </is>
      </c>
      <c r="B37" s="5" t="inlineStr">
        <is>
          <t>Million shares outstanding</t>
        </is>
      </c>
      <c r="C37" t="n">
        <v>252.62</v>
      </c>
      <c r="D37" t="n">
        <v>256.22</v>
      </c>
      <c r="E37" t="n">
        <v>252.62</v>
      </c>
      <c r="F37" t="n">
        <v>252.18</v>
      </c>
      <c r="G37" t="n">
        <v>249</v>
      </c>
      <c r="H37" t="n">
        <v>246</v>
      </c>
      <c r="I37" t="n">
        <v>242.6</v>
      </c>
      <c r="J37" t="n">
        <v>239</v>
      </c>
      <c r="K37" t="n">
        <v>234.7</v>
      </c>
      <c r="L37" t="n">
        <v>233.5</v>
      </c>
      <c r="M37" t="n">
        <v>232.3</v>
      </c>
      <c r="N37" t="n">
        <v>231.7</v>
      </c>
      <c r="O37" t="n">
        <v>262.3</v>
      </c>
      <c r="P37" t="n">
        <v>262.3</v>
      </c>
    </row>
    <row r="38">
      <c r="A38" s="5" t="inlineStr">
        <is>
          <t>Gezeichnetes Kapital (in Mio.)</t>
        </is>
      </c>
      <c r="B38" s="5" t="inlineStr">
        <is>
          <t>Subscribed Capital in M</t>
        </is>
      </c>
      <c r="C38" t="n">
        <v>100</v>
      </c>
      <c r="D38" t="n">
        <v>512.5</v>
      </c>
      <c r="E38" t="n">
        <v>505.3</v>
      </c>
      <c r="F38" t="n">
        <v>504.4</v>
      </c>
      <c r="G38" t="n">
        <v>498</v>
      </c>
      <c r="H38" t="n">
        <v>492</v>
      </c>
      <c r="I38" t="n">
        <v>485</v>
      </c>
      <c r="J38" t="n">
        <v>478</v>
      </c>
      <c r="K38" t="n">
        <v>469</v>
      </c>
      <c r="L38" t="n">
        <v>467</v>
      </c>
      <c r="M38" t="n">
        <v>465</v>
      </c>
      <c r="N38" t="n">
        <v>463</v>
      </c>
      <c r="O38" t="n">
        <v>525</v>
      </c>
      <c r="P38" t="n">
        <v>525</v>
      </c>
    </row>
    <row r="39">
      <c r="A39" s="5" t="inlineStr">
        <is>
          <t>Ergebnis je Aktie (brutto)</t>
        </is>
      </c>
      <c r="B39" s="5" t="inlineStr">
        <is>
          <t>Earnings per share</t>
        </is>
      </c>
      <c r="C39" t="n">
        <v>3.11</v>
      </c>
      <c r="D39" t="n">
        <v>2.24</v>
      </c>
      <c r="E39" t="n">
        <v>5.24</v>
      </c>
      <c r="F39" t="n">
        <v>5.74</v>
      </c>
      <c r="G39" t="n">
        <v>5.93</v>
      </c>
      <c r="H39" t="n">
        <v>3.46</v>
      </c>
      <c r="I39" t="n">
        <v>3.18</v>
      </c>
      <c r="J39" t="n">
        <v>-6.27</v>
      </c>
      <c r="K39" t="n">
        <v>3.1</v>
      </c>
      <c r="L39" t="n">
        <v>3.93</v>
      </c>
      <c r="M39" t="n">
        <v>2.08</v>
      </c>
      <c r="N39" t="n">
        <v>-3.38</v>
      </c>
      <c r="O39" t="n">
        <v>3.54</v>
      </c>
      <c r="P39" t="n">
        <v>3.54</v>
      </c>
    </row>
    <row r="40">
      <c r="A40" s="5" t="inlineStr">
        <is>
          <t>Ergebnis je Aktie (unverwässert)</t>
        </is>
      </c>
      <c r="B40" s="5" t="inlineStr">
        <is>
          <t>Basic Earnings per share</t>
        </is>
      </c>
      <c r="C40" t="n">
        <v>2.53</v>
      </c>
      <c r="D40" t="n">
        <v>26.19</v>
      </c>
      <c r="E40" t="n">
        <v>3.31</v>
      </c>
      <c r="F40" t="n">
        <v>3.87</v>
      </c>
      <c r="G40" t="n">
        <v>3.95</v>
      </c>
      <c r="H40" t="n">
        <v>2.23</v>
      </c>
      <c r="I40" t="n">
        <v>3</v>
      </c>
      <c r="J40" t="n">
        <v>-9.140000000000001</v>
      </c>
      <c r="K40" t="n">
        <v>2.04</v>
      </c>
      <c r="L40" t="n">
        <v>3.23</v>
      </c>
      <c r="M40" t="n">
        <v>1.23</v>
      </c>
      <c r="N40" t="n">
        <v>-4.47</v>
      </c>
      <c r="O40" t="n">
        <v>2.16</v>
      </c>
      <c r="P40" t="n">
        <v>2.16</v>
      </c>
    </row>
    <row r="41">
      <c r="A41" s="5" t="inlineStr">
        <is>
          <t>Ergebnis je Aktie (verwässert)</t>
        </is>
      </c>
      <c r="B41" s="5" t="inlineStr">
        <is>
          <t>Diluted Earnings per share</t>
        </is>
      </c>
      <c r="C41" t="n">
        <v>2.52</v>
      </c>
      <c r="D41" t="n">
        <v>26.07</v>
      </c>
      <c r="E41" t="n">
        <v>3.29</v>
      </c>
      <c r="F41" t="n">
        <v>3.85</v>
      </c>
      <c r="G41" t="n">
        <v>3.92</v>
      </c>
      <c r="H41" t="n">
        <v>2.22</v>
      </c>
      <c r="I41" t="n">
        <v>2.98</v>
      </c>
      <c r="J41" t="n">
        <v>-9.140000000000001</v>
      </c>
      <c r="K41" t="n">
        <v>2.02</v>
      </c>
      <c r="L41" t="n">
        <v>3.21</v>
      </c>
      <c r="M41" t="n">
        <v>1.21</v>
      </c>
      <c r="N41" t="n">
        <v>-4.45</v>
      </c>
      <c r="O41" t="n">
        <v>2.14</v>
      </c>
      <c r="P41" t="n">
        <v>2.14</v>
      </c>
    </row>
    <row r="42">
      <c r="A42" s="5" t="inlineStr">
        <is>
          <t>Dividende je Aktie</t>
        </is>
      </c>
      <c r="B42" s="5" t="inlineStr">
        <is>
          <t>Dividend per share</t>
        </is>
      </c>
      <c r="C42" t="n">
        <v>1.9</v>
      </c>
      <c r="D42" t="n">
        <v>1.8</v>
      </c>
      <c r="E42" t="n">
        <v>2.5</v>
      </c>
      <c r="F42" t="n">
        <v>1.65</v>
      </c>
      <c r="G42" t="n">
        <v>1.55</v>
      </c>
      <c r="H42" t="n">
        <v>1.45</v>
      </c>
      <c r="I42" t="n">
        <v>1.45</v>
      </c>
      <c r="J42" t="n">
        <v>1.45</v>
      </c>
      <c r="K42" t="n">
        <v>1.45</v>
      </c>
      <c r="L42" t="n">
        <v>1.4</v>
      </c>
      <c r="M42" t="n">
        <v>1.35</v>
      </c>
      <c r="N42" t="n">
        <v>1.8</v>
      </c>
      <c r="O42" t="n">
        <v>1.8</v>
      </c>
      <c r="P42" t="n">
        <v>1.8</v>
      </c>
    </row>
    <row r="43">
      <c r="A43" s="5" t="inlineStr">
        <is>
          <t>Dividendenausschüttung in Mio</t>
        </is>
      </c>
      <c r="B43" s="5" t="inlineStr">
        <is>
          <t>Dividend Payment in M</t>
        </is>
      </c>
      <c r="C43" t="inlineStr">
        <is>
          <t>-</t>
        </is>
      </c>
      <c r="D43" t="inlineStr">
        <is>
          <t>-</t>
        </is>
      </c>
      <c r="E43" t="inlineStr">
        <is>
          <t>-</t>
        </is>
      </c>
      <c r="F43" t="inlineStr">
        <is>
          <t>-</t>
        </is>
      </c>
      <c r="G43" t="inlineStr">
        <is>
          <t>-</t>
        </is>
      </c>
      <c r="H43" t="inlineStr">
        <is>
          <t>-</t>
        </is>
      </c>
      <c r="I43" t="inlineStr">
        <is>
          <t>-</t>
        </is>
      </c>
      <c r="J43" t="inlineStr">
        <is>
          <t>-</t>
        </is>
      </c>
      <c r="K43" t="inlineStr">
        <is>
          <t>-</t>
        </is>
      </c>
      <c r="L43" t="inlineStr">
        <is>
          <t>-</t>
        </is>
      </c>
      <c r="M43" t="inlineStr">
        <is>
          <t>-</t>
        </is>
      </c>
      <c r="N43" t="inlineStr">
        <is>
          <t>-</t>
        </is>
      </c>
      <c r="O43" t="inlineStr">
        <is>
          <t>-</t>
        </is>
      </c>
      <c r="P43" t="inlineStr">
        <is>
          <t>-</t>
        </is>
      </c>
    </row>
    <row r="44">
      <c r="A44" s="5" t="inlineStr">
        <is>
          <t>Umsatz je Aktie</t>
        </is>
      </c>
      <c r="B44" s="5" t="inlineStr">
        <is>
          <t>Revenue per share</t>
        </is>
      </c>
      <c r="C44" t="n">
        <v>36.72</v>
      </c>
      <c r="D44" t="n">
        <v>36.13</v>
      </c>
      <c r="E44" t="n">
        <v>57.7</v>
      </c>
      <c r="F44" t="n">
        <v>56.3</v>
      </c>
      <c r="G44" t="n">
        <v>59.67</v>
      </c>
      <c r="H44" t="n">
        <v>58.11</v>
      </c>
      <c r="I44" t="n">
        <v>60.14</v>
      </c>
      <c r="J44" t="n">
        <v>64.39</v>
      </c>
      <c r="K44" t="n">
        <v>66.88</v>
      </c>
      <c r="L44" t="n">
        <v>62.7</v>
      </c>
      <c r="M44" t="n">
        <v>59.81</v>
      </c>
      <c r="N44" t="n">
        <v>66.53</v>
      </c>
      <c r="O44" t="n">
        <v>58.16</v>
      </c>
      <c r="P44" t="n">
        <v>58.16</v>
      </c>
    </row>
    <row r="45">
      <c r="A45" s="5" t="inlineStr">
        <is>
          <t>Buchwert je Aktie</t>
        </is>
      </c>
      <c r="B45" s="5" t="inlineStr">
        <is>
          <t>Book value per share</t>
        </is>
      </c>
      <c r="C45" t="n">
        <v>25.14</v>
      </c>
      <c r="D45" t="n">
        <v>46.19</v>
      </c>
      <c r="E45" t="n">
        <v>23.22</v>
      </c>
      <c r="F45" t="n">
        <v>25.99</v>
      </c>
      <c r="G45" t="n">
        <v>26.04</v>
      </c>
      <c r="H45" t="n">
        <v>23.54</v>
      </c>
      <c r="I45" t="n">
        <v>23.06</v>
      </c>
      <c r="J45" t="n">
        <v>28.84</v>
      </c>
      <c r="K45" t="n">
        <v>39.25</v>
      </c>
      <c r="L45" t="n">
        <v>38.48</v>
      </c>
      <c r="M45" t="n">
        <v>33.47</v>
      </c>
      <c r="N45" t="n">
        <v>32.21</v>
      </c>
      <c r="O45" t="n">
        <v>44.07</v>
      </c>
      <c r="P45" t="n">
        <v>44.07</v>
      </c>
    </row>
    <row r="46">
      <c r="A46" s="5" t="inlineStr">
        <is>
          <t>Cashflow je Aktie</t>
        </is>
      </c>
      <c r="B46" s="5" t="inlineStr">
        <is>
          <t>Cashflow per share</t>
        </is>
      </c>
      <c r="C46" t="n">
        <v>0.13</v>
      </c>
      <c r="D46" t="n">
        <v>0.63</v>
      </c>
      <c r="E46" t="n">
        <v>3.84</v>
      </c>
      <c r="F46" t="n">
        <v>5.14</v>
      </c>
      <c r="G46" t="n">
        <v>4.56</v>
      </c>
      <c r="H46" t="n">
        <v>3.3</v>
      </c>
      <c r="I46" t="n">
        <v>2.95</v>
      </c>
      <c r="J46" t="n">
        <v>3.08</v>
      </c>
      <c r="K46" t="n">
        <v>1.38</v>
      </c>
      <c r="L46" t="n">
        <v>2.22</v>
      </c>
      <c r="M46" t="n">
        <v>5.34</v>
      </c>
      <c r="N46" t="n">
        <v>0.39</v>
      </c>
      <c r="O46" t="inlineStr">
        <is>
          <t>-</t>
        </is>
      </c>
      <c r="P46" t="inlineStr">
        <is>
          <t>-</t>
        </is>
      </c>
    </row>
    <row r="47">
      <c r="A47" s="5" t="inlineStr">
        <is>
          <t>Bilanzsumme je Aktie</t>
        </is>
      </c>
      <c r="B47" s="5" t="inlineStr">
        <is>
          <t>Total assets per share</t>
        </is>
      </c>
      <c r="C47" t="n">
        <v>51.4</v>
      </c>
      <c r="D47" t="n">
        <v>73.31</v>
      </c>
      <c r="E47" t="n">
        <v>64.04000000000001</v>
      </c>
      <c r="F47" t="n">
        <v>64.22</v>
      </c>
      <c r="G47" t="n">
        <v>64.11</v>
      </c>
      <c r="H47" t="n">
        <v>66.26000000000001</v>
      </c>
      <c r="I47" t="n">
        <v>66.20999999999999</v>
      </c>
      <c r="J47" t="n">
        <v>75.16</v>
      </c>
      <c r="K47" t="n">
        <v>84.66</v>
      </c>
      <c r="L47" t="n">
        <v>86.06</v>
      </c>
      <c r="M47" t="n">
        <v>81.27</v>
      </c>
      <c r="N47" t="n">
        <v>80.84999999999999</v>
      </c>
      <c r="O47" t="n">
        <v>96.09999999999999</v>
      </c>
      <c r="P47" t="n">
        <v>96.09999999999999</v>
      </c>
    </row>
    <row r="48">
      <c r="A48" s="5" t="inlineStr">
        <is>
          <t>Personal am Ende des Jahres</t>
        </is>
      </c>
      <c r="B48" s="5" t="inlineStr">
        <is>
          <t>Staff at the end of year</t>
        </is>
      </c>
      <c r="C48" t="n">
        <v>33800</v>
      </c>
      <c r="D48" t="n">
        <v>34500</v>
      </c>
      <c r="E48" t="n">
        <v>35700</v>
      </c>
      <c r="F48" t="n">
        <v>46000</v>
      </c>
      <c r="G48" t="n">
        <v>46100</v>
      </c>
      <c r="H48" t="n">
        <v>47200</v>
      </c>
      <c r="I48" t="n">
        <v>49561</v>
      </c>
      <c r="J48" t="n">
        <v>55272</v>
      </c>
      <c r="K48" t="n">
        <v>57240</v>
      </c>
      <c r="L48" t="n">
        <v>55590</v>
      </c>
      <c r="M48" t="n">
        <v>57060</v>
      </c>
      <c r="N48" t="n">
        <v>61300</v>
      </c>
      <c r="O48" t="n">
        <v>43000</v>
      </c>
      <c r="P48" t="n">
        <v>43000</v>
      </c>
    </row>
    <row r="49">
      <c r="A49" s="5" t="inlineStr">
        <is>
          <t>Personalaufwand in Mio. EUR</t>
        </is>
      </c>
      <c r="B49" s="5" t="inlineStr">
        <is>
          <t>Personnel expenses in M</t>
        </is>
      </c>
      <c r="C49" t="n">
        <v>1875</v>
      </c>
      <c r="D49" t="n">
        <v>1976</v>
      </c>
      <c r="E49" t="n">
        <v>1935</v>
      </c>
      <c r="F49" t="n">
        <v>2682</v>
      </c>
      <c r="G49" t="n">
        <v>2728</v>
      </c>
      <c r="H49" t="n">
        <v>2824</v>
      </c>
      <c r="I49" t="n">
        <v>2950</v>
      </c>
      <c r="J49" t="n">
        <v>3064</v>
      </c>
      <c r="K49" t="n">
        <v>3081</v>
      </c>
      <c r="L49" t="n">
        <v>2980</v>
      </c>
      <c r="M49" t="n">
        <v>2944</v>
      </c>
      <c r="N49" t="n">
        <v>3022</v>
      </c>
      <c r="O49" t="n">
        <v>2215</v>
      </c>
      <c r="P49" t="n">
        <v>2215</v>
      </c>
    </row>
    <row r="50">
      <c r="A50" s="5" t="inlineStr">
        <is>
          <t>Aufwand je Mitarbeiter in EUR</t>
        </is>
      </c>
      <c r="B50" s="5" t="inlineStr">
        <is>
          <t>Effort per employee</t>
        </is>
      </c>
      <c r="C50" t="n">
        <v>55473</v>
      </c>
      <c r="D50" t="n">
        <v>57275</v>
      </c>
      <c r="E50" t="n">
        <v>54202</v>
      </c>
      <c r="F50" t="n">
        <v>58304</v>
      </c>
      <c r="G50" t="n">
        <v>59176</v>
      </c>
      <c r="H50" t="n">
        <v>59831</v>
      </c>
      <c r="I50" t="n">
        <v>59523</v>
      </c>
      <c r="J50" t="n">
        <v>55435</v>
      </c>
      <c r="K50" t="n">
        <v>53826</v>
      </c>
      <c r="L50" t="n">
        <v>53607</v>
      </c>
      <c r="M50" t="n">
        <v>51595</v>
      </c>
      <c r="N50" t="n">
        <v>49299</v>
      </c>
      <c r="O50" t="n">
        <v>51512</v>
      </c>
      <c r="P50" t="n">
        <v>51512</v>
      </c>
    </row>
    <row r="51">
      <c r="A51" s="5" t="inlineStr">
        <is>
          <t>Umsatz je Mitarbeiter in EUR</t>
        </is>
      </c>
      <c r="B51" s="5" t="inlineStr">
        <is>
          <t>Turnover per employee</t>
        </is>
      </c>
      <c r="C51" t="n">
        <v>274438</v>
      </c>
      <c r="D51" t="n">
        <v>268290</v>
      </c>
      <c r="E51" t="n">
        <v>408263</v>
      </c>
      <c r="F51" t="n">
        <v>308630</v>
      </c>
      <c r="G51" t="n">
        <v>322321</v>
      </c>
      <c r="H51" t="n">
        <v>302881</v>
      </c>
      <c r="I51" t="n">
        <v>294385</v>
      </c>
      <c r="J51" t="n">
        <v>278441</v>
      </c>
      <c r="K51" t="n">
        <v>274231</v>
      </c>
      <c r="L51" t="n">
        <v>263357</v>
      </c>
      <c r="M51" t="n">
        <v>243481</v>
      </c>
      <c r="N51" t="n">
        <v>251468</v>
      </c>
      <c r="O51" t="n">
        <v>354767</v>
      </c>
      <c r="P51" t="n">
        <v>354767</v>
      </c>
    </row>
    <row r="52">
      <c r="A52" s="5" t="inlineStr">
        <is>
          <t>Bruttoergebnis je Mitarbeiter in EUR</t>
        </is>
      </c>
      <c r="B52" s="5" t="inlineStr">
        <is>
          <t>Gross Profit per employee</t>
        </is>
      </c>
      <c r="C52" t="n">
        <v>117367</v>
      </c>
      <c r="D52" t="n">
        <v>113826</v>
      </c>
      <c r="E52" t="n">
        <v>257619</v>
      </c>
      <c r="F52" t="n">
        <v>130609</v>
      </c>
      <c r="G52" t="n">
        <v>131779</v>
      </c>
      <c r="H52" t="n">
        <v>119068</v>
      </c>
      <c r="I52" t="n">
        <v>113779</v>
      </c>
      <c r="J52" t="n">
        <v>104827</v>
      </c>
      <c r="K52" t="n">
        <v>105294</v>
      </c>
      <c r="L52" t="n">
        <v>107357</v>
      </c>
      <c r="M52" t="n">
        <v>95724</v>
      </c>
      <c r="N52" t="n">
        <v>88793</v>
      </c>
      <c r="O52" t="n">
        <v>132209</v>
      </c>
      <c r="P52" t="n">
        <v>132209</v>
      </c>
    </row>
    <row r="53">
      <c r="A53" s="5" t="inlineStr">
        <is>
          <t>Gewinn je Mitarbeiter in EUR</t>
        </is>
      </c>
      <c r="B53" s="5" t="inlineStr">
        <is>
          <t>Earnings per employee</t>
        </is>
      </c>
      <c r="C53" t="n">
        <v>15947</v>
      </c>
      <c r="D53" t="n">
        <v>193449</v>
      </c>
      <c r="E53" t="n">
        <v>23305</v>
      </c>
      <c r="F53" t="n">
        <v>21087</v>
      </c>
      <c r="G53" t="n">
        <v>21236</v>
      </c>
      <c r="H53" t="n">
        <v>11568</v>
      </c>
      <c r="I53" t="n">
        <v>14608</v>
      </c>
      <c r="J53" t="n">
        <v>-39242</v>
      </c>
      <c r="K53" t="n">
        <v>8333</v>
      </c>
      <c r="L53" t="n">
        <v>13564</v>
      </c>
      <c r="M53" t="n">
        <v>4995</v>
      </c>
      <c r="N53" t="n">
        <v>-17716</v>
      </c>
      <c r="O53" t="n">
        <v>13837</v>
      </c>
      <c r="P53" t="n">
        <v>13837</v>
      </c>
    </row>
    <row r="54">
      <c r="A54" s="5" t="inlineStr">
        <is>
          <t>KGV (Kurs/Gewinn)</t>
        </is>
      </c>
      <c r="B54" s="5" t="inlineStr">
        <is>
          <t>PE (price/earnings)</t>
        </is>
      </c>
      <c r="C54" t="n">
        <v>35.8</v>
      </c>
      <c r="D54" t="n">
        <v>3</v>
      </c>
      <c r="E54" t="n">
        <v>22.1</v>
      </c>
      <c r="F54" t="n">
        <v>15.3</v>
      </c>
      <c r="G54" t="n">
        <v>15.6</v>
      </c>
      <c r="H54" t="n">
        <v>25.9</v>
      </c>
      <c r="I54" t="n">
        <v>18.8</v>
      </c>
      <c r="J54" t="inlineStr">
        <is>
          <t>-</t>
        </is>
      </c>
      <c r="K54" t="n">
        <v>18.3</v>
      </c>
      <c r="L54" t="n">
        <v>14.4</v>
      </c>
      <c r="M54" t="n">
        <v>37.7</v>
      </c>
      <c r="N54" t="inlineStr">
        <is>
          <t>-</t>
        </is>
      </c>
      <c r="O54" t="n">
        <v>25.4</v>
      </c>
      <c r="P54" t="n">
        <v>25.4</v>
      </c>
    </row>
    <row r="55">
      <c r="A55" s="5" t="inlineStr">
        <is>
          <t>KUV (Kurs/Umsatz)</t>
        </is>
      </c>
      <c r="B55" s="5" t="inlineStr">
        <is>
          <t>PS (price/sales)</t>
        </is>
      </c>
      <c r="C55" t="n">
        <v>2.47</v>
      </c>
      <c r="D55" t="n">
        <v>2.19</v>
      </c>
      <c r="E55" t="n">
        <v>1.27</v>
      </c>
      <c r="F55" t="n">
        <v>1.05</v>
      </c>
      <c r="G55" t="n">
        <v>1.03</v>
      </c>
      <c r="H55" t="n">
        <v>0.99</v>
      </c>
      <c r="I55" t="n">
        <v>0.9399999999999999</v>
      </c>
      <c r="J55" t="n">
        <v>0.77</v>
      </c>
      <c r="K55" t="n">
        <v>0.5600000000000001</v>
      </c>
      <c r="L55" t="n">
        <v>0.74</v>
      </c>
      <c r="M55" t="n">
        <v>0.78</v>
      </c>
      <c r="N55" t="n">
        <v>0.44</v>
      </c>
      <c r="O55" t="n">
        <v>0.9399999999999999</v>
      </c>
      <c r="P55" t="n">
        <v>0.9399999999999999</v>
      </c>
    </row>
    <row r="56">
      <c r="A56" s="5" t="inlineStr">
        <is>
          <t>KBV (Kurs/Buchwert)</t>
        </is>
      </c>
      <c r="B56" s="5" t="inlineStr">
        <is>
          <t>PB (price/book value)</t>
        </is>
      </c>
      <c r="C56" t="n">
        <v>3.61</v>
      </c>
      <c r="D56" t="n">
        <v>1.71</v>
      </c>
      <c r="E56" t="n">
        <v>3.15</v>
      </c>
      <c r="F56" t="n">
        <v>2.29</v>
      </c>
      <c r="G56" t="n">
        <v>2.37</v>
      </c>
      <c r="H56" t="n">
        <v>2.45</v>
      </c>
      <c r="I56" t="n">
        <v>2.44</v>
      </c>
      <c r="J56" t="n">
        <v>1.72</v>
      </c>
      <c r="K56" t="n">
        <v>0.95</v>
      </c>
      <c r="L56" t="n">
        <v>1.21</v>
      </c>
      <c r="M56" t="n">
        <v>1.39</v>
      </c>
      <c r="N56" t="n">
        <v>0.91</v>
      </c>
      <c r="O56" t="n">
        <v>1.24</v>
      </c>
      <c r="P56" t="n">
        <v>1.24</v>
      </c>
    </row>
    <row r="57">
      <c r="A57" s="5" t="inlineStr">
        <is>
          <t>KCV (Kurs/Cashflow)</t>
        </is>
      </c>
      <c r="B57" s="5" t="inlineStr">
        <is>
          <t>PC (price/cashflow)</t>
        </is>
      </c>
      <c r="C57" t="n">
        <v>693.87</v>
      </c>
      <c r="D57" t="n">
        <v>125.26</v>
      </c>
      <c r="E57" t="n">
        <v>19.04</v>
      </c>
      <c r="F57" t="n">
        <v>11.55</v>
      </c>
      <c r="G57" t="n">
        <v>13.52</v>
      </c>
      <c r="H57" t="n">
        <v>17.49</v>
      </c>
      <c r="I57" t="n">
        <v>19.09</v>
      </c>
      <c r="J57" t="n">
        <v>16.13</v>
      </c>
      <c r="K57" t="n">
        <v>26.98</v>
      </c>
      <c r="L57" t="n">
        <v>20.92</v>
      </c>
      <c r="M57" t="n">
        <v>8.69</v>
      </c>
      <c r="N57" t="n">
        <v>74.95999999999999</v>
      </c>
      <c r="O57" t="inlineStr">
        <is>
          <t>-</t>
        </is>
      </c>
      <c r="P57" t="inlineStr">
        <is>
          <t>-</t>
        </is>
      </c>
    </row>
    <row r="58">
      <c r="A58" s="5" t="inlineStr">
        <is>
          <t>Dividendenrendite in %</t>
        </is>
      </c>
      <c r="B58" s="5" t="inlineStr">
        <is>
          <t>Dividend Yield in %</t>
        </is>
      </c>
      <c r="C58" t="n">
        <v>2.1</v>
      </c>
      <c r="D58" t="n">
        <v>2.27</v>
      </c>
      <c r="E58" t="n">
        <v>3.42</v>
      </c>
      <c r="F58" t="n">
        <v>2.78</v>
      </c>
      <c r="G58" t="n">
        <v>2.51</v>
      </c>
      <c r="H58" t="n">
        <v>2.52</v>
      </c>
      <c r="I58" t="n">
        <v>2.57</v>
      </c>
      <c r="J58" t="n">
        <v>2.92</v>
      </c>
      <c r="K58" t="n">
        <v>3.88</v>
      </c>
      <c r="L58" t="n">
        <v>3.01</v>
      </c>
      <c r="M58" t="n">
        <v>2.91</v>
      </c>
      <c r="N58" t="n">
        <v>6.11</v>
      </c>
      <c r="O58" t="n">
        <v>3.29</v>
      </c>
      <c r="P58" t="n">
        <v>3.29</v>
      </c>
    </row>
    <row r="59">
      <c r="A59" s="5" t="inlineStr">
        <is>
          <t>Gewinnrendite in %</t>
        </is>
      </c>
      <c r="B59" s="5" t="inlineStr">
        <is>
          <t>Return on profit in %</t>
        </is>
      </c>
      <c r="C59" t="n">
        <v>2.8</v>
      </c>
      <c r="D59" t="n">
        <v>33.1</v>
      </c>
      <c r="E59" t="n">
        <v>4.5</v>
      </c>
      <c r="F59" t="n">
        <v>6.5</v>
      </c>
      <c r="G59" t="n">
        <v>6.4</v>
      </c>
      <c r="H59" t="n">
        <v>3.9</v>
      </c>
      <c r="I59" t="n">
        <v>5.3</v>
      </c>
      <c r="J59" t="n">
        <v>-18.4</v>
      </c>
      <c r="K59" t="n">
        <v>5.5</v>
      </c>
      <c r="L59" t="n">
        <v>6.9</v>
      </c>
      <c r="M59" t="n">
        <v>2.7</v>
      </c>
      <c r="N59" t="n">
        <v>-15.2</v>
      </c>
      <c r="O59" t="n">
        <v>3.9</v>
      </c>
      <c r="P59" t="n">
        <v>3.9</v>
      </c>
    </row>
    <row r="60">
      <c r="A60" s="5" t="inlineStr">
        <is>
          <t>Eigenkapitalrendite in %</t>
        </is>
      </c>
      <c r="B60" s="5" t="inlineStr">
        <is>
          <t>Return on Equity in %</t>
        </is>
      </c>
      <c r="C60" t="n">
        <v>8.49</v>
      </c>
      <c r="D60" t="n">
        <v>56.4</v>
      </c>
      <c r="E60" t="n">
        <v>14.19</v>
      </c>
      <c r="F60" t="n">
        <v>14.8</v>
      </c>
      <c r="G60" t="n">
        <v>15.1</v>
      </c>
      <c r="H60" t="n">
        <v>9.43</v>
      </c>
      <c r="I60" t="n">
        <v>12.94</v>
      </c>
      <c r="J60" t="n">
        <v>-31.47</v>
      </c>
      <c r="K60" t="n">
        <v>5.18</v>
      </c>
      <c r="L60" t="n">
        <v>8.390000000000001</v>
      </c>
      <c r="M60" t="n">
        <v>3.67</v>
      </c>
      <c r="N60" t="n">
        <v>-14.55</v>
      </c>
      <c r="O60" t="n">
        <v>5.15</v>
      </c>
      <c r="P60" t="n">
        <v>5.15</v>
      </c>
    </row>
    <row r="61">
      <c r="A61" s="5" t="inlineStr">
        <is>
          <t>Umsatzrendite in %</t>
        </is>
      </c>
      <c r="B61" s="5" t="inlineStr">
        <is>
          <t>Return on sales in %</t>
        </is>
      </c>
      <c r="C61" t="n">
        <v>5.81</v>
      </c>
      <c r="D61" t="n">
        <v>72.09999999999999</v>
      </c>
      <c r="E61" t="n">
        <v>5.71</v>
      </c>
      <c r="F61" t="n">
        <v>6.83</v>
      </c>
      <c r="G61" t="n">
        <v>6.59</v>
      </c>
      <c r="H61" t="n">
        <v>3.82</v>
      </c>
      <c r="I61" t="n">
        <v>4.96</v>
      </c>
      <c r="J61" t="n">
        <v>-14.09</v>
      </c>
      <c r="K61" t="n">
        <v>3.04</v>
      </c>
      <c r="L61" t="n">
        <v>5.15</v>
      </c>
      <c r="M61" t="n">
        <v>2.05</v>
      </c>
      <c r="N61" t="n">
        <v>-7.05</v>
      </c>
      <c r="O61" t="n">
        <v>3.9</v>
      </c>
      <c r="P61" t="n">
        <v>3.9</v>
      </c>
    </row>
    <row r="62">
      <c r="A62" s="5" t="inlineStr">
        <is>
          <t>Gesamtkapitalrendite in %</t>
        </is>
      </c>
      <c r="B62" s="5" t="inlineStr">
        <is>
          <t>Total Return on Investment in %</t>
        </is>
      </c>
      <c r="C62" t="n">
        <v>4.15</v>
      </c>
      <c r="D62" t="n">
        <v>35.53</v>
      </c>
      <c r="E62" t="n">
        <v>5.14</v>
      </c>
      <c r="F62" t="n">
        <v>5.99</v>
      </c>
      <c r="G62" t="n">
        <v>6.13</v>
      </c>
      <c r="H62" t="n">
        <v>3.35</v>
      </c>
      <c r="I62" t="n">
        <v>4.51</v>
      </c>
      <c r="J62" t="n">
        <v>-12.07</v>
      </c>
      <c r="K62" t="n">
        <v>2.4</v>
      </c>
      <c r="L62" t="n">
        <v>3.75</v>
      </c>
      <c r="M62" t="n">
        <v>1.51</v>
      </c>
      <c r="N62" t="n">
        <v>-5.8</v>
      </c>
      <c r="O62" t="n">
        <v>2.36</v>
      </c>
      <c r="P62" t="n">
        <v>2.36</v>
      </c>
    </row>
    <row r="63">
      <c r="A63" s="5" t="inlineStr">
        <is>
          <t>Return on Investment in %</t>
        </is>
      </c>
      <c r="B63" s="5" t="inlineStr">
        <is>
          <t>Return on Investment in %</t>
        </is>
      </c>
      <c r="C63" t="n">
        <v>4.15</v>
      </c>
      <c r="D63" t="n">
        <v>35.53</v>
      </c>
      <c r="E63" t="n">
        <v>5.14</v>
      </c>
      <c r="F63" t="n">
        <v>5.99</v>
      </c>
      <c r="G63" t="n">
        <v>6.13</v>
      </c>
      <c r="H63" t="n">
        <v>3.35</v>
      </c>
      <c r="I63" t="n">
        <v>4.51</v>
      </c>
      <c r="J63" t="n">
        <v>-12.07</v>
      </c>
      <c r="K63" t="n">
        <v>2.4</v>
      </c>
      <c r="L63" t="n">
        <v>3.75</v>
      </c>
      <c r="M63" t="n">
        <v>1.51</v>
      </c>
      <c r="N63" t="n">
        <v>-5.8</v>
      </c>
      <c r="O63" t="n">
        <v>2.36</v>
      </c>
      <c r="P63" t="n">
        <v>2.36</v>
      </c>
    </row>
    <row r="64">
      <c r="A64" s="5" t="inlineStr">
        <is>
          <t>Arbeitsintensität in %</t>
        </is>
      </c>
      <c r="B64" s="5" t="inlineStr">
        <is>
          <t>Work Intensity in %</t>
        </is>
      </c>
      <c r="C64" t="n">
        <v>36.54</v>
      </c>
      <c r="D64" t="n">
        <v>61.82</v>
      </c>
      <c r="E64" t="n">
        <v>55.9</v>
      </c>
      <c r="F64" t="n">
        <v>36.16</v>
      </c>
      <c r="G64" t="n">
        <v>35.58</v>
      </c>
      <c r="H64" t="n">
        <v>37.88</v>
      </c>
      <c r="I64" t="n">
        <v>39.53</v>
      </c>
      <c r="J64" t="n">
        <v>39.01</v>
      </c>
      <c r="K64" t="n">
        <v>33.09</v>
      </c>
      <c r="L64" t="n">
        <v>36.95</v>
      </c>
      <c r="M64" t="n">
        <v>33.02</v>
      </c>
      <c r="N64" t="n">
        <v>33.93</v>
      </c>
      <c r="O64" t="n">
        <v>42.88</v>
      </c>
      <c r="P64" t="n">
        <v>42.88</v>
      </c>
    </row>
    <row r="65">
      <c r="A65" s="5" t="inlineStr">
        <is>
          <t>Eigenkapitalquote in %</t>
        </is>
      </c>
      <c r="B65" s="5" t="inlineStr">
        <is>
          <t>Equity Ratio in %</t>
        </is>
      </c>
      <c r="C65" t="n">
        <v>48.91</v>
      </c>
      <c r="D65" t="n">
        <v>63</v>
      </c>
      <c r="E65" t="n">
        <v>36.25</v>
      </c>
      <c r="F65" t="n">
        <v>40.46</v>
      </c>
      <c r="G65" t="n">
        <v>40.62</v>
      </c>
      <c r="H65" t="n">
        <v>35.52</v>
      </c>
      <c r="I65" t="n">
        <v>34.83</v>
      </c>
      <c r="J65" t="n">
        <v>38.37</v>
      </c>
      <c r="K65" t="n">
        <v>46.36</v>
      </c>
      <c r="L65" t="n">
        <v>44.71</v>
      </c>
      <c r="M65" t="n">
        <v>41.18</v>
      </c>
      <c r="N65" t="n">
        <v>39.84</v>
      </c>
      <c r="O65" t="n">
        <v>45.86</v>
      </c>
      <c r="P65" t="n">
        <v>45.86</v>
      </c>
    </row>
    <row r="66">
      <c r="A66" s="5" t="inlineStr">
        <is>
          <t>Fremdkapitalquote in %</t>
        </is>
      </c>
      <c r="B66" s="5" t="inlineStr">
        <is>
          <t>Debt Ratio in %</t>
        </is>
      </c>
      <c r="C66" t="n">
        <v>51.09</v>
      </c>
      <c r="D66" t="n">
        <v>37</v>
      </c>
      <c r="E66" t="n">
        <v>63.75</v>
      </c>
      <c r="F66" t="n">
        <v>59.54</v>
      </c>
      <c r="G66" t="n">
        <v>59.38</v>
      </c>
      <c r="H66" t="n">
        <v>64.48</v>
      </c>
      <c r="I66" t="n">
        <v>65.17</v>
      </c>
      <c r="J66" t="n">
        <v>61.63</v>
      </c>
      <c r="K66" t="n">
        <v>53.64</v>
      </c>
      <c r="L66" t="n">
        <v>55.29</v>
      </c>
      <c r="M66" t="n">
        <v>58.82</v>
      </c>
      <c r="N66" t="n">
        <v>60.16</v>
      </c>
      <c r="O66" t="n">
        <v>54.14</v>
      </c>
      <c r="P66" t="n">
        <v>54.14</v>
      </c>
    </row>
    <row r="67">
      <c r="A67" s="5" t="inlineStr">
        <is>
          <t>Verschuldungsgrad in %</t>
        </is>
      </c>
      <c r="B67" s="5" t="inlineStr">
        <is>
          <t>Finance Gearing in %</t>
        </is>
      </c>
      <c r="C67" t="n">
        <v>104.47</v>
      </c>
      <c r="D67" t="n">
        <v>58.73</v>
      </c>
      <c r="E67" t="n">
        <v>175.84</v>
      </c>
      <c r="F67" t="n">
        <v>147.15</v>
      </c>
      <c r="G67" t="n">
        <v>146.19</v>
      </c>
      <c r="H67" t="n">
        <v>181.5</v>
      </c>
      <c r="I67" t="n">
        <v>187.15</v>
      </c>
      <c r="J67" t="n">
        <v>160.64</v>
      </c>
      <c r="K67" t="n">
        <v>115.69</v>
      </c>
      <c r="L67" t="n">
        <v>123.66</v>
      </c>
      <c r="M67" t="n">
        <v>142.83</v>
      </c>
      <c r="N67" t="n">
        <v>151.03</v>
      </c>
      <c r="O67" t="n">
        <v>118.06</v>
      </c>
      <c r="P67" t="n">
        <v>118.06</v>
      </c>
    </row>
    <row r="68">
      <c r="A68" s="5" t="inlineStr">
        <is>
          <t>Bruttoergebnis Marge in %</t>
        </is>
      </c>
      <c r="B68" s="5" t="inlineStr">
        <is>
          <t>Gross Profit Marge in %</t>
        </is>
      </c>
      <c r="C68" t="n">
        <v>42.77</v>
      </c>
      <c r="D68" t="n">
        <v>42.43</v>
      </c>
      <c r="E68" t="n">
        <v>63.1</v>
      </c>
      <c r="F68" t="n">
        <v>42.32</v>
      </c>
      <c r="G68" t="n">
        <v>40.88</v>
      </c>
      <c r="H68" t="n">
        <v>39.31</v>
      </c>
      <c r="I68" t="n">
        <v>38.65</v>
      </c>
      <c r="J68" t="n">
        <v>37.65</v>
      </c>
      <c r="K68" t="n">
        <v>38.4</v>
      </c>
      <c r="L68" t="n">
        <v>40.77</v>
      </c>
      <c r="M68" t="n">
        <v>39.31</v>
      </c>
      <c r="N68" t="n">
        <v>35.31</v>
      </c>
      <c r="O68" t="n">
        <v>37.27</v>
      </c>
    </row>
    <row r="69">
      <c r="A69" s="5" t="inlineStr">
        <is>
          <t>Kurzfristige Vermögensquote in %</t>
        </is>
      </c>
      <c r="B69" s="5" t="inlineStr">
        <is>
          <t>Current Assets Ratio in %</t>
        </is>
      </c>
      <c r="C69" t="n">
        <v>36.54</v>
      </c>
      <c r="D69" t="n">
        <v>61.82</v>
      </c>
      <c r="E69" t="n">
        <v>55.9</v>
      </c>
      <c r="F69" t="n">
        <v>36.16</v>
      </c>
      <c r="G69" t="n">
        <v>35.58</v>
      </c>
      <c r="H69" t="n">
        <v>37.88</v>
      </c>
      <c r="I69" t="n">
        <v>39.53</v>
      </c>
      <c r="J69" t="n">
        <v>39.01</v>
      </c>
      <c r="K69" t="n">
        <v>33.09</v>
      </c>
      <c r="L69" t="n">
        <v>36.95</v>
      </c>
      <c r="M69" t="n">
        <v>33.02</v>
      </c>
      <c r="N69" t="n">
        <v>33.93</v>
      </c>
      <c r="O69" t="n">
        <v>42.88</v>
      </c>
    </row>
    <row r="70">
      <c r="A70" s="5" t="inlineStr">
        <is>
          <t>Nettogewinn Marge in %</t>
        </is>
      </c>
      <c r="B70" s="5" t="inlineStr">
        <is>
          <t>Net Profit Marge in %</t>
        </is>
      </c>
      <c r="C70" t="n">
        <v>5.81</v>
      </c>
      <c r="D70" t="n">
        <v>72.09999999999999</v>
      </c>
      <c r="E70" t="n">
        <v>5.71</v>
      </c>
      <c r="F70" t="n">
        <v>6.83</v>
      </c>
      <c r="G70" t="n">
        <v>6.59</v>
      </c>
      <c r="H70" t="n">
        <v>3.82</v>
      </c>
      <c r="I70" t="n">
        <v>4.96</v>
      </c>
      <c r="J70" t="n">
        <v>-14.09</v>
      </c>
      <c r="K70" t="n">
        <v>3.04</v>
      </c>
      <c r="L70" t="n">
        <v>5.15</v>
      </c>
      <c r="M70" t="n">
        <v>2.05</v>
      </c>
      <c r="N70" t="n">
        <v>-7.05</v>
      </c>
      <c r="O70" t="n">
        <v>3.9</v>
      </c>
    </row>
    <row r="71">
      <c r="A71" s="5" t="inlineStr">
        <is>
          <t>Operative Ergebnis Marge in %</t>
        </is>
      </c>
      <c r="B71" s="5" t="inlineStr">
        <is>
          <t>EBIT Marge in %</t>
        </is>
      </c>
      <c r="C71" t="n">
        <v>9.07</v>
      </c>
      <c r="D71" t="n">
        <v>6.54</v>
      </c>
      <c r="E71" t="n">
        <v>9.58</v>
      </c>
      <c r="F71" t="n">
        <v>10.7</v>
      </c>
      <c r="G71" t="n">
        <v>10.59</v>
      </c>
      <c r="H71" t="n">
        <v>6.9</v>
      </c>
      <c r="I71" t="n">
        <v>6.57</v>
      </c>
      <c r="J71" t="n">
        <v>-8.08</v>
      </c>
      <c r="K71" t="n">
        <v>6.64</v>
      </c>
      <c r="L71" t="n">
        <v>8.33</v>
      </c>
      <c r="M71" t="n">
        <v>6.26</v>
      </c>
      <c r="N71" t="n">
        <v>-4.06</v>
      </c>
      <c r="O71" t="n">
        <v>6.42</v>
      </c>
    </row>
    <row r="72">
      <c r="A72" s="5" t="inlineStr">
        <is>
          <t>Vermögensumsschlag in %</t>
        </is>
      </c>
      <c r="B72" s="5" t="inlineStr">
        <is>
          <t>Asset Turnover in %</t>
        </is>
      </c>
      <c r="C72" t="n">
        <v>71.44</v>
      </c>
      <c r="D72" t="n">
        <v>49.28</v>
      </c>
      <c r="E72" t="n">
        <v>90.09</v>
      </c>
      <c r="F72" t="n">
        <v>87.66</v>
      </c>
      <c r="G72" t="n">
        <v>93.08</v>
      </c>
      <c r="H72" t="n">
        <v>87.70999999999999</v>
      </c>
      <c r="I72" t="n">
        <v>90.83</v>
      </c>
      <c r="J72" t="n">
        <v>85.68000000000001</v>
      </c>
      <c r="K72" t="n">
        <v>79</v>
      </c>
      <c r="L72" t="n">
        <v>72.86</v>
      </c>
      <c r="M72" t="n">
        <v>73.59</v>
      </c>
      <c r="N72" t="n">
        <v>82.28</v>
      </c>
      <c r="O72" t="n">
        <v>60.52</v>
      </c>
    </row>
    <row r="73">
      <c r="A73" s="5" t="inlineStr">
        <is>
          <t>Langfristige Vermögensquote in %</t>
        </is>
      </c>
      <c r="B73" s="5" t="inlineStr">
        <is>
          <t>Non-Current Assets Ratio in %</t>
        </is>
      </c>
      <c r="C73" t="n">
        <v>63.46</v>
      </c>
      <c r="D73" t="n">
        <v>38.18</v>
      </c>
      <c r="E73" t="n">
        <v>44.1</v>
      </c>
      <c r="F73" t="n">
        <v>63.84</v>
      </c>
      <c r="G73" t="n">
        <v>64.42</v>
      </c>
      <c r="H73" t="n">
        <v>62.12</v>
      </c>
      <c r="I73" t="n">
        <v>60.47</v>
      </c>
      <c r="J73" t="n">
        <v>60.99</v>
      </c>
      <c r="K73" t="n">
        <v>66.91</v>
      </c>
      <c r="L73" t="n">
        <v>63.05</v>
      </c>
      <c r="M73" t="n">
        <v>66.98</v>
      </c>
      <c r="N73" t="n">
        <v>66.06999999999999</v>
      </c>
      <c r="O73" t="n">
        <v>57.12</v>
      </c>
    </row>
    <row r="74">
      <c r="A74" s="5" t="inlineStr">
        <is>
          <t>Gesamtkapitalrentabilität</t>
        </is>
      </c>
      <c r="B74" s="5" t="inlineStr">
        <is>
          <t>ROA Return on Assets in %</t>
        </is>
      </c>
      <c r="C74" t="n">
        <v>4.15</v>
      </c>
      <c r="D74" t="n">
        <v>35.53</v>
      </c>
      <c r="E74" t="n">
        <v>5.14</v>
      </c>
      <c r="F74" t="n">
        <v>5.99</v>
      </c>
      <c r="G74" t="n">
        <v>6.13</v>
      </c>
      <c r="H74" t="n">
        <v>3.35</v>
      </c>
      <c r="I74" t="n">
        <v>4.51</v>
      </c>
      <c r="J74" t="n">
        <v>-12.07</v>
      </c>
      <c r="K74" t="n">
        <v>2.4</v>
      </c>
      <c r="L74" t="n">
        <v>3.75</v>
      </c>
      <c r="M74" t="n">
        <v>1.51</v>
      </c>
      <c r="N74" t="n">
        <v>-5.8</v>
      </c>
      <c r="O74" t="n">
        <v>2.36</v>
      </c>
    </row>
    <row r="75">
      <c r="A75" s="5" t="inlineStr">
        <is>
          <t>Ertrag des eingesetzten Kapitals</t>
        </is>
      </c>
      <c r="B75" s="5" t="inlineStr">
        <is>
          <t>ROCE Return on Cap. Empl. in %</t>
        </is>
      </c>
      <c r="C75" t="n">
        <v>8.43</v>
      </c>
      <c r="D75" t="n">
        <v>4.01</v>
      </c>
      <c r="E75" t="n">
        <v>14.16</v>
      </c>
      <c r="F75" t="n">
        <v>12.68</v>
      </c>
      <c r="G75" t="n">
        <v>13.84</v>
      </c>
      <c r="H75" t="n">
        <v>8.699999999999999</v>
      </c>
      <c r="I75" t="n">
        <v>8.699999999999999</v>
      </c>
      <c r="J75" t="n">
        <v>-9.640000000000001</v>
      </c>
      <c r="K75" t="n">
        <v>6.92</v>
      </c>
      <c r="L75" t="n">
        <v>8.220000000000001</v>
      </c>
      <c r="M75" t="n">
        <v>6.07</v>
      </c>
      <c r="N75" t="n">
        <v>-4.8</v>
      </c>
      <c r="O75" t="n">
        <v>5.39</v>
      </c>
    </row>
    <row r="76">
      <c r="A76" s="5" t="inlineStr">
        <is>
          <t>Eigenkapital zu Anlagevermögen</t>
        </is>
      </c>
      <c r="B76" s="5" t="inlineStr">
        <is>
          <t>Equity to Fixed Assets in %</t>
        </is>
      </c>
      <c r="C76" t="n">
        <v>77.06</v>
      </c>
      <c r="D76" t="n">
        <v>165.03</v>
      </c>
      <c r="E76" t="n">
        <v>82.2</v>
      </c>
      <c r="F76" t="n">
        <v>63.38</v>
      </c>
      <c r="G76" t="n">
        <v>63.05</v>
      </c>
      <c r="H76" t="n">
        <v>57.19</v>
      </c>
      <c r="I76" t="n">
        <v>57.59</v>
      </c>
      <c r="J76" t="n">
        <v>62.91</v>
      </c>
      <c r="K76" t="n">
        <v>69.29000000000001</v>
      </c>
      <c r="L76" t="n">
        <v>70.91</v>
      </c>
      <c r="M76" t="n">
        <v>61.49</v>
      </c>
      <c r="N76" t="n">
        <v>60.3</v>
      </c>
      <c r="O76" t="n">
        <v>80.29000000000001</v>
      </c>
    </row>
    <row r="77">
      <c r="A77" s="5" t="inlineStr">
        <is>
          <t>Liquidität Dritten Grades</t>
        </is>
      </c>
      <c r="B77" s="5" t="inlineStr">
        <is>
          <t>Current Ratio in %</t>
        </is>
      </c>
      <c r="C77" t="n">
        <v>158.03</v>
      </c>
      <c r="D77" t="n">
        <v>315.57</v>
      </c>
      <c r="E77" t="n">
        <v>143.04</v>
      </c>
      <c r="F77" t="n">
        <v>139.02</v>
      </c>
      <c r="G77" t="n">
        <v>123.54</v>
      </c>
      <c r="H77" t="n">
        <v>124.73</v>
      </c>
      <c r="I77" t="n">
        <v>125.75</v>
      </c>
      <c r="J77" t="n">
        <v>138.51</v>
      </c>
      <c r="K77" t="n">
        <v>136.76</v>
      </c>
      <c r="L77" t="n">
        <v>141.13</v>
      </c>
      <c r="M77" t="n">
        <v>136.91</v>
      </c>
      <c r="N77" t="n">
        <v>111.66</v>
      </c>
      <c r="O77" t="n">
        <v>153.54</v>
      </c>
    </row>
    <row r="78">
      <c r="A78" s="5" t="inlineStr">
        <is>
          <t>Operativer Cashflow</t>
        </is>
      </c>
      <c r="B78" s="5" t="inlineStr">
        <is>
          <t>Operating Cashflow in M</t>
        </is>
      </c>
      <c r="C78" t="n">
        <v>175285.4394</v>
      </c>
      <c r="D78" t="n">
        <v>32094.1172</v>
      </c>
      <c r="E78" t="n">
        <v>4809.8848</v>
      </c>
      <c r="F78" t="n">
        <v>2912.679</v>
      </c>
      <c r="G78" t="n">
        <v>3366.48</v>
      </c>
      <c r="H78" t="n">
        <v>4302.54</v>
      </c>
      <c r="I78" t="n">
        <v>4631.233999999999</v>
      </c>
      <c r="J78" t="n">
        <v>3855.07</v>
      </c>
      <c r="K78" t="n">
        <v>6332.206</v>
      </c>
      <c r="L78" t="n">
        <v>4884.820000000001</v>
      </c>
      <c r="M78" t="n">
        <v>2018.687</v>
      </c>
      <c r="N78" t="n">
        <v>17368.232</v>
      </c>
      <c r="O78" t="inlineStr">
        <is>
          <t>-</t>
        </is>
      </c>
    </row>
    <row r="79">
      <c r="A79" s="5" t="inlineStr">
        <is>
          <t>Aktienrückkauf</t>
        </is>
      </c>
      <c r="B79" s="5" t="inlineStr">
        <is>
          <t>Share Buyback in M</t>
        </is>
      </c>
      <c r="C79" t="n">
        <v>3.600000000000023</v>
      </c>
      <c r="D79" t="n">
        <v>-3.600000000000023</v>
      </c>
      <c r="E79" t="n">
        <v>-0.4399999999999977</v>
      </c>
      <c r="F79" t="n">
        <v>-3.180000000000007</v>
      </c>
      <c r="G79" t="n">
        <v>-3</v>
      </c>
      <c r="H79" t="n">
        <v>-3.400000000000006</v>
      </c>
      <c r="I79" t="n">
        <v>-3.599999999999994</v>
      </c>
      <c r="J79" t="n">
        <v>-4.300000000000011</v>
      </c>
      <c r="K79" t="n">
        <v>-1.199999999999989</v>
      </c>
      <c r="L79" t="n">
        <v>-1.199999999999989</v>
      </c>
      <c r="M79" t="n">
        <v>-0.6000000000000227</v>
      </c>
      <c r="N79" t="n">
        <v>30.60000000000002</v>
      </c>
      <c r="O79" t="n">
        <v>0</v>
      </c>
    </row>
    <row r="80">
      <c r="A80" s="5" t="inlineStr">
        <is>
          <t>Umsatzwachstum 1J in %</t>
        </is>
      </c>
      <c r="B80" s="5" t="inlineStr">
        <is>
          <t>Revenue Growth 1Y in %</t>
        </is>
      </c>
      <c r="C80" t="n">
        <v>0.22</v>
      </c>
      <c r="D80" t="n">
        <v>-36.49</v>
      </c>
      <c r="E80" t="n">
        <v>2.66</v>
      </c>
      <c r="F80" t="n">
        <v>-4.46</v>
      </c>
      <c r="G80" t="n">
        <v>3.94</v>
      </c>
      <c r="H80" t="n">
        <v>-2.02</v>
      </c>
      <c r="I80" t="n">
        <v>-5.2</v>
      </c>
      <c r="J80" t="n">
        <v>-1.96</v>
      </c>
      <c r="K80" t="n">
        <v>7.22</v>
      </c>
      <c r="L80" t="n">
        <v>5.38</v>
      </c>
      <c r="M80" t="n">
        <v>-9.869999999999999</v>
      </c>
      <c r="N80" t="n">
        <v>1.05</v>
      </c>
      <c r="O80" t="inlineStr">
        <is>
          <t>-</t>
        </is>
      </c>
    </row>
    <row r="81">
      <c r="A81" s="5" t="inlineStr">
        <is>
          <t>Umsatzwachstum 3J in %</t>
        </is>
      </c>
      <c r="B81" s="5" t="inlineStr">
        <is>
          <t>Revenue Growth 3Y in %</t>
        </is>
      </c>
      <c r="C81" t="n">
        <v>-11.2</v>
      </c>
      <c r="D81" t="n">
        <v>-12.76</v>
      </c>
      <c r="E81" t="n">
        <v>0.71</v>
      </c>
      <c r="F81" t="n">
        <v>-0.85</v>
      </c>
      <c r="G81" t="n">
        <v>-1.09</v>
      </c>
      <c r="H81" t="n">
        <v>-3.06</v>
      </c>
      <c r="I81" t="n">
        <v>0.02</v>
      </c>
      <c r="J81" t="n">
        <v>3.55</v>
      </c>
      <c r="K81" t="n">
        <v>0.91</v>
      </c>
      <c r="L81" t="n">
        <v>-1.15</v>
      </c>
      <c r="M81" t="n">
        <v>-2.94</v>
      </c>
      <c r="N81" t="inlineStr">
        <is>
          <t>-</t>
        </is>
      </c>
      <c r="O81" t="inlineStr">
        <is>
          <t>-</t>
        </is>
      </c>
    </row>
    <row r="82">
      <c r="A82" s="5" t="inlineStr">
        <is>
          <t>Umsatzwachstum 5J in %</t>
        </is>
      </c>
      <c r="B82" s="5" t="inlineStr">
        <is>
          <t>Revenue Growth 5Y in %</t>
        </is>
      </c>
      <c r="C82" t="n">
        <v>-6.83</v>
      </c>
      <c r="D82" t="n">
        <v>-7.27</v>
      </c>
      <c r="E82" t="n">
        <v>-1.02</v>
      </c>
      <c r="F82" t="n">
        <v>-1.94</v>
      </c>
      <c r="G82" t="n">
        <v>0.4</v>
      </c>
      <c r="H82" t="n">
        <v>0.68</v>
      </c>
      <c r="I82" t="n">
        <v>-0.89</v>
      </c>
      <c r="J82" t="n">
        <v>0.36</v>
      </c>
      <c r="K82" t="n">
        <v>0.76</v>
      </c>
      <c r="L82" t="inlineStr">
        <is>
          <t>-</t>
        </is>
      </c>
      <c r="M82" t="inlineStr">
        <is>
          <t>-</t>
        </is>
      </c>
      <c r="N82" t="inlineStr">
        <is>
          <t>-</t>
        </is>
      </c>
      <c r="O82" t="inlineStr">
        <is>
          <t>-</t>
        </is>
      </c>
    </row>
    <row r="83">
      <c r="A83" s="5" t="inlineStr">
        <is>
          <t>Umsatzwachstum 10J in %</t>
        </is>
      </c>
      <c r="B83" s="5" t="inlineStr">
        <is>
          <t>Revenue Growth 10Y in %</t>
        </is>
      </c>
      <c r="C83" t="n">
        <v>-3.07</v>
      </c>
      <c r="D83" t="n">
        <v>-4.08</v>
      </c>
      <c r="E83" t="n">
        <v>-0.33</v>
      </c>
      <c r="F83" t="n">
        <v>-0.59</v>
      </c>
      <c r="G83" t="inlineStr">
        <is>
          <t>-</t>
        </is>
      </c>
      <c r="H83" t="inlineStr">
        <is>
          <t>-</t>
        </is>
      </c>
      <c r="I83" t="inlineStr">
        <is>
          <t>-</t>
        </is>
      </c>
      <c r="J83" t="inlineStr">
        <is>
          <t>-</t>
        </is>
      </c>
      <c r="K83" t="inlineStr">
        <is>
          <t>-</t>
        </is>
      </c>
      <c r="L83" t="inlineStr">
        <is>
          <t>-</t>
        </is>
      </c>
      <c r="M83" t="inlineStr">
        <is>
          <t>-</t>
        </is>
      </c>
      <c r="N83" t="inlineStr">
        <is>
          <t>-</t>
        </is>
      </c>
      <c r="O83" t="inlineStr">
        <is>
          <t>-</t>
        </is>
      </c>
    </row>
    <row r="84">
      <c r="A84" s="5" t="inlineStr">
        <is>
          <t>Gewinnwachstum 1J in %</t>
        </is>
      </c>
      <c r="B84" s="5" t="inlineStr">
        <is>
          <t>Earnings Growth 1Y in %</t>
        </is>
      </c>
      <c r="C84" t="n">
        <v>-91.92</v>
      </c>
      <c r="D84" t="n">
        <v>702.16</v>
      </c>
      <c r="E84" t="n">
        <v>-14.23</v>
      </c>
      <c r="F84" t="n">
        <v>-0.92</v>
      </c>
      <c r="G84" t="n">
        <v>79.3</v>
      </c>
      <c r="H84" t="n">
        <v>-24.59</v>
      </c>
      <c r="I84" t="n">
        <v>-133.38</v>
      </c>
      <c r="J84" t="n">
        <v>-554.72</v>
      </c>
      <c r="K84" t="n">
        <v>-36.74</v>
      </c>
      <c r="L84" t="n">
        <v>164.56</v>
      </c>
      <c r="M84" t="n">
        <v>-126.24</v>
      </c>
      <c r="N84" t="n">
        <v>-282.52</v>
      </c>
      <c r="O84" t="inlineStr">
        <is>
          <t>-</t>
        </is>
      </c>
    </row>
    <row r="85">
      <c r="A85" s="5" t="inlineStr">
        <is>
          <t>Gewinnwachstum 3J in %</t>
        </is>
      </c>
      <c r="B85" s="5" t="inlineStr">
        <is>
          <t>Earnings Growth 3Y in %</t>
        </is>
      </c>
      <c r="C85" t="n">
        <v>198.67</v>
      </c>
      <c r="D85" t="n">
        <v>229</v>
      </c>
      <c r="E85" t="n">
        <v>21.38</v>
      </c>
      <c r="F85" t="n">
        <v>17.93</v>
      </c>
      <c r="G85" t="n">
        <v>-26.22</v>
      </c>
      <c r="H85" t="n">
        <v>-237.56</v>
      </c>
      <c r="I85" t="n">
        <v>-241.61</v>
      </c>
      <c r="J85" t="n">
        <v>-142.3</v>
      </c>
      <c r="K85" t="n">
        <v>0.53</v>
      </c>
      <c r="L85" t="n">
        <v>-81.40000000000001</v>
      </c>
      <c r="M85" t="n">
        <v>-136.25</v>
      </c>
      <c r="N85" t="inlineStr">
        <is>
          <t>-</t>
        </is>
      </c>
      <c r="O85" t="inlineStr">
        <is>
          <t>-</t>
        </is>
      </c>
    </row>
    <row r="86">
      <c r="A86" s="5" t="inlineStr">
        <is>
          <t>Gewinnwachstum 5J in %</t>
        </is>
      </c>
      <c r="B86" s="5" t="inlineStr">
        <is>
          <t>Earnings Growth 5Y in %</t>
        </is>
      </c>
      <c r="C86" t="n">
        <v>134.88</v>
      </c>
      <c r="D86" t="n">
        <v>148.34</v>
      </c>
      <c r="E86" t="n">
        <v>-18.76</v>
      </c>
      <c r="F86" t="n">
        <v>-126.86</v>
      </c>
      <c r="G86" t="n">
        <v>-134.03</v>
      </c>
      <c r="H86" t="n">
        <v>-116.97</v>
      </c>
      <c r="I86" t="n">
        <v>-137.3</v>
      </c>
      <c r="J86" t="n">
        <v>-167.13</v>
      </c>
      <c r="K86" t="n">
        <v>-56.19</v>
      </c>
      <c r="L86" t="inlineStr">
        <is>
          <t>-</t>
        </is>
      </c>
      <c r="M86" t="inlineStr">
        <is>
          <t>-</t>
        </is>
      </c>
      <c r="N86" t="inlineStr">
        <is>
          <t>-</t>
        </is>
      </c>
      <c r="O86" t="inlineStr">
        <is>
          <t>-</t>
        </is>
      </c>
    </row>
    <row r="87">
      <c r="A87" s="5" t="inlineStr">
        <is>
          <t>Gewinnwachstum 10J in %</t>
        </is>
      </c>
      <c r="B87" s="5" t="inlineStr">
        <is>
          <t>Earnings Growth 10Y in %</t>
        </is>
      </c>
      <c r="C87" t="n">
        <v>8.949999999999999</v>
      </c>
      <c r="D87" t="n">
        <v>5.52</v>
      </c>
      <c r="E87" t="n">
        <v>-92.95</v>
      </c>
      <c r="F87" t="n">
        <v>-91.53</v>
      </c>
      <c r="G87" t="inlineStr">
        <is>
          <t>-</t>
        </is>
      </c>
      <c r="H87" t="inlineStr">
        <is>
          <t>-</t>
        </is>
      </c>
      <c r="I87" t="inlineStr">
        <is>
          <t>-</t>
        </is>
      </c>
      <c r="J87" t="inlineStr">
        <is>
          <t>-</t>
        </is>
      </c>
      <c r="K87" t="inlineStr">
        <is>
          <t>-</t>
        </is>
      </c>
      <c r="L87" t="inlineStr">
        <is>
          <t>-</t>
        </is>
      </c>
      <c r="M87" t="inlineStr">
        <is>
          <t>-</t>
        </is>
      </c>
      <c r="N87" t="inlineStr">
        <is>
          <t>-</t>
        </is>
      </c>
      <c r="O87" t="inlineStr">
        <is>
          <t>-</t>
        </is>
      </c>
    </row>
    <row r="88">
      <c r="A88" s="5" t="inlineStr">
        <is>
          <t>PEG Ratio</t>
        </is>
      </c>
      <c r="B88" s="5" t="inlineStr">
        <is>
          <t>KGW Kurs/Gewinn/Wachstum</t>
        </is>
      </c>
      <c r="C88" t="n">
        <v>0.27</v>
      </c>
      <c r="D88" t="n">
        <v>0.02</v>
      </c>
      <c r="E88" t="n">
        <v>-1.18</v>
      </c>
      <c r="F88" t="n">
        <v>-0.12</v>
      </c>
      <c r="G88" t="n">
        <v>-0.12</v>
      </c>
      <c r="H88" t="n">
        <v>-0.22</v>
      </c>
      <c r="I88" t="n">
        <v>-0.14</v>
      </c>
      <c r="J88" t="inlineStr">
        <is>
          <t>-</t>
        </is>
      </c>
      <c r="K88" t="n">
        <v>-0.33</v>
      </c>
      <c r="L88" t="inlineStr">
        <is>
          <t>-</t>
        </is>
      </c>
      <c r="M88" t="inlineStr">
        <is>
          <t>-</t>
        </is>
      </c>
      <c r="N88" t="inlineStr">
        <is>
          <t>-</t>
        </is>
      </c>
      <c r="O88" t="inlineStr">
        <is>
          <t>-</t>
        </is>
      </c>
    </row>
    <row r="89">
      <c r="A89" s="5" t="inlineStr">
        <is>
          <t>EBIT-Wachstum 1J in %</t>
        </is>
      </c>
      <c r="B89" s="5" t="inlineStr">
        <is>
          <t>EBIT Growth 1Y in %</t>
        </is>
      </c>
      <c r="C89" t="n">
        <v>39.01</v>
      </c>
      <c r="D89" t="n">
        <v>-56.66</v>
      </c>
      <c r="E89" t="n">
        <v>-8.1</v>
      </c>
      <c r="F89" t="n">
        <v>-3.43</v>
      </c>
      <c r="G89" t="n">
        <v>59.37</v>
      </c>
      <c r="H89" t="n">
        <v>3.03</v>
      </c>
      <c r="I89" t="n">
        <v>-177.01</v>
      </c>
      <c r="J89" t="n">
        <v>-219.39</v>
      </c>
      <c r="K89" t="n">
        <v>-14.52</v>
      </c>
      <c r="L89" t="n">
        <v>40.11</v>
      </c>
      <c r="M89" t="n">
        <v>-238.98</v>
      </c>
      <c r="N89" t="n">
        <v>-163.94</v>
      </c>
      <c r="O89" t="inlineStr">
        <is>
          <t>-</t>
        </is>
      </c>
    </row>
    <row r="90">
      <c r="A90" s="5" t="inlineStr">
        <is>
          <t>EBIT-Wachstum 3J in %</t>
        </is>
      </c>
      <c r="B90" s="5" t="inlineStr">
        <is>
          <t>EBIT Growth 3Y in %</t>
        </is>
      </c>
      <c r="C90" t="n">
        <v>-8.58</v>
      </c>
      <c r="D90" t="n">
        <v>-22.73</v>
      </c>
      <c r="E90" t="n">
        <v>15.95</v>
      </c>
      <c r="F90" t="n">
        <v>19.66</v>
      </c>
      <c r="G90" t="n">
        <v>-38.2</v>
      </c>
      <c r="H90" t="n">
        <v>-131.12</v>
      </c>
      <c r="I90" t="n">
        <v>-136.97</v>
      </c>
      <c r="J90" t="n">
        <v>-64.59999999999999</v>
      </c>
      <c r="K90" t="n">
        <v>-71.13</v>
      </c>
      <c r="L90" t="n">
        <v>-120.94</v>
      </c>
      <c r="M90" t="n">
        <v>-134.31</v>
      </c>
      <c r="N90" t="inlineStr">
        <is>
          <t>-</t>
        </is>
      </c>
      <c r="O90" t="inlineStr">
        <is>
          <t>-</t>
        </is>
      </c>
    </row>
    <row r="91">
      <c r="A91" s="5" t="inlineStr">
        <is>
          <t>EBIT-Wachstum 5J in %</t>
        </is>
      </c>
      <c r="B91" s="5" t="inlineStr">
        <is>
          <t>EBIT Growth 5Y in %</t>
        </is>
      </c>
      <c r="C91" t="n">
        <v>6.04</v>
      </c>
      <c r="D91" t="n">
        <v>-1.16</v>
      </c>
      <c r="E91" t="n">
        <v>-25.23</v>
      </c>
      <c r="F91" t="n">
        <v>-67.48999999999999</v>
      </c>
      <c r="G91" t="n">
        <v>-69.7</v>
      </c>
      <c r="H91" t="n">
        <v>-73.56</v>
      </c>
      <c r="I91" t="n">
        <v>-121.96</v>
      </c>
      <c r="J91" t="n">
        <v>-119.34</v>
      </c>
      <c r="K91" t="n">
        <v>-75.47</v>
      </c>
      <c r="L91" t="inlineStr">
        <is>
          <t>-</t>
        </is>
      </c>
      <c r="M91" t="inlineStr">
        <is>
          <t>-</t>
        </is>
      </c>
      <c r="N91" t="inlineStr">
        <is>
          <t>-</t>
        </is>
      </c>
      <c r="O91" t="inlineStr">
        <is>
          <t>-</t>
        </is>
      </c>
    </row>
    <row r="92">
      <c r="A92" s="5" t="inlineStr">
        <is>
          <t>EBIT-Wachstum 10J in %</t>
        </is>
      </c>
      <c r="B92" s="5" t="inlineStr">
        <is>
          <t>EBIT Growth 10Y in %</t>
        </is>
      </c>
      <c r="C92" t="n">
        <v>-33.76</v>
      </c>
      <c r="D92" t="n">
        <v>-61.56</v>
      </c>
      <c r="E92" t="n">
        <v>-72.29000000000001</v>
      </c>
      <c r="F92" t="n">
        <v>-71.48</v>
      </c>
      <c r="G92" t="inlineStr">
        <is>
          <t>-</t>
        </is>
      </c>
      <c r="H92" t="inlineStr">
        <is>
          <t>-</t>
        </is>
      </c>
      <c r="I92" t="inlineStr">
        <is>
          <t>-</t>
        </is>
      </c>
      <c r="J92" t="inlineStr">
        <is>
          <t>-</t>
        </is>
      </c>
      <c r="K92" t="inlineStr">
        <is>
          <t>-</t>
        </is>
      </c>
      <c r="L92" t="inlineStr">
        <is>
          <t>-</t>
        </is>
      </c>
      <c r="M92" t="inlineStr">
        <is>
          <t>-</t>
        </is>
      </c>
      <c r="N92" t="inlineStr">
        <is>
          <t>-</t>
        </is>
      </c>
      <c r="O92" t="inlineStr">
        <is>
          <t>-</t>
        </is>
      </c>
    </row>
    <row r="93">
      <c r="A93" s="5" t="inlineStr">
        <is>
          <t>Op.Cashflow Wachstum 1J in %</t>
        </is>
      </c>
      <c r="B93" s="5" t="inlineStr">
        <is>
          <t>Op.Cashflow Wachstum 1Y in %</t>
        </is>
      </c>
      <c r="C93" t="n">
        <v>453.94</v>
      </c>
      <c r="D93" t="n">
        <v>557.88</v>
      </c>
      <c r="E93" t="n">
        <v>64.84999999999999</v>
      </c>
      <c r="F93" t="n">
        <v>-14.57</v>
      </c>
      <c r="G93" t="n">
        <v>-22.7</v>
      </c>
      <c r="H93" t="n">
        <v>-8.380000000000001</v>
      </c>
      <c r="I93" t="n">
        <v>18.35</v>
      </c>
      <c r="J93" t="n">
        <v>-40.21</v>
      </c>
      <c r="K93" t="n">
        <v>28.97</v>
      </c>
      <c r="L93" t="n">
        <v>140.74</v>
      </c>
      <c r="M93" t="n">
        <v>-88.41</v>
      </c>
      <c r="N93" t="inlineStr">
        <is>
          <t>-</t>
        </is>
      </c>
      <c r="O93" t="inlineStr">
        <is>
          <t>-</t>
        </is>
      </c>
    </row>
    <row r="94">
      <c r="A94" s="5" t="inlineStr">
        <is>
          <t>Op.Cashflow Wachstum 3J in %</t>
        </is>
      </c>
      <c r="B94" s="5" t="inlineStr">
        <is>
          <t>Op.Cashflow Wachstum 3Y in %</t>
        </is>
      </c>
      <c r="C94" t="n">
        <v>358.89</v>
      </c>
      <c r="D94" t="n">
        <v>202.72</v>
      </c>
      <c r="E94" t="n">
        <v>9.19</v>
      </c>
      <c r="F94" t="n">
        <v>-15.22</v>
      </c>
      <c r="G94" t="n">
        <v>-4.24</v>
      </c>
      <c r="H94" t="n">
        <v>-10.08</v>
      </c>
      <c r="I94" t="n">
        <v>2.37</v>
      </c>
      <c r="J94" t="n">
        <v>43.17</v>
      </c>
      <c r="K94" t="n">
        <v>27.1</v>
      </c>
      <c r="L94" t="inlineStr">
        <is>
          <t>-</t>
        </is>
      </c>
      <c r="M94" t="inlineStr">
        <is>
          <t>-</t>
        </is>
      </c>
      <c r="N94" t="inlineStr">
        <is>
          <t>-</t>
        </is>
      </c>
      <c r="O94" t="inlineStr">
        <is>
          <t>-</t>
        </is>
      </c>
    </row>
    <row r="95">
      <c r="A95" s="5" t="inlineStr">
        <is>
          <t>Op.Cashflow Wachstum 5J in %</t>
        </is>
      </c>
      <c r="B95" s="5" t="inlineStr">
        <is>
          <t>Op.Cashflow Wachstum 5Y in %</t>
        </is>
      </c>
      <c r="C95" t="n">
        <v>207.88</v>
      </c>
      <c r="D95" t="n">
        <v>115.42</v>
      </c>
      <c r="E95" t="n">
        <v>7.51</v>
      </c>
      <c r="F95" t="n">
        <v>-13.5</v>
      </c>
      <c r="G95" t="n">
        <v>-4.79</v>
      </c>
      <c r="H95" t="n">
        <v>27.89</v>
      </c>
      <c r="I95" t="n">
        <v>11.89</v>
      </c>
      <c r="J95" t="inlineStr">
        <is>
          <t>-</t>
        </is>
      </c>
      <c r="K95" t="inlineStr">
        <is>
          <t>-</t>
        </is>
      </c>
      <c r="L95" t="inlineStr">
        <is>
          <t>-</t>
        </is>
      </c>
      <c r="M95" t="inlineStr">
        <is>
          <t>-</t>
        </is>
      </c>
      <c r="N95" t="inlineStr">
        <is>
          <t>-</t>
        </is>
      </c>
      <c r="O95" t="inlineStr">
        <is>
          <t>-</t>
        </is>
      </c>
    </row>
    <row r="96">
      <c r="A96" s="5" t="inlineStr">
        <is>
          <t>Op.Cashflow Wachstum 10J in %</t>
        </is>
      </c>
      <c r="B96" s="5" t="inlineStr">
        <is>
          <t>Op.Cashflow Wachstum 10Y in %</t>
        </is>
      </c>
      <c r="C96" t="n">
        <v>117.89</v>
      </c>
      <c r="D96" t="n">
        <v>63.65</v>
      </c>
      <c r="E96" t="inlineStr">
        <is>
          <t>-</t>
        </is>
      </c>
      <c r="F96" t="inlineStr">
        <is>
          <t>-</t>
        </is>
      </c>
      <c r="G96" t="inlineStr">
        <is>
          <t>-</t>
        </is>
      </c>
      <c r="H96" t="inlineStr">
        <is>
          <t>-</t>
        </is>
      </c>
      <c r="I96" t="inlineStr">
        <is>
          <t>-</t>
        </is>
      </c>
      <c r="J96" t="inlineStr">
        <is>
          <t>-</t>
        </is>
      </c>
      <c r="K96" t="inlineStr">
        <is>
          <t>-</t>
        </is>
      </c>
      <c r="L96" t="inlineStr">
        <is>
          <t>-</t>
        </is>
      </c>
      <c r="M96" t="inlineStr">
        <is>
          <t>-</t>
        </is>
      </c>
      <c r="N96" t="inlineStr">
        <is>
          <t>-</t>
        </is>
      </c>
      <c r="O96" t="inlineStr">
        <is>
          <t>-</t>
        </is>
      </c>
    </row>
    <row r="97">
      <c r="A97" s="5" t="inlineStr">
        <is>
          <t>Working Capital in Mio</t>
        </is>
      </c>
      <c r="B97" s="5" t="inlineStr">
        <is>
          <t>Working Capital in M</t>
        </is>
      </c>
      <c r="C97" t="n">
        <v>1742</v>
      </c>
      <c r="D97" t="n">
        <v>7933</v>
      </c>
      <c r="E97" t="n">
        <v>2721</v>
      </c>
      <c r="F97" t="n">
        <v>1644</v>
      </c>
      <c r="G97" t="n">
        <v>1082</v>
      </c>
      <c r="H97" t="n">
        <v>1224</v>
      </c>
      <c r="I97" t="n">
        <v>1300</v>
      </c>
      <c r="J97" t="n">
        <v>1948</v>
      </c>
      <c r="K97" t="n">
        <v>1767</v>
      </c>
      <c r="L97" t="n">
        <v>2164</v>
      </c>
      <c r="M97" t="n">
        <v>1681</v>
      </c>
      <c r="N97" t="n">
        <v>664</v>
      </c>
      <c r="O97" t="n">
        <v>3769</v>
      </c>
      <c r="P97" t="n">
        <v>3769</v>
      </c>
    </row>
  </sheetData>
  <pageMargins bottom="1" footer="0.5" header="0.5" left="0.75" right="0.75" top="1"/>
</worksheet>
</file>

<file path=xl/worksheets/sheet7.xml><?xml version="1.0" encoding="utf-8"?>
<worksheet xmlns="http://schemas.openxmlformats.org/spreadsheetml/2006/main">
  <sheetPr>
    <outlinePr summaryBelow="1" summaryRight="1"/>
    <pageSetUpPr/>
  </sheetPr>
  <dimension ref="A1:P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21"/>
    <col customWidth="1" max="14" min="14" width="19"/>
    <col customWidth="1" max="15" min="15" width="20"/>
    <col customWidth="1" max="16" min="16" width="10"/>
  </cols>
  <sheetData>
    <row r="1">
      <c r="A1" s="1" t="inlineStr">
        <is>
          <t xml:space="preserve">ARCELORMITTAL </t>
        </is>
      </c>
      <c r="B1" s="2" t="inlineStr">
        <is>
          <t>WKN: A2DRTZ  ISIN: LU1598757687  US-Symbol:AMSYF  Typ: Aktie</t>
        </is>
      </c>
      <c r="C1" s="2" t="inlineStr"/>
      <c r="D1" s="2" t="inlineStr"/>
      <c r="E1" s="2" t="inlineStr"/>
      <c r="F1" s="2">
        <f>HYPERLINK("aex_Stock_Data_EUR.xlsx#INDEX!A1",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1989</t>
        </is>
      </c>
      <c r="C4" s="5" t="inlineStr">
        <is>
          <t>Telefon / Phone</t>
        </is>
      </c>
      <c r="D4" s="5" t="inlineStr"/>
      <c r="E4" t="inlineStr">
        <is>
          <t>+352-4792-1</t>
        </is>
      </c>
      <c r="G4" t="inlineStr">
        <is>
          <t>06.02.2020</t>
        </is>
      </c>
      <c r="H4" t="inlineStr">
        <is>
          <t>Q4 Result</t>
        </is>
      </c>
      <c r="J4" t="inlineStr">
        <is>
          <t>Familie Mittal</t>
        </is>
      </c>
      <c r="L4" t="inlineStr">
        <is>
          <t>37,73%</t>
        </is>
      </c>
    </row>
    <row r="5">
      <c r="A5" s="5" t="inlineStr">
        <is>
          <t>Ticker</t>
        </is>
      </c>
      <c r="B5" t="inlineStr">
        <is>
          <t>ARRD</t>
        </is>
      </c>
      <c r="C5" s="5" t="inlineStr">
        <is>
          <t>Fax</t>
        </is>
      </c>
      <c r="D5" s="5" t="inlineStr"/>
      <c r="E5" t="inlineStr">
        <is>
          <t>+352-4792-2675</t>
        </is>
      </c>
      <c r="G5" t="inlineStr">
        <is>
          <t>03.03.2020</t>
        </is>
      </c>
      <c r="H5" t="inlineStr">
        <is>
          <t>Publication Of Annual Report</t>
        </is>
      </c>
      <c r="J5" t="inlineStr">
        <is>
          <t>Capital Group Companies Inc.</t>
        </is>
      </c>
      <c r="L5" t="inlineStr">
        <is>
          <t>4,85%</t>
        </is>
      </c>
    </row>
    <row r="6">
      <c r="A6" s="5" t="inlineStr">
        <is>
          <t>Gelistet Seit / Listed Since</t>
        </is>
      </c>
      <c r="B6" t="inlineStr">
        <is>
          <t>-</t>
        </is>
      </c>
      <c r="C6" s="5" t="inlineStr">
        <is>
          <t>Internet</t>
        </is>
      </c>
      <c r="D6" s="5" t="inlineStr"/>
      <c r="E6" t="inlineStr">
        <is>
          <t>http://www.arcelormittal.com</t>
        </is>
      </c>
      <c r="G6" t="inlineStr">
        <is>
          <t>05.05.2020</t>
        </is>
      </c>
      <c r="H6" t="inlineStr">
        <is>
          <t>Annual General Meeting</t>
        </is>
      </c>
      <c r="J6" t="inlineStr">
        <is>
          <t>Freefloat</t>
        </is>
      </c>
      <c r="L6" t="inlineStr">
        <is>
          <t>57,42%</t>
        </is>
      </c>
    </row>
    <row r="7">
      <c r="A7" s="5" t="inlineStr">
        <is>
          <t>Nominalwert / Nominal Value</t>
        </is>
      </c>
      <c r="B7" t="inlineStr">
        <is>
          <t>-</t>
        </is>
      </c>
      <c r="C7" s="5" t="inlineStr">
        <is>
          <t>Inv. Relations Telefon / Phone</t>
        </is>
      </c>
      <c r="D7" s="5" t="inlineStr"/>
      <c r="E7" t="inlineStr">
        <is>
          <t>+352-4792-2484</t>
        </is>
      </c>
      <c r="G7" t="inlineStr">
        <is>
          <t>07.05.2020</t>
        </is>
      </c>
      <c r="H7" t="inlineStr">
        <is>
          <t>Result Q1</t>
        </is>
      </c>
    </row>
    <row r="8">
      <c r="A8" s="5" t="inlineStr">
        <is>
          <t>Land / Country</t>
        </is>
      </c>
      <c r="B8" t="inlineStr">
        <is>
          <t>Luxemburg</t>
        </is>
      </c>
      <c r="C8" s="5" t="inlineStr">
        <is>
          <t>Inv. Relations E-Mail</t>
        </is>
      </c>
      <c r="D8" s="5" t="inlineStr"/>
      <c r="E8" t="inlineStr">
        <is>
          <t>Investor.Relations@arcelormittal.com</t>
        </is>
      </c>
      <c r="G8" t="inlineStr">
        <is>
          <t>10.05.2020</t>
        </is>
      </c>
      <c r="H8" t="inlineStr">
        <is>
          <t>Dividend Payout</t>
        </is>
      </c>
    </row>
    <row r="9">
      <c r="A9" s="5" t="inlineStr">
        <is>
          <t>Währung / Currency</t>
        </is>
      </c>
      <c r="B9" t="inlineStr">
        <is>
          <t>USD</t>
        </is>
      </c>
      <c r="C9" s="5" t="inlineStr">
        <is>
          <t>Kontaktperson / Contact Person</t>
        </is>
      </c>
      <c r="D9" s="5" t="inlineStr"/>
      <c r="E9" t="inlineStr">
        <is>
          <t>Daniel Fairclough</t>
        </is>
      </c>
      <c r="G9" t="inlineStr">
        <is>
          <t>30.07.2020</t>
        </is>
      </c>
      <c r="H9" t="inlineStr">
        <is>
          <t>Score Half Year</t>
        </is>
      </c>
    </row>
    <row r="10">
      <c r="A10" s="5" t="inlineStr">
        <is>
          <t>Branche / Industry</t>
        </is>
      </c>
      <c r="B10" t="inlineStr">
        <is>
          <t>Iron / Steel Industry</t>
        </is>
      </c>
      <c r="C10" s="5" t="inlineStr">
        <is>
          <t>05.11.2020</t>
        </is>
      </c>
      <c r="D10" s="5" t="inlineStr">
        <is>
          <t>Q3 Earnings</t>
        </is>
      </c>
    </row>
    <row r="11">
      <c r="A11" s="5" t="inlineStr">
        <is>
          <t>Sektor / Sector</t>
        </is>
      </c>
      <c r="B11" t="inlineStr">
        <is>
          <t>Industry</t>
        </is>
      </c>
    </row>
    <row r="12">
      <c r="A12" s="5" t="inlineStr">
        <is>
          <t>Typ / Genre</t>
        </is>
      </c>
      <c r="B12" t="inlineStr">
        <is>
          <t>Stammaktie</t>
        </is>
      </c>
    </row>
    <row r="13">
      <c r="A13" s="5" t="inlineStr">
        <is>
          <t>Adresse / Address</t>
        </is>
      </c>
      <c r="B13" t="inlineStr">
        <is>
          <t>ArcelorMittal S.A.24-26, Boulevard d’Avranches  L-1160 Luxembourg</t>
        </is>
      </c>
    </row>
    <row r="14">
      <c r="A14" s="5" t="inlineStr">
        <is>
          <t>Management</t>
        </is>
      </c>
      <c r="B14" t="inlineStr">
        <is>
          <t>Lakshmi N. Mittal, Aditya Mittal, Brian Aranha, Jefferson de Paula, Geert van Poelvoorde, Simon Wandke, Bart Wille</t>
        </is>
      </c>
    </row>
    <row r="15">
      <c r="A15" s="5" t="inlineStr">
        <is>
          <t>Aufsichtsrat / Board</t>
        </is>
      </c>
      <c r="B15" t="inlineStr">
        <is>
          <t>Lakshmi N. Mittal, Vanisha Mittal Bhatia, Tye Burt, Jeannot Krecké, Bruno Lafont, Karel de Gucht, Suzanne Nimocks, Michalel Wurth, Karyn Ovelmen</t>
        </is>
      </c>
    </row>
    <row r="16">
      <c r="A16" s="5" t="inlineStr">
        <is>
          <t>Beschreibung</t>
        </is>
      </c>
      <c r="B16" t="inlineStr">
        <is>
          <t>ArcelorMittal ist das weltgrößte Stahl- und Bergbauunternehmen; es ist in über 60 Ländern präsent und industriell in rund 18 Ländern aufgestellt. Produziert wird für die Automobil- und Bauindustrie, den Verpackungsmarkt, den Maschinenbau und für die Haushaltsgeräteindustrie. Zu den Produkten gehören Flach- und Langstahl sowie Stahlrohr, aber auch Spezialprodukte und Edelstahl-Legierungen. ArcelorMittal ist einer der fünf weltweit größten Produzenten von Eisenerz und metallurgischer Kohle. Die Bergbautätigkeiten des Unternehmens in Nord- und Südamerika, Afrika, Europa und der GUS stellen einen wichtigen Bestandteil der Wachstumsstrategie dar. Copyright 2014 FINANCE BASE AG</t>
        </is>
      </c>
    </row>
    <row r="17">
      <c r="A17" s="5" t="inlineStr">
        <is>
          <t>Profile</t>
        </is>
      </c>
      <c r="B17" t="inlineStr">
        <is>
          <t>ArcelorMittal is the world's largest steel and mining companies; it is installed in over 60 countries of the world and industry in around 18 countries. is produced for the automotive and construction industries, the packaging market, mechanical engineering and for the household appliance industry. Its products include flat and long steel and steel pipe as well as special products and stainless steel alloys. ArcelorMittal is one of the world's five largest producers of iron ore and metallurgical coal. The mining activities of the company in the Americas, Africa, Europe and the CIS are an important component of our growth strategy.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USD per  31.12</t>
        </is>
      </c>
      <c r="B19" s="5" t="inlineStr">
        <is>
          <t>Balance Sheet in M  USD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70615</v>
      </c>
      <c r="D20" t="n">
        <v>76033</v>
      </c>
      <c r="E20" t="n">
        <v>68679</v>
      </c>
      <c r="F20" t="n">
        <v>56791</v>
      </c>
      <c r="G20" t="n">
        <v>63578</v>
      </c>
      <c r="H20" t="n">
        <v>79282</v>
      </c>
      <c r="I20" t="n">
        <v>79440</v>
      </c>
      <c r="J20" t="n">
        <v>84213</v>
      </c>
      <c r="K20" t="n">
        <v>93973</v>
      </c>
      <c r="L20" t="n">
        <v>78025</v>
      </c>
      <c r="M20" t="n">
        <v>65110</v>
      </c>
      <c r="N20" t="n">
        <v>124936</v>
      </c>
      <c r="O20" t="n">
        <v>105216</v>
      </c>
      <c r="P20" t="n">
        <v>105216</v>
      </c>
    </row>
    <row r="21">
      <c r="A21" s="5" t="inlineStr">
        <is>
          <t>Operatives Ergebnis (EBIT)</t>
        </is>
      </c>
      <c r="B21" s="5" t="inlineStr">
        <is>
          <t>EBIT Earning Before Interest &amp; Tax</t>
        </is>
      </c>
      <c r="C21" t="n">
        <v>-627</v>
      </c>
      <c r="D21" t="n">
        <v>6539</v>
      </c>
      <c r="E21" t="n">
        <v>5434</v>
      </c>
      <c r="F21" t="n">
        <v>4161</v>
      </c>
      <c r="G21" t="n">
        <v>-4161</v>
      </c>
      <c r="H21" t="n">
        <v>3034</v>
      </c>
      <c r="I21" t="n">
        <v>1197</v>
      </c>
      <c r="J21" t="n">
        <v>-3226</v>
      </c>
      <c r="K21" t="n">
        <v>4898</v>
      </c>
      <c r="L21" t="n">
        <v>3605</v>
      </c>
      <c r="M21" t="n">
        <v>-1678</v>
      </c>
      <c r="N21" t="n">
        <v>12236</v>
      </c>
      <c r="O21" t="n">
        <v>14830</v>
      </c>
      <c r="P21" t="n">
        <v>14830</v>
      </c>
    </row>
    <row r="22">
      <c r="A22" s="5" t="inlineStr">
        <is>
          <t>Finanzergebnis</t>
        </is>
      </c>
      <c r="B22" s="5" t="inlineStr">
        <is>
          <t>Financial Result</t>
        </is>
      </c>
      <c r="C22" t="n">
        <v>-1305</v>
      </c>
      <c r="D22" t="n">
        <v>-1558</v>
      </c>
      <c r="E22" t="n">
        <v>-427</v>
      </c>
      <c r="F22" t="n">
        <v>-1441</v>
      </c>
      <c r="G22" t="n">
        <v>-3360</v>
      </c>
      <c r="H22" t="n">
        <v>-3554</v>
      </c>
      <c r="I22" t="n">
        <v>-3557</v>
      </c>
      <c r="J22" t="n">
        <v>-2543</v>
      </c>
      <c r="K22" t="n">
        <v>-2218</v>
      </c>
      <c r="L22" t="n">
        <v>-1749</v>
      </c>
      <c r="M22" t="n">
        <v>-2759</v>
      </c>
      <c r="N22" t="n">
        <v>-699</v>
      </c>
      <c r="O22" t="n">
        <v>58</v>
      </c>
      <c r="P22" t="n">
        <v>58</v>
      </c>
    </row>
    <row r="23">
      <c r="A23" s="5" t="inlineStr">
        <is>
          <t>Ergebnis vor Steuer (EBT)</t>
        </is>
      </c>
      <c r="B23" s="5" t="inlineStr">
        <is>
          <t>EBT Earning Before Tax</t>
        </is>
      </c>
      <c r="C23" t="n">
        <v>-1932</v>
      </c>
      <c r="D23" t="n">
        <v>4981</v>
      </c>
      <c r="E23" t="n">
        <v>5007</v>
      </c>
      <c r="F23" t="n">
        <v>2720</v>
      </c>
      <c r="G23" t="n">
        <v>-7521</v>
      </c>
      <c r="H23" t="n">
        <v>-520</v>
      </c>
      <c r="I23" t="n">
        <v>-2360</v>
      </c>
      <c r="J23" t="n">
        <v>-5769</v>
      </c>
      <c r="K23" t="n">
        <v>2680</v>
      </c>
      <c r="L23" t="n">
        <v>1856</v>
      </c>
      <c r="M23" t="n">
        <v>-4437</v>
      </c>
      <c r="N23" t="n">
        <v>11537</v>
      </c>
      <c r="O23" t="n">
        <v>14888</v>
      </c>
      <c r="P23" t="n">
        <v>14888</v>
      </c>
    </row>
    <row r="24">
      <c r="A24" s="5" t="inlineStr">
        <is>
          <t>Steuern auf Einkommen und Ertrag</t>
        </is>
      </c>
      <c r="B24" s="5" t="inlineStr">
        <is>
          <t>Taxes on income and earnings</t>
        </is>
      </c>
      <c r="C24" t="n">
        <v>459</v>
      </c>
      <c r="D24" t="n">
        <v>-349</v>
      </c>
      <c r="E24" t="n">
        <v>432</v>
      </c>
      <c r="F24" t="n">
        <v>986</v>
      </c>
      <c r="G24" t="n">
        <v>902</v>
      </c>
      <c r="H24" t="n">
        <v>454</v>
      </c>
      <c r="I24" t="n">
        <v>215</v>
      </c>
      <c r="J24" t="n">
        <v>-1925</v>
      </c>
      <c r="K24" t="n">
        <v>882</v>
      </c>
      <c r="L24" t="n">
        <v>-1479</v>
      </c>
      <c r="M24" t="n">
        <v>-4512</v>
      </c>
      <c r="N24" t="n">
        <v>1098</v>
      </c>
      <c r="O24" t="n">
        <v>3038</v>
      </c>
      <c r="P24" t="n">
        <v>3038</v>
      </c>
    </row>
    <row r="25">
      <c r="A25" s="5" t="inlineStr">
        <is>
          <t>Ergebnis nach Steuer</t>
        </is>
      </c>
      <c r="B25" s="5" t="inlineStr">
        <is>
          <t>Earnings after tax</t>
        </is>
      </c>
      <c r="C25" t="n">
        <v>-2391</v>
      </c>
      <c r="D25" t="n">
        <v>5330</v>
      </c>
      <c r="E25" t="n">
        <v>4575</v>
      </c>
      <c r="F25" t="n">
        <v>1734</v>
      </c>
      <c r="G25" t="n">
        <v>-8423</v>
      </c>
      <c r="H25" t="n">
        <v>-974</v>
      </c>
      <c r="I25" t="n">
        <v>-2575</v>
      </c>
      <c r="J25" t="n">
        <v>-3844</v>
      </c>
      <c r="K25" t="n">
        <v>1798</v>
      </c>
      <c r="L25" t="n">
        <v>3335</v>
      </c>
      <c r="M25" t="n">
        <v>75</v>
      </c>
      <c r="N25" t="n">
        <v>10439</v>
      </c>
      <c r="O25" t="n">
        <v>11850</v>
      </c>
      <c r="P25" t="n">
        <v>11850</v>
      </c>
    </row>
    <row r="26">
      <c r="A26" s="5" t="inlineStr">
        <is>
          <t>Minderheitenanteil</t>
        </is>
      </c>
      <c r="B26" s="5" t="inlineStr">
        <is>
          <t>Minority Share</t>
        </is>
      </c>
      <c r="C26" t="n">
        <v>-63</v>
      </c>
      <c r="D26" t="n">
        <v>-181</v>
      </c>
      <c r="E26" t="n">
        <v>-7</v>
      </c>
      <c r="F26" t="n">
        <v>45</v>
      </c>
      <c r="G26" t="n">
        <v>477</v>
      </c>
      <c r="H26" t="n">
        <v>-112</v>
      </c>
      <c r="I26" t="n">
        <v>30</v>
      </c>
      <c r="J26" t="n">
        <v>118</v>
      </c>
      <c r="K26" t="n">
        <v>4</v>
      </c>
      <c r="L26" t="n">
        <v>-89</v>
      </c>
      <c r="M26" t="n">
        <v>43</v>
      </c>
      <c r="N26" t="n">
        <v>-1040</v>
      </c>
      <c r="O26" t="n">
        <v>-1482</v>
      </c>
      <c r="P26" t="n">
        <v>-1482</v>
      </c>
    </row>
    <row r="27">
      <c r="A27" s="5" t="inlineStr">
        <is>
          <t>Jahresüberschuss/-fehlbetrag</t>
        </is>
      </c>
      <c r="B27" s="5" t="inlineStr">
        <is>
          <t>Net Profit</t>
        </is>
      </c>
      <c r="C27" t="n">
        <v>-2454</v>
      </c>
      <c r="D27" t="n">
        <v>5149</v>
      </c>
      <c r="E27" t="n">
        <v>4568</v>
      </c>
      <c r="F27" t="n">
        <v>1779</v>
      </c>
      <c r="G27" t="n">
        <v>-7946</v>
      </c>
      <c r="H27" t="n">
        <v>-1086</v>
      </c>
      <c r="I27" t="n">
        <v>-2545</v>
      </c>
      <c r="J27" t="n">
        <v>-3726</v>
      </c>
      <c r="K27" t="n">
        <v>2263</v>
      </c>
      <c r="L27" t="n">
        <v>2916</v>
      </c>
      <c r="M27" t="n">
        <v>118</v>
      </c>
      <c r="N27" t="n">
        <v>9399</v>
      </c>
      <c r="O27" t="n">
        <v>10368</v>
      </c>
      <c r="P27" t="n">
        <v>10368</v>
      </c>
    </row>
    <row r="28">
      <c r="A28" s="5" t="inlineStr">
        <is>
          <t>Summe Umlaufvermögen</t>
        </is>
      </c>
      <c r="B28" s="5" t="inlineStr">
        <is>
          <t>Current Assets</t>
        </is>
      </c>
      <c r="C28" t="n">
        <v>28616</v>
      </c>
      <c r="D28" t="n">
        <v>32475</v>
      </c>
      <c r="E28" t="n">
        <v>26745</v>
      </c>
      <c r="F28" t="n">
        <v>22247</v>
      </c>
      <c r="G28" t="n">
        <v>22326</v>
      </c>
      <c r="H28" t="n">
        <v>28057</v>
      </c>
      <c r="I28" t="n">
        <v>34025</v>
      </c>
      <c r="J28" t="n">
        <v>31794</v>
      </c>
      <c r="K28" t="n">
        <v>35605</v>
      </c>
      <c r="L28" t="n">
        <v>42675</v>
      </c>
      <c r="M28" t="n">
        <v>32807</v>
      </c>
      <c r="N28" t="n">
        <v>44414</v>
      </c>
      <c r="O28" t="n">
        <v>45328</v>
      </c>
      <c r="P28" t="n">
        <v>45328</v>
      </c>
    </row>
    <row r="29">
      <c r="A29" s="5" t="inlineStr">
        <is>
          <t>Summe Anlagevermögen</t>
        </is>
      </c>
      <c r="B29" s="5" t="inlineStr">
        <is>
          <t>Fixed Assets</t>
        </is>
      </c>
      <c r="C29" t="n">
        <v>59292</v>
      </c>
      <c r="D29" t="n">
        <v>58774</v>
      </c>
      <c r="E29" t="n">
        <v>58552</v>
      </c>
      <c r="F29" t="n">
        <v>52895</v>
      </c>
      <c r="G29" t="n">
        <v>54520</v>
      </c>
      <c r="H29" t="n">
        <v>71122</v>
      </c>
      <c r="I29" t="n">
        <v>78283</v>
      </c>
      <c r="J29" t="n">
        <v>82779</v>
      </c>
      <c r="K29" t="n">
        <v>86275</v>
      </c>
      <c r="L29" t="n">
        <v>88229</v>
      </c>
      <c r="M29" t="n">
        <v>94890</v>
      </c>
      <c r="N29" t="n">
        <v>88674</v>
      </c>
      <c r="O29" t="n">
        <v>88297</v>
      </c>
      <c r="P29" t="n">
        <v>88297</v>
      </c>
    </row>
    <row r="30">
      <c r="A30" s="5" t="inlineStr">
        <is>
          <t>Summe Aktiva</t>
        </is>
      </c>
      <c r="B30" s="5" t="inlineStr">
        <is>
          <t>Total Assets</t>
        </is>
      </c>
      <c r="C30" t="n">
        <v>87908</v>
      </c>
      <c r="D30" t="n">
        <v>91249</v>
      </c>
      <c r="E30" t="n">
        <v>85297</v>
      </c>
      <c r="F30" t="n">
        <v>75142</v>
      </c>
      <c r="G30" t="n">
        <v>76846</v>
      </c>
      <c r="H30" t="n">
        <v>99179</v>
      </c>
      <c r="I30" t="n">
        <v>112308</v>
      </c>
      <c r="J30" t="n">
        <v>114573</v>
      </c>
      <c r="K30" t="n">
        <v>121880</v>
      </c>
      <c r="L30" t="n">
        <v>130904</v>
      </c>
      <c r="M30" t="n">
        <v>127697</v>
      </c>
      <c r="N30" t="n">
        <v>133088</v>
      </c>
      <c r="O30" t="n">
        <v>133625</v>
      </c>
      <c r="P30" t="n">
        <v>133625</v>
      </c>
    </row>
    <row r="31">
      <c r="A31" s="5" t="inlineStr">
        <is>
          <t>Summe kurzfristiges Fremdkapital</t>
        </is>
      </c>
      <c r="B31" s="5" t="inlineStr">
        <is>
          <t>Short-Term Debt</t>
        </is>
      </c>
      <c r="C31" t="n">
        <v>21287</v>
      </c>
      <c r="D31" t="n">
        <v>23455</v>
      </c>
      <c r="E31" t="n">
        <v>21410</v>
      </c>
      <c r="F31" t="n">
        <v>18115</v>
      </c>
      <c r="G31" t="n">
        <v>18041</v>
      </c>
      <c r="H31" t="n">
        <v>21123</v>
      </c>
      <c r="I31" t="n">
        <v>25235</v>
      </c>
      <c r="J31" t="n">
        <v>23818</v>
      </c>
      <c r="K31" t="n">
        <v>23824</v>
      </c>
      <c r="L31" t="n">
        <v>30723</v>
      </c>
      <c r="M31" t="n">
        <v>23530</v>
      </c>
      <c r="N31" t="n">
        <v>30760</v>
      </c>
      <c r="O31" t="n">
        <v>32209</v>
      </c>
      <c r="P31" t="n">
        <v>32209</v>
      </c>
    </row>
    <row r="32">
      <c r="A32" s="5" t="inlineStr">
        <is>
          <t>Summe langfristiges Fremdkapital</t>
        </is>
      </c>
      <c r="B32" s="5" t="inlineStr">
        <is>
          <t>Long-Term Debt</t>
        </is>
      </c>
      <c r="C32" t="n">
        <v>26138</v>
      </c>
      <c r="D32" t="n">
        <v>23686</v>
      </c>
      <c r="E32" t="n">
        <v>23032</v>
      </c>
      <c r="F32" t="n">
        <v>24702</v>
      </c>
      <c r="G32" t="n">
        <v>31235</v>
      </c>
      <c r="H32" t="n">
        <v>32896</v>
      </c>
      <c r="I32" t="n">
        <v>33900</v>
      </c>
      <c r="J32" t="n">
        <v>35558</v>
      </c>
      <c r="K32" t="n">
        <v>37579</v>
      </c>
      <c r="L32" t="n">
        <v>34081</v>
      </c>
      <c r="M32" t="n">
        <v>38769</v>
      </c>
      <c r="N32" t="n">
        <v>43098</v>
      </c>
      <c r="O32" t="n">
        <v>39881</v>
      </c>
      <c r="P32" t="n">
        <v>39881</v>
      </c>
    </row>
    <row r="33">
      <c r="A33" s="5" t="inlineStr">
        <is>
          <t>Summe Fremdkapital</t>
        </is>
      </c>
      <c r="B33" s="5" t="inlineStr">
        <is>
          <t>Total Liabilities</t>
        </is>
      </c>
      <c r="C33" t="n">
        <v>47425</v>
      </c>
      <c r="D33" t="n">
        <v>47141</v>
      </c>
      <c r="E33" t="n">
        <v>44442</v>
      </c>
      <c r="F33" t="n">
        <v>42817</v>
      </c>
      <c r="G33" t="n">
        <v>49276</v>
      </c>
      <c r="H33" t="n">
        <v>54019</v>
      </c>
      <c r="I33" t="n">
        <v>59135</v>
      </c>
      <c r="J33" t="n">
        <v>59376</v>
      </c>
      <c r="K33" t="n">
        <v>61403</v>
      </c>
      <c r="L33" t="n">
        <v>64804</v>
      </c>
      <c r="M33" t="n">
        <v>62299</v>
      </c>
      <c r="N33" t="n">
        <v>73858</v>
      </c>
      <c r="O33" t="n">
        <v>72090</v>
      </c>
      <c r="P33" t="n">
        <v>72090</v>
      </c>
    </row>
    <row r="34">
      <c r="A34" s="5" t="inlineStr">
        <is>
          <t>Minderheitenanteil</t>
        </is>
      </c>
      <c r="B34" s="5" t="inlineStr">
        <is>
          <t>Minority Share</t>
        </is>
      </c>
      <c r="C34" t="n">
        <v>1962</v>
      </c>
      <c r="D34" t="n">
        <v>2022</v>
      </c>
      <c r="E34" t="n">
        <v>2066</v>
      </c>
      <c r="F34" t="n">
        <v>2190</v>
      </c>
      <c r="G34" t="n">
        <v>2298</v>
      </c>
      <c r="H34" t="n">
        <v>3074</v>
      </c>
      <c r="I34" t="n">
        <v>3380</v>
      </c>
      <c r="J34" t="n">
        <v>3474</v>
      </c>
      <c r="K34" t="n">
        <v>3787</v>
      </c>
      <c r="L34" t="n">
        <v>3670</v>
      </c>
      <c r="M34" t="n">
        <v>4353</v>
      </c>
      <c r="N34" t="n">
        <v>4032</v>
      </c>
      <c r="O34" t="n">
        <v>4850</v>
      </c>
      <c r="P34" t="n">
        <v>4850</v>
      </c>
    </row>
    <row r="35">
      <c r="A35" s="5" t="inlineStr">
        <is>
          <t>Summe Eigenkapital</t>
        </is>
      </c>
      <c r="B35" s="5" t="inlineStr">
        <is>
          <t>Equity</t>
        </is>
      </c>
      <c r="C35" t="n">
        <v>38521</v>
      </c>
      <c r="D35" t="n">
        <v>42086</v>
      </c>
      <c r="E35" t="n">
        <v>38789</v>
      </c>
      <c r="F35" t="n">
        <v>30135</v>
      </c>
      <c r="G35" t="n">
        <v>25272</v>
      </c>
      <c r="H35" t="n">
        <v>42086</v>
      </c>
      <c r="I35" t="n">
        <v>49793</v>
      </c>
      <c r="J35" t="n">
        <v>51723</v>
      </c>
      <c r="K35" t="n">
        <v>56690</v>
      </c>
      <c r="L35" t="n">
        <v>62430</v>
      </c>
      <c r="M35" t="n">
        <v>61045</v>
      </c>
      <c r="N35" t="n">
        <v>55198</v>
      </c>
      <c r="O35" t="n">
        <v>56685</v>
      </c>
      <c r="P35" t="n">
        <v>56685</v>
      </c>
    </row>
    <row r="36">
      <c r="A36" s="5" t="inlineStr">
        <is>
          <t>Summe Passiva</t>
        </is>
      </c>
      <c r="B36" s="5" t="inlineStr">
        <is>
          <t>Liabilities &amp; Shareholder Equity</t>
        </is>
      </c>
      <c r="C36" t="n">
        <v>87908</v>
      </c>
      <c r="D36" t="n">
        <v>91249</v>
      </c>
      <c r="E36" t="n">
        <v>85297</v>
      </c>
      <c r="F36" t="n">
        <v>75142</v>
      </c>
      <c r="G36" t="n">
        <v>76846</v>
      </c>
      <c r="H36" t="n">
        <v>99179</v>
      </c>
      <c r="I36" t="n">
        <v>112308</v>
      </c>
      <c r="J36" t="n">
        <v>114573</v>
      </c>
      <c r="K36" t="n">
        <v>121880</v>
      </c>
      <c r="L36" t="n">
        <v>130904</v>
      </c>
      <c r="M36" t="n">
        <v>127697</v>
      </c>
      <c r="N36" t="n">
        <v>133088</v>
      </c>
      <c r="O36" t="n">
        <v>133625</v>
      </c>
      <c r="P36" t="n">
        <v>133625</v>
      </c>
    </row>
    <row r="37">
      <c r="A37" s="5" t="inlineStr">
        <is>
          <t>Mio.Aktien im Umlauf</t>
        </is>
      </c>
      <c r="B37" s="5" t="inlineStr">
        <is>
          <t>Million shares outstanding</t>
        </is>
      </c>
      <c r="C37" t="n">
        <v>1012</v>
      </c>
      <c r="D37" t="n">
        <v>1014</v>
      </c>
      <c r="E37" t="n">
        <v>1020</v>
      </c>
      <c r="F37" t="n">
        <v>1019</v>
      </c>
      <c r="G37" t="n">
        <v>552.22</v>
      </c>
      <c r="H37" t="n">
        <v>551.4</v>
      </c>
      <c r="I37" t="n">
        <v>551.15</v>
      </c>
      <c r="J37" t="n">
        <v>516.3200000000001</v>
      </c>
      <c r="K37" t="n">
        <v>516.27</v>
      </c>
      <c r="L37" t="n">
        <v>516.15</v>
      </c>
      <c r="M37" t="n">
        <v>503.12</v>
      </c>
      <c r="N37" t="n">
        <v>455.29</v>
      </c>
      <c r="O37" t="n">
        <v>473.79</v>
      </c>
      <c r="P37" t="n">
        <v>473.79</v>
      </c>
    </row>
    <row r="38">
      <c r="A38" s="5" t="inlineStr">
        <is>
          <t>Gezeichnetes Kapital (in Mio.)</t>
        </is>
      </c>
      <c r="B38" s="5" t="inlineStr">
        <is>
          <t>Subscribed Capital in M</t>
        </is>
      </c>
      <c r="C38" t="n">
        <v>364</v>
      </c>
      <c r="D38" t="n">
        <v>364</v>
      </c>
      <c r="E38" t="n">
        <v>401</v>
      </c>
      <c r="F38" t="n">
        <v>401</v>
      </c>
      <c r="G38" t="n">
        <v>10011</v>
      </c>
      <c r="H38" t="n">
        <v>10011</v>
      </c>
      <c r="I38" t="n">
        <v>10011</v>
      </c>
      <c r="J38" t="n">
        <v>9404</v>
      </c>
      <c r="K38" t="n">
        <v>9403</v>
      </c>
      <c r="L38" t="n">
        <v>9950</v>
      </c>
      <c r="M38" t="n">
        <v>9950</v>
      </c>
      <c r="N38" t="n">
        <v>9269</v>
      </c>
      <c r="O38" t="n">
        <v>9269</v>
      </c>
      <c r="P38" t="n">
        <v>9269</v>
      </c>
    </row>
    <row r="39">
      <c r="A39" s="5" t="inlineStr">
        <is>
          <t>Ergebnis je Aktie (brutto)</t>
        </is>
      </c>
      <c r="B39" s="5" t="inlineStr">
        <is>
          <t>Earnings per share</t>
        </is>
      </c>
      <c r="C39" t="n">
        <v>-1.91</v>
      </c>
      <c r="D39" t="n">
        <v>4.91</v>
      </c>
      <c r="E39" t="n">
        <v>4.91</v>
      </c>
      <c r="F39" t="n">
        <v>2.67</v>
      </c>
      <c r="G39" t="n">
        <v>-13.62</v>
      </c>
      <c r="H39" t="n">
        <v>-0.9399999999999999</v>
      </c>
      <c r="I39" t="n">
        <v>-4.28</v>
      </c>
      <c r="J39" t="n">
        <v>-11.17</v>
      </c>
      <c r="K39" t="n">
        <v>5.19</v>
      </c>
      <c r="L39" t="n">
        <v>3.6</v>
      </c>
      <c r="M39" t="n">
        <v>-8.82</v>
      </c>
      <c r="N39" t="n">
        <v>25.34</v>
      </c>
      <c r="O39" t="n">
        <v>31.42</v>
      </c>
      <c r="P39" t="n">
        <v>31.42</v>
      </c>
    </row>
    <row r="40">
      <c r="A40" s="5" t="inlineStr">
        <is>
          <t>Ergebnis je Aktie (unverwässert)</t>
        </is>
      </c>
      <c r="B40" s="5" t="inlineStr">
        <is>
          <t>Basic Earnings per share</t>
        </is>
      </c>
      <c r="C40" t="n">
        <v>-2.42</v>
      </c>
      <c r="D40" t="n">
        <v>5.07</v>
      </c>
      <c r="E40" t="n">
        <v>4.48</v>
      </c>
      <c r="F40" t="n">
        <v>1.86</v>
      </c>
      <c r="G40" t="n">
        <v>-13.29</v>
      </c>
      <c r="H40" t="n">
        <v>-1.83</v>
      </c>
      <c r="I40" t="n">
        <v>-4.38</v>
      </c>
      <c r="J40" t="n">
        <v>-7.23</v>
      </c>
      <c r="K40" t="n">
        <v>4.38</v>
      </c>
      <c r="L40" t="n">
        <v>5.79</v>
      </c>
      <c r="M40" t="n">
        <v>0.24</v>
      </c>
      <c r="N40" t="n">
        <v>20.4</v>
      </c>
      <c r="O40" t="n">
        <v>22.23</v>
      </c>
      <c r="P40" t="n">
        <v>22.23</v>
      </c>
    </row>
    <row r="41">
      <c r="A41" s="5" t="inlineStr">
        <is>
          <t>Ergebnis je Aktie (verwässert)</t>
        </is>
      </c>
      <c r="B41" s="5" t="inlineStr">
        <is>
          <t>Diluted Earnings per share</t>
        </is>
      </c>
      <c r="C41" t="n">
        <v>-2.42</v>
      </c>
      <c r="D41" t="n">
        <v>5.04</v>
      </c>
      <c r="E41" t="n">
        <v>4.46</v>
      </c>
      <c r="F41" t="n">
        <v>1.86</v>
      </c>
      <c r="G41" t="n">
        <v>-13.29</v>
      </c>
      <c r="H41" t="n">
        <v>-1.83</v>
      </c>
      <c r="I41" t="n">
        <v>-4.38</v>
      </c>
      <c r="J41" t="n">
        <v>-7.23</v>
      </c>
      <c r="K41" t="n">
        <v>3.57</v>
      </c>
      <c r="L41" t="n">
        <v>5.16</v>
      </c>
      <c r="M41" t="n">
        <v>0.24</v>
      </c>
      <c r="N41" t="n">
        <v>20.34</v>
      </c>
      <c r="O41" t="n">
        <v>22.2</v>
      </c>
      <c r="P41" t="n">
        <v>22.2</v>
      </c>
    </row>
    <row r="42">
      <c r="A42" s="5" t="inlineStr">
        <is>
          <t>Dividende je Aktie</t>
        </is>
      </c>
      <c r="B42" s="5" t="inlineStr">
        <is>
          <t>Dividend per share</t>
        </is>
      </c>
      <c r="C42" t="inlineStr">
        <is>
          <t>-</t>
        </is>
      </c>
      <c r="D42" t="n">
        <v>0.2</v>
      </c>
      <c r="E42" t="n">
        <v>0.1</v>
      </c>
      <c r="F42" t="inlineStr">
        <is>
          <t>-</t>
        </is>
      </c>
      <c r="G42" t="inlineStr">
        <is>
          <t>-</t>
        </is>
      </c>
      <c r="H42" t="n">
        <v>0.6</v>
      </c>
      <c r="I42" t="n">
        <v>0.6</v>
      </c>
      <c r="J42" t="n">
        <v>2.25</v>
      </c>
      <c r="K42" t="n">
        <v>2.25</v>
      </c>
      <c r="L42" t="n">
        <v>2.25</v>
      </c>
      <c r="M42" t="n">
        <v>2.25</v>
      </c>
      <c r="N42" t="n">
        <v>4.5</v>
      </c>
      <c r="O42" t="n">
        <v>3.9</v>
      </c>
      <c r="P42" t="n">
        <v>3.9</v>
      </c>
    </row>
    <row r="43">
      <c r="A43" s="5" t="inlineStr">
        <is>
          <t>Dividendenausschüttung in Mio</t>
        </is>
      </c>
      <c r="B43" s="5" t="inlineStr">
        <is>
          <t>Dividend Payment in M</t>
        </is>
      </c>
      <c r="C43" t="inlineStr">
        <is>
          <t>-</t>
        </is>
      </c>
      <c r="D43" t="n">
        <v>220</v>
      </c>
      <c r="E43" t="n">
        <v>141</v>
      </c>
      <c r="F43" t="n">
        <v>61</v>
      </c>
      <c r="G43" t="n">
        <v>416</v>
      </c>
      <c r="H43" t="n">
        <v>458</v>
      </c>
      <c r="I43" t="n">
        <v>415</v>
      </c>
      <c r="J43" t="n">
        <v>1191</v>
      </c>
      <c r="K43" t="n">
        <v>1194</v>
      </c>
      <c r="L43" t="n">
        <v>1257</v>
      </c>
      <c r="M43" t="n">
        <v>1334</v>
      </c>
      <c r="N43" t="n">
        <v>2459</v>
      </c>
      <c r="O43" t="n">
        <v>2269</v>
      </c>
      <c r="P43" t="n">
        <v>2269</v>
      </c>
    </row>
    <row r="44">
      <c r="A44" s="5" t="inlineStr">
        <is>
          <t>Umsatz</t>
        </is>
      </c>
      <c r="B44" s="5" t="inlineStr">
        <is>
          <t>Revenue</t>
        </is>
      </c>
      <c r="C44" t="n">
        <v>69.77</v>
      </c>
      <c r="D44" t="n">
        <v>75.02</v>
      </c>
      <c r="E44" t="n">
        <v>67.34</v>
      </c>
      <c r="F44" t="n">
        <v>55.71</v>
      </c>
      <c r="G44" t="n">
        <v>115.13</v>
      </c>
      <c r="H44" t="n">
        <v>143.78</v>
      </c>
      <c r="I44" t="n">
        <v>144.14</v>
      </c>
      <c r="J44" t="n">
        <v>163.1</v>
      </c>
      <c r="K44" t="n">
        <v>182.02</v>
      </c>
      <c r="L44" t="n">
        <v>151.17</v>
      </c>
      <c r="M44" t="n">
        <v>129.41</v>
      </c>
      <c r="N44" t="n">
        <v>274.41</v>
      </c>
      <c r="O44" t="n">
        <v>222.07</v>
      </c>
      <c r="P44" t="n">
        <v>222.07</v>
      </c>
    </row>
    <row r="45">
      <c r="A45" s="5" t="inlineStr">
        <is>
          <t>Buchwert je Aktie</t>
        </is>
      </c>
      <c r="B45" s="5" t="inlineStr">
        <is>
          <t>Book value per share</t>
        </is>
      </c>
      <c r="C45" t="n">
        <v>38.06</v>
      </c>
      <c r="D45" t="n">
        <v>41.52</v>
      </c>
      <c r="E45" t="n">
        <v>38.03</v>
      </c>
      <c r="F45" t="n">
        <v>29.56</v>
      </c>
      <c r="G45" t="n">
        <v>45.76</v>
      </c>
      <c r="H45" t="n">
        <v>76.33</v>
      </c>
      <c r="I45" t="n">
        <v>90.34</v>
      </c>
      <c r="J45" t="n">
        <v>100.18</v>
      </c>
      <c r="K45" t="n">
        <v>109.81</v>
      </c>
      <c r="L45" t="n">
        <v>120.95</v>
      </c>
      <c r="M45" t="n">
        <v>121.33</v>
      </c>
      <c r="N45" t="n">
        <v>121.24</v>
      </c>
      <c r="O45" t="n">
        <v>119.64</v>
      </c>
      <c r="P45" t="n">
        <v>119.64</v>
      </c>
    </row>
    <row r="46">
      <c r="A46" s="5" t="inlineStr">
        <is>
          <t>Cashflow je Aktie</t>
        </is>
      </c>
      <c r="B46" s="5" t="inlineStr">
        <is>
          <t>Cashflow per share</t>
        </is>
      </c>
      <c r="C46" t="n">
        <v>5.95</v>
      </c>
      <c r="D46" t="n">
        <v>4.14</v>
      </c>
      <c r="E46" t="n">
        <v>4.47</v>
      </c>
      <c r="F46" t="n">
        <v>2.66</v>
      </c>
      <c r="G46" t="n">
        <v>3.9</v>
      </c>
      <c r="H46" t="n">
        <v>7.02</v>
      </c>
      <c r="I46" t="n">
        <v>7.79</v>
      </c>
      <c r="J46" t="n">
        <v>10.25</v>
      </c>
      <c r="K46" t="n">
        <v>3.44</v>
      </c>
      <c r="L46" t="n">
        <v>7.78</v>
      </c>
      <c r="M46" t="n">
        <v>14.47</v>
      </c>
      <c r="N46" t="n">
        <v>32.18</v>
      </c>
      <c r="O46" t="n">
        <v>34.89</v>
      </c>
      <c r="P46" t="n">
        <v>34.89</v>
      </c>
    </row>
    <row r="47">
      <c r="A47" s="5" t="inlineStr">
        <is>
          <t>Bilanzsumme je Aktie</t>
        </is>
      </c>
      <c r="B47" s="5" t="inlineStr">
        <is>
          <t>Total assets per share</t>
        </is>
      </c>
      <c r="C47" t="n">
        <v>86.86</v>
      </c>
      <c r="D47" t="n">
        <v>90.03</v>
      </c>
      <c r="E47" t="n">
        <v>83.63</v>
      </c>
      <c r="F47" t="n">
        <v>73.70999999999999</v>
      </c>
      <c r="G47" t="n">
        <v>139.16</v>
      </c>
      <c r="H47" t="n">
        <v>179.87</v>
      </c>
      <c r="I47" t="n">
        <v>203.77</v>
      </c>
      <c r="J47" t="n">
        <v>221.9</v>
      </c>
      <c r="K47" t="n">
        <v>236.08</v>
      </c>
      <c r="L47" t="n">
        <v>253.62</v>
      </c>
      <c r="M47" t="n">
        <v>253.81</v>
      </c>
      <c r="N47" t="n">
        <v>292.32</v>
      </c>
      <c r="O47" t="n">
        <v>282.04</v>
      </c>
      <c r="P47" t="n">
        <v>282.04</v>
      </c>
    </row>
    <row r="48">
      <c r="A48" s="5" t="inlineStr">
        <is>
          <t>Personal am Ende des Jahres</t>
        </is>
      </c>
      <c r="B48" s="5" t="inlineStr">
        <is>
          <t>Staff at the end of year</t>
        </is>
      </c>
      <c r="C48" t="n">
        <v>191000</v>
      </c>
      <c r="D48" t="n">
        <v>209000</v>
      </c>
      <c r="E48" t="n">
        <v>197000</v>
      </c>
      <c r="F48" t="n">
        <v>199000</v>
      </c>
      <c r="G48" t="n">
        <v>209000</v>
      </c>
      <c r="H48" t="n">
        <v>222000</v>
      </c>
      <c r="I48" t="n">
        <v>232000</v>
      </c>
      <c r="J48" t="n">
        <v>245000</v>
      </c>
      <c r="K48" t="n">
        <v>261000</v>
      </c>
      <c r="L48" t="n">
        <v>273811</v>
      </c>
      <c r="M48" t="n">
        <v>281703</v>
      </c>
      <c r="N48" t="n">
        <v>315867</v>
      </c>
      <c r="O48" t="n">
        <v>311466</v>
      </c>
      <c r="P48" t="n">
        <v>311466</v>
      </c>
    </row>
    <row r="49">
      <c r="A49" s="5" t="inlineStr">
        <is>
          <t>Personalaufwand in Mio. USD</t>
        </is>
      </c>
      <c r="B49" s="5" t="inlineStr">
        <is>
          <t>Personnel expenses in M</t>
        </is>
      </c>
      <c r="C49" t="n">
        <v>10249</v>
      </c>
      <c r="D49" t="n">
        <v>10459</v>
      </c>
      <c r="E49" t="n">
        <v>9968</v>
      </c>
      <c r="F49" t="n">
        <v>8558</v>
      </c>
      <c r="G49" t="n">
        <v>10324</v>
      </c>
      <c r="H49" t="n">
        <v>12044</v>
      </c>
      <c r="I49" t="n">
        <v>11879</v>
      </c>
      <c r="J49" t="n">
        <v>11910</v>
      </c>
      <c r="K49" t="n">
        <v>12943</v>
      </c>
      <c r="L49" t="n">
        <v>11851</v>
      </c>
      <c r="M49" t="n">
        <v>10352</v>
      </c>
      <c r="N49" t="n">
        <v>14673</v>
      </c>
      <c r="O49" t="n">
        <v>11832</v>
      </c>
      <c r="P49" t="n">
        <v>11832</v>
      </c>
    </row>
    <row r="50">
      <c r="A50" s="5" t="inlineStr">
        <is>
          <t>Aufwand je Mitarbeiter in USD</t>
        </is>
      </c>
      <c r="B50" s="5" t="inlineStr">
        <is>
          <t>Effort per employee</t>
        </is>
      </c>
      <c r="C50" t="n">
        <v>53660</v>
      </c>
      <c r="D50" t="n">
        <v>50043</v>
      </c>
      <c r="E50" t="n">
        <v>50599</v>
      </c>
      <c r="F50" t="n">
        <v>43005</v>
      </c>
      <c r="G50" t="n">
        <v>49397</v>
      </c>
      <c r="H50" t="n">
        <v>54252</v>
      </c>
      <c r="I50" t="n">
        <v>51203</v>
      </c>
      <c r="J50" t="n">
        <v>48612</v>
      </c>
      <c r="K50" t="n">
        <v>49590</v>
      </c>
      <c r="L50" t="n">
        <v>43282</v>
      </c>
      <c r="M50" t="n">
        <v>36748</v>
      </c>
      <c r="N50" t="n">
        <v>46453</v>
      </c>
      <c r="O50" t="n">
        <v>37988</v>
      </c>
      <c r="P50" t="n">
        <v>37988</v>
      </c>
    </row>
    <row r="51">
      <c r="A51" s="5" t="inlineStr">
        <is>
          <t>Umsatz je Aktie</t>
        </is>
      </c>
      <c r="B51" s="5" t="inlineStr">
        <is>
          <t>Revenue per share</t>
        </is>
      </c>
      <c r="C51" t="n">
        <v>369712</v>
      </c>
      <c r="D51" t="n">
        <v>363794</v>
      </c>
      <c r="E51" t="n">
        <v>348624</v>
      </c>
      <c r="F51" t="n">
        <v>285382</v>
      </c>
      <c r="G51" t="n">
        <v>304201</v>
      </c>
      <c r="H51" t="n">
        <v>357126</v>
      </c>
      <c r="I51" t="n">
        <v>324341</v>
      </c>
      <c r="J51" t="n">
        <v>343727</v>
      </c>
      <c r="K51" t="n">
        <v>360050</v>
      </c>
      <c r="L51" t="n">
        <v>284959</v>
      </c>
      <c r="M51" t="n">
        <v>231129</v>
      </c>
      <c r="N51" t="n">
        <v>395533</v>
      </c>
      <c r="O51" t="n">
        <v>337808</v>
      </c>
      <c r="P51" t="n">
        <v>337808</v>
      </c>
    </row>
    <row r="52">
      <c r="A52" s="5" t="inlineStr">
        <is>
          <t>Bruttoergebnis je Mitarbeiter in USD</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row>
    <row r="53">
      <c r="A53" s="5" t="inlineStr">
        <is>
          <t>Gewinn je Mitarbeiter in USD</t>
        </is>
      </c>
      <c r="B53" s="5" t="inlineStr">
        <is>
          <t>Earnings per employee</t>
        </is>
      </c>
      <c r="C53" t="n">
        <v>-12848</v>
      </c>
      <c r="D53" t="n">
        <v>24636</v>
      </c>
      <c r="E53" t="n">
        <v>23188</v>
      </c>
      <c r="F53" t="n">
        <v>8940</v>
      </c>
      <c r="G53" t="n">
        <v>-38019</v>
      </c>
      <c r="H53" t="n">
        <v>-4892</v>
      </c>
      <c r="I53" t="n">
        <v>-10970</v>
      </c>
      <c r="J53" t="n">
        <v>-15208</v>
      </c>
      <c r="K53" t="n">
        <v>8671</v>
      </c>
      <c r="L53" t="n">
        <v>10650</v>
      </c>
      <c r="M53" t="n">
        <v>418.88</v>
      </c>
      <c r="N53" t="n">
        <v>29756</v>
      </c>
      <c r="O53" t="n">
        <v>33288</v>
      </c>
      <c r="P53" t="n">
        <v>33288</v>
      </c>
    </row>
    <row r="54">
      <c r="A54" s="5" t="inlineStr">
        <is>
          <t>KGV (Kurs/Gewinn)</t>
        </is>
      </c>
      <c r="B54" s="5" t="inlineStr">
        <is>
          <t>PE (price/earnings)</t>
        </is>
      </c>
      <c r="C54" t="inlineStr">
        <is>
          <t>-</t>
        </is>
      </c>
      <c r="D54" t="n">
        <v>3.6</v>
      </c>
      <c r="E54" t="n">
        <v>7.3</v>
      </c>
      <c r="F54" t="n">
        <v>12</v>
      </c>
      <c r="G54" t="inlineStr">
        <is>
          <t>-</t>
        </is>
      </c>
      <c r="H54" t="inlineStr">
        <is>
          <t>-</t>
        </is>
      </c>
      <c r="I54" t="inlineStr">
        <is>
          <t>-</t>
        </is>
      </c>
      <c r="J54" t="inlineStr">
        <is>
          <t>-</t>
        </is>
      </c>
      <c r="K54" t="n">
        <v>12.6</v>
      </c>
      <c r="L54" t="n">
        <v>14.7</v>
      </c>
      <c r="M54" t="n">
        <v>400.8</v>
      </c>
      <c r="N54" t="n">
        <v>3.3</v>
      </c>
      <c r="O54" t="n">
        <v>10.5</v>
      </c>
      <c r="P54" t="n">
        <v>10.5</v>
      </c>
    </row>
    <row r="55">
      <c r="A55" s="5" t="inlineStr">
        <is>
          <t>KUV (Kurs/Umsatz)</t>
        </is>
      </c>
      <c r="B55" s="5" t="inlineStr">
        <is>
          <t>PS (price/sales)</t>
        </is>
      </c>
      <c r="C55" t="n">
        <v>0.22</v>
      </c>
      <c r="D55" t="n">
        <v>0.24</v>
      </c>
      <c r="E55" t="n">
        <v>0.48</v>
      </c>
      <c r="F55" t="n">
        <v>0.4</v>
      </c>
      <c r="G55" t="n">
        <v>0.11</v>
      </c>
      <c r="H55" t="n">
        <v>0.23</v>
      </c>
      <c r="I55" t="n">
        <v>0.37</v>
      </c>
      <c r="J55" t="n">
        <v>0.32</v>
      </c>
      <c r="K55" t="n">
        <v>0.3</v>
      </c>
      <c r="L55" t="n">
        <v>0.5600000000000001</v>
      </c>
      <c r="M55" t="n">
        <v>0.74</v>
      </c>
      <c r="N55" t="n">
        <v>0.25</v>
      </c>
      <c r="O55" t="n">
        <v>1.05</v>
      </c>
      <c r="P55" t="n">
        <v>1.05</v>
      </c>
    </row>
    <row r="56">
      <c r="A56" s="5" t="inlineStr">
        <is>
          <t>KBV (Kurs/Buchwert)</t>
        </is>
      </c>
      <c r="B56" s="5" t="inlineStr">
        <is>
          <t>PB (price/book value)</t>
        </is>
      </c>
      <c r="C56" t="n">
        <v>0.41</v>
      </c>
      <c r="D56" t="n">
        <v>0.44</v>
      </c>
      <c r="E56" t="n">
        <v>0.86</v>
      </c>
      <c r="F56" t="n">
        <v>0.75</v>
      </c>
      <c r="G56" t="n">
        <v>0.28</v>
      </c>
      <c r="H56" t="n">
        <v>0.43</v>
      </c>
      <c r="I56" t="n">
        <v>0.59</v>
      </c>
      <c r="J56" t="n">
        <v>0.52</v>
      </c>
      <c r="K56" t="n">
        <v>0.5</v>
      </c>
      <c r="L56" t="n">
        <v>0.7</v>
      </c>
      <c r="M56" t="n">
        <v>0.79</v>
      </c>
      <c r="N56" t="n">
        <v>0.5600000000000001</v>
      </c>
      <c r="O56" t="n">
        <v>1.95</v>
      </c>
      <c r="P56" t="n">
        <v>1.95</v>
      </c>
    </row>
    <row r="57">
      <c r="A57" s="5" t="inlineStr">
        <is>
          <t>KCV (Kurs/Cashflow)</t>
        </is>
      </c>
      <c r="B57" s="5" t="inlineStr">
        <is>
          <t>PC (price/cashflow)</t>
        </is>
      </c>
      <c r="C57" t="n">
        <v>2.63</v>
      </c>
      <c r="D57" t="n">
        <v>4.38</v>
      </c>
      <c r="E57" t="n">
        <v>7.27</v>
      </c>
      <c r="F57" t="n">
        <v>8.380000000000001</v>
      </c>
      <c r="G57" t="n">
        <v>3.28</v>
      </c>
      <c r="H57" t="n">
        <v>4.73</v>
      </c>
      <c r="I57" t="n">
        <v>6.89</v>
      </c>
      <c r="J57" t="n">
        <v>5.12</v>
      </c>
      <c r="K57" t="n">
        <v>16.06</v>
      </c>
      <c r="L57" t="n">
        <v>10.95</v>
      </c>
      <c r="M57" t="n">
        <v>6.65</v>
      </c>
      <c r="N57" t="n">
        <v>2.12</v>
      </c>
      <c r="O57" t="n">
        <v>6.69</v>
      </c>
      <c r="P57" t="n">
        <v>6.69</v>
      </c>
    </row>
    <row r="58">
      <c r="A58" s="5" t="inlineStr">
        <is>
          <t>Dividendenrendite in %</t>
        </is>
      </c>
      <c r="B58" s="5" t="inlineStr">
        <is>
          <t>Dividend Yield in %</t>
        </is>
      </c>
      <c r="C58" t="inlineStr">
        <is>
          <t>-</t>
        </is>
      </c>
      <c r="D58" t="n">
        <v>1.1</v>
      </c>
      <c r="E58" t="n">
        <v>0.31</v>
      </c>
      <c r="F58" t="inlineStr">
        <is>
          <t>-</t>
        </is>
      </c>
      <c r="G58" t="inlineStr">
        <is>
          <t>-</t>
        </is>
      </c>
      <c r="H58" t="n">
        <v>1.81</v>
      </c>
      <c r="I58" t="n">
        <v>1.12</v>
      </c>
      <c r="J58" t="n">
        <v>4.28</v>
      </c>
      <c r="K58" t="n">
        <v>4.07</v>
      </c>
      <c r="L58" t="n">
        <v>2.64</v>
      </c>
      <c r="M58" t="n">
        <v>2.34</v>
      </c>
      <c r="N58" t="n">
        <v>6.6</v>
      </c>
      <c r="O58" t="n">
        <v>1.67</v>
      </c>
      <c r="P58" t="n">
        <v>1.67</v>
      </c>
    </row>
    <row r="59">
      <c r="A59" s="5" t="inlineStr">
        <is>
          <t>Gewinnrendite in %</t>
        </is>
      </c>
      <c r="B59" s="5" t="inlineStr">
        <is>
          <t>Return on profit in %</t>
        </is>
      </c>
      <c r="C59" t="n">
        <v>-15.5</v>
      </c>
      <c r="D59" t="n">
        <v>27.9</v>
      </c>
      <c r="E59" t="n">
        <v>13.8</v>
      </c>
      <c r="F59" t="n">
        <v>8.4</v>
      </c>
      <c r="G59" t="n">
        <v>-104</v>
      </c>
      <c r="H59" t="n">
        <v>-5.5</v>
      </c>
      <c r="I59" t="n">
        <v>-8.199999999999999</v>
      </c>
      <c r="J59" t="n">
        <v>-13.8</v>
      </c>
      <c r="K59" t="n">
        <v>7.9</v>
      </c>
      <c r="L59" t="n">
        <v>6.8</v>
      </c>
      <c r="M59" t="n">
        <v>0.2</v>
      </c>
      <c r="N59" t="n">
        <v>29.9</v>
      </c>
      <c r="O59" t="n">
        <v>9.5</v>
      </c>
      <c r="P59" t="n">
        <v>9.5</v>
      </c>
    </row>
    <row r="60">
      <c r="A60" s="5" t="inlineStr">
        <is>
          <t>Eigenkapitalrendite in %</t>
        </is>
      </c>
      <c r="B60" s="5" t="inlineStr">
        <is>
          <t>Return on Equity in %</t>
        </is>
      </c>
      <c r="C60" t="n">
        <v>-6.37</v>
      </c>
      <c r="D60" t="n">
        <v>12.23</v>
      </c>
      <c r="E60" t="n">
        <v>11.78</v>
      </c>
      <c r="F60" t="n">
        <v>5.9</v>
      </c>
      <c r="G60" t="n">
        <v>-31.44</v>
      </c>
      <c r="H60" t="n">
        <v>-2.58</v>
      </c>
      <c r="I60" t="n">
        <v>-5.11</v>
      </c>
      <c r="J60" t="n">
        <v>-7.2</v>
      </c>
      <c r="K60" t="n">
        <v>3.99</v>
      </c>
      <c r="L60" t="n">
        <v>4.67</v>
      </c>
      <c r="M60" t="n">
        <v>0.19</v>
      </c>
      <c r="N60" t="n">
        <v>17.03</v>
      </c>
      <c r="O60" t="n">
        <v>18.29</v>
      </c>
      <c r="P60" t="n">
        <v>18.29</v>
      </c>
    </row>
    <row r="61">
      <c r="A61" s="5" t="inlineStr">
        <is>
          <t>Umsatzrendite in %</t>
        </is>
      </c>
      <c r="B61" s="5" t="inlineStr">
        <is>
          <t>Return on sales in %</t>
        </is>
      </c>
      <c r="C61" t="n">
        <v>-3.48</v>
      </c>
      <c r="D61" t="n">
        <v>6.77</v>
      </c>
      <c r="E61" t="n">
        <v>6.65</v>
      </c>
      <c r="F61" t="n">
        <v>3.13</v>
      </c>
      <c r="G61" t="n">
        <v>-12.5</v>
      </c>
      <c r="H61" t="n">
        <v>-1.37</v>
      </c>
      <c r="I61" t="n">
        <v>-3.2</v>
      </c>
      <c r="J61" t="n">
        <v>-4.42</v>
      </c>
      <c r="K61" t="n">
        <v>2.41</v>
      </c>
      <c r="L61" t="n">
        <v>3.74</v>
      </c>
      <c r="M61" t="n">
        <v>0.18</v>
      </c>
      <c r="N61" t="n">
        <v>7.52</v>
      </c>
      <c r="O61" t="n">
        <v>9.85</v>
      </c>
      <c r="P61" t="n">
        <v>9.85</v>
      </c>
    </row>
    <row r="62">
      <c r="A62" s="5" t="inlineStr">
        <is>
          <t>Gesamtkapitalrendite in %</t>
        </is>
      </c>
      <c r="B62" s="5" t="inlineStr">
        <is>
          <t>Total Return on Investment in %</t>
        </is>
      </c>
      <c r="C62" t="n">
        <v>-2.79</v>
      </c>
      <c r="D62" t="n">
        <v>5.64</v>
      </c>
      <c r="E62" t="n">
        <v>5.36</v>
      </c>
      <c r="F62" t="n">
        <v>2.37</v>
      </c>
      <c r="G62" t="n">
        <v>-10.34</v>
      </c>
      <c r="H62" t="n">
        <v>-1.09</v>
      </c>
      <c r="I62" t="n">
        <v>-2.27</v>
      </c>
      <c r="J62" t="n">
        <v>-3.25</v>
      </c>
      <c r="K62" t="n">
        <v>1.86</v>
      </c>
      <c r="L62" t="n">
        <v>2.23</v>
      </c>
      <c r="M62" t="n">
        <v>0.09</v>
      </c>
      <c r="N62" t="n">
        <v>7.06</v>
      </c>
      <c r="O62" t="n">
        <v>7.76</v>
      </c>
      <c r="P62" t="n">
        <v>7.76</v>
      </c>
    </row>
    <row r="63">
      <c r="A63" s="5" t="inlineStr">
        <is>
          <t>Return on Investment in %</t>
        </is>
      </c>
      <c r="B63" s="5" t="inlineStr">
        <is>
          <t>Return on Investment in %</t>
        </is>
      </c>
      <c r="C63" t="n">
        <v>-2.79</v>
      </c>
      <c r="D63" t="n">
        <v>5.64</v>
      </c>
      <c r="E63" t="n">
        <v>5.36</v>
      </c>
      <c r="F63" t="n">
        <v>2.37</v>
      </c>
      <c r="G63" t="n">
        <v>-10.34</v>
      </c>
      <c r="H63" t="n">
        <v>-1.09</v>
      </c>
      <c r="I63" t="n">
        <v>-2.27</v>
      </c>
      <c r="J63" t="n">
        <v>-3.25</v>
      </c>
      <c r="K63" t="n">
        <v>1.86</v>
      </c>
      <c r="L63" t="n">
        <v>2.23</v>
      </c>
      <c r="M63" t="n">
        <v>0.09</v>
      </c>
      <c r="N63" t="n">
        <v>7.06</v>
      </c>
      <c r="O63" t="n">
        <v>7.76</v>
      </c>
      <c r="P63" t="n">
        <v>7.76</v>
      </c>
    </row>
    <row r="64">
      <c r="A64" s="5" t="inlineStr">
        <is>
          <t>Arbeitsintensität in %</t>
        </is>
      </c>
      <c r="B64" s="5" t="inlineStr">
        <is>
          <t>Work Intensity in %</t>
        </is>
      </c>
      <c r="C64" t="n">
        <v>32.55</v>
      </c>
      <c r="D64" t="n">
        <v>35.59</v>
      </c>
      <c r="E64" t="n">
        <v>31.36</v>
      </c>
      <c r="F64" t="n">
        <v>29.61</v>
      </c>
      <c r="G64" t="n">
        <v>29.05</v>
      </c>
      <c r="H64" t="n">
        <v>28.29</v>
      </c>
      <c r="I64" t="n">
        <v>30.3</v>
      </c>
      <c r="J64" t="n">
        <v>27.75</v>
      </c>
      <c r="K64" t="n">
        <v>29.21</v>
      </c>
      <c r="L64" t="n">
        <v>32.6</v>
      </c>
      <c r="M64" t="n">
        <v>25.69</v>
      </c>
      <c r="N64" t="n">
        <v>33.37</v>
      </c>
      <c r="O64" t="n">
        <v>33.92</v>
      </c>
      <c r="P64" t="n">
        <v>33.92</v>
      </c>
    </row>
    <row r="65">
      <c r="A65" s="5" t="inlineStr">
        <is>
          <t>Eigenkapitalquote in %</t>
        </is>
      </c>
      <c r="B65" s="5" t="inlineStr">
        <is>
          <t>Equity Ratio in %</t>
        </is>
      </c>
      <c r="C65" t="n">
        <v>43.82</v>
      </c>
      <c r="D65" t="n">
        <v>46.12</v>
      </c>
      <c r="E65" t="n">
        <v>45.48</v>
      </c>
      <c r="F65" t="n">
        <v>40.1</v>
      </c>
      <c r="G65" t="n">
        <v>32.89</v>
      </c>
      <c r="H65" t="n">
        <v>42.43</v>
      </c>
      <c r="I65" t="n">
        <v>44.34</v>
      </c>
      <c r="J65" t="n">
        <v>45.14</v>
      </c>
      <c r="K65" t="n">
        <v>46.51</v>
      </c>
      <c r="L65" t="n">
        <v>47.69</v>
      </c>
      <c r="M65" t="n">
        <v>47.8</v>
      </c>
      <c r="N65" t="n">
        <v>41.47</v>
      </c>
      <c r="O65" t="n">
        <v>42.42</v>
      </c>
      <c r="P65" t="n">
        <v>42.42</v>
      </c>
    </row>
    <row r="66">
      <c r="A66" s="5" t="inlineStr">
        <is>
          <t>Fremdkapitalquote in %</t>
        </is>
      </c>
      <c r="B66" s="5" t="inlineStr">
        <is>
          <t>Debt Ratio in %</t>
        </is>
      </c>
      <c r="C66" t="n">
        <v>56.18</v>
      </c>
      <c r="D66" t="n">
        <v>53.88</v>
      </c>
      <c r="E66" t="n">
        <v>54.52</v>
      </c>
      <c r="F66" t="n">
        <v>59.9</v>
      </c>
      <c r="G66" t="n">
        <v>67.11</v>
      </c>
      <c r="H66" t="n">
        <v>57.57</v>
      </c>
      <c r="I66" t="n">
        <v>55.66</v>
      </c>
      <c r="J66" t="n">
        <v>54.86</v>
      </c>
      <c r="K66" t="n">
        <v>53.49</v>
      </c>
      <c r="L66" t="n">
        <v>52.31</v>
      </c>
      <c r="M66" t="n">
        <v>52.2</v>
      </c>
      <c r="N66" t="n">
        <v>58.53</v>
      </c>
      <c r="O66" t="n">
        <v>57.58</v>
      </c>
      <c r="P66" t="n">
        <v>57.58</v>
      </c>
    </row>
    <row r="67">
      <c r="A67" s="5" t="inlineStr">
        <is>
          <t>Verschuldungsgrad in %</t>
        </is>
      </c>
      <c r="B67" s="5" t="inlineStr">
        <is>
          <t>Finance Gearing in %</t>
        </is>
      </c>
      <c r="C67" t="n">
        <v>128.21</v>
      </c>
      <c r="D67" t="n">
        <v>116.82</v>
      </c>
      <c r="E67" t="n">
        <v>119.9</v>
      </c>
      <c r="F67" t="n">
        <v>149.35</v>
      </c>
      <c r="G67" t="n">
        <v>204.08</v>
      </c>
      <c r="H67" t="n">
        <v>135.66</v>
      </c>
      <c r="I67" t="n">
        <v>125.55</v>
      </c>
      <c r="J67" t="n">
        <v>121.51</v>
      </c>
      <c r="K67" t="n">
        <v>114.99</v>
      </c>
      <c r="L67" t="n">
        <v>109.68</v>
      </c>
      <c r="M67" t="n">
        <v>109.19</v>
      </c>
      <c r="N67" t="n">
        <v>141.11</v>
      </c>
      <c r="O67" t="n">
        <v>135.73</v>
      </c>
      <c r="P67" t="n">
        <v>135.73</v>
      </c>
    </row>
    <row r="68">
      <c r="A68" s="5" t="inlineStr"/>
      <c r="B68" s="5" t="inlineStr"/>
    </row>
    <row r="69">
      <c r="A69" s="5" t="inlineStr">
        <is>
          <t>Kurzfristige Vermögensquote in %</t>
        </is>
      </c>
      <c r="B69" s="5" t="inlineStr">
        <is>
          <t>Current Assets Ratio in %</t>
        </is>
      </c>
      <c r="C69" t="n">
        <v>32.55</v>
      </c>
      <c r="D69" t="n">
        <v>35.59</v>
      </c>
      <c r="E69" t="n">
        <v>31.36</v>
      </c>
      <c r="F69" t="n">
        <v>29.61</v>
      </c>
      <c r="G69" t="n">
        <v>29.05</v>
      </c>
      <c r="H69" t="n">
        <v>28.29</v>
      </c>
      <c r="I69" t="n">
        <v>30.3</v>
      </c>
      <c r="J69" t="n">
        <v>27.75</v>
      </c>
      <c r="K69" t="n">
        <v>29.21</v>
      </c>
      <c r="L69" t="n">
        <v>32.6</v>
      </c>
      <c r="M69" t="n">
        <v>25.69</v>
      </c>
      <c r="N69" t="n">
        <v>33.37</v>
      </c>
      <c r="O69" t="n">
        <v>33.92</v>
      </c>
    </row>
    <row r="70">
      <c r="A70" s="5" t="inlineStr">
        <is>
          <t>Nettogewinn Marge in %</t>
        </is>
      </c>
      <c r="B70" s="5" t="inlineStr">
        <is>
          <t>Net Profit Marge in %</t>
        </is>
      </c>
      <c r="C70" t="n">
        <v>-3517.27</v>
      </c>
      <c r="D70" t="n">
        <v>6863.5</v>
      </c>
      <c r="E70" t="n">
        <v>6783.49</v>
      </c>
      <c r="F70" t="n">
        <v>3193.32</v>
      </c>
      <c r="G70" t="n">
        <v>-6901.76</v>
      </c>
      <c r="H70" t="n">
        <v>-755.3200000000001</v>
      </c>
      <c r="I70" t="n">
        <v>-1765.64</v>
      </c>
      <c r="J70" t="n">
        <v>-2284.49</v>
      </c>
      <c r="K70" t="n">
        <v>1243.27</v>
      </c>
      <c r="L70" t="n">
        <v>1928.95</v>
      </c>
      <c r="M70" t="n">
        <v>91.18000000000001</v>
      </c>
      <c r="N70" t="n">
        <v>3425.17</v>
      </c>
      <c r="O70" t="n">
        <v>4668.8</v>
      </c>
    </row>
    <row r="71">
      <c r="A71" s="5" t="inlineStr">
        <is>
          <t>Operative Ergebnis Marge in %</t>
        </is>
      </c>
      <c r="B71" s="5" t="inlineStr">
        <is>
          <t>EBIT Marge in %</t>
        </is>
      </c>
      <c r="C71" t="n">
        <v>-898.67</v>
      </c>
      <c r="D71" t="n">
        <v>8716.34</v>
      </c>
      <c r="E71" t="n">
        <v>8069.5</v>
      </c>
      <c r="F71" t="n">
        <v>7469.04</v>
      </c>
      <c r="G71" t="n">
        <v>-3614.18</v>
      </c>
      <c r="H71" t="n">
        <v>2110.17</v>
      </c>
      <c r="I71" t="n">
        <v>830.4400000000001</v>
      </c>
      <c r="J71" t="n">
        <v>-1977.93</v>
      </c>
      <c r="K71" t="n">
        <v>2690.91</v>
      </c>
      <c r="L71" t="n">
        <v>2384.73</v>
      </c>
      <c r="M71" t="n">
        <v>-1296.65</v>
      </c>
      <c r="N71" t="n">
        <v>4459.02</v>
      </c>
      <c r="O71" t="n">
        <v>6678.07</v>
      </c>
    </row>
    <row r="72">
      <c r="A72" s="5" t="inlineStr">
        <is>
          <t>Vermögensumsschlag in %</t>
        </is>
      </c>
      <c r="B72" s="5" t="inlineStr">
        <is>
          <t>Asset Turnover in %</t>
        </is>
      </c>
      <c r="C72" t="n">
        <v>0.08</v>
      </c>
      <c r="D72" t="n">
        <v>0.08</v>
      </c>
      <c r="E72" t="n">
        <v>0.08</v>
      </c>
      <c r="F72" t="n">
        <v>0.07000000000000001</v>
      </c>
      <c r="G72" t="n">
        <v>0.15</v>
      </c>
      <c r="H72" t="n">
        <v>0.14</v>
      </c>
      <c r="I72" t="n">
        <v>0.13</v>
      </c>
      <c r="J72" t="n">
        <v>0.14</v>
      </c>
      <c r="K72" t="n">
        <v>0.15</v>
      </c>
      <c r="L72" t="n">
        <v>0.12</v>
      </c>
      <c r="M72" t="n">
        <v>0.1</v>
      </c>
      <c r="N72" t="n">
        <v>0.21</v>
      </c>
      <c r="O72" t="n">
        <v>0.17</v>
      </c>
    </row>
    <row r="73">
      <c r="A73" s="5" t="inlineStr">
        <is>
          <t>Langfristige Vermögensquote in %</t>
        </is>
      </c>
      <c r="B73" s="5" t="inlineStr">
        <is>
          <t>Non-Current Assets Ratio in %</t>
        </is>
      </c>
      <c r="C73" t="n">
        <v>67.45</v>
      </c>
      <c r="D73" t="n">
        <v>64.41</v>
      </c>
      <c r="E73" t="n">
        <v>68.64</v>
      </c>
      <c r="F73" t="n">
        <v>70.39</v>
      </c>
      <c r="G73" t="n">
        <v>70.95</v>
      </c>
      <c r="H73" t="n">
        <v>71.70999999999999</v>
      </c>
      <c r="I73" t="n">
        <v>69.7</v>
      </c>
      <c r="J73" t="n">
        <v>72.25</v>
      </c>
      <c r="K73" t="n">
        <v>70.79000000000001</v>
      </c>
      <c r="L73" t="n">
        <v>67.40000000000001</v>
      </c>
      <c r="M73" t="n">
        <v>74.31</v>
      </c>
      <c r="N73" t="n">
        <v>66.63</v>
      </c>
      <c r="O73" t="n">
        <v>66.08</v>
      </c>
    </row>
    <row r="74">
      <c r="A74" s="5" t="inlineStr">
        <is>
          <t>Gesamtkapitalrentabilität</t>
        </is>
      </c>
      <c r="B74" s="5" t="inlineStr">
        <is>
          <t>ROA Return on Assets in %</t>
        </is>
      </c>
      <c r="C74" t="n">
        <v>-2.79</v>
      </c>
      <c r="D74" t="n">
        <v>5.64</v>
      </c>
      <c r="E74" t="n">
        <v>5.36</v>
      </c>
      <c r="F74" t="n">
        <v>2.37</v>
      </c>
      <c r="G74" t="n">
        <v>-10.34</v>
      </c>
      <c r="H74" t="n">
        <v>-1.09</v>
      </c>
      <c r="I74" t="n">
        <v>-2.27</v>
      </c>
      <c r="J74" t="n">
        <v>-3.25</v>
      </c>
      <c r="K74" t="n">
        <v>1.86</v>
      </c>
      <c r="L74" t="n">
        <v>2.23</v>
      </c>
      <c r="M74" t="n">
        <v>0.09</v>
      </c>
      <c r="N74" t="n">
        <v>7.06</v>
      </c>
      <c r="O74" t="n">
        <v>7.76</v>
      </c>
    </row>
    <row r="75">
      <c r="A75" s="5" t="inlineStr">
        <is>
          <t>Ertrag des eingesetzten Kapitals</t>
        </is>
      </c>
      <c r="B75" s="5" t="inlineStr">
        <is>
          <t>ROCE Return on Cap. Empl. in %</t>
        </is>
      </c>
      <c r="C75" t="n">
        <v>-0.9399999999999999</v>
      </c>
      <c r="D75" t="n">
        <v>9.65</v>
      </c>
      <c r="E75" t="n">
        <v>8.51</v>
      </c>
      <c r="F75" t="n">
        <v>7.3</v>
      </c>
      <c r="G75" t="n">
        <v>-7.08</v>
      </c>
      <c r="H75" t="n">
        <v>3.89</v>
      </c>
      <c r="I75" t="n">
        <v>1.37</v>
      </c>
      <c r="J75" t="n">
        <v>-3.55</v>
      </c>
      <c r="K75" t="n">
        <v>5</v>
      </c>
      <c r="L75" t="n">
        <v>3.6</v>
      </c>
      <c r="M75" t="n">
        <v>-1.61</v>
      </c>
      <c r="N75" t="n">
        <v>11.96</v>
      </c>
      <c r="O75" t="n">
        <v>14.62</v>
      </c>
    </row>
    <row r="76">
      <c r="A76" s="5" t="inlineStr">
        <is>
          <t>Eigenkapital zu Anlagevermögen</t>
        </is>
      </c>
      <c r="B76" s="5" t="inlineStr">
        <is>
          <t>Equity to Fixed Assets in %</t>
        </is>
      </c>
      <c r="C76" t="n">
        <v>64.97</v>
      </c>
      <c r="D76" t="n">
        <v>71.61</v>
      </c>
      <c r="E76" t="n">
        <v>66.25</v>
      </c>
      <c r="F76" t="n">
        <v>56.97</v>
      </c>
      <c r="G76" t="n">
        <v>46.35</v>
      </c>
      <c r="H76" t="n">
        <v>59.17</v>
      </c>
      <c r="I76" t="n">
        <v>63.61</v>
      </c>
      <c r="J76" t="n">
        <v>62.48</v>
      </c>
      <c r="K76" t="n">
        <v>65.70999999999999</v>
      </c>
      <c r="L76" t="n">
        <v>70.76000000000001</v>
      </c>
      <c r="M76" t="n">
        <v>64.33</v>
      </c>
      <c r="N76" t="n">
        <v>62.25</v>
      </c>
      <c r="O76" t="n">
        <v>64.2</v>
      </c>
    </row>
    <row r="77">
      <c r="A77" s="5" t="inlineStr">
        <is>
          <t>Liquidität Dritten Grades</t>
        </is>
      </c>
      <c r="B77" s="5" t="inlineStr">
        <is>
          <t>Current Ratio in %</t>
        </is>
      </c>
      <c r="C77" t="n">
        <v>134.43</v>
      </c>
      <c r="D77" t="n">
        <v>138.46</v>
      </c>
      <c r="E77" t="n">
        <v>124.92</v>
      </c>
      <c r="F77" t="n">
        <v>122.81</v>
      </c>
      <c r="G77" t="n">
        <v>123.75</v>
      </c>
      <c r="H77" t="n">
        <v>132.83</v>
      </c>
      <c r="I77" t="n">
        <v>134.83</v>
      </c>
      <c r="J77" t="n">
        <v>133.49</v>
      </c>
      <c r="K77" t="n">
        <v>149.45</v>
      </c>
      <c r="L77" t="n">
        <v>138.9</v>
      </c>
      <c r="M77" t="n">
        <v>139.43</v>
      </c>
      <c r="N77" t="n">
        <v>144.39</v>
      </c>
      <c r="O77" t="n">
        <v>140.73</v>
      </c>
    </row>
    <row r="78">
      <c r="A78" s="5" t="inlineStr">
        <is>
          <t>Operativer Cashflow</t>
        </is>
      </c>
      <c r="B78" s="5" t="inlineStr">
        <is>
          <t>Operating Cashflow in M</t>
        </is>
      </c>
      <c r="C78" t="n">
        <v>2661.56</v>
      </c>
      <c r="D78" t="n">
        <v>4441.32</v>
      </c>
      <c r="E78" t="n">
        <v>7415.4</v>
      </c>
      <c r="F78" t="n">
        <v>8539.220000000001</v>
      </c>
      <c r="G78" t="n">
        <v>1811.2816</v>
      </c>
      <c r="H78" t="n">
        <v>2608.122</v>
      </c>
      <c r="I78" t="n">
        <v>3797.4235</v>
      </c>
      <c r="J78" t="n">
        <v>2643.5584</v>
      </c>
      <c r="K78" t="n">
        <v>8291.296199999999</v>
      </c>
      <c r="L78" t="n">
        <v>5651.8425</v>
      </c>
      <c r="M78" t="n">
        <v>3345.748</v>
      </c>
      <c r="N78" t="n">
        <v>965.2148000000001</v>
      </c>
      <c r="O78" t="n">
        <v>3169.6551</v>
      </c>
    </row>
    <row r="79">
      <c r="A79" s="5" t="inlineStr">
        <is>
          <t>Aktienrückkauf</t>
        </is>
      </c>
      <c r="B79" s="5" t="inlineStr">
        <is>
          <t>Share Buyback in M</t>
        </is>
      </c>
      <c r="C79" t="n">
        <v>2</v>
      </c>
      <c r="D79" t="n">
        <v>6</v>
      </c>
      <c r="E79" t="n">
        <v>-1</v>
      </c>
      <c r="F79" t="n">
        <v>-466.78</v>
      </c>
      <c r="G79" t="n">
        <v>-0.82000000000005</v>
      </c>
      <c r="H79" t="n">
        <v>-0.25</v>
      </c>
      <c r="I79" t="n">
        <v>-34.82999999999993</v>
      </c>
      <c r="J79" t="n">
        <v>-0.05000000000006821</v>
      </c>
      <c r="K79" t="n">
        <v>-0.1200000000000045</v>
      </c>
      <c r="L79" t="n">
        <v>-13.02999999999997</v>
      </c>
      <c r="M79" t="n">
        <v>-47.82999999999998</v>
      </c>
      <c r="N79" t="n">
        <v>18.5</v>
      </c>
      <c r="O79" t="n">
        <v>0</v>
      </c>
    </row>
    <row r="80">
      <c r="A80" s="5" t="inlineStr">
        <is>
          <t>Umsatzwachstum 1J in %</t>
        </is>
      </c>
      <c r="B80" s="5" t="inlineStr">
        <is>
          <t>Revenue Growth 1Y in %</t>
        </is>
      </c>
      <c r="C80" t="n">
        <v>-7</v>
      </c>
      <c r="D80" t="n">
        <v>11.4</v>
      </c>
      <c r="E80" t="n">
        <v>20.88</v>
      </c>
      <c r="F80" t="n">
        <v>-51.61</v>
      </c>
      <c r="G80" t="n">
        <v>-19.93</v>
      </c>
      <c r="H80" t="n">
        <v>-0.25</v>
      </c>
      <c r="I80" t="n">
        <v>-11.62</v>
      </c>
      <c r="J80" t="n">
        <v>-10.39</v>
      </c>
      <c r="K80" t="n">
        <v>20.41</v>
      </c>
      <c r="L80" t="n">
        <v>16.81</v>
      </c>
      <c r="M80" t="n">
        <v>-52.84</v>
      </c>
      <c r="N80" t="n">
        <v>23.57</v>
      </c>
      <c r="O80" t="inlineStr">
        <is>
          <t>-</t>
        </is>
      </c>
    </row>
    <row r="81">
      <c r="A81" s="5" t="inlineStr">
        <is>
          <t>Umsatzwachstum 3J in %</t>
        </is>
      </c>
      <c r="B81" s="5" t="inlineStr">
        <is>
          <t>Revenue Growth 3Y in %</t>
        </is>
      </c>
      <c r="C81" t="n">
        <v>8.43</v>
      </c>
      <c r="D81" t="n">
        <v>-6.44</v>
      </c>
      <c r="E81" t="n">
        <v>-16.89</v>
      </c>
      <c r="F81" t="n">
        <v>-23.93</v>
      </c>
      <c r="G81" t="n">
        <v>-10.6</v>
      </c>
      <c r="H81" t="n">
        <v>-7.42</v>
      </c>
      <c r="I81" t="n">
        <v>-0.53</v>
      </c>
      <c r="J81" t="n">
        <v>8.94</v>
      </c>
      <c r="K81" t="n">
        <v>-5.21</v>
      </c>
      <c r="L81" t="n">
        <v>-4.15</v>
      </c>
      <c r="M81" t="n">
        <v>-9.76</v>
      </c>
      <c r="N81" t="inlineStr">
        <is>
          <t>-</t>
        </is>
      </c>
      <c r="O81" t="inlineStr">
        <is>
          <t>-</t>
        </is>
      </c>
    </row>
    <row r="82">
      <c r="A82" s="5" t="inlineStr">
        <is>
          <t>Umsatzwachstum 5J in %</t>
        </is>
      </c>
      <c r="B82" s="5" t="inlineStr">
        <is>
          <t>Revenue Growth 5Y in %</t>
        </is>
      </c>
      <c r="C82" t="n">
        <v>-9.25</v>
      </c>
      <c r="D82" t="n">
        <v>-7.9</v>
      </c>
      <c r="E82" t="n">
        <v>-12.51</v>
      </c>
      <c r="F82" t="n">
        <v>-18.76</v>
      </c>
      <c r="G82" t="n">
        <v>-4.36</v>
      </c>
      <c r="H82" t="n">
        <v>2.99</v>
      </c>
      <c r="I82" t="n">
        <v>-7.53</v>
      </c>
      <c r="J82" t="n">
        <v>-0.49</v>
      </c>
      <c r="K82" t="n">
        <v>1.59</v>
      </c>
      <c r="L82" t="inlineStr">
        <is>
          <t>-</t>
        </is>
      </c>
      <c r="M82" t="inlineStr">
        <is>
          <t>-</t>
        </is>
      </c>
      <c r="N82" t="inlineStr">
        <is>
          <t>-</t>
        </is>
      </c>
      <c r="O82" t="inlineStr">
        <is>
          <t>-</t>
        </is>
      </c>
    </row>
    <row r="83">
      <c r="A83" s="5" t="inlineStr">
        <is>
          <t>Umsatzwachstum 10J in %</t>
        </is>
      </c>
      <c r="B83" s="5" t="inlineStr">
        <is>
          <t>Revenue Growth 10Y in %</t>
        </is>
      </c>
      <c r="C83" t="n">
        <v>-3.13</v>
      </c>
      <c r="D83" t="n">
        <v>-7.71</v>
      </c>
      <c r="E83" t="n">
        <v>-6.5</v>
      </c>
      <c r="F83" t="n">
        <v>-8.58</v>
      </c>
      <c r="G83" t="inlineStr">
        <is>
          <t>-</t>
        </is>
      </c>
      <c r="H83" t="inlineStr">
        <is>
          <t>-</t>
        </is>
      </c>
      <c r="I83" t="inlineStr">
        <is>
          <t>-</t>
        </is>
      </c>
      <c r="J83" t="inlineStr">
        <is>
          <t>-</t>
        </is>
      </c>
      <c r="K83" t="inlineStr">
        <is>
          <t>-</t>
        </is>
      </c>
      <c r="L83" t="inlineStr">
        <is>
          <t>-</t>
        </is>
      </c>
      <c r="M83" t="inlineStr">
        <is>
          <t>-</t>
        </is>
      </c>
      <c r="N83" t="inlineStr">
        <is>
          <t>-</t>
        </is>
      </c>
      <c r="O83" t="inlineStr">
        <is>
          <t>-</t>
        </is>
      </c>
    </row>
    <row r="84">
      <c r="A84" s="5" t="inlineStr">
        <is>
          <t>Gewinnwachstum 1J in %</t>
        </is>
      </c>
      <c r="B84" s="5" t="inlineStr">
        <is>
          <t>Earnings Growth 1Y in %</t>
        </is>
      </c>
      <c r="C84" t="n">
        <v>-147.66</v>
      </c>
      <c r="D84" t="n">
        <v>12.72</v>
      </c>
      <c r="E84" t="n">
        <v>156.77</v>
      </c>
      <c r="F84" t="n">
        <v>-122.39</v>
      </c>
      <c r="G84" t="n">
        <v>631.6799999999999</v>
      </c>
      <c r="H84" t="n">
        <v>-57.33</v>
      </c>
      <c r="I84" t="n">
        <v>-31.7</v>
      </c>
      <c r="J84" t="n">
        <v>-264.65</v>
      </c>
      <c r="K84" t="n">
        <v>-22.39</v>
      </c>
      <c r="L84" t="n">
        <v>2371.19</v>
      </c>
      <c r="M84" t="n">
        <v>-98.73999999999999</v>
      </c>
      <c r="N84" t="n">
        <v>-9.35</v>
      </c>
      <c r="O84" t="inlineStr">
        <is>
          <t>-</t>
        </is>
      </c>
    </row>
    <row r="85">
      <c r="A85" s="5" t="inlineStr">
        <is>
          <t>Gewinnwachstum 3J in %</t>
        </is>
      </c>
      <c r="B85" s="5" t="inlineStr">
        <is>
          <t>Earnings Growth 3Y in %</t>
        </is>
      </c>
      <c r="C85" t="n">
        <v>7.28</v>
      </c>
      <c r="D85" t="n">
        <v>15.7</v>
      </c>
      <c r="E85" t="n">
        <v>222.02</v>
      </c>
      <c r="F85" t="n">
        <v>150.65</v>
      </c>
      <c r="G85" t="n">
        <v>180.88</v>
      </c>
      <c r="H85" t="n">
        <v>-117.89</v>
      </c>
      <c r="I85" t="n">
        <v>-106.25</v>
      </c>
      <c r="J85" t="n">
        <v>694.72</v>
      </c>
      <c r="K85" t="n">
        <v>750.02</v>
      </c>
      <c r="L85" t="n">
        <v>754.37</v>
      </c>
      <c r="M85" t="n">
        <v>-36.03</v>
      </c>
      <c r="N85" t="inlineStr">
        <is>
          <t>-</t>
        </is>
      </c>
      <c r="O85" t="inlineStr">
        <is>
          <t>-</t>
        </is>
      </c>
    </row>
    <row r="86">
      <c r="A86" s="5" t="inlineStr">
        <is>
          <t>Gewinnwachstum 5J in %</t>
        </is>
      </c>
      <c r="B86" s="5" t="inlineStr">
        <is>
          <t>Earnings Growth 5Y in %</t>
        </is>
      </c>
      <c r="C86" t="n">
        <v>106.22</v>
      </c>
      <c r="D86" t="n">
        <v>124.29</v>
      </c>
      <c r="E86" t="n">
        <v>115.41</v>
      </c>
      <c r="F86" t="n">
        <v>31.12</v>
      </c>
      <c r="G86" t="n">
        <v>51.12</v>
      </c>
      <c r="H86" t="n">
        <v>399.02</v>
      </c>
      <c r="I86" t="n">
        <v>390.74</v>
      </c>
      <c r="J86" t="n">
        <v>395.21</v>
      </c>
      <c r="K86" t="n">
        <v>448.14</v>
      </c>
      <c r="L86" t="inlineStr">
        <is>
          <t>-</t>
        </is>
      </c>
      <c r="M86" t="inlineStr">
        <is>
          <t>-</t>
        </is>
      </c>
      <c r="N86" t="inlineStr">
        <is>
          <t>-</t>
        </is>
      </c>
      <c r="O86" t="inlineStr">
        <is>
          <t>-</t>
        </is>
      </c>
    </row>
    <row r="87">
      <c r="A87" s="5" t="inlineStr">
        <is>
          <t>Gewinnwachstum 10J in %</t>
        </is>
      </c>
      <c r="B87" s="5" t="inlineStr">
        <is>
          <t>Earnings Growth 10Y in %</t>
        </is>
      </c>
      <c r="C87" t="n">
        <v>252.62</v>
      </c>
      <c r="D87" t="n">
        <v>257.52</v>
      </c>
      <c r="E87" t="n">
        <v>255.31</v>
      </c>
      <c r="F87" t="n">
        <v>239.63</v>
      </c>
      <c r="G87" t="inlineStr">
        <is>
          <t>-</t>
        </is>
      </c>
      <c r="H87" t="inlineStr">
        <is>
          <t>-</t>
        </is>
      </c>
      <c r="I87" t="inlineStr">
        <is>
          <t>-</t>
        </is>
      </c>
      <c r="J87" t="inlineStr">
        <is>
          <t>-</t>
        </is>
      </c>
      <c r="K87" t="inlineStr">
        <is>
          <t>-</t>
        </is>
      </c>
      <c r="L87" t="inlineStr">
        <is>
          <t>-</t>
        </is>
      </c>
      <c r="M87" t="inlineStr">
        <is>
          <t>-</t>
        </is>
      </c>
      <c r="N87" t="inlineStr">
        <is>
          <t>-</t>
        </is>
      </c>
      <c r="O87" t="inlineStr">
        <is>
          <t>-</t>
        </is>
      </c>
    </row>
    <row r="88">
      <c r="A88" s="5" t="inlineStr">
        <is>
          <t>PEG Ratio</t>
        </is>
      </c>
      <c r="B88" s="5" t="inlineStr">
        <is>
          <t>KGW Kurs/Gewinn/Wachstum</t>
        </is>
      </c>
      <c r="C88" t="inlineStr">
        <is>
          <t>-</t>
        </is>
      </c>
      <c r="D88" t="n">
        <v>0.03</v>
      </c>
      <c r="E88" t="n">
        <v>0.06</v>
      </c>
      <c r="F88" t="n">
        <v>0.39</v>
      </c>
      <c r="G88" t="inlineStr">
        <is>
          <t>-</t>
        </is>
      </c>
      <c r="H88" t="inlineStr">
        <is>
          <t>-</t>
        </is>
      </c>
      <c r="I88" t="inlineStr">
        <is>
          <t>-</t>
        </is>
      </c>
      <c r="J88" t="inlineStr">
        <is>
          <t>-</t>
        </is>
      </c>
      <c r="K88" t="n">
        <v>0.03</v>
      </c>
      <c r="L88" t="inlineStr">
        <is>
          <t>-</t>
        </is>
      </c>
      <c r="M88" t="inlineStr">
        <is>
          <t>-</t>
        </is>
      </c>
      <c r="N88" t="inlineStr">
        <is>
          <t>-</t>
        </is>
      </c>
      <c r="O88" t="inlineStr">
        <is>
          <t>-</t>
        </is>
      </c>
    </row>
    <row r="89">
      <c r="A89" s="5" t="inlineStr">
        <is>
          <t>EBIT-Wachstum 1J in %</t>
        </is>
      </c>
      <c r="B89" s="5" t="inlineStr">
        <is>
          <t>EBIT Growth 1Y in %</t>
        </is>
      </c>
      <c r="C89" t="n">
        <v>-109.59</v>
      </c>
      <c r="D89" t="n">
        <v>20.33</v>
      </c>
      <c r="E89" t="n">
        <v>30.59</v>
      </c>
      <c r="F89" t="n">
        <v>-200</v>
      </c>
      <c r="G89" t="n">
        <v>-237.15</v>
      </c>
      <c r="H89" t="n">
        <v>153.47</v>
      </c>
      <c r="I89" t="n">
        <v>-137.1</v>
      </c>
      <c r="J89" t="n">
        <v>-165.86</v>
      </c>
      <c r="K89" t="n">
        <v>35.87</v>
      </c>
      <c r="L89" t="n">
        <v>-314.84</v>
      </c>
      <c r="M89" t="n">
        <v>-113.71</v>
      </c>
      <c r="N89" t="n">
        <v>-17.49</v>
      </c>
      <c r="O89" t="inlineStr">
        <is>
          <t>-</t>
        </is>
      </c>
    </row>
    <row r="90">
      <c r="A90" s="5" t="inlineStr">
        <is>
          <t>EBIT-Wachstum 3J in %</t>
        </is>
      </c>
      <c r="B90" s="5" t="inlineStr">
        <is>
          <t>EBIT Growth 3Y in %</t>
        </is>
      </c>
      <c r="C90" t="n">
        <v>-19.56</v>
      </c>
      <c r="D90" t="n">
        <v>-49.69</v>
      </c>
      <c r="E90" t="n">
        <v>-135.52</v>
      </c>
      <c r="F90" t="n">
        <v>-94.56</v>
      </c>
      <c r="G90" t="n">
        <v>-73.59</v>
      </c>
      <c r="H90" t="n">
        <v>-49.83</v>
      </c>
      <c r="I90" t="n">
        <v>-89.03</v>
      </c>
      <c r="J90" t="n">
        <v>-148.28</v>
      </c>
      <c r="K90" t="n">
        <v>-130.89</v>
      </c>
      <c r="L90" t="n">
        <v>-148.68</v>
      </c>
      <c r="M90" t="n">
        <v>-43.73</v>
      </c>
      <c r="N90" t="inlineStr">
        <is>
          <t>-</t>
        </is>
      </c>
      <c r="O90" t="inlineStr">
        <is>
          <t>-</t>
        </is>
      </c>
    </row>
    <row r="91">
      <c r="A91" s="5" t="inlineStr">
        <is>
          <t>EBIT-Wachstum 5J in %</t>
        </is>
      </c>
      <c r="B91" s="5" t="inlineStr">
        <is>
          <t>EBIT Growth 5Y in %</t>
        </is>
      </c>
      <c r="C91" t="n">
        <v>-99.16</v>
      </c>
      <c r="D91" t="n">
        <v>-46.55</v>
      </c>
      <c r="E91" t="n">
        <v>-78.04000000000001</v>
      </c>
      <c r="F91" t="n">
        <v>-117.33</v>
      </c>
      <c r="G91" t="n">
        <v>-70.15000000000001</v>
      </c>
      <c r="H91" t="n">
        <v>-85.69</v>
      </c>
      <c r="I91" t="n">
        <v>-139.13</v>
      </c>
      <c r="J91" t="n">
        <v>-115.21</v>
      </c>
      <c r="K91" t="n">
        <v>-82.03</v>
      </c>
      <c r="L91" t="inlineStr">
        <is>
          <t>-</t>
        </is>
      </c>
      <c r="M91" t="inlineStr">
        <is>
          <t>-</t>
        </is>
      </c>
      <c r="N91" t="inlineStr">
        <is>
          <t>-</t>
        </is>
      </c>
      <c r="O91" t="inlineStr">
        <is>
          <t>-</t>
        </is>
      </c>
    </row>
    <row r="92">
      <c r="A92" s="5" t="inlineStr">
        <is>
          <t>EBIT-Wachstum 10J in %</t>
        </is>
      </c>
      <c r="B92" s="5" t="inlineStr">
        <is>
          <t>EBIT Growth 10Y in %</t>
        </is>
      </c>
      <c r="C92" t="n">
        <v>-92.43000000000001</v>
      </c>
      <c r="D92" t="n">
        <v>-92.84</v>
      </c>
      <c r="E92" t="n">
        <v>-96.62</v>
      </c>
      <c r="F92" t="n">
        <v>-99.68000000000001</v>
      </c>
      <c r="G92" t="inlineStr">
        <is>
          <t>-</t>
        </is>
      </c>
      <c r="H92" t="inlineStr">
        <is>
          <t>-</t>
        </is>
      </c>
      <c r="I92" t="inlineStr">
        <is>
          <t>-</t>
        </is>
      </c>
      <c r="J92" t="inlineStr">
        <is>
          <t>-</t>
        </is>
      </c>
      <c r="K92" t="inlineStr">
        <is>
          <t>-</t>
        </is>
      </c>
      <c r="L92" t="inlineStr">
        <is>
          <t>-</t>
        </is>
      </c>
      <c r="M92" t="inlineStr">
        <is>
          <t>-</t>
        </is>
      </c>
      <c r="N92" t="inlineStr">
        <is>
          <t>-</t>
        </is>
      </c>
      <c r="O92" t="inlineStr">
        <is>
          <t>-</t>
        </is>
      </c>
    </row>
    <row r="93">
      <c r="A93" s="5" t="inlineStr">
        <is>
          <t>Op.Cashflow Wachstum 1J in %</t>
        </is>
      </c>
      <c r="B93" s="5" t="inlineStr">
        <is>
          <t>Op.Cashflow Wachstum 1Y in %</t>
        </is>
      </c>
      <c r="C93" t="n">
        <v>-39.95</v>
      </c>
      <c r="D93" t="n">
        <v>-39.75</v>
      </c>
      <c r="E93" t="n">
        <v>-13.25</v>
      </c>
      <c r="F93" t="n">
        <v>155.49</v>
      </c>
      <c r="G93" t="n">
        <v>-30.66</v>
      </c>
      <c r="H93" t="n">
        <v>-31.35</v>
      </c>
      <c r="I93" t="n">
        <v>34.57</v>
      </c>
      <c r="J93" t="n">
        <v>-68.12</v>
      </c>
      <c r="K93" t="n">
        <v>46.67</v>
      </c>
      <c r="L93" t="n">
        <v>64.66</v>
      </c>
      <c r="M93" t="n">
        <v>213.68</v>
      </c>
      <c r="N93" t="n">
        <v>-68.31</v>
      </c>
      <c r="O93" t="inlineStr">
        <is>
          <t>-</t>
        </is>
      </c>
    </row>
    <row r="94">
      <c r="A94" s="5" t="inlineStr">
        <is>
          <t>Op.Cashflow Wachstum 3J in %</t>
        </is>
      </c>
      <c r="B94" s="5" t="inlineStr">
        <is>
          <t>Op.Cashflow Wachstum 3Y in %</t>
        </is>
      </c>
      <c r="C94" t="n">
        <v>-30.98</v>
      </c>
      <c r="D94" t="n">
        <v>34.16</v>
      </c>
      <c r="E94" t="n">
        <v>37.19</v>
      </c>
      <c r="F94" t="n">
        <v>31.16</v>
      </c>
      <c r="G94" t="n">
        <v>-9.15</v>
      </c>
      <c r="H94" t="n">
        <v>-21.63</v>
      </c>
      <c r="I94" t="n">
        <v>4.37</v>
      </c>
      <c r="J94" t="n">
        <v>14.4</v>
      </c>
      <c r="K94" t="n">
        <v>108.34</v>
      </c>
      <c r="L94" t="n">
        <v>70.01000000000001</v>
      </c>
      <c r="M94" t="n">
        <v>48.46</v>
      </c>
      <c r="N94" t="inlineStr">
        <is>
          <t>-</t>
        </is>
      </c>
      <c r="O94" t="inlineStr">
        <is>
          <t>-</t>
        </is>
      </c>
    </row>
    <row r="95">
      <c r="A95" s="5" t="inlineStr">
        <is>
          <t>Op.Cashflow Wachstum 5J in %</t>
        </is>
      </c>
      <c r="B95" s="5" t="inlineStr">
        <is>
          <t>Op.Cashflow Wachstum 5Y in %</t>
        </is>
      </c>
      <c r="C95" t="n">
        <v>6.38</v>
      </c>
      <c r="D95" t="n">
        <v>8.1</v>
      </c>
      <c r="E95" t="n">
        <v>22.96</v>
      </c>
      <c r="F95" t="n">
        <v>11.99</v>
      </c>
      <c r="G95" t="n">
        <v>-9.779999999999999</v>
      </c>
      <c r="H95" t="n">
        <v>9.289999999999999</v>
      </c>
      <c r="I95" t="n">
        <v>58.29</v>
      </c>
      <c r="J95" t="n">
        <v>37.72</v>
      </c>
      <c r="K95" t="n">
        <v>51.34</v>
      </c>
      <c r="L95" t="inlineStr">
        <is>
          <t>-</t>
        </is>
      </c>
      <c r="M95" t="inlineStr">
        <is>
          <t>-</t>
        </is>
      </c>
      <c r="N95" t="inlineStr">
        <is>
          <t>-</t>
        </is>
      </c>
      <c r="O95" t="inlineStr">
        <is>
          <t>-</t>
        </is>
      </c>
    </row>
    <row r="96">
      <c r="A96" s="5" t="inlineStr">
        <is>
          <t>Op.Cashflow Wachstum 10J in %</t>
        </is>
      </c>
      <c r="B96" s="5" t="inlineStr">
        <is>
          <t>Op.Cashflow Wachstum 10Y in %</t>
        </is>
      </c>
      <c r="C96" t="n">
        <v>7.83</v>
      </c>
      <c r="D96" t="n">
        <v>33.19</v>
      </c>
      <c r="E96" t="n">
        <v>30.34</v>
      </c>
      <c r="F96" t="n">
        <v>31.66</v>
      </c>
      <c r="G96" t="inlineStr">
        <is>
          <t>-</t>
        </is>
      </c>
      <c r="H96" t="inlineStr">
        <is>
          <t>-</t>
        </is>
      </c>
      <c r="I96" t="inlineStr">
        <is>
          <t>-</t>
        </is>
      </c>
      <c r="J96" t="inlineStr">
        <is>
          <t>-</t>
        </is>
      </c>
      <c r="K96" t="inlineStr">
        <is>
          <t>-</t>
        </is>
      </c>
      <c r="L96" t="inlineStr">
        <is>
          <t>-</t>
        </is>
      </c>
      <c r="M96" t="inlineStr">
        <is>
          <t>-</t>
        </is>
      </c>
      <c r="N96" t="inlineStr">
        <is>
          <t>-</t>
        </is>
      </c>
      <c r="O96" t="inlineStr">
        <is>
          <t>-</t>
        </is>
      </c>
    </row>
    <row r="97">
      <c r="A97" s="5" t="inlineStr">
        <is>
          <t>Working Capital in Mio</t>
        </is>
      </c>
      <c r="B97" s="5" t="inlineStr">
        <is>
          <t>Working Capital in M</t>
        </is>
      </c>
      <c r="C97" t="n">
        <v>7329</v>
      </c>
      <c r="D97" t="n">
        <v>9020</v>
      </c>
      <c r="E97" t="n">
        <v>5335</v>
      </c>
      <c r="F97" t="n">
        <v>4132</v>
      </c>
      <c r="G97" t="n">
        <v>4285</v>
      </c>
      <c r="H97" t="n">
        <v>6934</v>
      </c>
      <c r="I97" t="n">
        <v>8790</v>
      </c>
      <c r="J97" t="n">
        <v>7976</v>
      </c>
      <c r="K97" t="n">
        <v>11781</v>
      </c>
      <c r="L97" t="n">
        <v>11952</v>
      </c>
      <c r="M97" t="n">
        <v>9277</v>
      </c>
      <c r="N97" t="n">
        <v>13654</v>
      </c>
      <c r="O97" t="n">
        <v>13119</v>
      </c>
      <c r="P97" t="n">
        <v>13119</v>
      </c>
    </row>
  </sheetData>
  <pageMargins bottom="1" footer="0.5" header="0.5" left="0.75" right="0.75" top="1"/>
</worksheet>
</file>

<file path=xl/worksheets/sheet8.xml><?xml version="1.0" encoding="utf-8"?>
<worksheet xmlns="http://schemas.openxmlformats.org/spreadsheetml/2006/main">
  <sheetPr>
    <outlinePr summaryBelow="1" summaryRight="1"/>
    <pageSetUpPr/>
  </sheetPr>
  <dimension ref="A1:L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ASM INTERNATIONAL </t>
        </is>
      </c>
      <c r="B1" s="2" t="inlineStr">
        <is>
          <t>WKN: 868730  ISIN: NL0000334118  Typ: Aktie</t>
        </is>
      </c>
      <c r="C1" s="2" t="inlineStr"/>
      <c r="D1" s="2" t="inlineStr"/>
      <c r="E1" s="2" t="inlineStr"/>
      <c r="F1" s="2">
        <f>HYPERLINK("aex_Stock_Data_EUR.xlsx#INDEX!A1",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+31-88-1008810</t>
        </is>
      </c>
      <c r="G4" t="inlineStr">
        <is>
          <t>26.02.2020</t>
        </is>
      </c>
      <c r="H4" t="inlineStr">
        <is>
          <t>Preliminary Results</t>
        </is>
      </c>
      <c r="J4" t="inlineStr">
        <is>
          <t>ASM International N.V.</t>
        </is>
      </c>
      <c r="L4" t="inlineStr">
        <is>
          <t>4,80%</t>
        </is>
      </c>
    </row>
    <row r="5">
      <c r="A5" s="5" t="inlineStr">
        <is>
          <t>Ticker</t>
        </is>
      </c>
      <c r="B5" t="inlineStr">
        <is>
          <t>AVS</t>
        </is>
      </c>
      <c r="C5" s="5" t="inlineStr">
        <is>
          <t>Fax</t>
        </is>
      </c>
      <c r="D5" s="5" t="inlineStr"/>
      <c r="E5" t="inlineStr">
        <is>
          <t>+31-88-1008830</t>
        </is>
      </c>
      <c r="G5" t="inlineStr">
        <is>
          <t>06.03.2020</t>
        </is>
      </c>
      <c r="H5" t="inlineStr">
        <is>
          <t>Publication Of Annual Report</t>
        </is>
      </c>
      <c r="J5" t="inlineStr">
        <is>
          <t>Tokyo Electron Ltd.</t>
        </is>
      </c>
      <c r="L5" t="inlineStr">
        <is>
          <t>5,30%</t>
        </is>
      </c>
    </row>
    <row r="6">
      <c r="A6" s="5" t="inlineStr">
        <is>
          <t>Gelistet Seit / Listed Since</t>
        </is>
      </c>
      <c r="B6" t="inlineStr">
        <is>
          <t>-</t>
        </is>
      </c>
      <c r="C6" s="5" t="inlineStr">
        <is>
          <t>Internet</t>
        </is>
      </c>
      <c r="D6" s="5" t="inlineStr"/>
      <c r="E6" t="inlineStr">
        <is>
          <t>http://www.asm.com</t>
        </is>
      </c>
      <c r="G6" t="inlineStr">
        <is>
          <t>21.04.2020</t>
        </is>
      </c>
      <c r="H6" t="inlineStr">
        <is>
          <t>Result Q1</t>
        </is>
      </c>
      <c r="J6" t="inlineStr">
        <is>
          <t>Invesco Limited</t>
        </is>
      </c>
      <c r="L6" t="inlineStr">
        <is>
          <t>5,00%</t>
        </is>
      </c>
    </row>
    <row r="7">
      <c r="A7" s="5" t="inlineStr">
        <is>
          <t>Nominalwert / Nominal Value</t>
        </is>
      </c>
      <c r="B7" t="inlineStr">
        <is>
          <t>0,04</t>
        </is>
      </c>
      <c r="C7" s="5" t="inlineStr">
        <is>
          <t>Inv. Relations Telefon / Phone</t>
        </is>
      </c>
      <c r="D7" s="5" t="inlineStr"/>
      <c r="E7" t="inlineStr">
        <is>
          <t>+31-88-1008500</t>
        </is>
      </c>
      <c r="G7" t="inlineStr">
        <is>
          <t>18.05.2020</t>
        </is>
      </c>
      <c r="H7" t="inlineStr">
        <is>
          <t>Annual General Meeting</t>
        </is>
      </c>
      <c r="J7" t="inlineStr">
        <is>
          <t>Norges Bank</t>
        </is>
      </c>
      <c r="L7" t="inlineStr">
        <is>
          <t>3,30%</t>
        </is>
      </c>
    </row>
    <row r="8">
      <c r="A8" s="5" t="inlineStr">
        <is>
          <t>Land / Country</t>
        </is>
      </c>
      <c r="B8" t="inlineStr">
        <is>
          <t>Niederlande</t>
        </is>
      </c>
      <c r="C8" s="5" t="inlineStr">
        <is>
          <t>Inv. Relations E-Mail</t>
        </is>
      </c>
      <c r="D8" s="5" t="inlineStr"/>
      <c r="E8" t="inlineStr">
        <is>
          <t>victor.bareno@asm.com</t>
        </is>
      </c>
      <c r="J8" t="inlineStr">
        <is>
          <t>BlackRock, Inc</t>
        </is>
      </c>
      <c r="L8" t="inlineStr">
        <is>
          <t>3,00%</t>
        </is>
      </c>
    </row>
    <row r="9">
      <c r="A9" s="5" t="inlineStr">
        <is>
          <t>Währung / Currency</t>
        </is>
      </c>
      <c r="B9" t="inlineStr">
        <is>
          <t>EUR</t>
        </is>
      </c>
      <c r="C9" s="5" t="inlineStr">
        <is>
          <t>Kontaktperson / Contact Person</t>
        </is>
      </c>
      <c r="D9" s="5" t="inlineStr"/>
      <c r="E9" t="inlineStr">
        <is>
          <t>Victor Bareño</t>
        </is>
      </c>
      <c r="J9" t="inlineStr">
        <is>
          <t>JP Morgan Asset Management Holdings Inc.</t>
        </is>
      </c>
      <c r="L9" t="inlineStr">
        <is>
          <t>3,20%</t>
        </is>
      </c>
    </row>
    <row r="10">
      <c r="A10" s="5" t="inlineStr">
        <is>
          <t>Branche / Industry</t>
        </is>
      </c>
      <c r="B10" t="inlineStr">
        <is>
          <t>Semiconductor Industry</t>
        </is>
      </c>
      <c r="C10" s="5" t="inlineStr"/>
      <c r="D10" s="5" t="inlineStr"/>
      <c r="J10" t="inlineStr">
        <is>
          <t>Acadian Asset Management LLC.</t>
        </is>
      </c>
      <c r="L10" t="inlineStr">
        <is>
          <t>3,10%</t>
        </is>
      </c>
    </row>
    <row r="11">
      <c r="A11" s="5" t="inlineStr">
        <is>
          <t>Sektor / Sector</t>
        </is>
      </c>
      <c r="B11" t="inlineStr">
        <is>
          <t>Technology</t>
        </is>
      </c>
      <c r="J11" t="inlineStr">
        <is>
          <t>Freefloat</t>
        </is>
      </c>
      <c r="L11" t="inlineStr">
        <is>
          <t>72,30%</t>
        </is>
      </c>
    </row>
    <row r="12">
      <c r="A12" s="5" t="inlineStr">
        <is>
          <t>Typ / Genre</t>
        </is>
      </c>
      <c r="B12" t="inlineStr">
        <is>
          <t>Stammaktie</t>
        </is>
      </c>
    </row>
    <row r="13">
      <c r="A13" s="5" t="inlineStr">
        <is>
          <t>Adresse / Address</t>
        </is>
      </c>
      <c r="B13" t="inlineStr">
        <is>
          <t>ASM International NVVersterkerstraat 8  NL-1322 AP Almere</t>
        </is>
      </c>
    </row>
    <row r="14">
      <c r="A14" s="5" t="inlineStr">
        <is>
          <t>Management</t>
        </is>
      </c>
      <c r="B14" t="inlineStr">
        <is>
          <t>Charles D. del Prado, Peter A.M. van Bommel</t>
        </is>
      </c>
    </row>
    <row r="15">
      <c r="A15" s="5" t="inlineStr">
        <is>
          <t>Aufsichtsrat / Board</t>
        </is>
      </c>
      <c r="B15" t="inlineStr">
        <is>
          <t>Jan C. Lobbezoo, Martin C.J. van Pernis, Stefanie Kahle-Galonske, Marc J.C. De Jong, Ulrich H.R. Schumacher</t>
        </is>
      </c>
    </row>
    <row r="16">
      <c r="A16" s="5" t="inlineStr">
        <is>
          <t>Beschreibung</t>
        </is>
      </c>
      <c r="B16" t="inlineStr">
        <is>
          <t>ASM International NV ist eine international tätige Unternehmensgruppe im Bereich Technologien und Produkte für Halbleiterfertigungsanlagen. Der Konzern entwirft und produziert Geräte und Materialien für die Fertigung von Halbleiterbauelementen und bietet Fertigungslösungen zur Waferbearbeitung (Front-End-Segment) an. Im Weiteren ist die ASM International NV an der ASM Pacific Technology, einem Lieferant von Halbleiterprozessanlagen für die Montage und die Verpackung sowie zur Oberflächenmontage von Wafer, beteiligt. Der Konzern betreibt Produktionsanlagen in Singapore und Südkorea? und ist mit Niederlassungen in Nordamerika, Europa und Asien präsent. ASM International NV wurde 1968 gegründet und hat ihren Hauptsitz in Almere, Niederlande. Copyright 2014 FINANCE BASE AG</t>
        </is>
      </c>
    </row>
    <row r="17">
      <c r="A17" s="5" t="inlineStr">
        <is>
          <t>Profile</t>
        </is>
      </c>
      <c r="B17" t="inlineStr">
        <is>
          <t>ASM International NV is a group of companies internationally active in the field of technologies and products for semiconductor manufacturing equipment. The Group designs and manufactures equipment and materials for the manufacturing of semiconductor devices and provides manufacturing solutions for wafer processing (Front-end segment). Furthermore, the ASM International NV in ASM Pacific Technology, a supplier of semiconductor processing equipment for the assembly and packaging as well as for surface mounting of wafers involved. The Group operates manufacturing facilities in Singapore and South Korea? and is present with offices in North America, Europe and Asia. ASM International NV was founded in 1968 and is headquartered in Almere, Netherlands.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inlineStr"/>
    </row>
    <row r="20">
      <c r="A20" s="5" t="inlineStr">
        <is>
          <t>Umsatz</t>
        </is>
      </c>
      <c r="B20" s="5" t="inlineStr">
        <is>
          <t>Revenue</t>
        </is>
      </c>
      <c r="C20" t="inlineStr">
        <is>
          <t>-</t>
        </is>
      </c>
      <c r="D20" t="n">
        <v>818.1</v>
      </c>
      <c r="E20" t="n">
        <v>737.4</v>
      </c>
      <c r="F20" t="n">
        <v>597.9</v>
      </c>
      <c r="G20" t="n">
        <v>669.6</v>
      </c>
      <c r="H20" t="n">
        <v>545.6</v>
      </c>
      <c r="I20" t="n">
        <v>612.3</v>
      </c>
      <c r="J20" t="n">
        <v>1418</v>
      </c>
      <c r="K20" t="n">
        <v>1634</v>
      </c>
    </row>
    <row r="21">
      <c r="A21" s="5" t="inlineStr">
        <is>
          <t>Bruttoergebnis vom Umsatz</t>
        </is>
      </c>
      <c r="B21" s="5" t="inlineStr">
        <is>
          <t>Gross Profit</t>
        </is>
      </c>
      <c r="C21" t="inlineStr">
        <is>
          <t>-</t>
        </is>
      </c>
      <c r="D21" t="n">
        <v>334.3</v>
      </c>
      <c r="E21" t="n">
        <v>305.9</v>
      </c>
      <c r="F21" t="n">
        <v>264.5</v>
      </c>
      <c r="G21" t="n">
        <v>295.5</v>
      </c>
      <c r="H21" t="n">
        <v>235</v>
      </c>
      <c r="I21" t="n">
        <v>214.6</v>
      </c>
      <c r="J21" t="n">
        <v>440.4</v>
      </c>
      <c r="K21" t="n">
        <v>570.6</v>
      </c>
    </row>
    <row r="22">
      <c r="A22" s="5" t="inlineStr">
        <is>
          <t>Operatives Ergebnis (EBIT)</t>
        </is>
      </c>
      <c r="B22" s="5" t="inlineStr">
        <is>
          <t>EBIT Earning Before Interest &amp; Tax</t>
        </is>
      </c>
      <c r="C22" t="inlineStr">
        <is>
          <t>-</t>
        </is>
      </c>
      <c r="D22" t="n">
        <v>124.3</v>
      </c>
      <c r="E22" t="n">
        <v>113.2</v>
      </c>
      <c r="F22" t="n">
        <v>82.2</v>
      </c>
      <c r="G22" t="n">
        <v>111.1</v>
      </c>
      <c r="H22" t="n">
        <v>90.5</v>
      </c>
      <c r="I22" t="n">
        <v>40.4</v>
      </c>
      <c r="J22" t="n">
        <v>88.3</v>
      </c>
      <c r="K22" t="n">
        <v>367.5</v>
      </c>
    </row>
    <row r="23">
      <c r="A23" s="5" t="inlineStr">
        <is>
          <t>Finanzergebnis</t>
        </is>
      </c>
      <c r="B23" s="5" t="inlineStr">
        <is>
          <t>Financial Result</t>
        </is>
      </c>
      <c r="C23" t="inlineStr">
        <is>
          <t>-</t>
        </is>
      </c>
      <c r="D23" t="n">
        <v>48.3</v>
      </c>
      <c r="E23" t="n">
        <v>343.8</v>
      </c>
      <c r="F23" t="n">
        <v>55.6</v>
      </c>
      <c r="G23" t="n">
        <v>40.8</v>
      </c>
      <c r="H23" t="n">
        <v>64.40000000000001</v>
      </c>
      <c r="I23" t="n">
        <v>1020</v>
      </c>
      <c r="J23" t="n">
        <v>-21.6</v>
      </c>
      <c r="K23" t="n">
        <v>-14.6</v>
      </c>
    </row>
    <row r="24">
      <c r="A24" s="5" t="inlineStr">
        <is>
          <t>Ergebnis vor Steuer (EBT)</t>
        </is>
      </c>
      <c r="B24" s="5" t="inlineStr">
        <is>
          <t>EBT Earning Before Tax</t>
        </is>
      </c>
      <c r="C24" t="inlineStr">
        <is>
          <t>-</t>
        </is>
      </c>
      <c r="D24" t="n">
        <v>172.6</v>
      </c>
      <c r="E24" t="n">
        <v>457</v>
      </c>
      <c r="F24" t="n">
        <v>137.8</v>
      </c>
      <c r="G24" t="n">
        <v>151.9</v>
      </c>
      <c r="H24" t="n">
        <v>154.9</v>
      </c>
      <c r="I24" t="n">
        <v>1060</v>
      </c>
      <c r="J24" t="n">
        <v>66.7</v>
      </c>
      <c r="K24" t="n">
        <v>352.9</v>
      </c>
    </row>
    <row r="25">
      <c r="A25" s="5" t="inlineStr">
        <is>
          <t>Ergebnis nach Steuer</t>
        </is>
      </c>
      <c r="B25" s="5" t="inlineStr">
        <is>
          <t>Earnings after tax</t>
        </is>
      </c>
      <c r="C25" t="inlineStr">
        <is>
          <t>-</t>
        </is>
      </c>
      <c r="D25" t="n">
        <v>157.1</v>
      </c>
      <c r="E25" t="n">
        <v>452.4</v>
      </c>
      <c r="F25" t="n">
        <v>135.5</v>
      </c>
      <c r="G25" t="n">
        <v>157.3</v>
      </c>
      <c r="H25" t="n">
        <v>137.3</v>
      </c>
      <c r="I25" t="n">
        <v>1049</v>
      </c>
      <c r="J25" t="n">
        <v>40.4</v>
      </c>
      <c r="K25" t="n">
        <v>316.2</v>
      </c>
    </row>
    <row r="26">
      <c r="A26" s="5" t="inlineStr">
        <is>
          <t>Minderheitenanteil</t>
        </is>
      </c>
      <c r="B26" s="5" t="inlineStr">
        <is>
          <t>Minority Share</t>
        </is>
      </c>
      <c r="C26" t="inlineStr">
        <is>
          <t>-</t>
        </is>
      </c>
      <c r="D26" t="inlineStr">
        <is>
          <t>-</t>
        </is>
      </c>
      <c r="E26" t="inlineStr">
        <is>
          <t>-</t>
        </is>
      </c>
      <c r="F26" t="inlineStr">
        <is>
          <t>-</t>
        </is>
      </c>
      <c r="G26" t="inlineStr">
        <is>
          <t>-</t>
        </is>
      </c>
      <c r="H26" t="inlineStr">
        <is>
          <t>-</t>
        </is>
      </c>
      <c r="I26" t="n">
        <v>2.6</v>
      </c>
      <c r="J26" t="n">
        <v>-33.3</v>
      </c>
      <c r="K26" t="n">
        <v>-129.4</v>
      </c>
    </row>
    <row r="27">
      <c r="A27" s="5" t="inlineStr">
        <is>
          <t>Jahresüberschuss/-fehlbetrag</t>
        </is>
      </c>
      <c r="B27" s="5" t="inlineStr">
        <is>
          <t>Net Profit</t>
        </is>
      </c>
      <c r="C27" t="inlineStr">
        <is>
          <t>-</t>
        </is>
      </c>
      <c r="D27" t="n">
        <v>157.1</v>
      </c>
      <c r="E27" t="n">
        <v>452.4</v>
      </c>
      <c r="F27" t="n">
        <v>135.5</v>
      </c>
      <c r="G27" t="n">
        <v>157.3</v>
      </c>
      <c r="H27" t="n">
        <v>137.3</v>
      </c>
      <c r="I27" t="n">
        <v>1052</v>
      </c>
      <c r="J27" t="n">
        <v>7.1</v>
      </c>
      <c r="K27" t="n">
        <v>186.8</v>
      </c>
    </row>
    <row r="28">
      <c r="A28" s="5" t="inlineStr">
        <is>
          <t>Summe Umlaufvermögen</t>
        </is>
      </c>
      <c r="B28" s="5" t="inlineStr">
        <is>
          <t>Current Assets</t>
        </is>
      </c>
      <c r="C28" t="inlineStr">
        <is>
          <t>-</t>
        </is>
      </c>
      <c r="D28" t="n">
        <v>680.6</v>
      </c>
      <c r="E28" t="n">
        <v>1163</v>
      </c>
      <c r="F28" t="n">
        <v>650.7</v>
      </c>
      <c r="G28" t="n">
        <v>670</v>
      </c>
      <c r="H28" t="n">
        <v>617.3</v>
      </c>
      <c r="I28" t="n">
        <v>517.4</v>
      </c>
      <c r="J28" t="n">
        <v>1108</v>
      </c>
      <c r="K28" t="n">
        <v>1196</v>
      </c>
    </row>
    <row r="29">
      <c r="A29" s="5" t="inlineStr">
        <is>
          <t>Summe Anlagevermögen</t>
        </is>
      </c>
      <c r="B29" s="5" t="inlineStr">
        <is>
          <t>Fixed Assets</t>
        </is>
      </c>
      <c r="C29" t="inlineStr">
        <is>
          <t>-</t>
        </is>
      </c>
      <c r="D29" t="n">
        <v>1167</v>
      </c>
      <c r="E29" t="n">
        <v>1014</v>
      </c>
      <c r="F29" t="n">
        <v>1498</v>
      </c>
      <c r="G29" t="n">
        <v>1406</v>
      </c>
      <c r="H29" t="n">
        <v>1210</v>
      </c>
      <c r="I29" t="n">
        <v>1034</v>
      </c>
      <c r="J29" t="n">
        <v>391.1</v>
      </c>
      <c r="K29" t="n">
        <v>386.4</v>
      </c>
    </row>
    <row r="30">
      <c r="A30" s="5" t="inlineStr">
        <is>
          <t>Summe Aktiva</t>
        </is>
      </c>
      <c r="B30" s="5" t="inlineStr">
        <is>
          <t>Total Assets</t>
        </is>
      </c>
      <c r="C30" t="inlineStr">
        <is>
          <t>-</t>
        </is>
      </c>
      <c r="D30" t="n">
        <v>1848</v>
      </c>
      <c r="E30" t="n">
        <v>2177</v>
      </c>
      <c r="F30" t="n">
        <v>2148</v>
      </c>
      <c r="G30" t="n">
        <v>2076</v>
      </c>
      <c r="H30" t="n">
        <v>1827</v>
      </c>
      <c r="I30" t="n">
        <v>1551</v>
      </c>
      <c r="J30" t="n">
        <v>1500</v>
      </c>
      <c r="K30" t="n">
        <v>1582</v>
      </c>
    </row>
    <row r="31">
      <c r="A31" s="5" t="inlineStr">
        <is>
          <t>Summe kurzfristiges Fremdkapital</t>
        </is>
      </c>
      <c r="B31" s="5" t="inlineStr">
        <is>
          <t>Short-Term Debt</t>
        </is>
      </c>
      <c r="C31" t="inlineStr">
        <is>
          <t>-</t>
        </is>
      </c>
      <c r="D31" t="n">
        <v>194.3</v>
      </c>
      <c r="E31" t="n">
        <v>151.4</v>
      </c>
      <c r="F31" t="n">
        <v>117.9</v>
      </c>
      <c r="G31" t="n">
        <v>115.1</v>
      </c>
      <c r="H31" t="n">
        <v>134.9</v>
      </c>
      <c r="I31" t="n">
        <v>101.5</v>
      </c>
      <c r="J31" t="n">
        <v>418.1</v>
      </c>
      <c r="K31" t="n">
        <v>456.5</v>
      </c>
    </row>
    <row r="32">
      <c r="A32" s="5" t="inlineStr">
        <is>
          <t>Summe langfristiges Fremdkapital</t>
        </is>
      </c>
      <c r="B32" s="5" t="inlineStr">
        <is>
          <t>Long-Term Debt</t>
        </is>
      </c>
      <c r="C32" t="inlineStr">
        <is>
          <t>-</t>
        </is>
      </c>
      <c r="D32" t="n">
        <v>12.2</v>
      </c>
      <c r="E32" t="n">
        <v>14.3</v>
      </c>
      <c r="F32" t="n">
        <v>14.5</v>
      </c>
      <c r="G32" t="n">
        <v>12.5</v>
      </c>
      <c r="H32" t="n">
        <v>1.8</v>
      </c>
      <c r="I32" t="n">
        <v>2.5</v>
      </c>
      <c r="J32" t="n">
        <v>31.4</v>
      </c>
      <c r="K32" t="n">
        <v>168</v>
      </c>
    </row>
    <row r="33">
      <c r="A33" s="5" t="inlineStr">
        <is>
          <t>Summe Fremdkapital</t>
        </is>
      </c>
      <c r="B33" s="5" t="inlineStr">
        <is>
          <t>Total Liabilities</t>
        </is>
      </c>
      <c r="C33" t="inlineStr">
        <is>
          <t>-</t>
        </is>
      </c>
      <c r="D33" t="n">
        <v>206.4</v>
      </c>
      <c r="E33" t="n">
        <v>165.7</v>
      </c>
      <c r="F33" t="n">
        <v>132.4</v>
      </c>
      <c r="G33" t="n">
        <v>127.6</v>
      </c>
      <c r="H33" t="n">
        <v>136.7</v>
      </c>
      <c r="I33" t="n">
        <v>104</v>
      </c>
      <c r="J33" t="n">
        <v>449.8</v>
      </c>
      <c r="K33" t="n">
        <v>624.5</v>
      </c>
    </row>
    <row r="34">
      <c r="A34" s="5" t="inlineStr">
        <is>
          <t>Minderheitenanteil</t>
        </is>
      </c>
      <c r="B34" s="5" t="inlineStr">
        <is>
          <t>Minority Share</t>
        </is>
      </c>
      <c r="C34" t="inlineStr">
        <is>
          <t>-</t>
        </is>
      </c>
      <c r="D34" t="inlineStr">
        <is>
          <t>-</t>
        </is>
      </c>
      <c r="E34" t="inlineStr">
        <is>
          <t>-</t>
        </is>
      </c>
      <c r="F34" t="inlineStr">
        <is>
          <t>-</t>
        </is>
      </c>
      <c r="G34" t="inlineStr">
        <is>
          <t>-</t>
        </is>
      </c>
      <c r="H34" t="inlineStr">
        <is>
          <t>-</t>
        </is>
      </c>
      <c r="I34" t="inlineStr">
        <is>
          <t>-</t>
        </is>
      </c>
      <c r="J34" t="n">
        <v>308.1</v>
      </c>
      <c r="K34" t="n">
        <v>297.9</v>
      </c>
    </row>
    <row r="35">
      <c r="A35" s="5" t="inlineStr">
        <is>
          <t>Summe Eigenkapital</t>
        </is>
      </c>
      <c r="B35" s="5" t="inlineStr">
        <is>
          <t>Equity</t>
        </is>
      </c>
      <c r="C35" t="inlineStr">
        <is>
          <t>-</t>
        </is>
      </c>
      <c r="D35" t="n">
        <v>1642</v>
      </c>
      <c r="E35" t="n">
        <v>2012</v>
      </c>
      <c r="F35" t="n">
        <v>2016</v>
      </c>
      <c r="G35" t="n">
        <v>1948</v>
      </c>
      <c r="H35" t="n">
        <v>1690</v>
      </c>
      <c r="I35" t="n">
        <v>1447</v>
      </c>
      <c r="J35" t="n">
        <v>741.9</v>
      </c>
      <c r="K35" t="n">
        <v>659.8</v>
      </c>
    </row>
    <row r="36">
      <c r="A36" s="5" t="inlineStr">
        <is>
          <t>Summe Passiva</t>
        </is>
      </c>
      <c r="B36" s="5" t="inlineStr">
        <is>
          <t>Liabilities &amp; Shareholder Equity</t>
        </is>
      </c>
      <c r="C36" t="inlineStr">
        <is>
          <t>-</t>
        </is>
      </c>
      <c r="D36" t="n">
        <v>1848</v>
      </c>
      <c r="E36" t="n">
        <v>2177</v>
      </c>
      <c r="F36" t="n">
        <v>2148</v>
      </c>
      <c r="G36" t="n">
        <v>2076</v>
      </c>
      <c r="H36" t="n">
        <v>1827</v>
      </c>
      <c r="I36" t="n">
        <v>1551</v>
      </c>
      <c r="J36" t="n">
        <v>1500</v>
      </c>
      <c r="K36" t="n">
        <v>1582</v>
      </c>
    </row>
    <row r="37">
      <c r="A37" s="5" t="inlineStr">
        <is>
          <t>Mio.Aktien im Umlauf</t>
        </is>
      </c>
      <c r="B37" s="5" t="inlineStr">
        <is>
          <t>Million shares outstanding</t>
        </is>
      </c>
      <c r="C37" t="n">
        <v>48.87</v>
      </c>
      <c r="D37" t="n">
        <v>49.32</v>
      </c>
      <c r="E37" t="n">
        <v>56.14</v>
      </c>
      <c r="F37" t="n">
        <v>59.82</v>
      </c>
      <c r="G37" t="n">
        <v>62.72</v>
      </c>
      <c r="H37" t="n">
        <v>62.97</v>
      </c>
      <c r="I37" t="n">
        <v>63.47</v>
      </c>
      <c r="J37" t="n">
        <v>63.1</v>
      </c>
      <c r="K37" t="n">
        <v>55.4</v>
      </c>
    </row>
    <row r="38">
      <c r="A38" s="5" t="inlineStr">
        <is>
          <t>Gezeichnetes Kapital (in Mio.)</t>
        </is>
      </c>
      <c r="B38" s="5" t="inlineStr">
        <is>
          <t>Subscribed Capital in M</t>
        </is>
      </c>
      <c r="C38" t="n">
        <v>2.1</v>
      </c>
      <c r="D38" t="n">
        <v>2.3</v>
      </c>
      <c r="E38" t="n">
        <v>2.5</v>
      </c>
      <c r="F38" t="n">
        <v>2.6</v>
      </c>
      <c r="G38" t="n">
        <v>2.6</v>
      </c>
      <c r="H38" t="n">
        <v>2.6</v>
      </c>
      <c r="I38" t="n">
        <v>2.6</v>
      </c>
      <c r="J38" t="n">
        <v>2.6</v>
      </c>
      <c r="K38" t="n">
        <v>2.2</v>
      </c>
    </row>
    <row r="39">
      <c r="A39" s="5" t="inlineStr">
        <is>
          <t>Ergebnis je Aktie (brutto)</t>
        </is>
      </c>
      <c r="B39" s="5" t="inlineStr">
        <is>
          <t>Earnings per share</t>
        </is>
      </c>
      <c r="C39" t="inlineStr">
        <is>
          <t>-</t>
        </is>
      </c>
      <c r="D39" t="n">
        <v>3.5</v>
      </c>
      <c r="E39" t="n">
        <v>8.140000000000001</v>
      </c>
      <c r="F39" t="n">
        <v>2.3</v>
      </c>
      <c r="G39" t="n">
        <v>2.42</v>
      </c>
      <c r="H39" t="n">
        <v>2.46</v>
      </c>
      <c r="I39" t="n">
        <v>16.71</v>
      </c>
      <c r="J39" t="n">
        <v>1.06</v>
      </c>
      <c r="K39" t="n">
        <v>6.37</v>
      </c>
    </row>
    <row r="40">
      <c r="A40" s="5" t="inlineStr">
        <is>
          <t>Ergebnis je Aktie (unverwässert)</t>
        </is>
      </c>
      <c r="B40" s="5" t="inlineStr">
        <is>
          <t>Basic Earnings per share</t>
        </is>
      </c>
      <c r="C40" t="n">
        <v>6.66</v>
      </c>
      <c r="D40" t="n">
        <v>3</v>
      </c>
      <c r="E40" t="n">
        <v>7.72</v>
      </c>
      <c r="F40" t="n">
        <v>2.23</v>
      </c>
      <c r="G40" t="n">
        <v>2.53</v>
      </c>
      <c r="H40" t="n">
        <v>2.16</v>
      </c>
      <c r="I40" t="n">
        <v>16.6</v>
      </c>
      <c r="J40" t="n">
        <v>0.13</v>
      </c>
      <c r="K40" t="n">
        <v>3.38</v>
      </c>
    </row>
    <row r="41">
      <c r="A41" s="5" t="inlineStr">
        <is>
          <t>Ergebnis je Aktie (verwässert)</t>
        </is>
      </c>
      <c r="B41" s="5" t="inlineStr">
        <is>
          <t>Diluted Earnings per share</t>
        </is>
      </c>
      <c r="C41" t="n">
        <v>6.58</v>
      </c>
      <c r="D41" t="n">
        <v>2.96</v>
      </c>
      <c r="E41" t="n">
        <v>7.63</v>
      </c>
      <c r="F41" t="n">
        <v>2.21</v>
      </c>
      <c r="G41" t="n">
        <v>2.5</v>
      </c>
      <c r="H41" t="n">
        <v>2.14</v>
      </c>
      <c r="I41" t="n">
        <v>16.35</v>
      </c>
      <c r="J41" t="n">
        <v>0.13</v>
      </c>
      <c r="K41" t="n">
        <v>3.16</v>
      </c>
    </row>
    <row r="42">
      <c r="A42" s="5" t="inlineStr">
        <is>
          <t>Dividende je Aktie</t>
        </is>
      </c>
      <c r="B42" s="5" t="inlineStr">
        <is>
          <t>Dividend per share</t>
        </is>
      </c>
      <c r="C42" t="n">
        <v>1.5</v>
      </c>
      <c r="D42" t="n">
        <v>1</v>
      </c>
      <c r="E42" t="n">
        <v>0.8</v>
      </c>
      <c r="F42" t="n">
        <v>0.7</v>
      </c>
      <c r="G42" t="n">
        <v>0.7</v>
      </c>
      <c r="H42" t="n">
        <v>0.6</v>
      </c>
      <c r="I42" t="n">
        <v>0.5</v>
      </c>
      <c r="J42" t="n">
        <v>0.5</v>
      </c>
      <c r="K42" t="n">
        <v>0.4</v>
      </c>
    </row>
    <row r="43">
      <c r="A43" s="5" t="inlineStr">
        <is>
          <t>Sonderdividende je Aktie</t>
        </is>
      </c>
      <c r="B43" s="5" t="inlineStr">
        <is>
          <t>Special Dividend per share</t>
        </is>
      </c>
      <c r="C43" t="n">
        <v>1.5</v>
      </c>
      <c r="D43" t="inlineStr">
        <is>
          <t>-</t>
        </is>
      </c>
      <c r="E43" t="inlineStr">
        <is>
          <t>-</t>
        </is>
      </c>
      <c r="F43" t="inlineStr">
        <is>
          <t>-</t>
        </is>
      </c>
      <c r="G43" t="inlineStr">
        <is>
          <t>-</t>
        </is>
      </c>
      <c r="H43" t="inlineStr">
        <is>
          <t>-</t>
        </is>
      </c>
      <c r="I43" t="inlineStr">
        <is>
          <t>-</t>
        </is>
      </c>
      <c r="J43" t="inlineStr">
        <is>
          <t>-</t>
        </is>
      </c>
      <c r="K43" t="inlineStr">
        <is>
          <t>-</t>
        </is>
      </c>
    </row>
    <row r="44">
      <c r="A44" s="5" t="inlineStr">
        <is>
          <t>Dividendenausschüttung in Mio</t>
        </is>
      </c>
      <c r="B44" s="5" t="inlineStr">
        <is>
          <t>Dividend Payment in M</t>
        </is>
      </c>
      <c r="C44" t="inlineStr">
        <is>
          <t>-</t>
        </is>
      </c>
      <c r="D44" t="inlineStr">
        <is>
          <t>-</t>
        </is>
      </c>
      <c r="E44" t="inlineStr">
        <is>
          <t>-</t>
        </is>
      </c>
      <c r="F44" t="inlineStr">
        <is>
          <t>-</t>
        </is>
      </c>
      <c r="G44" t="inlineStr">
        <is>
          <t>-</t>
        </is>
      </c>
      <c r="H44" t="inlineStr">
        <is>
          <t>-</t>
        </is>
      </c>
      <c r="I44" t="inlineStr">
        <is>
          <t>-</t>
        </is>
      </c>
      <c r="J44" t="inlineStr">
        <is>
          <t>-</t>
        </is>
      </c>
      <c r="K44" t="inlineStr">
        <is>
          <t>-</t>
        </is>
      </c>
    </row>
    <row r="45">
      <c r="A45" s="5" t="inlineStr">
        <is>
          <t>Umsatz je Aktie</t>
        </is>
      </c>
      <c r="B45" s="5" t="inlineStr">
        <is>
          <t>Revenue per share</t>
        </is>
      </c>
      <c r="C45" t="inlineStr">
        <is>
          <t>-</t>
        </is>
      </c>
      <c r="D45" t="n">
        <v>16.59</v>
      </c>
      <c r="E45" t="n">
        <v>13.14</v>
      </c>
      <c r="F45" t="n">
        <v>10</v>
      </c>
      <c r="G45" t="n">
        <v>10.68</v>
      </c>
      <c r="H45" t="n">
        <v>8.66</v>
      </c>
      <c r="I45" t="n">
        <v>9.65</v>
      </c>
      <c r="J45" t="n">
        <v>22.47</v>
      </c>
      <c r="K45" t="n">
        <v>29.5</v>
      </c>
    </row>
    <row r="46">
      <c r="A46" s="5" t="inlineStr">
        <is>
          <t>Buchwert je Aktie</t>
        </is>
      </c>
      <c r="B46" s="5" t="inlineStr">
        <is>
          <t>Book value per share</t>
        </is>
      </c>
      <c r="C46" t="inlineStr">
        <is>
          <t>-</t>
        </is>
      </c>
      <c r="D46" t="n">
        <v>33.29</v>
      </c>
      <c r="E46" t="n">
        <v>35.83</v>
      </c>
      <c r="F46" t="n">
        <v>33.7</v>
      </c>
      <c r="G46" t="n">
        <v>31.07</v>
      </c>
      <c r="H46" t="n">
        <v>26.84</v>
      </c>
      <c r="I46" t="n">
        <v>22.8</v>
      </c>
      <c r="J46" t="n">
        <v>11.76</v>
      </c>
      <c r="K46" t="n">
        <v>11.91</v>
      </c>
    </row>
    <row r="47">
      <c r="A47" s="5" t="inlineStr">
        <is>
          <t>Cashflow je Aktie</t>
        </is>
      </c>
      <c r="B47" s="5" t="inlineStr">
        <is>
          <t>Cashflow per share</t>
        </is>
      </c>
      <c r="C47" t="inlineStr">
        <is>
          <t>-</t>
        </is>
      </c>
      <c r="D47" t="n">
        <v>2.77</v>
      </c>
      <c r="E47" t="n">
        <v>2.07</v>
      </c>
      <c r="F47" t="n">
        <v>1.53</v>
      </c>
      <c r="G47" t="n">
        <v>2.79</v>
      </c>
      <c r="H47" t="n">
        <v>1.75</v>
      </c>
      <c r="I47" t="n">
        <v>0.77</v>
      </c>
      <c r="J47" t="n">
        <v>0.67</v>
      </c>
      <c r="K47" t="n">
        <v>3.91</v>
      </c>
    </row>
    <row r="48">
      <c r="A48" s="5" t="inlineStr">
        <is>
          <t>Bilanzsumme je Aktie</t>
        </is>
      </c>
      <c r="B48" s="5" t="inlineStr">
        <is>
          <t>Total assets per share</t>
        </is>
      </c>
      <c r="C48" t="inlineStr">
        <is>
          <t>-</t>
        </is>
      </c>
      <c r="D48" t="n">
        <v>37.47</v>
      </c>
      <c r="E48" t="n">
        <v>38.78</v>
      </c>
      <c r="F48" t="n">
        <v>35.92</v>
      </c>
      <c r="G48" t="n">
        <v>33.1</v>
      </c>
      <c r="H48" t="n">
        <v>29.01</v>
      </c>
      <c r="I48" t="n">
        <v>24.44</v>
      </c>
      <c r="J48" t="n">
        <v>23.76</v>
      </c>
      <c r="K48" t="n">
        <v>28.56</v>
      </c>
    </row>
    <row r="49">
      <c r="A49" s="5" t="inlineStr">
        <is>
          <t>Personal am Ende des Jahres</t>
        </is>
      </c>
      <c r="B49" s="5" t="inlineStr">
        <is>
          <t>Staff at the end of year</t>
        </is>
      </c>
      <c r="C49" t="n">
        <v>2337</v>
      </c>
      <c r="D49" t="n">
        <v>2181</v>
      </c>
      <c r="E49" t="n">
        <v>1900</v>
      </c>
      <c r="F49" t="n">
        <v>1670</v>
      </c>
      <c r="G49" t="n">
        <v>1597</v>
      </c>
      <c r="H49" t="n">
        <v>1558</v>
      </c>
      <c r="I49" t="n">
        <v>6391</v>
      </c>
      <c r="J49" t="n">
        <v>17332</v>
      </c>
      <c r="K49" t="n">
        <v>17525</v>
      </c>
    </row>
    <row r="50">
      <c r="A50" s="5" t="inlineStr">
        <is>
          <t>Personalaufwand in Mio. EUR</t>
        </is>
      </c>
      <c r="B50" s="5" t="inlineStr">
        <is>
          <t>Personnel expenses in M</t>
        </is>
      </c>
      <c r="C50" t="n">
        <v>227.7</v>
      </c>
      <c r="D50" t="n">
        <v>188.5</v>
      </c>
      <c r="E50" t="n">
        <v>170.8</v>
      </c>
      <c r="F50" t="n">
        <v>150.7</v>
      </c>
      <c r="G50" t="n">
        <v>145.9</v>
      </c>
      <c r="H50" t="n">
        <v>112</v>
      </c>
      <c r="I50" t="n">
        <v>160.5</v>
      </c>
      <c r="J50" t="n">
        <v>421.7</v>
      </c>
      <c r="K50" t="n">
        <v>380.5</v>
      </c>
    </row>
    <row r="51">
      <c r="A51" s="5" t="inlineStr">
        <is>
          <t>Aufwand je Mitarbeiter in EUR</t>
        </is>
      </c>
      <c r="B51" s="5" t="inlineStr">
        <is>
          <t>Effort per employee</t>
        </is>
      </c>
      <c r="C51" t="n">
        <v>97433</v>
      </c>
      <c r="D51" t="n">
        <v>86428</v>
      </c>
      <c r="E51" t="n">
        <v>89895</v>
      </c>
      <c r="F51" t="n">
        <v>90240</v>
      </c>
      <c r="G51" t="n">
        <v>91359</v>
      </c>
      <c r="H51" t="n">
        <v>71887</v>
      </c>
      <c r="I51" t="n">
        <v>25113</v>
      </c>
      <c r="J51" t="n">
        <v>24331</v>
      </c>
      <c r="K51" t="n">
        <v>21712</v>
      </c>
    </row>
    <row r="52">
      <c r="A52" s="5" t="inlineStr">
        <is>
          <t>Umsatz je Mitarbeiter in EUR</t>
        </is>
      </c>
      <c r="B52" s="5" t="inlineStr">
        <is>
          <t>Turnover per employee</t>
        </is>
      </c>
      <c r="C52" t="inlineStr">
        <is>
          <t>-</t>
        </is>
      </c>
      <c r="D52" t="n">
        <v>375103</v>
      </c>
      <c r="E52" t="n">
        <v>388105</v>
      </c>
      <c r="F52" t="n">
        <v>358024</v>
      </c>
      <c r="G52" t="n">
        <v>419286</v>
      </c>
      <c r="H52" t="n">
        <v>350193</v>
      </c>
      <c r="I52" t="n">
        <v>95807</v>
      </c>
      <c r="J52" t="n">
        <v>81820</v>
      </c>
      <c r="K52" t="n">
        <v>93255</v>
      </c>
    </row>
    <row r="53">
      <c r="A53" s="5" t="inlineStr">
        <is>
          <t>Bruttoergebnis je Mitarbeiter in EUR</t>
        </is>
      </c>
      <c r="B53" s="5" t="inlineStr">
        <is>
          <t>Gross Profit per employee</t>
        </is>
      </c>
      <c r="C53" t="inlineStr">
        <is>
          <t>-</t>
        </is>
      </c>
      <c r="D53" t="n">
        <v>153278</v>
      </c>
      <c r="E53" t="n">
        <v>161000</v>
      </c>
      <c r="F53" t="n">
        <v>158383</v>
      </c>
      <c r="G53" t="n">
        <v>185034</v>
      </c>
      <c r="H53" t="n">
        <v>150834</v>
      </c>
      <c r="I53" t="n">
        <v>33578</v>
      </c>
      <c r="J53" t="n">
        <v>25410</v>
      </c>
      <c r="K53" t="n">
        <v>32559</v>
      </c>
    </row>
    <row r="54">
      <c r="A54" s="5" t="inlineStr">
        <is>
          <t>Gewinn je Mitarbeiter in EUR</t>
        </is>
      </c>
      <c r="B54" s="5" t="inlineStr">
        <is>
          <t>Earnings per employee</t>
        </is>
      </c>
      <c r="C54" t="inlineStr">
        <is>
          <t>-</t>
        </is>
      </c>
      <c r="D54" t="n">
        <v>72031</v>
      </c>
      <c r="E54" t="n">
        <v>238105</v>
      </c>
      <c r="F54" t="n">
        <v>81138</v>
      </c>
      <c r="G54" t="n">
        <v>98497</v>
      </c>
      <c r="H54" t="n">
        <v>88126</v>
      </c>
      <c r="I54" t="n">
        <v>164591</v>
      </c>
      <c r="J54" t="n">
        <v>409.65</v>
      </c>
      <c r="K54" t="n">
        <v>10659</v>
      </c>
    </row>
    <row r="55">
      <c r="A55" s="5" t="inlineStr">
        <is>
          <t>KGV (Kurs/Gewinn)</t>
        </is>
      </c>
      <c r="B55" s="5" t="inlineStr">
        <is>
          <t>PE (price/earnings)</t>
        </is>
      </c>
      <c r="C55" t="n">
        <v>15</v>
      </c>
      <c r="D55" t="n">
        <v>12.1</v>
      </c>
      <c r="E55" t="n">
        <v>7.3</v>
      </c>
      <c r="F55" t="n">
        <v>19.1</v>
      </c>
      <c r="G55" t="n">
        <v>14.3</v>
      </c>
      <c r="H55" t="n">
        <v>16.3</v>
      </c>
      <c r="I55" t="n">
        <v>1.4</v>
      </c>
      <c r="J55" t="n">
        <v>208.9</v>
      </c>
      <c r="K55" t="n">
        <v>6.7</v>
      </c>
    </row>
    <row r="56">
      <c r="A56" s="5" t="inlineStr">
        <is>
          <t>KUV (Kurs/Umsatz)</t>
        </is>
      </c>
      <c r="B56" s="5" t="inlineStr">
        <is>
          <t>PS (price/sales)</t>
        </is>
      </c>
      <c r="C56" t="inlineStr">
        <is>
          <t>-</t>
        </is>
      </c>
      <c r="D56" t="n">
        <v>2.18</v>
      </c>
      <c r="E56" t="n">
        <v>4.29</v>
      </c>
      <c r="F56" t="n">
        <v>4.27</v>
      </c>
      <c r="G56" t="n">
        <v>3.39</v>
      </c>
      <c r="H56" t="n">
        <v>4.05</v>
      </c>
      <c r="I56" t="n">
        <v>2.45</v>
      </c>
      <c r="J56" t="n">
        <v>1.21</v>
      </c>
      <c r="K56" t="n">
        <v>0.77</v>
      </c>
    </row>
    <row r="57">
      <c r="A57" s="5" t="inlineStr">
        <is>
          <t>KBV (Kurs/Buchwert)</t>
        </is>
      </c>
      <c r="B57" s="5" t="inlineStr">
        <is>
          <t>PB (price/book value)</t>
        </is>
      </c>
      <c r="C57" t="inlineStr">
        <is>
          <t>-</t>
        </is>
      </c>
      <c r="D57" t="n">
        <v>1.09</v>
      </c>
      <c r="E57" t="n">
        <v>1.57</v>
      </c>
      <c r="F57" t="n">
        <v>1.27</v>
      </c>
      <c r="G57" t="n">
        <v>1.16</v>
      </c>
      <c r="H57" t="n">
        <v>1.31</v>
      </c>
      <c r="I57" t="n">
        <v>1.03</v>
      </c>
      <c r="J57" t="n">
        <v>2.31</v>
      </c>
      <c r="K57" t="n">
        <v>1.91</v>
      </c>
    </row>
    <row r="58">
      <c r="A58" s="5" t="inlineStr">
        <is>
          <t>KCV (Kurs/Cashflow)</t>
        </is>
      </c>
      <c r="B58" s="5" t="inlineStr">
        <is>
          <t>PC (price/cashflow)</t>
        </is>
      </c>
      <c r="C58" t="inlineStr">
        <is>
          <t>-</t>
        </is>
      </c>
      <c r="D58" t="n">
        <v>13.05</v>
      </c>
      <c r="E58" t="n">
        <v>27.26</v>
      </c>
      <c r="F58" t="n">
        <v>27.91</v>
      </c>
      <c r="G58" t="n">
        <v>12.97</v>
      </c>
      <c r="H58" t="n">
        <v>20.02</v>
      </c>
      <c r="I58" t="n">
        <v>30.82</v>
      </c>
      <c r="J58" t="n">
        <v>40.32</v>
      </c>
      <c r="K58" t="n">
        <v>5.82</v>
      </c>
    </row>
    <row r="59">
      <c r="A59" s="5" t="inlineStr">
        <is>
          <t>Dividendenrendite in %</t>
        </is>
      </c>
      <c r="B59" s="5" t="inlineStr">
        <is>
          <t>Dividend Yield in %</t>
        </is>
      </c>
      <c r="C59" t="n">
        <v>1.5</v>
      </c>
      <c r="D59" t="n">
        <v>2.76</v>
      </c>
      <c r="E59" t="n">
        <v>1.42</v>
      </c>
      <c r="F59" t="n">
        <v>1.64</v>
      </c>
      <c r="G59" t="n">
        <v>1.94</v>
      </c>
      <c r="H59" t="n">
        <v>1.71</v>
      </c>
      <c r="I59" t="n">
        <v>2.12</v>
      </c>
      <c r="J59" t="n">
        <v>1.84</v>
      </c>
      <c r="K59" t="n">
        <v>1.76</v>
      </c>
    </row>
    <row r="60">
      <c r="A60" s="5" t="inlineStr">
        <is>
          <t>Gewinnrendite in %</t>
        </is>
      </c>
      <c r="B60" s="5" t="inlineStr">
        <is>
          <t>Return on profit in %</t>
        </is>
      </c>
      <c r="C60" t="n">
        <v>6.7</v>
      </c>
      <c r="D60" t="n">
        <v>8.300000000000001</v>
      </c>
      <c r="E60" t="n">
        <v>13.7</v>
      </c>
      <c r="F60" t="n">
        <v>5.2</v>
      </c>
      <c r="G60" t="n">
        <v>7</v>
      </c>
      <c r="H60" t="n">
        <v>6.2</v>
      </c>
      <c r="I60" t="n">
        <v>70.3</v>
      </c>
      <c r="J60" t="n">
        <v>0.5</v>
      </c>
      <c r="K60" t="n">
        <v>14.9</v>
      </c>
    </row>
    <row r="61">
      <c r="A61" s="5" t="inlineStr">
        <is>
          <t>Eigenkapitalrendite in %</t>
        </is>
      </c>
      <c r="B61" s="5" t="inlineStr">
        <is>
          <t>Return on Equity in %</t>
        </is>
      </c>
      <c r="C61" t="inlineStr">
        <is>
          <t>-</t>
        </is>
      </c>
      <c r="D61" t="n">
        <v>9.57</v>
      </c>
      <c r="E61" t="n">
        <v>22.49</v>
      </c>
      <c r="F61" t="n">
        <v>6.72</v>
      </c>
      <c r="G61" t="n">
        <v>8.07</v>
      </c>
      <c r="H61" t="n">
        <v>8.119999999999999</v>
      </c>
      <c r="I61" t="n">
        <v>72.69</v>
      </c>
      <c r="J61" t="n">
        <v>0.96</v>
      </c>
      <c r="K61" t="n">
        <v>28.31</v>
      </c>
    </row>
    <row r="62">
      <c r="A62" s="5" t="inlineStr">
        <is>
          <t>Umsatzrendite in %</t>
        </is>
      </c>
      <c r="B62" s="5" t="inlineStr">
        <is>
          <t>Return on sales in %</t>
        </is>
      </c>
      <c r="C62" t="inlineStr">
        <is>
          <t>-</t>
        </is>
      </c>
      <c r="D62" t="n">
        <v>19.2</v>
      </c>
      <c r="E62" t="n">
        <v>61.35</v>
      </c>
      <c r="F62" t="n">
        <v>22.66</v>
      </c>
      <c r="G62" t="n">
        <v>23.49</v>
      </c>
      <c r="H62" t="n">
        <v>25.16</v>
      </c>
      <c r="I62" t="n">
        <v>171.79</v>
      </c>
      <c r="J62" t="n">
        <v>0.5</v>
      </c>
      <c r="K62" t="n">
        <v>11.43</v>
      </c>
    </row>
    <row r="63">
      <c r="A63" s="5" t="inlineStr">
        <is>
          <t>Gesamtkapitalrendite in %</t>
        </is>
      </c>
      <c r="B63" s="5" t="inlineStr">
        <is>
          <t>Total Return on Investment in %</t>
        </is>
      </c>
      <c r="C63" t="inlineStr">
        <is>
          <t>-</t>
        </is>
      </c>
      <c r="D63" t="n">
        <v>8.5</v>
      </c>
      <c r="E63" t="n">
        <v>20.78</v>
      </c>
      <c r="F63" t="n">
        <v>6.31</v>
      </c>
      <c r="G63" t="n">
        <v>7.58</v>
      </c>
      <c r="H63" t="n">
        <v>7.52</v>
      </c>
      <c r="I63" t="n">
        <v>67.81</v>
      </c>
      <c r="J63" t="n">
        <v>0.47</v>
      </c>
      <c r="K63" t="n">
        <v>11.81</v>
      </c>
    </row>
    <row r="64">
      <c r="A64" s="5" t="inlineStr">
        <is>
          <t>Return on Investment in %</t>
        </is>
      </c>
      <c r="B64" s="5" t="inlineStr">
        <is>
          <t>Return on Investment in %</t>
        </is>
      </c>
      <c r="C64" t="inlineStr">
        <is>
          <t>-</t>
        </is>
      </c>
      <c r="D64" t="n">
        <v>8.5</v>
      </c>
      <c r="E64" t="n">
        <v>20.78</v>
      </c>
      <c r="F64" t="n">
        <v>6.31</v>
      </c>
      <c r="G64" t="n">
        <v>7.58</v>
      </c>
      <c r="H64" t="n">
        <v>7.52</v>
      </c>
      <c r="I64" t="n">
        <v>67.81</v>
      </c>
      <c r="J64" t="n">
        <v>0.47</v>
      </c>
      <c r="K64" t="n">
        <v>11.81</v>
      </c>
    </row>
    <row r="65">
      <c r="A65" s="5" t="inlineStr">
        <is>
          <t>Arbeitsintensität in %</t>
        </is>
      </c>
      <c r="B65" s="5" t="inlineStr">
        <is>
          <t>Work Intensity in %</t>
        </is>
      </c>
      <c r="C65" t="inlineStr">
        <is>
          <t>-</t>
        </is>
      </c>
      <c r="D65" t="n">
        <v>36.83</v>
      </c>
      <c r="E65" t="n">
        <v>53.41</v>
      </c>
      <c r="F65" t="n">
        <v>30.29</v>
      </c>
      <c r="G65" t="n">
        <v>32.27</v>
      </c>
      <c r="H65" t="n">
        <v>33.79</v>
      </c>
      <c r="I65" t="n">
        <v>33.35</v>
      </c>
      <c r="J65" t="n">
        <v>73.92</v>
      </c>
      <c r="K65" t="n">
        <v>75.58</v>
      </c>
    </row>
    <row r="66">
      <c r="A66" s="5" t="inlineStr">
        <is>
          <t>Eigenkapitalquote in %</t>
        </is>
      </c>
      <c r="B66" s="5" t="inlineStr">
        <is>
          <t>Equity Ratio in %</t>
        </is>
      </c>
      <c r="C66" t="inlineStr">
        <is>
          <t>-</t>
        </is>
      </c>
      <c r="D66" t="n">
        <v>88.83</v>
      </c>
      <c r="E66" t="n">
        <v>92.39</v>
      </c>
      <c r="F66" t="n">
        <v>93.84</v>
      </c>
      <c r="G66" t="n">
        <v>93.84999999999999</v>
      </c>
      <c r="H66" t="n">
        <v>92.52</v>
      </c>
      <c r="I66" t="n">
        <v>93.3</v>
      </c>
      <c r="J66" t="n">
        <v>49.48</v>
      </c>
      <c r="K66" t="n">
        <v>41.7</v>
      </c>
    </row>
    <row r="67">
      <c r="A67" s="5" t="inlineStr">
        <is>
          <t>Fremdkapitalquote in %</t>
        </is>
      </c>
      <c r="B67" s="5" t="inlineStr">
        <is>
          <t>Debt Ratio in %</t>
        </is>
      </c>
      <c r="C67" t="inlineStr">
        <is>
          <t>-</t>
        </is>
      </c>
      <c r="D67" t="n">
        <v>11.17</v>
      </c>
      <c r="E67" t="n">
        <v>7.61</v>
      </c>
      <c r="F67" t="n">
        <v>6.16</v>
      </c>
      <c r="G67" t="n">
        <v>6.15</v>
      </c>
      <c r="H67" t="n">
        <v>7.48</v>
      </c>
      <c r="I67" t="n">
        <v>6.7</v>
      </c>
      <c r="J67" t="n">
        <v>50.52</v>
      </c>
      <c r="K67" t="n">
        <v>58.3</v>
      </c>
    </row>
    <row r="68">
      <c r="A68" s="5" t="inlineStr">
        <is>
          <t>Verschuldungsgrad in %</t>
        </is>
      </c>
      <c r="B68" s="5" t="inlineStr">
        <is>
          <t>Finance Gearing in %</t>
        </is>
      </c>
      <c r="C68" t="inlineStr">
        <is>
          <t>-</t>
        </is>
      </c>
      <c r="D68" t="n">
        <v>12.57</v>
      </c>
      <c r="E68" t="n">
        <v>8.24</v>
      </c>
      <c r="F68" t="n">
        <v>6.57</v>
      </c>
      <c r="G68" t="n">
        <v>6.55</v>
      </c>
      <c r="H68" t="n">
        <v>8.09</v>
      </c>
      <c r="I68" t="n">
        <v>7.19</v>
      </c>
      <c r="J68" t="n">
        <v>102.12</v>
      </c>
      <c r="K68" t="n">
        <v>139.8</v>
      </c>
    </row>
    <row r="69">
      <c r="A69" s="5" t="inlineStr">
        <is>
          <t>Bruttoergebnis Marge in %</t>
        </is>
      </c>
      <c r="B69" s="5" t="inlineStr">
        <is>
          <t>Gross Profit Marge in %</t>
        </is>
      </c>
      <c r="C69" t="inlineStr">
        <is>
          <t>-</t>
        </is>
      </c>
      <c r="D69" t="n">
        <v>40.86</v>
      </c>
      <c r="E69" t="n">
        <v>41.48</v>
      </c>
      <c r="F69" t="n">
        <v>44.24</v>
      </c>
      <c r="G69" t="n">
        <v>44.13</v>
      </c>
      <c r="H69" t="n">
        <v>43.07</v>
      </c>
      <c r="I69" t="n">
        <v>35.05</v>
      </c>
      <c r="J69" t="n">
        <v>31.06</v>
      </c>
    </row>
    <row r="70">
      <c r="A70" s="5" t="inlineStr">
        <is>
          <t>Kurzfristige Vermögensquote in %</t>
        </is>
      </c>
      <c r="B70" s="5" t="inlineStr">
        <is>
          <t>Current Assets Ratio in %</t>
        </is>
      </c>
      <c r="C70" t="inlineStr">
        <is>
          <t>-</t>
        </is>
      </c>
      <c r="D70" t="n">
        <v>36.83</v>
      </c>
      <c r="E70" t="n">
        <v>53.42</v>
      </c>
      <c r="F70" t="n">
        <v>30.29</v>
      </c>
      <c r="G70" t="n">
        <v>32.27</v>
      </c>
      <c r="H70" t="n">
        <v>33.79</v>
      </c>
      <c r="I70" t="n">
        <v>33.36</v>
      </c>
      <c r="J70" t="n">
        <v>73.87</v>
      </c>
    </row>
    <row r="71">
      <c r="A71" s="5" t="inlineStr">
        <is>
          <t>Nettogewinn Marge in %</t>
        </is>
      </c>
      <c r="B71" s="5" t="inlineStr">
        <is>
          <t>Net Profit Marge in %</t>
        </is>
      </c>
      <c r="C71" t="inlineStr">
        <is>
          <t>-</t>
        </is>
      </c>
      <c r="D71" t="n">
        <v>19.2</v>
      </c>
      <c r="E71" t="n">
        <v>61.35</v>
      </c>
      <c r="F71" t="n">
        <v>22.66</v>
      </c>
      <c r="G71" t="n">
        <v>23.49</v>
      </c>
      <c r="H71" t="n">
        <v>25.16</v>
      </c>
      <c r="I71" t="n">
        <v>171.81</v>
      </c>
      <c r="J71" t="n">
        <v>0.5</v>
      </c>
    </row>
    <row r="72">
      <c r="A72" s="5" t="inlineStr">
        <is>
          <t>Operative Ergebnis Marge in %</t>
        </is>
      </c>
      <c r="B72" s="5" t="inlineStr">
        <is>
          <t>EBIT Marge in %</t>
        </is>
      </c>
      <c r="C72" t="inlineStr">
        <is>
          <t>-</t>
        </is>
      </c>
      <c r="D72" t="n">
        <v>15.19</v>
      </c>
      <c r="E72" t="n">
        <v>15.35</v>
      </c>
      <c r="F72" t="n">
        <v>13.75</v>
      </c>
      <c r="G72" t="n">
        <v>16.59</v>
      </c>
      <c r="H72" t="n">
        <v>16.59</v>
      </c>
      <c r="I72" t="n">
        <v>6.6</v>
      </c>
      <c r="J72" t="n">
        <v>6.23</v>
      </c>
    </row>
    <row r="73">
      <c r="A73" s="5" t="inlineStr">
        <is>
          <t>Vermögensumsschlag in %</t>
        </is>
      </c>
      <c r="B73" s="5" t="inlineStr">
        <is>
          <t>Asset Turnover in %</t>
        </is>
      </c>
      <c r="C73" t="inlineStr">
        <is>
          <t>-</t>
        </is>
      </c>
      <c r="D73" t="n">
        <v>44.27</v>
      </c>
      <c r="E73" t="n">
        <v>33.87</v>
      </c>
      <c r="F73" t="n">
        <v>27.84</v>
      </c>
      <c r="G73" t="n">
        <v>32.25</v>
      </c>
      <c r="H73" t="n">
        <v>29.86</v>
      </c>
      <c r="I73" t="n">
        <v>39.48</v>
      </c>
      <c r="J73" t="n">
        <v>94.53</v>
      </c>
    </row>
    <row r="74">
      <c r="A74" s="5" t="inlineStr">
        <is>
          <t>Langfristige Vermögensquote in %</t>
        </is>
      </c>
      <c r="B74" s="5" t="inlineStr">
        <is>
          <t>Non-Current Assets Ratio in %</t>
        </is>
      </c>
      <c r="C74" t="inlineStr">
        <is>
          <t>-</t>
        </is>
      </c>
      <c r="D74" t="n">
        <v>63.15</v>
      </c>
      <c r="E74" t="n">
        <v>46.58</v>
      </c>
      <c r="F74" t="n">
        <v>69.73999999999999</v>
      </c>
      <c r="G74" t="n">
        <v>67.73</v>
      </c>
      <c r="H74" t="n">
        <v>66.23</v>
      </c>
      <c r="I74" t="n">
        <v>66.67</v>
      </c>
      <c r="J74" t="n">
        <v>26.07</v>
      </c>
    </row>
    <row r="75">
      <c r="A75" s="5" t="inlineStr">
        <is>
          <t>Gesamtkapitalrentabilität</t>
        </is>
      </c>
      <c r="B75" s="5" t="inlineStr">
        <is>
          <t>ROA Return on Assets in %</t>
        </is>
      </c>
      <c r="C75" t="inlineStr">
        <is>
          <t>-</t>
        </is>
      </c>
      <c r="D75" t="n">
        <v>8.5</v>
      </c>
      <c r="E75" t="n">
        <v>20.78</v>
      </c>
      <c r="F75" t="n">
        <v>6.31</v>
      </c>
      <c r="G75" t="n">
        <v>7.58</v>
      </c>
      <c r="H75" t="n">
        <v>7.52</v>
      </c>
      <c r="I75" t="n">
        <v>67.83</v>
      </c>
      <c r="J75" t="n">
        <v>0.47</v>
      </c>
    </row>
    <row r="76">
      <c r="A76" s="5" t="inlineStr">
        <is>
          <t>Ertrag des eingesetzten Kapitals</t>
        </is>
      </c>
      <c r="B76" s="5" t="inlineStr">
        <is>
          <t>ROCE Return on Cap. Empl. in %</t>
        </is>
      </c>
      <c r="C76" t="inlineStr">
        <is>
          <t>-</t>
        </is>
      </c>
      <c r="D76" t="n">
        <v>7.52</v>
      </c>
      <c r="E76" t="n">
        <v>5.59</v>
      </c>
      <c r="F76" t="n">
        <v>4.05</v>
      </c>
      <c r="G76" t="n">
        <v>5.67</v>
      </c>
      <c r="H76" t="n">
        <v>5.35</v>
      </c>
      <c r="I76" t="n">
        <v>2.79</v>
      </c>
      <c r="J76" t="n">
        <v>8.16</v>
      </c>
    </row>
    <row r="77">
      <c r="A77" s="5" t="inlineStr">
        <is>
          <t>Eigenkapital zu Anlagevermögen</t>
        </is>
      </c>
      <c r="B77" s="5" t="inlineStr">
        <is>
          <t>Equity to Fixed Assets in %</t>
        </is>
      </c>
      <c r="C77" t="inlineStr">
        <is>
          <t>-</t>
        </is>
      </c>
      <c r="D77" t="n">
        <v>140.7</v>
      </c>
      <c r="E77" t="n">
        <v>198.42</v>
      </c>
      <c r="F77" t="n">
        <v>134.58</v>
      </c>
      <c r="G77" t="n">
        <v>138.55</v>
      </c>
      <c r="H77" t="n">
        <v>139.67</v>
      </c>
      <c r="I77" t="n">
        <v>139.94</v>
      </c>
      <c r="J77" t="n">
        <v>189.7</v>
      </c>
    </row>
    <row r="78">
      <c r="A78" s="5" t="inlineStr">
        <is>
          <t>Liquidität Dritten Grades</t>
        </is>
      </c>
      <c r="B78" s="5" t="inlineStr">
        <is>
          <t>Current Ratio in %</t>
        </is>
      </c>
      <c r="C78" t="inlineStr">
        <is>
          <t>-</t>
        </is>
      </c>
      <c r="D78" t="n">
        <v>350.28</v>
      </c>
      <c r="E78" t="n">
        <v>768.16</v>
      </c>
      <c r="F78" t="n">
        <v>551.91</v>
      </c>
      <c r="G78" t="n">
        <v>582.1</v>
      </c>
      <c r="H78" t="n">
        <v>457.6</v>
      </c>
      <c r="I78" t="n">
        <v>509.75</v>
      </c>
      <c r="J78" t="n">
        <v>265.01</v>
      </c>
    </row>
    <row r="79">
      <c r="A79" s="5" t="inlineStr">
        <is>
          <t>Operativer Cashflow</t>
        </is>
      </c>
      <c r="B79" s="5" t="inlineStr">
        <is>
          <t>Operating Cashflow in M</t>
        </is>
      </c>
      <c r="C79" t="inlineStr">
        <is>
          <t>-</t>
        </is>
      </c>
      <c r="D79" t="n">
        <v>643.6260000000001</v>
      </c>
      <c r="E79" t="n">
        <v>1530.3764</v>
      </c>
      <c r="F79" t="n">
        <v>1669.5762</v>
      </c>
      <c r="G79" t="n">
        <v>813.4784000000001</v>
      </c>
      <c r="H79" t="n">
        <v>1260.6594</v>
      </c>
      <c r="I79" t="n">
        <v>1956.1454</v>
      </c>
      <c r="J79" t="n">
        <v>2544.192</v>
      </c>
    </row>
    <row r="80">
      <c r="A80" s="5" t="inlineStr">
        <is>
          <t>Aktienrückkauf</t>
        </is>
      </c>
      <c r="B80" s="5" t="inlineStr">
        <is>
          <t>Share Buyback in M</t>
        </is>
      </c>
      <c r="C80" t="n">
        <v>0.4500000000000028</v>
      </c>
      <c r="D80" t="n">
        <v>6.82</v>
      </c>
      <c r="E80" t="n">
        <v>3.68</v>
      </c>
      <c r="F80" t="n">
        <v>2.899999999999999</v>
      </c>
      <c r="G80" t="n">
        <v>0.25</v>
      </c>
      <c r="H80" t="n">
        <v>0.5</v>
      </c>
      <c r="I80" t="n">
        <v>-0.3699999999999974</v>
      </c>
      <c r="J80" t="n">
        <v>-7.700000000000003</v>
      </c>
    </row>
    <row r="81">
      <c r="A81" s="5" t="inlineStr">
        <is>
          <t>Umsatzwachstum 1J in %</t>
        </is>
      </c>
      <c r="B81" s="5" t="inlineStr">
        <is>
          <t>Revenue Growth 1Y in %</t>
        </is>
      </c>
      <c r="C81" t="inlineStr">
        <is>
          <t>-</t>
        </is>
      </c>
      <c r="D81" t="n">
        <v>10.94</v>
      </c>
      <c r="E81" t="n">
        <v>23.33</v>
      </c>
      <c r="F81" t="n">
        <v>-10.71</v>
      </c>
      <c r="G81" t="n">
        <v>22.73</v>
      </c>
      <c r="H81" t="n">
        <v>-10.89</v>
      </c>
      <c r="I81" t="n">
        <v>-56.82</v>
      </c>
      <c r="J81" t="n">
        <v>-13.22</v>
      </c>
    </row>
    <row r="82">
      <c r="A82" s="5" t="inlineStr">
        <is>
          <t>Umsatzwachstum 3J in %</t>
        </is>
      </c>
      <c r="B82" s="5" t="inlineStr">
        <is>
          <t>Revenue Growth 3Y in %</t>
        </is>
      </c>
      <c r="C82" t="inlineStr">
        <is>
          <t>-</t>
        </is>
      </c>
      <c r="D82" t="n">
        <v>7.85</v>
      </c>
      <c r="E82" t="n">
        <v>11.78</v>
      </c>
      <c r="F82" t="n">
        <v>0.38</v>
      </c>
      <c r="G82" t="n">
        <v>-14.99</v>
      </c>
      <c r="H82" t="n">
        <v>-26.98</v>
      </c>
      <c r="I82" t="inlineStr">
        <is>
          <t>-</t>
        </is>
      </c>
      <c r="J82" t="inlineStr">
        <is>
          <t>-</t>
        </is>
      </c>
    </row>
    <row r="83">
      <c r="A83" s="5" t="inlineStr">
        <is>
          <t>Umsatzwachstum 5J in %</t>
        </is>
      </c>
      <c r="B83" s="5" t="inlineStr">
        <is>
          <t>Revenue Growth 5Y in %</t>
        </is>
      </c>
      <c r="C83" t="inlineStr">
        <is>
          <t>-</t>
        </is>
      </c>
      <c r="D83" t="n">
        <v>7.08</v>
      </c>
      <c r="E83" t="n">
        <v>-6.47</v>
      </c>
      <c r="F83" t="n">
        <v>-13.78</v>
      </c>
      <c r="G83" t="inlineStr">
        <is>
          <t>-</t>
        </is>
      </c>
      <c r="H83" t="inlineStr">
        <is>
          <t>-</t>
        </is>
      </c>
      <c r="I83" t="inlineStr">
        <is>
          <t>-</t>
        </is>
      </c>
      <c r="J83" t="inlineStr">
        <is>
          <t>-</t>
        </is>
      </c>
    </row>
    <row r="84">
      <c r="A84" s="5" t="inlineStr">
        <is>
          <t>Umsatzwachstum 10J in %</t>
        </is>
      </c>
      <c r="B84" s="5" t="inlineStr">
        <is>
          <t>Revenue Growth 10Y in %</t>
        </is>
      </c>
      <c r="C84" t="inlineStr">
        <is>
          <t>-</t>
        </is>
      </c>
      <c r="D84" t="inlineStr">
        <is>
          <t>-</t>
        </is>
      </c>
      <c r="E84" t="inlineStr">
        <is>
          <t>-</t>
        </is>
      </c>
      <c r="F84" t="inlineStr">
        <is>
          <t>-</t>
        </is>
      </c>
      <c r="G84" t="inlineStr">
        <is>
          <t>-</t>
        </is>
      </c>
      <c r="H84" t="inlineStr">
        <is>
          <t>-</t>
        </is>
      </c>
      <c r="I84" t="inlineStr">
        <is>
          <t>-</t>
        </is>
      </c>
      <c r="J84" t="inlineStr">
        <is>
          <t>-</t>
        </is>
      </c>
    </row>
    <row r="85">
      <c r="A85" s="5" t="inlineStr">
        <is>
          <t>Gewinnwachstum 1J in %</t>
        </is>
      </c>
      <c r="B85" s="5" t="inlineStr">
        <is>
          <t>Earnings Growth 1Y in %</t>
        </is>
      </c>
      <c r="C85" t="inlineStr">
        <is>
          <t>-</t>
        </is>
      </c>
      <c r="D85" t="n">
        <v>-65.27</v>
      </c>
      <c r="E85" t="n">
        <v>233.87</v>
      </c>
      <c r="F85" t="n">
        <v>-13.86</v>
      </c>
      <c r="G85" t="n">
        <v>14.57</v>
      </c>
      <c r="H85" t="n">
        <v>-86.95</v>
      </c>
      <c r="I85" t="n">
        <v>14716.9</v>
      </c>
      <c r="J85" t="n">
        <v>-96.2</v>
      </c>
    </row>
    <row r="86">
      <c r="A86" s="5" t="inlineStr">
        <is>
          <t>Gewinnwachstum 3J in %</t>
        </is>
      </c>
      <c r="B86" s="5" t="inlineStr">
        <is>
          <t>Earnings Growth 3Y in %</t>
        </is>
      </c>
      <c r="C86" t="inlineStr">
        <is>
          <t>-</t>
        </is>
      </c>
      <c r="D86" t="n">
        <v>51.58</v>
      </c>
      <c r="E86" t="n">
        <v>78.19</v>
      </c>
      <c r="F86" t="n">
        <v>-28.75</v>
      </c>
      <c r="G86" t="n">
        <v>4881.51</v>
      </c>
      <c r="H86" t="n">
        <v>4844.58</v>
      </c>
      <c r="I86" t="inlineStr">
        <is>
          <t>-</t>
        </is>
      </c>
      <c r="J86" t="inlineStr">
        <is>
          <t>-</t>
        </is>
      </c>
    </row>
    <row r="87">
      <c r="A87" s="5" t="inlineStr">
        <is>
          <t>Gewinnwachstum 5J in %</t>
        </is>
      </c>
      <c r="B87" s="5" t="inlineStr">
        <is>
          <t>Earnings Growth 5Y in %</t>
        </is>
      </c>
      <c r="C87" t="inlineStr">
        <is>
          <t>-</t>
        </is>
      </c>
      <c r="D87" t="n">
        <v>16.47</v>
      </c>
      <c r="E87" t="n">
        <v>2972.91</v>
      </c>
      <c r="F87" t="n">
        <v>2906.89</v>
      </c>
      <c r="G87" t="inlineStr">
        <is>
          <t>-</t>
        </is>
      </c>
      <c r="H87" t="inlineStr">
        <is>
          <t>-</t>
        </is>
      </c>
      <c r="I87" t="inlineStr">
        <is>
          <t>-</t>
        </is>
      </c>
      <c r="J87" t="inlineStr">
        <is>
          <t>-</t>
        </is>
      </c>
    </row>
    <row r="88">
      <c r="A88" s="5" t="inlineStr">
        <is>
          <t>Gewinnwachstum 10J in %</t>
        </is>
      </c>
      <c r="B88" s="5" t="inlineStr">
        <is>
          <t>Earnings Growth 10Y in %</t>
        </is>
      </c>
      <c r="C88" t="inlineStr">
        <is>
          <t>-</t>
        </is>
      </c>
      <c r="D88" t="inlineStr">
        <is>
          <t>-</t>
        </is>
      </c>
      <c r="E88" t="inlineStr">
        <is>
          <t>-</t>
        </is>
      </c>
      <c r="F88" t="inlineStr">
        <is>
          <t>-</t>
        </is>
      </c>
      <c r="G88" t="inlineStr">
        <is>
          <t>-</t>
        </is>
      </c>
      <c r="H88" t="inlineStr">
        <is>
          <t>-</t>
        </is>
      </c>
      <c r="I88" t="inlineStr">
        <is>
          <t>-</t>
        </is>
      </c>
      <c r="J88" t="inlineStr">
        <is>
          <t>-</t>
        </is>
      </c>
    </row>
    <row r="89">
      <c r="A89" s="5" t="inlineStr">
        <is>
          <t>PEG Ratio</t>
        </is>
      </c>
      <c r="B89" s="5" t="inlineStr">
        <is>
          <t>KGW Kurs/Gewinn/Wachstum</t>
        </is>
      </c>
      <c r="C89" t="inlineStr">
        <is>
          <t>-</t>
        </is>
      </c>
      <c r="D89" t="n">
        <v>0.73</v>
      </c>
      <c r="E89" t="n">
        <v>0</v>
      </c>
      <c r="F89" t="n">
        <v>0.01</v>
      </c>
      <c r="G89" t="inlineStr">
        <is>
          <t>-</t>
        </is>
      </c>
      <c r="H89" t="inlineStr">
        <is>
          <t>-</t>
        </is>
      </c>
      <c r="I89" t="inlineStr">
        <is>
          <t>-</t>
        </is>
      </c>
      <c r="J89" t="inlineStr">
        <is>
          <t>-</t>
        </is>
      </c>
    </row>
    <row r="90">
      <c r="A90" s="5" t="inlineStr">
        <is>
          <t>EBIT-Wachstum 1J in %</t>
        </is>
      </c>
      <c r="B90" s="5" t="inlineStr">
        <is>
          <t>EBIT Growth 1Y in %</t>
        </is>
      </c>
      <c r="C90" t="inlineStr">
        <is>
          <t>-</t>
        </is>
      </c>
      <c r="D90" t="n">
        <v>9.81</v>
      </c>
      <c r="E90" t="n">
        <v>37.71</v>
      </c>
      <c r="F90" t="n">
        <v>-26.01</v>
      </c>
      <c r="G90" t="n">
        <v>22.76</v>
      </c>
      <c r="H90" t="n">
        <v>124.01</v>
      </c>
      <c r="I90" t="n">
        <v>-54.25</v>
      </c>
      <c r="J90" t="n">
        <v>-75.97</v>
      </c>
    </row>
    <row r="91">
      <c r="A91" s="5" t="inlineStr">
        <is>
          <t>EBIT-Wachstum 3J in %</t>
        </is>
      </c>
      <c r="B91" s="5" t="inlineStr">
        <is>
          <t>EBIT Growth 3Y in %</t>
        </is>
      </c>
      <c r="C91" t="inlineStr">
        <is>
          <t>-</t>
        </is>
      </c>
      <c r="D91" t="n">
        <v>7.17</v>
      </c>
      <c r="E91" t="n">
        <v>11.49</v>
      </c>
      <c r="F91" t="n">
        <v>40.25</v>
      </c>
      <c r="G91" t="n">
        <v>30.84</v>
      </c>
      <c r="H91" t="n">
        <v>-2.07</v>
      </c>
      <c r="I91" t="inlineStr">
        <is>
          <t>-</t>
        </is>
      </c>
      <c r="J91" t="inlineStr">
        <is>
          <t>-</t>
        </is>
      </c>
    </row>
    <row r="92">
      <c r="A92" s="5" t="inlineStr">
        <is>
          <t>EBIT-Wachstum 5J in %</t>
        </is>
      </c>
      <c r="B92" s="5" t="inlineStr">
        <is>
          <t>EBIT Growth 5Y in %</t>
        </is>
      </c>
      <c r="C92" t="inlineStr">
        <is>
          <t>-</t>
        </is>
      </c>
      <c r="D92" t="n">
        <v>33.66</v>
      </c>
      <c r="E92" t="n">
        <v>20.84</v>
      </c>
      <c r="F92" t="n">
        <v>-1.89</v>
      </c>
      <c r="G92" t="inlineStr">
        <is>
          <t>-</t>
        </is>
      </c>
      <c r="H92" t="inlineStr">
        <is>
          <t>-</t>
        </is>
      </c>
      <c r="I92" t="inlineStr">
        <is>
          <t>-</t>
        </is>
      </c>
      <c r="J92" t="inlineStr">
        <is>
          <t>-</t>
        </is>
      </c>
    </row>
    <row r="93">
      <c r="A93" s="5" t="inlineStr">
        <is>
          <t>EBIT-Wachstum 10J in %</t>
        </is>
      </c>
      <c r="B93" s="5" t="inlineStr">
        <is>
          <t>EBIT Growth 10Y in %</t>
        </is>
      </c>
      <c r="C93" t="inlineStr">
        <is>
          <t>-</t>
        </is>
      </c>
      <c r="D93" t="inlineStr">
        <is>
          <t>-</t>
        </is>
      </c>
      <c r="E93" t="inlineStr">
        <is>
          <t>-</t>
        </is>
      </c>
      <c r="F93" t="inlineStr">
        <is>
          <t>-</t>
        </is>
      </c>
      <c r="G93" t="inlineStr">
        <is>
          <t>-</t>
        </is>
      </c>
      <c r="H93" t="inlineStr">
        <is>
          <t>-</t>
        </is>
      </c>
      <c r="I93" t="inlineStr">
        <is>
          <t>-</t>
        </is>
      </c>
      <c r="J93" t="inlineStr">
        <is>
          <t>-</t>
        </is>
      </c>
    </row>
    <row r="94">
      <c r="A94" s="5" t="inlineStr">
        <is>
          <t>Op.Cashflow Wachstum 1J in %</t>
        </is>
      </c>
      <c r="B94" s="5" t="inlineStr">
        <is>
          <t>Op.Cashflow Wachstum 1Y in %</t>
        </is>
      </c>
      <c r="C94" t="inlineStr">
        <is>
          <t>-</t>
        </is>
      </c>
      <c r="D94" t="n">
        <v>-52.13</v>
      </c>
      <c r="E94" t="n">
        <v>-2.33</v>
      </c>
      <c r="F94" t="n">
        <v>115.19</v>
      </c>
      <c r="G94" t="n">
        <v>-35.21</v>
      </c>
      <c r="H94" t="n">
        <v>-35.04</v>
      </c>
      <c r="I94" t="n">
        <v>-23.56</v>
      </c>
      <c r="J94" t="n">
        <v>592.78</v>
      </c>
    </row>
    <row r="95">
      <c r="A95" s="5" t="inlineStr">
        <is>
          <t>Op.Cashflow Wachstum 3J in %</t>
        </is>
      </c>
      <c r="B95" s="5" t="inlineStr">
        <is>
          <t>Op.Cashflow Wachstum 3Y in %</t>
        </is>
      </c>
      <c r="C95" t="inlineStr">
        <is>
          <t>-</t>
        </is>
      </c>
      <c r="D95" t="n">
        <v>20.24</v>
      </c>
      <c r="E95" t="n">
        <v>25.88</v>
      </c>
      <c r="F95" t="n">
        <v>14.98</v>
      </c>
      <c r="G95" t="n">
        <v>-31.27</v>
      </c>
      <c r="H95" t="n">
        <v>178.06</v>
      </c>
      <c r="I95" t="inlineStr">
        <is>
          <t>-</t>
        </is>
      </c>
      <c r="J95" t="inlineStr">
        <is>
          <t>-</t>
        </is>
      </c>
    </row>
    <row r="96">
      <c r="A96" s="5" t="inlineStr">
        <is>
          <t>Op.Cashflow Wachstum 5J in %</t>
        </is>
      </c>
      <c r="B96" s="5" t="inlineStr">
        <is>
          <t>Op.Cashflow Wachstum 5Y in %</t>
        </is>
      </c>
      <c r="C96" t="inlineStr">
        <is>
          <t>-</t>
        </is>
      </c>
      <c r="D96" t="n">
        <v>-1.9</v>
      </c>
      <c r="E96" t="n">
        <v>3.81</v>
      </c>
      <c r="F96" t="n">
        <v>122.83</v>
      </c>
      <c r="G96" t="inlineStr">
        <is>
          <t>-</t>
        </is>
      </c>
      <c r="H96" t="inlineStr">
        <is>
          <t>-</t>
        </is>
      </c>
      <c r="I96" t="inlineStr">
        <is>
          <t>-</t>
        </is>
      </c>
      <c r="J96" t="inlineStr">
        <is>
          <t>-</t>
        </is>
      </c>
    </row>
    <row r="97">
      <c r="A97" s="5" t="inlineStr">
        <is>
          <t>Op.Cashflow Wachstum 10J in %</t>
        </is>
      </c>
      <c r="B97" s="5" t="inlineStr">
        <is>
          <t>Op.Cashflow Wachstum 10Y in %</t>
        </is>
      </c>
      <c r="C97" t="inlineStr">
        <is>
          <t>-</t>
        </is>
      </c>
      <c r="D97" t="inlineStr">
        <is>
          <t>-</t>
        </is>
      </c>
      <c r="E97" t="inlineStr">
        <is>
          <t>-</t>
        </is>
      </c>
      <c r="F97" t="inlineStr">
        <is>
          <t>-</t>
        </is>
      </c>
      <c r="G97" t="inlineStr">
        <is>
          <t>-</t>
        </is>
      </c>
      <c r="H97" t="inlineStr">
        <is>
          <t>-</t>
        </is>
      </c>
      <c r="I97" t="inlineStr">
        <is>
          <t>-</t>
        </is>
      </c>
      <c r="J97" t="inlineStr">
        <is>
          <t>-</t>
        </is>
      </c>
    </row>
    <row r="98">
      <c r="A98" s="5" t="inlineStr">
        <is>
          <t>Working Capital in Mio</t>
        </is>
      </c>
      <c r="B98" s="5" t="inlineStr">
        <is>
          <t>Working Capital in M</t>
        </is>
      </c>
      <c r="C98" t="inlineStr">
        <is>
          <t>-</t>
        </is>
      </c>
      <c r="D98" t="n">
        <v>486.3</v>
      </c>
      <c r="E98" t="n">
        <v>1011</v>
      </c>
      <c r="F98" t="n">
        <v>532.8</v>
      </c>
      <c r="G98" t="n">
        <v>554.9</v>
      </c>
      <c r="H98" t="n">
        <v>482.4</v>
      </c>
      <c r="I98" t="n">
        <v>415.9</v>
      </c>
      <c r="J98" t="n">
        <v>690.3</v>
      </c>
      <c r="K98" t="n">
        <v>739.3</v>
      </c>
    </row>
  </sheetData>
  <pageMargins bottom="1" footer="0.5" header="0.5" left="0.75" right="0.75" top="1"/>
</worksheet>
</file>

<file path=xl/worksheets/sheet9.xml><?xml version="1.0" encoding="utf-8"?>
<worksheet xmlns="http://schemas.openxmlformats.org/spreadsheetml/2006/main">
  <sheetPr>
    <outlinePr summaryBelow="1" summaryRight="1"/>
    <pageSetUpPr/>
  </sheetPr>
  <dimension ref="A1:Q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0"/>
    <col customWidth="1" max="14" min="14" width="11"/>
    <col customWidth="1" max="15" min="15" width="11"/>
    <col customWidth="1" max="16" min="16" width="20"/>
    <col customWidth="1" max="17" min="17" width="10"/>
  </cols>
  <sheetData>
    <row r="1">
      <c r="A1" s="1" t="inlineStr">
        <is>
          <t xml:space="preserve">ASML HOLDING NV </t>
        </is>
      </c>
      <c r="B1" s="2" t="inlineStr">
        <is>
          <t>WKN: A1J4U4  ISIN: NL0010273215  US-Symbol:ASMLF  Typ: Aktie</t>
        </is>
      </c>
      <c r="C1" s="2" t="inlineStr"/>
      <c r="D1" s="2" t="inlineStr"/>
      <c r="E1" s="2" t="inlineStr"/>
      <c r="F1" s="2">
        <f>HYPERLINK("aex_Stock_Data_EUR.xlsx#INDEX!A1", "Back to INDEX")</f>
        <v/>
      </c>
      <c r="G1" s="2" t="inlineStr"/>
      <c r="H1" s="2" t="inlineStr"/>
      <c r="I1" s="2" t="inlineStr"/>
      <c r="J1" s="2" t="inlineStr"/>
      <c r="K1" s="2" t="inlineStr"/>
      <c r="L1" s="2" t="inlineStr"/>
      <c r="M1" s="2" t="inlineStr"/>
      <c r="N1" s="2" t="inlineStr"/>
      <c r="O1" s="2" t="inlineStr"/>
      <c r="P1" s="2" t="inlineStr"/>
      <c r="Q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+31-40-268-3000</t>
        </is>
      </c>
      <c r="G4" t="inlineStr">
        <is>
          <t>22.01.2020</t>
        </is>
      </c>
      <c r="H4" t="inlineStr">
        <is>
          <t>Preliminary Results</t>
        </is>
      </c>
      <c r="J4" t="inlineStr">
        <is>
          <t>Capital Group International, Inc</t>
        </is>
      </c>
      <c r="L4" t="inlineStr">
        <is>
          <t>15,24%</t>
        </is>
      </c>
    </row>
    <row r="5">
      <c r="A5" s="5" t="inlineStr">
        <is>
          <t>Ticker</t>
        </is>
      </c>
      <c r="B5" t="inlineStr">
        <is>
          <t>ASME</t>
        </is>
      </c>
      <c r="C5" s="5" t="inlineStr">
        <is>
          <t>Fax</t>
        </is>
      </c>
      <c r="D5" s="5" t="inlineStr"/>
      <c r="E5" t="inlineStr">
        <is>
          <t>+31-40-268-2000</t>
        </is>
      </c>
      <c r="G5" t="inlineStr">
        <is>
          <t>10.02.2020</t>
        </is>
      </c>
      <c r="H5" t="inlineStr">
        <is>
          <t>Publication Of Annual Report</t>
        </is>
      </c>
      <c r="J5" t="inlineStr">
        <is>
          <t>Blackrock</t>
        </is>
      </c>
      <c r="L5" t="inlineStr">
        <is>
          <t>6,52%</t>
        </is>
      </c>
    </row>
    <row r="6">
      <c r="A6" s="5" t="inlineStr">
        <is>
          <t>Gelistet Seit / Listed Since</t>
        </is>
      </c>
      <c r="B6" t="inlineStr">
        <is>
          <t>-</t>
        </is>
      </c>
      <c r="C6" s="5" t="inlineStr">
        <is>
          <t>Internet</t>
        </is>
      </c>
      <c r="D6" s="5" t="inlineStr"/>
      <c r="E6" t="inlineStr">
        <is>
          <t>http://www.asml.com</t>
        </is>
      </c>
      <c r="G6" t="inlineStr">
        <is>
          <t>15.04.2020</t>
        </is>
      </c>
      <c r="H6" t="inlineStr">
        <is>
          <t>Result Q1</t>
        </is>
      </c>
      <c r="J6" t="inlineStr">
        <is>
          <t>Baillie Gifford &amp; Co</t>
        </is>
      </c>
      <c r="L6" t="inlineStr">
        <is>
          <t>4,35%</t>
        </is>
      </c>
    </row>
    <row r="7">
      <c r="A7" s="5" t="inlineStr">
        <is>
          <t>Nominalwert / Nominal Value</t>
        </is>
      </c>
      <c r="B7" t="inlineStr">
        <is>
          <t>0,09</t>
        </is>
      </c>
      <c r="C7" s="5" t="inlineStr">
        <is>
          <t>E-Mail</t>
        </is>
      </c>
      <c r="D7" s="5" t="inlineStr"/>
      <c r="E7" t="inlineStr">
        <is>
          <t>corpcom@asml.com</t>
        </is>
      </c>
      <c r="G7" t="inlineStr">
        <is>
          <t>22.04.2020</t>
        </is>
      </c>
      <c r="H7" t="inlineStr">
        <is>
          <t>Annual General Meeting</t>
        </is>
      </c>
      <c r="J7" t="inlineStr">
        <is>
          <t>Freefloat</t>
        </is>
      </c>
      <c r="L7" t="inlineStr">
        <is>
          <t>73,89%</t>
        </is>
      </c>
    </row>
    <row r="8">
      <c r="A8" s="5" t="inlineStr">
        <is>
          <t>Land / Country</t>
        </is>
      </c>
      <c r="B8" t="inlineStr">
        <is>
          <t>Niederlande</t>
        </is>
      </c>
      <c r="C8" s="5" t="inlineStr">
        <is>
          <t>Inv. Relations Telefon / Phone</t>
        </is>
      </c>
      <c r="D8" s="5" t="inlineStr"/>
      <c r="E8" t="inlineStr">
        <is>
          <t>+31-40-268-6494</t>
        </is>
      </c>
      <c r="G8" t="inlineStr">
        <is>
          <t>06.05.2020</t>
        </is>
      </c>
      <c r="H8" t="inlineStr">
        <is>
          <t>Dividend Payout</t>
        </is>
      </c>
    </row>
    <row r="9">
      <c r="A9" s="5" t="inlineStr">
        <is>
          <t>Währung / Currency</t>
        </is>
      </c>
      <c r="B9" t="inlineStr">
        <is>
          <t>EUR</t>
        </is>
      </c>
      <c r="C9" s="5" t="inlineStr">
        <is>
          <t>Inv. Relations E-Mail</t>
        </is>
      </c>
      <c r="D9" s="5" t="inlineStr"/>
      <c r="E9" t="inlineStr">
        <is>
          <t>investor.relations@asml.com</t>
        </is>
      </c>
      <c r="G9" t="inlineStr">
        <is>
          <t>15.07.2020</t>
        </is>
      </c>
      <c r="H9" t="inlineStr">
        <is>
          <t>Score Half Year</t>
        </is>
      </c>
    </row>
    <row r="10">
      <c r="A10" s="5" t="inlineStr">
        <is>
          <t>Branche / Industry</t>
        </is>
      </c>
      <c r="B10" t="inlineStr">
        <is>
          <t>Electrotechnology</t>
        </is>
      </c>
      <c r="C10" s="5" t="inlineStr">
        <is>
          <t>Kontaktperson / Contact Person</t>
        </is>
      </c>
      <c r="D10" s="5" t="inlineStr"/>
      <c r="E10" t="inlineStr">
        <is>
          <t>Marcel Kemp</t>
        </is>
      </c>
      <c r="G10" t="inlineStr">
        <is>
          <t>14.10.2020</t>
        </is>
      </c>
      <c r="H10" t="inlineStr">
        <is>
          <t>Q3 Earnings</t>
        </is>
      </c>
    </row>
    <row r="11">
      <c r="A11" s="5" t="inlineStr">
        <is>
          <t>Sektor / Sector</t>
        </is>
      </c>
      <c r="B11" t="inlineStr">
        <is>
          <t>Technology</t>
        </is>
      </c>
    </row>
    <row r="12">
      <c r="A12" s="5" t="inlineStr">
        <is>
          <t>Typ / Genre</t>
        </is>
      </c>
      <c r="B12" t="inlineStr">
        <is>
          <t>Stammaktie</t>
        </is>
      </c>
    </row>
    <row r="13">
      <c r="A13" s="5" t="inlineStr">
        <is>
          <t>Adresse / Address</t>
        </is>
      </c>
      <c r="B13" t="inlineStr">
        <is>
          <t>ASML Holding N.V.De Run 6501  NL-5504 DR Veldhoven</t>
        </is>
      </c>
    </row>
    <row r="14">
      <c r="A14" s="5" t="inlineStr">
        <is>
          <t>Management</t>
        </is>
      </c>
      <c r="B14" t="inlineStr">
        <is>
          <t>Peter Wennink, Martin van den Brink, Roger Dassen, Christophe D. Fouquet, Frits van Hout, Frederic Schneider-Maunoury</t>
        </is>
      </c>
    </row>
    <row r="15">
      <c r="A15" s="5" t="inlineStr">
        <is>
          <t>Aufsichtsrat / Board</t>
        </is>
      </c>
      <c r="B15" t="inlineStr">
        <is>
          <t>Gerard J. Kleisterlee, Douglas A. Grose, Annet Aris, Terri L. Kelly, Rolf-Dieter Schwalb, Carla M.S. Smits-Nusteling, Johannes M.C. Stork, Wolfgang H. Ziebart</t>
        </is>
      </c>
    </row>
    <row r="16">
      <c r="A16" s="5" t="inlineStr">
        <is>
          <t>Beschreibung</t>
        </is>
      </c>
      <c r="B16" t="inlineStr">
        <is>
          <t>ASML Holding N.V. ist in der Herstellung von Hightech-Systemen für die Halbleiterindustrie international tätig. Angeboten werden Lithographie-Systeme, die vor allem für die Fertigung von komplexen integrierten Schaltkreisen (ICs oder Chips) eingesetzt werden. Als einer der weltweit führenden Hersteller von Halbleiter-Equipments ist der Konzern im Entwurf, der Entwicklung, der Produktion und der Vermarktung aktiv und bietet ergänzend die dazugehörigen Dienstleistungen an. Der Kundenkreis umfasst die weltweit grössten Halbleiterhersteller. Darüber hinaus werden optische Bauteile und Systeme gefertigt für die Anwendung bei der Herstellung asphärischer Produkte wie Linsen und Spiegel sowie bei präzisen Messinstrumenten. Produktionsbetriebe sowie Forschungs- und Entwicklungseinrichtungen befinden sich in den USA, Taiwan, Korea, China und in den Niederlanden. Weltweit ist der Konzern an über 60 Standorten in 16 Ländern präsent. ASML Holding N.V. wurde 1984 gegründet und hat seinen Hauptsitz in Veldhoven, Holland. Copyright 2014 FINANCE BASE AG</t>
        </is>
      </c>
    </row>
    <row r="17">
      <c r="A17" s="5" t="inlineStr">
        <is>
          <t>Profile</t>
        </is>
      </c>
      <c r="B17" t="inlineStr">
        <is>
          <t>ASML Holding N.V. operates internationally in the production of advanced technology systems for the semiconductor industry. available lithography systems, which are mainly used for the manufacturing of complex integrated circuits (ICs or chips). As one of the world's leading manufacturers of semiconductor equipment of the Group in the design, development, production and marketing is active and provides additional related services to. The customer base includes the world's largest semiconductor manufacturers. optical components and systems beyond are manufactured for use in the manufacture of products such as aspheric lenses and mirrors as well as precision measuring instruments. Production plants and research and development facilities are located in the United States, Taiwan, Korea, China and the Netherlands. Worldwide, the group at over 60 locations in 16 countries has a presence. ASML Holding N.V. Founded in 1984 and headquartered in Veldhoven, Netherlands.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row>
    <row r="19">
      <c r="A19" s="5" t="inlineStr">
        <is>
          <t>Bilanz in Mio.  EUR per  31.12</t>
        </is>
      </c>
      <c r="B19" s="5" t="inlineStr">
        <is>
          <t>Balance Sheet in M  EUR per  31.12</t>
        </is>
      </c>
      <c r="C19" s="5" t="n">
        <v>2020</v>
      </c>
      <c r="D19" s="5" t="n">
        <v>2019</v>
      </c>
      <c r="E19" s="5" t="n">
        <v>2018</v>
      </c>
      <c r="F19" s="5" t="n">
        <v>2017</v>
      </c>
      <c r="G19" s="5" t="n">
        <v>2016</v>
      </c>
      <c r="H19" s="5" t="n">
        <v>2015</v>
      </c>
      <c r="I19" s="5" t="n">
        <v>2014</v>
      </c>
      <c r="J19" s="5" t="n">
        <v>2013</v>
      </c>
      <c r="K19" s="5" t="n">
        <v>2012</v>
      </c>
      <c r="L19" s="5" t="n">
        <v>2011</v>
      </c>
      <c r="M19" s="5" t="n">
        <v>2010</v>
      </c>
      <c r="N19" s="5" t="n">
        <v>2009</v>
      </c>
      <c r="O19" s="5" t="n">
        <v>2008</v>
      </c>
      <c r="P19" s="5" t="n">
        <v>2007</v>
      </c>
      <c r="Q19" s="5" t="n">
        <v>2007</v>
      </c>
    </row>
    <row r="20">
      <c r="A20" s="5" t="inlineStr">
        <is>
          <t>Umsatz</t>
        </is>
      </c>
      <c r="B20" s="5" t="inlineStr">
        <is>
          <t>Revenue</t>
        </is>
      </c>
      <c r="C20" t="inlineStr">
        <is>
          <t>-</t>
        </is>
      </c>
      <c r="D20" t="n">
        <v>11820</v>
      </c>
      <c r="E20" t="n">
        <v>10944</v>
      </c>
      <c r="F20" t="n">
        <v>9053</v>
      </c>
      <c r="G20" t="n">
        <v>6795</v>
      </c>
      <c r="H20" t="n">
        <v>6287</v>
      </c>
      <c r="I20" t="n">
        <v>5856</v>
      </c>
      <c r="J20" t="n">
        <v>5245</v>
      </c>
      <c r="K20" t="n">
        <v>4732</v>
      </c>
      <c r="L20" t="n">
        <v>5651</v>
      </c>
      <c r="M20" t="n">
        <v>4508</v>
      </c>
      <c r="N20" t="n">
        <v>1596</v>
      </c>
      <c r="O20" t="n">
        <v>2954</v>
      </c>
      <c r="P20" t="n">
        <v>3768</v>
      </c>
      <c r="Q20" t="n">
        <v>3768</v>
      </c>
    </row>
    <row r="21">
      <c r="A21" s="5" t="inlineStr">
        <is>
          <t>Bruttoergebnis vom Umsatz</t>
        </is>
      </c>
      <c r="B21" s="5" t="inlineStr">
        <is>
          <t>Gross Profit</t>
        </is>
      </c>
      <c r="C21" t="inlineStr">
        <is>
          <t>-</t>
        </is>
      </c>
      <c r="D21" t="n">
        <v>5280</v>
      </c>
      <c r="E21" t="n">
        <v>5029</v>
      </c>
      <c r="F21" t="n">
        <v>4077</v>
      </c>
      <c r="G21" t="n">
        <v>3045</v>
      </c>
      <c r="H21" t="n">
        <v>2896</v>
      </c>
      <c r="I21" t="n">
        <v>2596</v>
      </c>
      <c r="J21" t="n">
        <v>2177</v>
      </c>
      <c r="K21" t="n">
        <v>2005</v>
      </c>
      <c r="L21" t="n">
        <v>2449</v>
      </c>
      <c r="M21" t="n">
        <v>1955</v>
      </c>
      <c r="N21" t="n">
        <v>458.4</v>
      </c>
      <c r="O21" t="n">
        <v>1016</v>
      </c>
      <c r="P21" t="n">
        <v>1550</v>
      </c>
      <c r="Q21" t="n">
        <v>1550</v>
      </c>
    </row>
    <row r="22">
      <c r="A22" s="5" t="inlineStr">
        <is>
          <t>Operatives Ergebnis (EBIT)</t>
        </is>
      </c>
      <c r="B22" s="5" t="inlineStr">
        <is>
          <t>EBIT Earning Before Interest &amp; Tax</t>
        </is>
      </c>
      <c r="C22" t="inlineStr">
        <is>
          <t>-</t>
        </is>
      </c>
      <c r="D22" t="n">
        <v>2791</v>
      </c>
      <c r="E22" t="n">
        <v>2965</v>
      </c>
      <c r="F22" t="n">
        <v>2496</v>
      </c>
      <c r="G22" t="n">
        <v>1658</v>
      </c>
      <c r="H22" t="n">
        <v>1565</v>
      </c>
      <c r="I22" t="n">
        <v>1282</v>
      </c>
      <c r="J22" t="n">
        <v>1048</v>
      </c>
      <c r="K22" t="n">
        <v>1157</v>
      </c>
      <c r="L22" t="n">
        <v>1641</v>
      </c>
      <c r="M22" t="n">
        <v>1251</v>
      </c>
      <c r="N22" t="n">
        <v>-165</v>
      </c>
      <c r="O22" t="n">
        <v>287</v>
      </c>
      <c r="P22" t="n">
        <v>814.7</v>
      </c>
      <c r="Q22" t="n">
        <v>814.7</v>
      </c>
    </row>
    <row r="23">
      <c r="A23" s="5" t="inlineStr">
        <is>
          <t>Finanzergebnis</t>
        </is>
      </c>
      <c r="B23" s="5" t="inlineStr">
        <is>
          <t>Financial Result</t>
        </is>
      </c>
      <c r="C23" t="inlineStr">
        <is>
          <t>-</t>
        </is>
      </c>
      <c r="D23" t="n">
        <v>-25</v>
      </c>
      <c r="E23" t="n">
        <v>-28.3</v>
      </c>
      <c r="F23" t="n">
        <v>-50.3</v>
      </c>
      <c r="G23" t="n">
        <v>33.7</v>
      </c>
      <c r="H23" t="n">
        <v>-16.5</v>
      </c>
      <c r="I23" t="n">
        <v>-8.6</v>
      </c>
      <c r="J23" t="n">
        <v>-24.4</v>
      </c>
      <c r="K23" t="n">
        <v>-6.2</v>
      </c>
      <c r="L23" t="n">
        <v>7.4</v>
      </c>
      <c r="M23" t="n">
        <v>-8.199999999999999</v>
      </c>
      <c r="N23" t="n">
        <v>-6.6</v>
      </c>
      <c r="O23" t="n">
        <v>22.6</v>
      </c>
      <c r="P23" t="n">
        <v>33.5</v>
      </c>
      <c r="Q23" t="n">
        <v>33.5</v>
      </c>
    </row>
    <row r="24">
      <c r="A24" s="5" t="inlineStr">
        <is>
          <t>Ergebnis vor Steuer (EBT)</t>
        </is>
      </c>
      <c r="B24" s="5" t="inlineStr">
        <is>
          <t>EBT Earning Before Tax</t>
        </is>
      </c>
      <c r="C24" t="inlineStr">
        <is>
          <t>-</t>
        </is>
      </c>
      <c r="D24" t="n">
        <v>2766</v>
      </c>
      <c r="E24" t="n">
        <v>2937</v>
      </c>
      <c r="F24" t="n">
        <v>2446</v>
      </c>
      <c r="G24" t="n">
        <v>1691</v>
      </c>
      <c r="H24" t="n">
        <v>1549</v>
      </c>
      <c r="I24" t="n">
        <v>1274</v>
      </c>
      <c r="J24" t="n">
        <v>1024</v>
      </c>
      <c r="K24" t="n">
        <v>1151</v>
      </c>
      <c r="L24" t="n">
        <v>1649</v>
      </c>
      <c r="M24" t="n">
        <v>1243</v>
      </c>
      <c r="N24" t="n">
        <v>-171.6</v>
      </c>
      <c r="O24" t="n">
        <v>309.6</v>
      </c>
      <c r="P24" t="n">
        <v>848.2</v>
      </c>
      <c r="Q24" t="n">
        <v>848.2</v>
      </c>
    </row>
    <row r="25">
      <c r="A25" s="5" t="inlineStr">
        <is>
          <t>Steuern auf Einkommen und Ertrag</t>
        </is>
      </c>
      <c r="B25" s="5" t="inlineStr">
        <is>
          <t>Taxes on income and earnings</t>
        </is>
      </c>
      <c r="C25" t="inlineStr">
        <is>
          <t>-</t>
        </is>
      </c>
      <c r="D25" t="n">
        <v>191.7</v>
      </c>
      <c r="E25" t="inlineStr">
        <is>
          <t>-</t>
        </is>
      </c>
      <c r="F25" t="inlineStr">
        <is>
          <t>-</t>
        </is>
      </c>
      <c r="G25" t="inlineStr">
        <is>
          <t>-</t>
        </is>
      </c>
      <c r="H25" t="inlineStr">
        <is>
          <t>-</t>
        </is>
      </c>
      <c r="I25" t="inlineStr">
        <is>
          <t>-</t>
        </is>
      </c>
      <c r="J25" t="inlineStr">
        <is>
          <t>-</t>
        </is>
      </c>
      <c r="K25" t="inlineStr">
        <is>
          <t>-</t>
        </is>
      </c>
      <c r="L25" t="inlineStr">
        <is>
          <t>-</t>
        </is>
      </c>
      <c r="M25" t="inlineStr">
        <is>
          <t>-</t>
        </is>
      </c>
      <c r="N25" t="inlineStr">
        <is>
          <t>-</t>
        </is>
      </c>
      <c r="O25" t="inlineStr">
        <is>
          <t>-</t>
        </is>
      </c>
      <c r="P25" t="inlineStr">
        <is>
          <t>-</t>
        </is>
      </c>
      <c r="Q25" t="inlineStr">
        <is>
          <t>-</t>
        </is>
      </c>
    </row>
    <row r="26">
      <c r="A26" s="5" t="inlineStr">
        <is>
          <t>Ergebnis nach Steuer</t>
        </is>
      </c>
      <c r="B26" s="5" t="inlineStr">
        <is>
          <t>Earnings after tax</t>
        </is>
      </c>
      <c r="C26" t="inlineStr">
        <is>
          <t>-</t>
        </is>
      </c>
      <c r="D26" t="n">
        <v>2574</v>
      </c>
      <c r="E26" t="n">
        <v>2585</v>
      </c>
      <c r="F26" t="n">
        <v>2135</v>
      </c>
      <c r="G26" t="n">
        <v>1472</v>
      </c>
      <c r="H26" t="n">
        <v>1387</v>
      </c>
      <c r="I26" t="n">
        <v>1197</v>
      </c>
      <c r="J26" t="n">
        <v>1016</v>
      </c>
      <c r="K26" t="n">
        <v>1146</v>
      </c>
      <c r="L26" t="n">
        <v>1467</v>
      </c>
      <c r="M26" t="n">
        <v>1022</v>
      </c>
      <c r="N26" t="n">
        <v>-150.9</v>
      </c>
      <c r="O26" t="n">
        <v>322.4</v>
      </c>
      <c r="P26" t="n">
        <v>671</v>
      </c>
      <c r="Q26" t="n">
        <v>671</v>
      </c>
    </row>
    <row r="27">
      <c r="A27" s="5" t="inlineStr">
        <is>
          <t>Minderheitenanteil</t>
        </is>
      </c>
      <c r="B27" s="5" t="inlineStr">
        <is>
          <t>Minority Share</t>
        </is>
      </c>
      <c r="C27" t="inlineStr">
        <is>
          <t>-</t>
        </is>
      </c>
      <c r="D27" t="inlineStr">
        <is>
          <t>-</t>
        </is>
      </c>
      <c r="E27" t="inlineStr">
        <is>
          <t>-</t>
        </is>
      </c>
      <c r="F27" t="inlineStr">
        <is>
          <t>-</t>
        </is>
      </c>
      <c r="G27" t="inlineStr">
        <is>
          <t>-</t>
        </is>
      </c>
      <c r="H27" t="inlineStr">
        <is>
          <t>-</t>
        </is>
      </c>
      <c r="I27" t="inlineStr">
        <is>
          <t>-</t>
        </is>
      </c>
      <c r="J27" t="inlineStr">
        <is>
          <t>-</t>
        </is>
      </c>
      <c r="K27" t="inlineStr">
        <is>
          <t>-</t>
        </is>
      </c>
      <c r="L27" t="inlineStr">
        <is>
          <t>-</t>
        </is>
      </c>
      <c r="M27" t="inlineStr">
        <is>
          <t>-</t>
        </is>
      </c>
      <c r="N27" t="inlineStr">
        <is>
          <t>-</t>
        </is>
      </c>
      <c r="O27" t="inlineStr">
        <is>
          <t>-</t>
        </is>
      </c>
      <c r="P27" t="inlineStr">
        <is>
          <t>-</t>
        </is>
      </c>
      <c r="Q27" t="inlineStr">
        <is>
          <t>-</t>
        </is>
      </c>
    </row>
    <row r="28">
      <c r="A28" s="5" t="inlineStr">
        <is>
          <t>Jahresüberschuss/-fehlbetrag</t>
        </is>
      </c>
      <c r="B28" s="5" t="inlineStr">
        <is>
          <t>Net Profit</t>
        </is>
      </c>
      <c r="C28" t="inlineStr">
        <is>
          <t>-</t>
        </is>
      </c>
      <c r="D28" t="n">
        <v>2592</v>
      </c>
      <c r="E28" t="n">
        <v>2592</v>
      </c>
      <c r="F28" t="n">
        <v>2119</v>
      </c>
      <c r="G28" t="n">
        <v>1472</v>
      </c>
      <c r="H28" t="n">
        <v>1387</v>
      </c>
      <c r="I28" t="n">
        <v>1197</v>
      </c>
      <c r="J28" t="n">
        <v>1016</v>
      </c>
      <c r="K28" t="n">
        <v>1146</v>
      </c>
      <c r="L28" t="n">
        <v>1467</v>
      </c>
      <c r="M28" t="n">
        <v>1022</v>
      </c>
      <c r="N28" t="n">
        <v>-150.9</v>
      </c>
      <c r="O28" t="n">
        <v>322.4</v>
      </c>
      <c r="P28" t="n">
        <v>671</v>
      </c>
      <c r="Q28" t="n">
        <v>671</v>
      </c>
    </row>
    <row r="29">
      <c r="A29" s="5" t="inlineStr">
        <is>
          <t>Summe Umlaufvermögen</t>
        </is>
      </c>
      <c r="B29" s="5" t="inlineStr">
        <is>
          <t>Current Assets</t>
        </is>
      </c>
      <c r="C29" t="inlineStr">
        <is>
          <t>-</t>
        </is>
      </c>
      <c r="D29" t="n">
        <v>12131</v>
      </c>
      <c r="E29" t="n">
        <v>10531</v>
      </c>
      <c r="F29" t="n">
        <v>9007</v>
      </c>
      <c r="G29" t="n">
        <v>8557</v>
      </c>
      <c r="H29" t="n">
        <v>7708</v>
      </c>
      <c r="I29" t="n">
        <v>7146</v>
      </c>
      <c r="J29" t="n">
        <v>7026</v>
      </c>
      <c r="K29" t="n">
        <v>5832</v>
      </c>
      <c r="L29" t="n">
        <v>5707</v>
      </c>
      <c r="M29" t="n">
        <v>4945</v>
      </c>
      <c r="N29" t="n">
        <v>2749</v>
      </c>
      <c r="O29" t="n">
        <v>2973</v>
      </c>
      <c r="P29" t="n">
        <v>3325</v>
      </c>
      <c r="Q29" t="n">
        <v>3325</v>
      </c>
    </row>
    <row r="30">
      <c r="A30" s="5" t="inlineStr">
        <is>
          <t>Summe Anlagevermögen</t>
        </is>
      </c>
      <c r="B30" s="5" t="inlineStr">
        <is>
          <t>Fixed Assets</t>
        </is>
      </c>
      <c r="C30" t="inlineStr">
        <is>
          <t>-</t>
        </is>
      </c>
      <c r="D30" t="n">
        <v>10499</v>
      </c>
      <c r="E30" t="n">
        <v>9606</v>
      </c>
      <c r="F30" t="n">
        <v>9189</v>
      </c>
      <c r="G30" t="n">
        <v>8649</v>
      </c>
      <c r="H30" t="n">
        <v>5587</v>
      </c>
      <c r="I30" t="n">
        <v>5058</v>
      </c>
      <c r="J30" t="n">
        <v>4488</v>
      </c>
      <c r="K30" t="n">
        <v>1579</v>
      </c>
      <c r="L30" t="n">
        <v>1554</v>
      </c>
      <c r="M30" t="n">
        <v>1236</v>
      </c>
      <c r="N30" t="n">
        <v>978.6</v>
      </c>
      <c r="O30" t="n">
        <v>966.2</v>
      </c>
      <c r="P30" t="n">
        <v>748.4</v>
      </c>
      <c r="Q30" t="n">
        <v>748.4</v>
      </c>
    </row>
    <row r="31">
      <c r="A31" s="5" t="inlineStr">
        <is>
          <t>Summe Aktiva</t>
        </is>
      </c>
      <c r="B31" s="5" t="inlineStr">
        <is>
          <t>Total Assets</t>
        </is>
      </c>
      <c r="C31" t="inlineStr">
        <is>
          <t>-</t>
        </is>
      </c>
      <c r="D31" t="n">
        <v>22630</v>
      </c>
      <c r="E31" t="n">
        <v>20137</v>
      </c>
      <c r="F31" t="n">
        <v>18196</v>
      </c>
      <c r="G31" t="n">
        <v>17206</v>
      </c>
      <c r="H31" t="n">
        <v>13295</v>
      </c>
      <c r="I31" t="n">
        <v>12204</v>
      </c>
      <c r="J31" t="n">
        <v>11514</v>
      </c>
      <c r="K31" t="n">
        <v>7411</v>
      </c>
      <c r="L31" t="n">
        <v>7261</v>
      </c>
      <c r="M31" t="n">
        <v>6180</v>
      </c>
      <c r="N31" t="n">
        <v>3728</v>
      </c>
      <c r="O31" t="n">
        <v>3939</v>
      </c>
      <c r="P31" t="n">
        <v>4073</v>
      </c>
      <c r="Q31" t="n">
        <v>4073</v>
      </c>
    </row>
    <row r="32">
      <c r="A32" s="5" t="inlineStr">
        <is>
          <t>Summe kurzfristiges Fremdkapital</t>
        </is>
      </c>
      <c r="B32" s="5" t="inlineStr">
        <is>
          <t>Short-Term Debt</t>
        </is>
      </c>
      <c r="C32" t="inlineStr">
        <is>
          <t>-</t>
        </is>
      </c>
      <c r="D32" t="n">
        <v>4694</v>
      </c>
      <c r="E32" t="n">
        <v>3792</v>
      </c>
      <c r="F32" t="n">
        <v>3342</v>
      </c>
      <c r="G32" t="n">
        <v>3281</v>
      </c>
      <c r="H32" t="n">
        <v>3107</v>
      </c>
      <c r="I32" t="n">
        <v>2889</v>
      </c>
      <c r="J32" t="n">
        <v>2869</v>
      </c>
      <c r="K32" t="n">
        <v>2086</v>
      </c>
      <c r="L32" t="n">
        <v>2233</v>
      </c>
      <c r="M32" t="n">
        <v>2156</v>
      </c>
      <c r="N32" t="n">
        <v>1044</v>
      </c>
      <c r="O32" t="n">
        <v>1008</v>
      </c>
      <c r="P32" t="n">
        <v>1327</v>
      </c>
      <c r="Q32" t="n">
        <v>1327</v>
      </c>
    </row>
    <row r="33">
      <c r="A33" s="5" t="inlineStr">
        <is>
          <t>Summe langfristiges Fremdkapital</t>
        </is>
      </c>
      <c r="B33" s="5" t="inlineStr">
        <is>
          <t>Long-Term Debt</t>
        </is>
      </c>
      <c r="C33" t="inlineStr">
        <is>
          <t>-</t>
        </is>
      </c>
      <c r="D33" t="n">
        <v>5343</v>
      </c>
      <c r="E33" t="n">
        <v>4704</v>
      </c>
      <c r="F33" t="n">
        <v>4178</v>
      </c>
      <c r="G33" t="n">
        <v>4105</v>
      </c>
      <c r="H33" t="n">
        <v>1799</v>
      </c>
      <c r="I33" t="n">
        <v>1803</v>
      </c>
      <c r="J33" t="n">
        <v>1723</v>
      </c>
      <c r="K33" t="n">
        <v>1257</v>
      </c>
      <c r="L33" t="n">
        <v>1584</v>
      </c>
      <c r="M33" t="n">
        <v>1251</v>
      </c>
      <c r="N33" t="n">
        <v>908.6</v>
      </c>
      <c r="O33" t="n">
        <v>942.3</v>
      </c>
      <c r="P33" t="n">
        <v>855.4</v>
      </c>
      <c r="Q33" t="n">
        <v>855.4</v>
      </c>
    </row>
    <row r="34">
      <c r="A34" s="5" t="inlineStr">
        <is>
          <t>Summe Fremdkapital</t>
        </is>
      </c>
      <c r="B34" s="5" t="inlineStr">
        <is>
          <t>Total Liabilities</t>
        </is>
      </c>
      <c r="C34" t="inlineStr">
        <is>
          <t>-</t>
        </is>
      </c>
      <c r="D34" t="n">
        <v>10037</v>
      </c>
      <c r="E34" t="n">
        <v>8496</v>
      </c>
      <c r="F34" t="n">
        <v>7520</v>
      </c>
      <c r="G34" t="n">
        <v>7386</v>
      </c>
      <c r="H34" t="n">
        <v>4906</v>
      </c>
      <c r="I34" t="n">
        <v>4691</v>
      </c>
      <c r="J34" t="n">
        <v>4591</v>
      </c>
      <c r="K34" t="n">
        <v>3344</v>
      </c>
      <c r="L34" t="n">
        <v>3817</v>
      </c>
      <c r="M34" t="n">
        <v>3407</v>
      </c>
      <c r="N34" t="n">
        <v>1953</v>
      </c>
      <c r="O34" t="n">
        <v>1951</v>
      </c>
      <c r="P34" t="n">
        <v>2182</v>
      </c>
      <c r="Q34" t="n">
        <v>2182</v>
      </c>
    </row>
    <row r="35">
      <c r="A35" s="5" t="inlineStr">
        <is>
          <t>Minderheitenanteil</t>
        </is>
      </c>
      <c r="B35" s="5" t="inlineStr">
        <is>
          <t>Minority Share</t>
        </is>
      </c>
      <c r="C35" t="inlineStr">
        <is>
          <t>-</t>
        </is>
      </c>
      <c r="D35" t="inlineStr">
        <is>
          <t>-</t>
        </is>
      </c>
      <c r="E35" t="inlineStr">
        <is>
          <t>-</t>
        </is>
      </c>
      <c r="F35" t="inlineStr">
        <is>
          <t>-</t>
        </is>
      </c>
      <c r="G35" t="inlineStr">
        <is>
          <t>-</t>
        </is>
      </c>
      <c r="H35" t="inlineStr">
        <is>
          <t>-</t>
        </is>
      </c>
      <c r="I35" t="inlineStr">
        <is>
          <t>-</t>
        </is>
      </c>
      <c r="J35" t="inlineStr">
        <is>
          <t>-</t>
        </is>
      </c>
      <c r="K35" t="inlineStr">
        <is>
          <t>-</t>
        </is>
      </c>
      <c r="L35" t="inlineStr">
        <is>
          <t>-</t>
        </is>
      </c>
      <c r="M35" t="inlineStr">
        <is>
          <t>-</t>
        </is>
      </c>
      <c r="N35" t="inlineStr">
        <is>
          <t>-</t>
        </is>
      </c>
      <c r="O35" t="inlineStr">
        <is>
          <t>-</t>
        </is>
      </c>
      <c r="P35" t="inlineStr">
        <is>
          <t>-</t>
        </is>
      </c>
      <c r="Q35" t="inlineStr">
        <is>
          <t>-</t>
        </is>
      </c>
    </row>
    <row r="36">
      <c r="A36" s="5" t="inlineStr">
        <is>
          <t>Summe Eigenkapital</t>
        </is>
      </c>
      <c r="B36" s="5" t="inlineStr">
        <is>
          <t>Equity</t>
        </is>
      </c>
      <c r="C36" t="inlineStr">
        <is>
          <t>-</t>
        </is>
      </c>
      <c r="D36" t="n">
        <v>12592</v>
      </c>
      <c r="E36" t="n">
        <v>11641</v>
      </c>
      <c r="F36" t="n">
        <v>10676</v>
      </c>
      <c r="G36" t="n">
        <v>9820</v>
      </c>
      <c r="H36" t="n">
        <v>8389</v>
      </c>
      <c r="I36" t="n">
        <v>7513</v>
      </c>
      <c r="J36" t="n">
        <v>6922</v>
      </c>
      <c r="K36" t="n">
        <v>4067</v>
      </c>
      <c r="L36" t="n">
        <v>3444</v>
      </c>
      <c r="M36" t="n">
        <v>2774</v>
      </c>
      <c r="N36" t="n">
        <v>1775</v>
      </c>
      <c r="O36" t="n">
        <v>1989</v>
      </c>
      <c r="P36" t="n">
        <v>1891</v>
      </c>
      <c r="Q36" t="n">
        <v>1891</v>
      </c>
    </row>
    <row r="37">
      <c r="A37" s="5" t="inlineStr">
        <is>
          <t>Summe Passiva</t>
        </is>
      </c>
      <c r="B37" s="5" t="inlineStr">
        <is>
          <t>Liabilities &amp; Shareholder Equity</t>
        </is>
      </c>
      <c r="C37" t="inlineStr">
        <is>
          <t>-</t>
        </is>
      </c>
      <c r="D37" t="n">
        <v>22630</v>
      </c>
      <c r="E37" t="n">
        <v>20137</v>
      </c>
      <c r="F37" t="n">
        <v>18196</v>
      </c>
      <c r="G37" t="n">
        <v>17206</v>
      </c>
      <c r="H37" t="n">
        <v>13295</v>
      </c>
      <c r="I37" t="n">
        <v>12204</v>
      </c>
      <c r="J37" t="n">
        <v>11514</v>
      </c>
      <c r="K37" t="n">
        <v>7411</v>
      </c>
      <c r="L37" t="n">
        <v>7261</v>
      </c>
      <c r="M37" t="n">
        <v>6180</v>
      </c>
      <c r="N37" t="n">
        <v>3728</v>
      </c>
      <c r="O37" t="n">
        <v>3939</v>
      </c>
      <c r="P37" t="n">
        <v>4073</v>
      </c>
      <c r="Q37" t="n">
        <v>4073</v>
      </c>
    </row>
    <row r="38">
      <c r="A38" s="5" t="inlineStr">
        <is>
          <t>Mio.Aktien im Umlauf</t>
        </is>
      </c>
      <c r="B38" s="5" t="inlineStr">
        <is>
          <t>Million shares outstanding</t>
        </is>
      </c>
      <c r="C38" t="n">
        <v>419.81</v>
      </c>
      <c r="D38" t="n">
        <v>419.81</v>
      </c>
      <c r="E38" t="n">
        <v>421.1</v>
      </c>
      <c r="F38" t="n">
        <v>427.39</v>
      </c>
      <c r="G38" t="n">
        <v>429.9</v>
      </c>
      <c r="H38" t="n">
        <v>432.9</v>
      </c>
      <c r="I38" t="n">
        <v>432.9</v>
      </c>
      <c r="J38" t="n">
        <v>440.9</v>
      </c>
      <c r="K38" t="n">
        <v>407.2</v>
      </c>
      <c r="L38" t="n">
        <v>413.7</v>
      </c>
      <c r="M38" t="n">
        <v>436.6</v>
      </c>
      <c r="N38" t="n">
        <v>433.6</v>
      </c>
      <c r="O38" t="n">
        <v>432.1</v>
      </c>
      <c r="P38" t="n">
        <v>435.6</v>
      </c>
      <c r="Q38" t="n">
        <v>435.6</v>
      </c>
    </row>
    <row r="39">
      <c r="A39" s="5" t="inlineStr">
        <is>
          <t>Gezeichnetes Kapital (in Mio.)</t>
        </is>
      </c>
      <c r="B39" s="5" t="inlineStr">
        <is>
          <t>Subscribed Capital in M</t>
        </is>
      </c>
      <c r="C39" t="inlineStr">
        <is>
          <t>-</t>
        </is>
      </c>
      <c r="D39" t="n">
        <v>38.2</v>
      </c>
      <c r="E39" t="n">
        <v>38.6</v>
      </c>
      <c r="F39" t="n">
        <v>38.8</v>
      </c>
      <c r="G39" t="n">
        <v>39.4</v>
      </c>
      <c r="H39" t="n">
        <v>38.8</v>
      </c>
      <c r="I39" t="n">
        <v>39.4</v>
      </c>
      <c r="J39" t="n">
        <v>40.1</v>
      </c>
      <c r="K39" t="n">
        <v>37.5</v>
      </c>
      <c r="L39" t="n">
        <v>38.4</v>
      </c>
      <c r="M39" t="n">
        <v>39.3</v>
      </c>
      <c r="N39" t="n">
        <v>39</v>
      </c>
      <c r="O39" t="n">
        <v>38.9</v>
      </c>
      <c r="P39" t="n">
        <v>39.2</v>
      </c>
      <c r="Q39" t="n">
        <v>39.2</v>
      </c>
    </row>
    <row r="40">
      <c r="A40" s="5" t="inlineStr">
        <is>
          <t>Ergebnis je Aktie (brutto)</t>
        </is>
      </c>
      <c r="B40" s="5" t="inlineStr">
        <is>
          <t>Earnings per share</t>
        </is>
      </c>
      <c r="C40" t="inlineStr">
        <is>
          <t>-</t>
        </is>
      </c>
      <c r="D40" t="n">
        <v>6.59</v>
      </c>
      <c r="E40" t="n">
        <v>6.97</v>
      </c>
      <c r="F40" t="n">
        <v>5.72</v>
      </c>
      <c r="G40" t="n">
        <v>3.93</v>
      </c>
      <c r="H40" t="n">
        <v>3.58</v>
      </c>
      <c r="I40" t="n">
        <v>2.94</v>
      </c>
      <c r="J40" t="n">
        <v>2.32</v>
      </c>
      <c r="K40" t="n">
        <v>2.83</v>
      </c>
      <c r="L40" t="n">
        <v>3.99</v>
      </c>
      <c r="M40" t="n">
        <v>2.85</v>
      </c>
      <c r="N40" t="n">
        <v>-0.4</v>
      </c>
      <c r="O40" t="n">
        <v>0.72</v>
      </c>
      <c r="P40" t="n">
        <v>1.95</v>
      </c>
      <c r="Q40" t="n">
        <v>1.95</v>
      </c>
    </row>
    <row r="41">
      <c r="A41" s="5" t="inlineStr">
        <is>
          <t>Ergebnis je Aktie (unverwässert)</t>
        </is>
      </c>
      <c r="B41" s="5" t="inlineStr">
        <is>
          <t>Basic Earnings per share</t>
        </is>
      </c>
      <c r="C41" t="inlineStr">
        <is>
          <t>-</t>
        </is>
      </c>
      <c r="D41" t="n">
        <v>6.16</v>
      </c>
      <c r="E41" t="n">
        <v>6.1</v>
      </c>
      <c r="F41" t="n">
        <v>4.81</v>
      </c>
      <c r="G41" t="n">
        <v>3.46</v>
      </c>
      <c r="H41" t="n">
        <v>3.22</v>
      </c>
      <c r="I41" t="n">
        <v>2.74</v>
      </c>
      <c r="J41" t="n">
        <v>2.36</v>
      </c>
      <c r="K41" t="n">
        <v>2.7</v>
      </c>
      <c r="L41" t="n">
        <v>3.45</v>
      </c>
      <c r="M41" t="n">
        <v>2.35</v>
      </c>
      <c r="N41" t="n">
        <v>-0.35</v>
      </c>
      <c r="O41" t="n">
        <v>0.75</v>
      </c>
      <c r="P41" t="n">
        <v>1.45</v>
      </c>
      <c r="Q41" t="n">
        <v>1.45</v>
      </c>
    </row>
    <row r="42">
      <c r="A42" s="5" t="inlineStr">
        <is>
          <t>Ergebnis je Aktie (verwässert)</t>
        </is>
      </c>
      <c r="B42" s="5" t="inlineStr">
        <is>
          <t>Diluted Earnings per share</t>
        </is>
      </c>
      <c r="C42" t="inlineStr">
        <is>
          <t>-</t>
        </is>
      </c>
      <c r="D42" t="n">
        <v>6.15</v>
      </c>
      <c r="E42" t="n">
        <v>6.08</v>
      </c>
      <c r="F42" t="n">
        <v>4.79</v>
      </c>
      <c r="G42" t="n">
        <v>3.44</v>
      </c>
      <c r="H42" t="n">
        <v>3.21</v>
      </c>
      <c r="I42" t="n">
        <v>2.72</v>
      </c>
      <c r="J42" t="n">
        <v>2.34</v>
      </c>
      <c r="K42" t="n">
        <v>2.68</v>
      </c>
      <c r="L42" t="n">
        <v>3.42</v>
      </c>
      <c r="M42" t="n">
        <v>2.33</v>
      </c>
      <c r="N42" t="n">
        <v>-0.35</v>
      </c>
      <c r="O42" t="n">
        <v>0.74</v>
      </c>
      <c r="P42" t="n">
        <v>1.41</v>
      </c>
      <c r="Q42" t="n">
        <v>1.41</v>
      </c>
    </row>
    <row r="43">
      <c r="A43" s="5" t="inlineStr">
        <is>
          <t>Dividende je Aktie</t>
        </is>
      </c>
      <c r="B43" s="5" t="inlineStr">
        <is>
          <t>Dividend per share</t>
        </is>
      </c>
      <c r="C43" t="inlineStr">
        <is>
          <t>-</t>
        </is>
      </c>
      <c r="D43" t="n">
        <v>2.4</v>
      </c>
      <c r="E43" t="n">
        <v>2.1</v>
      </c>
      <c r="F43" t="n">
        <v>1.4</v>
      </c>
      <c r="G43" t="n">
        <v>1.2</v>
      </c>
      <c r="H43" t="n">
        <v>1.05</v>
      </c>
      <c r="I43" t="n">
        <v>0.7</v>
      </c>
      <c r="J43" t="n">
        <v>0.61</v>
      </c>
      <c r="K43" t="n">
        <v>0.53</v>
      </c>
      <c r="L43" t="n">
        <v>0.46</v>
      </c>
      <c r="M43" t="n">
        <v>0.4</v>
      </c>
      <c r="N43" t="n">
        <v>0.2</v>
      </c>
      <c r="O43" t="n">
        <v>0.2</v>
      </c>
      <c r="P43" t="n">
        <v>0.25</v>
      </c>
      <c r="Q43" t="n">
        <v>0.25</v>
      </c>
    </row>
    <row r="44">
      <c r="A44" s="5" t="inlineStr">
        <is>
          <t>Dividendenausschüttung in Mio</t>
        </is>
      </c>
      <c r="B44" s="5" t="inlineStr">
        <is>
          <t>Dividend Payment in M</t>
        </is>
      </c>
      <c r="C44" t="inlineStr">
        <is>
          <t>-</t>
        </is>
      </c>
      <c r="D44" t="n">
        <v>1326</v>
      </c>
      <c r="E44" t="n">
        <v>597.1</v>
      </c>
      <c r="F44" t="n">
        <v>516.7</v>
      </c>
      <c r="G44" t="n">
        <v>445.87</v>
      </c>
      <c r="H44" t="n">
        <v>302.31</v>
      </c>
      <c r="I44" t="n">
        <v>267.96</v>
      </c>
      <c r="J44" t="inlineStr">
        <is>
          <t>-</t>
        </is>
      </c>
      <c r="K44" t="inlineStr">
        <is>
          <t>-</t>
        </is>
      </c>
      <c r="L44" t="inlineStr">
        <is>
          <t>-</t>
        </is>
      </c>
      <c r="M44" t="inlineStr">
        <is>
          <t>-</t>
        </is>
      </c>
      <c r="N44" t="inlineStr">
        <is>
          <t>-</t>
        </is>
      </c>
      <c r="O44" t="inlineStr">
        <is>
          <t>-</t>
        </is>
      </c>
      <c r="P44" t="inlineStr">
        <is>
          <t>-</t>
        </is>
      </c>
      <c r="Q44" t="inlineStr">
        <is>
          <t>-</t>
        </is>
      </c>
    </row>
    <row r="45">
      <c r="A45" s="5" t="inlineStr">
        <is>
          <t>Umsatz je Aktie</t>
        </is>
      </c>
      <c r="B45" s="5" t="inlineStr">
        <is>
          <t>Revenue per share</t>
        </is>
      </c>
      <c r="C45" t="inlineStr">
        <is>
          <t>-</t>
        </is>
      </c>
      <c r="D45" t="n">
        <v>28.16</v>
      </c>
      <c r="E45" t="n">
        <v>25.99</v>
      </c>
      <c r="F45" t="n">
        <v>21.18</v>
      </c>
      <c r="G45" t="n">
        <v>15.81</v>
      </c>
      <c r="H45" t="n">
        <v>14.52</v>
      </c>
      <c r="I45" t="n">
        <v>13.53</v>
      </c>
      <c r="J45" t="n">
        <v>11.9</v>
      </c>
      <c r="K45" t="n">
        <v>11.62</v>
      </c>
      <c r="L45" t="n">
        <v>13.66</v>
      </c>
      <c r="M45" t="n">
        <v>10.33</v>
      </c>
      <c r="N45" t="n">
        <v>3.68</v>
      </c>
      <c r="O45" t="n">
        <v>6.84</v>
      </c>
      <c r="P45" t="n">
        <v>8.65</v>
      </c>
      <c r="Q45" t="n">
        <v>8.65</v>
      </c>
    </row>
    <row r="46">
      <c r="A46" s="5" t="inlineStr">
        <is>
          <t>Buchwert je Aktie</t>
        </is>
      </c>
      <c r="B46" s="5" t="inlineStr">
        <is>
          <t>Book value per share</t>
        </is>
      </c>
      <c r="C46" t="inlineStr">
        <is>
          <t>-</t>
        </is>
      </c>
      <c r="D46" t="n">
        <v>29.99</v>
      </c>
      <c r="E46" t="n">
        <v>27.64</v>
      </c>
      <c r="F46" t="n">
        <v>24.98</v>
      </c>
      <c r="G46" t="n">
        <v>22.84</v>
      </c>
      <c r="H46" t="n">
        <v>19.38</v>
      </c>
      <c r="I46" t="n">
        <v>17.35</v>
      </c>
      <c r="J46" t="n">
        <v>15.7</v>
      </c>
      <c r="K46" t="n">
        <v>9.99</v>
      </c>
      <c r="L46" t="n">
        <v>8.33</v>
      </c>
      <c r="M46" t="n">
        <v>6.35</v>
      </c>
      <c r="N46" t="n">
        <v>4.09</v>
      </c>
      <c r="O46" t="n">
        <v>4.6</v>
      </c>
      <c r="P46" t="n">
        <v>4.34</v>
      </c>
      <c r="Q46" t="n">
        <v>4.34</v>
      </c>
    </row>
    <row r="47">
      <c r="A47" s="5" t="inlineStr">
        <is>
          <t>Cashflow je Aktie</t>
        </is>
      </c>
      <c r="B47" s="5" t="inlineStr">
        <is>
          <t>Cashflow per share</t>
        </is>
      </c>
      <c r="C47" t="inlineStr">
        <is>
          <t>-</t>
        </is>
      </c>
      <c r="D47" t="n">
        <v>7.8</v>
      </c>
      <c r="E47" t="n">
        <v>7.3</v>
      </c>
      <c r="F47" t="n">
        <v>4.21</v>
      </c>
      <c r="G47" t="n">
        <v>3.88</v>
      </c>
      <c r="H47" t="n">
        <v>4.68</v>
      </c>
      <c r="I47" t="n">
        <v>2.37</v>
      </c>
      <c r="J47" t="n">
        <v>2.39</v>
      </c>
      <c r="K47" t="n">
        <v>1.73</v>
      </c>
      <c r="L47" t="n">
        <v>5</v>
      </c>
      <c r="M47" t="n">
        <v>2.15</v>
      </c>
      <c r="N47" t="n">
        <v>0.23</v>
      </c>
      <c r="O47" t="n">
        <v>0.65</v>
      </c>
      <c r="P47" t="n">
        <v>1.61</v>
      </c>
      <c r="Q47" t="n">
        <v>1.61</v>
      </c>
    </row>
    <row r="48">
      <c r="A48" s="5" t="inlineStr">
        <is>
          <t>Bilanzsumme je Aktie</t>
        </is>
      </c>
      <c r="B48" s="5" t="inlineStr">
        <is>
          <t>Total assets per share</t>
        </is>
      </c>
      <c r="C48" t="inlineStr">
        <is>
          <t>-</t>
        </is>
      </c>
      <c r="D48" t="n">
        <v>53.9</v>
      </c>
      <c r="E48" t="n">
        <v>47.82</v>
      </c>
      <c r="F48" t="n">
        <v>42.58</v>
      </c>
      <c r="G48" t="n">
        <v>40.02</v>
      </c>
      <c r="H48" t="n">
        <v>30.71</v>
      </c>
      <c r="I48" t="n">
        <v>28.19</v>
      </c>
      <c r="J48" t="n">
        <v>26.11</v>
      </c>
      <c r="K48" t="n">
        <v>18.2</v>
      </c>
      <c r="L48" t="n">
        <v>17.55</v>
      </c>
      <c r="M48" t="n">
        <v>14.16</v>
      </c>
      <c r="N48" t="n">
        <v>8.6</v>
      </c>
      <c r="O48" t="n">
        <v>9.119999999999999</v>
      </c>
      <c r="P48" t="n">
        <v>9.35</v>
      </c>
      <c r="Q48" t="n">
        <v>9.35</v>
      </c>
    </row>
    <row r="49">
      <c r="A49" s="5" t="inlineStr">
        <is>
          <t>Personal am Ende des Jahres</t>
        </is>
      </c>
      <c r="B49" s="5" t="inlineStr">
        <is>
          <t>Staff at the end of year</t>
        </is>
      </c>
      <c r="C49" t="inlineStr">
        <is>
          <t>-</t>
        </is>
      </c>
      <c r="D49" t="n">
        <v>23219</v>
      </c>
      <c r="E49" t="n">
        <v>20044</v>
      </c>
      <c r="F49" t="n">
        <v>16219</v>
      </c>
      <c r="G49" t="n">
        <v>13991</v>
      </c>
      <c r="H49" t="n">
        <v>12168</v>
      </c>
      <c r="I49" t="n">
        <v>11318</v>
      </c>
      <c r="J49" t="n">
        <v>10360</v>
      </c>
      <c r="K49" t="n">
        <v>8497</v>
      </c>
      <c r="L49" t="n">
        <v>7955</v>
      </c>
      <c r="M49" t="n">
        <v>7184</v>
      </c>
      <c r="N49" t="n">
        <v>6548</v>
      </c>
      <c r="O49" t="n">
        <v>6930</v>
      </c>
      <c r="P49" t="n">
        <v>6582</v>
      </c>
      <c r="Q49" t="n">
        <v>6582</v>
      </c>
    </row>
    <row r="50">
      <c r="A50" s="5" t="inlineStr">
        <is>
          <t>Personalaufwand in Mio. EUR</t>
        </is>
      </c>
      <c r="B50" s="5" t="inlineStr">
        <is>
          <t>Personnel expenses in M</t>
        </is>
      </c>
      <c r="C50" t="inlineStr">
        <is>
          <t>-</t>
        </is>
      </c>
      <c r="D50" t="n">
        <v>2533</v>
      </c>
      <c r="E50" t="n">
        <v>2093</v>
      </c>
      <c r="F50" t="n">
        <v>1766</v>
      </c>
      <c r="G50" t="n">
        <v>1517</v>
      </c>
      <c r="H50" t="n">
        <v>1397</v>
      </c>
      <c r="I50" t="n">
        <v>1202</v>
      </c>
      <c r="J50" t="n">
        <v>1018</v>
      </c>
      <c r="K50" t="n">
        <v>838.2</v>
      </c>
      <c r="L50" t="n">
        <v>759.8</v>
      </c>
      <c r="M50" t="n">
        <v>646.9</v>
      </c>
      <c r="N50" t="n">
        <v>528.6</v>
      </c>
      <c r="O50" t="n">
        <v>567.8</v>
      </c>
      <c r="P50" t="n">
        <v>555.1</v>
      </c>
      <c r="Q50" t="n">
        <v>555.1</v>
      </c>
    </row>
    <row r="51">
      <c r="A51" s="5" t="inlineStr">
        <is>
          <t>Aufwand je Mitarbeiter in EUR</t>
        </is>
      </c>
      <c r="B51" s="5" t="inlineStr">
        <is>
          <t>Effort per employee</t>
        </is>
      </c>
      <c r="C51" t="inlineStr">
        <is>
          <t>-</t>
        </is>
      </c>
      <c r="D51" t="n">
        <v>109109</v>
      </c>
      <c r="E51" t="n">
        <v>104395</v>
      </c>
      <c r="F51" t="n">
        <v>108903</v>
      </c>
      <c r="G51" t="n">
        <v>108413</v>
      </c>
      <c r="H51" t="n">
        <v>114818</v>
      </c>
      <c r="I51" t="n">
        <v>106229</v>
      </c>
      <c r="J51" t="n">
        <v>98263</v>
      </c>
      <c r="K51" t="n">
        <v>98647</v>
      </c>
      <c r="L51" t="n">
        <v>95512</v>
      </c>
      <c r="M51" t="n">
        <v>90047</v>
      </c>
      <c r="N51" t="n">
        <v>80727</v>
      </c>
      <c r="O51" t="n">
        <v>81934</v>
      </c>
      <c r="P51" t="n">
        <v>84336</v>
      </c>
      <c r="Q51" t="n">
        <v>84336</v>
      </c>
    </row>
    <row r="52">
      <c r="A52" s="5" t="inlineStr">
        <is>
          <t>Umsatz je Mitarbeiter in EUR</t>
        </is>
      </c>
      <c r="B52" s="5" t="inlineStr">
        <is>
          <t>Turnover per employee</t>
        </is>
      </c>
      <c r="C52" t="inlineStr">
        <is>
          <t>-</t>
        </is>
      </c>
      <c r="D52" t="n">
        <v>509066</v>
      </c>
      <c r="E52" t="n">
        <v>545999</v>
      </c>
      <c r="F52" t="n">
        <v>558160</v>
      </c>
      <c r="G52" t="n">
        <v>485655</v>
      </c>
      <c r="H52" t="n">
        <v>516716</v>
      </c>
      <c r="I52" t="n">
        <v>517432</v>
      </c>
      <c r="J52" t="n">
        <v>506303</v>
      </c>
      <c r="K52" t="n">
        <v>556855</v>
      </c>
      <c r="L52" t="n">
        <v>710371</v>
      </c>
      <c r="M52" t="n">
        <v>627492</v>
      </c>
      <c r="N52" t="n">
        <v>243754</v>
      </c>
      <c r="O52" t="n">
        <v>426219</v>
      </c>
      <c r="P52" t="n">
        <v>572501</v>
      </c>
      <c r="Q52" t="n">
        <v>572501</v>
      </c>
    </row>
    <row r="53">
      <c r="A53" s="5" t="inlineStr">
        <is>
          <t>Bruttoergebnis je Mitarbeiter in EUR</t>
        </is>
      </c>
      <c r="B53" s="5" t="inlineStr">
        <is>
          <t>Gross Profit per employee</t>
        </is>
      </c>
      <c r="C53" t="inlineStr">
        <is>
          <t>-</t>
        </is>
      </c>
      <c r="D53" t="n">
        <v>227391</v>
      </c>
      <c r="E53" t="n">
        <v>250908</v>
      </c>
      <c r="F53" t="n">
        <v>251353</v>
      </c>
      <c r="G53" t="n">
        <v>217604</v>
      </c>
      <c r="H53" t="n">
        <v>237977</v>
      </c>
      <c r="I53" t="n">
        <v>229404</v>
      </c>
      <c r="J53" t="n">
        <v>210164</v>
      </c>
      <c r="K53" t="n">
        <v>236001</v>
      </c>
      <c r="L53" t="n">
        <v>307907</v>
      </c>
      <c r="M53" t="n">
        <v>272160</v>
      </c>
      <c r="N53" t="n">
        <v>70006</v>
      </c>
      <c r="O53" t="n">
        <v>146537</v>
      </c>
      <c r="P53" t="n">
        <v>235445</v>
      </c>
      <c r="Q53" t="n">
        <v>235445</v>
      </c>
    </row>
    <row r="54">
      <c r="A54" s="5" t="inlineStr">
        <is>
          <t>Gewinn je Mitarbeiter in EUR</t>
        </is>
      </c>
      <c r="B54" s="5" t="inlineStr">
        <is>
          <t>Earnings per employee</t>
        </is>
      </c>
      <c r="C54" t="inlineStr">
        <is>
          <t>-</t>
        </is>
      </c>
      <c r="D54" t="n">
        <v>111646</v>
      </c>
      <c r="E54" t="n">
        <v>129296</v>
      </c>
      <c r="F54" t="n">
        <v>130618</v>
      </c>
      <c r="G54" t="n">
        <v>105203</v>
      </c>
      <c r="H54" t="n">
        <v>114004</v>
      </c>
      <c r="I54" t="n">
        <v>105725</v>
      </c>
      <c r="J54" t="n">
        <v>98021</v>
      </c>
      <c r="K54" t="n">
        <v>134906</v>
      </c>
      <c r="L54" t="n">
        <v>184412</v>
      </c>
      <c r="M54" t="n">
        <v>142233</v>
      </c>
      <c r="N54" t="n">
        <v>-23045</v>
      </c>
      <c r="O54" t="n">
        <v>46522</v>
      </c>
      <c r="P54" t="n">
        <v>101945</v>
      </c>
      <c r="Q54" t="n">
        <v>101945</v>
      </c>
    </row>
    <row r="55">
      <c r="A55" s="5" t="inlineStr">
        <is>
          <t>KGV (Kurs/Gewinn)</t>
        </is>
      </c>
      <c r="B55" s="5" t="inlineStr">
        <is>
          <t>PE (price/earnings)</t>
        </is>
      </c>
      <c r="C55" t="inlineStr">
        <is>
          <t>-</t>
        </is>
      </c>
      <c r="D55" t="n">
        <v>42.8</v>
      </c>
      <c r="E55" t="n">
        <v>25.5</v>
      </c>
      <c r="F55" t="n">
        <v>30.1</v>
      </c>
      <c r="G55" t="n">
        <v>30.7</v>
      </c>
      <c r="H55" t="n">
        <v>25.6</v>
      </c>
      <c r="I55" t="n">
        <v>32.7</v>
      </c>
      <c r="J55" t="n">
        <v>28.8</v>
      </c>
      <c r="K55" t="n">
        <v>17.8</v>
      </c>
      <c r="L55" t="n">
        <v>12.2</v>
      </c>
      <c r="M55" t="n">
        <v>16</v>
      </c>
      <c r="N55" t="inlineStr">
        <is>
          <t>-</t>
        </is>
      </c>
      <c r="O55" t="n">
        <v>22.1</v>
      </c>
      <c r="P55" t="n">
        <v>19.4</v>
      </c>
      <c r="Q55" t="n">
        <v>19.4</v>
      </c>
    </row>
    <row r="56">
      <c r="A56" s="5" t="inlineStr">
        <is>
          <t>KUV (Kurs/Umsatz)</t>
        </is>
      </c>
      <c r="B56" s="5" t="inlineStr">
        <is>
          <t>PS (price/sales)</t>
        </is>
      </c>
      <c r="C56" t="inlineStr">
        <is>
          <t>-</t>
        </is>
      </c>
      <c r="D56" t="n">
        <v>9.369999999999999</v>
      </c>
      <c r="E56" t="n">
        <v>5.99</v>
      </c>
      <c r="F56" t="n">
        <v>6.84</v>
      </c>
      <c r="G56" t="n">
        <v>6.71</v>
      </c>
      <c r="H56" t="n">
        <v>5.68</v>
      </c>
      <c r="I56" t="n">
        <v>6.62</v>
      </c>
      <c r="J56" t="n">
        <v>5.72</v>
      </c>
      <c r="K56" t="n">
        <v>4.13</v>
      </c>
      <c r="L56" t="n">
        <v>3.09</v>
      </c>
      <c r="M56" t="n">
        <v>3.63</v>
      </c>
      <c r="N56" t="n">
        <v>8.470000000000001</v>
      </c>
      <c r="O56" t="n">
        <v>2.42</v>
      </c>
      <c r="P56" t="n">
        <v>3.25</v>
      </c>
      <c r="Q56" t="n">
        <v>3.25</v>
      </c>
    </row>
    <row r="57">
      <c r="A57" s="5" t="inlineStr">
        <is>
          <t>KBV (Kurs/Buchwert)</t>
        </is>
      </c>
      <c r="B57" s="5" t="inlineStr">
        <is>
          <t>PB (price/book value)</t>
        </is>
      </c>
      <c r="C57" t="inlineStr">
        <is>
          <t>-</t>
        </is>
      </c>
      <c r="D57" t="n">
        <v>8.789999999999999</v>
      </c>
      <c r="E57" t="n">
        <v>5.63</v>
      </c>
      <c r="F57" t="n">
        <v>5.8</v>
      </c>
      <c r="G57" t="n">
        <v>4.64</v>
      </c>
      <c r="H57" t="n">
        <v>4.26</v>
      </c>
      <c r="I57" t="n">
        <v>5.16</v>
      </c>
      <c r="J57" t="n">
        <v>4.33</v>
      </c>
      <c r="K57" t="n">
        <v>4.81</v>
      </c>
      <c r="L57" t="n">
        <v>5.07</v>
      </c>
      <c r="M57" t="n">
        <v>5.91</v>
      </c>
      <c r="N57" t="n">
        <v>7.62</v>
      </c>
      <c r="O57" t="n">
        <v>3.6</v>
      </c>
      <c r="P57" t="n">
        <v>6.48</v>
      </c>
      <c r="Q57" t="n">
        <v>6.48</v>
      </c>
    </row>
    <row r="58">
      <c r="A58" s="5" t="inlineStr">
        <is>
          <t>KCV (Kurs/Cashflow)</t>
        </is>
      </c>
      <c r="B58" s="5" t="inlineStr">
        <is>
          <t>PC (price/cashflow)</t>
        </is>
      </c>
      <c r="C58" t="inlineStr">
        <is>
          <t>-</t>
        </is>
      </c>
      <c r="D58" t="n">
        <v>33.79</v>
      </c>
      <c r="E58" t="n">
        <v>21.33</v>
      </c>
      <c r="F58" t="n">
        <v>34.41</v>
      </c>
      <c r="G58" t="n">
        <v>27.38</v>
      </c>
      <c r="H58" t="n">
        <v>17.64</v>
      </c>
      <c r="I58" t="n">
        <v>37.79</v>
      </c>
      <c r="J58" t="n">
        <v>28.46</v>
      </c>
      <c r="K58" t="n">
        <v>27.78</v>
      </c>
      <c r="L58" t="n">
        <v>8.43</v>
      </c>
      <c r="M58" t="n">
        <v>17.43</v>
      </c>
      <c r="N58" t="n">
        <v>138.19</v>
      </c>
      <c r="O58" t="n">
        <v>25.49</v>
      </c>
      <c r="P58" t="n">
        <v>17.48</v>
      </c>
      <c r="Q58" t="n">
        <v>17.48</v>
      </c>
    </row>
    <row r="59">
      <c r="A59" s="5" t="inlineStr">
        <is>
          <t>Dividendenrendite in %</t>
        </is>
      </c>
      <c r="B59" s="5" t="inlineStr">
        <is>
          <t>Dividend Yield in %</t>
        </is>
      </c>
      <c r="C59" t="inlineStr">
        <is>
          <t>-</t>
        </is>
      </c>
      <c r="D59" t="n">
        <v>0.91</v>
      </c>
      <c r="E59" t="n">
        <v>1.35</v>
      </c>
      <c r="F59" t="n">
        <v>0.97</v>
      </c>
      <c r="G59" t="n">
        <v>1.13</v>
      </c>
      <c r="H59" t="n">
        <v>1.27</v>
      </c>
      <c r="I59" t="n">
        <v>0.78</v>
      </c>
      <c r="J59" t="n">
        <v>0.9</v>
      </c>
      <c r="K59" t="n">
        <v>1.1</v>
      </c>
      <c r="L59" t="n">
        <v>1.09</v>
      </c>
      <c r="M59" t="n">
        <v>1.07</v>
      </c>
      <c r="N59" t="n">
        <v>0.64</v>
      </c>
      <c r="O59" t="n">
        <v>1.21</v>
      </c>
      <c r="P59" t="n">
        <v>0.89</v>
      </c>
      <c r="Q59" t="n">
        <v>0.89</v>
      </c>
    </row>
    <row r="60">
      <c r="A60" s="5" t="inlineStr">
        <is>
          <t>Gewinnrendite in %</t>
        </is>
      </c>
      <c r="B60" s="5" t="inlineStr">
        <is>
          <t>Return on profit in %</t>
        </is>
      </c>
      <c r="C60" t="inlineStr">
        <is>
          <t>-</t>
        </is>
      </c>
      <c r="D60" t="n">
        <v>2.3</v>
      </c>
      <c r="E60" t="n">
        <v>3.9</v>
      </c>
      <c r="F60" t="n">
        <v>3.3</v>
      </c>
      <c r="G60" t="n">
        <v>3.3</v>
      </c>
      <c r="H60" t="n">
        <v>3.9</v>
      </c>
      <c r="I60" t="n">
        <v>3.1</v>
      </c>
      <c r="J60" t="n">
        <v>3.5</v>
      </c>
      <c r="K60" t="n">
        <v>5.6</v>
      </c>
      <c r="L60" t="n">
        <v>8.199999999999999</v>
      </c>
      <c r="M60" t="n">
        <v>6.3</v>
      </c>
      <c r="N60" t="n">
        <v>-1.1</v>
      </c>
      <c r="O60" t="n">
        <v>4.5</v>
      </c>
      <c r="P60" t="n">
        <v>5.2</v>
      </c>
      <c r="Q60" t="n">
        <v>5.2</v>
      </c>
    </row>
    <row r="61">
      <c r="A61" s="5" t="inlineStr">
        <is>
          <t>Eigenkapitalrendite in %</t>
        </is>
      </c>
      <c r="B61" s="5" t="inlineStr">
        <is>
          <t>Return on Equity in %</t>
        </is>
      </c>
      <c r="C61" t="inlineStr">
        <is>
          <t>-</t>
        </is>
      </c>
      <c r="D61" t="n">
        <v>20.59</v>
      </c>
      <c r="E61" t="n">
        <v>22.26</v>
      </c>
      <c r="F61" t="n">
        <v>19.84</v>
      </c>
      <c r="G61" t="n">
        <v>14.99</v>
      </c>
      <c r="H61" t="n">
        <v>16.54</v>
      </c>
      <c r="I61" t="n">
        <v>15.93</v>
      </c>
      <c r="J61" t="n">
        <v>14.67</v>
      </c>
      <c r="K61" t="n">
        <v>28.19</v>
      </c>
      <c r="L61" t="n">
        <v>42.59</v>
      </c>
      <c r="M61" t="n">
        <v>36.84</v>
      </c>
      <c r="N61" t="n">
        <v>-8.5</v>
      </c>
      <c r="O61" t="n">
        <v>16.21</v>
      </c>
      <c r="P61" t="n">
        <v>35.48</v>
      </c>
      <c r="Q61" t="n">
        <v>35.48</v>
      </c>
    </row>
    <row r="62">
      <c r="A62" s="5" t="inlineStr">
        <is>
          <t>Umsatzrendite in %</t>
        </is>
      </c>
      <c r="B62" s="5" t="inlineStr">
        <is>
          <t>Return on sales in %</t>
        </is>
      </c>
      <c r="C62" t="inlineStr">
        <is>
          <t>-</t>
        </is>
      </c>
      <c r="D62" t="n">
        <v>21.93</v>
      </c>
      <c r="E62" t="n">
        <v>23.68</v>
      </c>
      <c r="F62" t="n">
        <v>23.4</v>
      </c>
      <c r="G62" t="n">
        <v>21.66</v>
      </c>
      <c r="H62" t="n">
        <v>22.06</v>
      </c>
      <c r="I62" t="n">
        <v>20.43</v>
      </c>
      <c r="J62" t="n">
        <v>19.36</v>
      </c>
      <c r="K62" t="n">
        <v>24.23</v>
      </c>
      <c r="L62" t="n">
        <v>25.96</v>
      </c>
      <c r="M62" t="n">
        <v>22.67</v>
      </c>
      <c r="N62" t="n">
        <v>-9.449999999999999</v>
      </c>
      <c r="O62" t="n">
        <v>10.92</v>
      </c>
      <c r="P62" t="n">
        <v>17.81</v>
      </c>
      <c r="Q62" t="n">
        <v>17.81</v>
      </c>
    </row>
    <row r="63">
      <c r="A63" s="5" t="inlineStr">
        <is>
          <t>Gesamtkapitalrendite in %</t>
        </is>
      </c>
      <c r="B63" s="5" t="inlineStr">
        <is>
          <t>Total Return on Investment in %</t>
        </is>
      </c>
      <c r="C63" t="inlineStr">
        <is>
          <t>-</t>
        </is>
      </c>
      <c r="D63" t="n">
        <v>11.34</v>
      </c>
      <c r="E63" t="n">
        <v>12.73</v>
      </c>
      <c r="F63" t="n">
        <v>11.37</v>
      </c>
      <c r="G63" t="n">
        <v>8.75</v>
      </c>
      <c r="H63" t="n">
        <v>10.31</v>
      </c>
      <c r="I63" t="inlineStr">
        <is>
          <t>-</t>
        </is>
      </c>
      <c r="J63" t="inlineStr">
        <is>
          <t>-</t>
        </is>
      </c>
      <c r="K63" t="inlineStr">
        <is>
          <t>-</t>
        </is>
      </c>
      <c r="L63" t="inlineStr">
        <is>
          <t>-</t>
        </is>
      </c>
      <c r="M63" t="inlineStr">
        <is>
          <t>-</t>
        </is>
      </c>
      <c r="N63" t="inlineStr">
        <is>
          <t>-</t>
        </is>
      </c>
      <c r="O63" t="inlineStr">
        <is>
          <t>-</t>
        </is>
      </c>
      <c r="P63" t="inlineStr">
        <is>
          <t>-</t>
        </is>
      </c>
      <c r="Q63" t="inlineStr">
        <is>
          <t>-</t>
        </is>
      </c>
    </row>
    <row r="64">
      <c r="A64" s="5" t="inlineStr">
        <is>
          <t>Return on Investment in %</t>
        </is>
      </c>
      <c r="B64" s="5" t="inlineStr">
        <is>
          <t>Return on Investment in %</t>
        </is>
      </c>
      <c r="C64" t="inlineStr">
        <is>
          <t>-</t>
        </is>
      </c>
      <c r="D64" t="n">
        <v>11.46</v>
      </c>
      <c r="E64" t="n">
        <v>12.87</v>
      </c>
      <c r="F64" t="n">
        <v>11.64</v>
      </c>
      <c r="G64" t="n">
        <v>8.550000000000001</v>
      </c>
      <c r="H64" t="n">
        <v>10.43</v>
      </c>
      <c r="I64" t="n">
        <v>9.81</v>
      </c>
      <c r="J64" t="n">
        <v>8.82</v>
      </c>
      <c r="K64" t="n">
        <v>15.47</v>
      </c>
      <c r="L64" t="n">
        <v>20.2</v>
      </c>
      <c r="M64" t="n">
        <v>16.53</v>
      </c>
      <c r="N64" t="n">
        <v>-4.05</v>
      </c>
      <c r="O64" t="n">
        <v>8.18</v>
      </c>
      <c r="P64" t="n">
        <v>16.47</v>
      </c>
      <c r="Q64" t="n">
        <v>16.47</v>
      </c>
    </row>
    <row r="65">
      <c r="A65" s="5" t="inlineStr">
        <is>
          <t>Arbeitsintensität in %</t>
        </is>
      </c>
      <c r="B65" s="5" t="inlineStr">
        <is>
          <t>Work Intensity in %</t>
        </is>
      </c>
      <c r="C65" t="inlineStr">
        <is>
          <t>-</t>
        </is>
      </c>
      <c r="D65" t="n">
        <v>53.61</v>
      </c>
      <c r="E65" t="n">
        <v>52.3</v>
      </c>
      <c r="F65" t="n">
        <v>49.5</v>
      </c>
      <c r="G65" t="n">
        <v>49.74</v>
      </c>
      <c r="H65" t="n">
        <v>57.97</v>
      </c>
      <c r="I65" t="n">
        <v>58.56</v>
      </c>
      <c r="J65" t="n">
        <v>61.02</v>
      </c>
      <c r="K65" t="n">
        <v>78.7</v>
      </c>
      <c r="L65" t="n">
        <v>78.59999999999999</v>
      </c>
      <c r="M65" t="n">
        <v>80</v>
      </c>
      <c r="N65" t="n">
        <v>73.75</v>
      </c>
      <c r="O65" t="n">
        <v>75.47</v>
      </c>
      <c r="P65" t="n">
        <v>81.63</v>
      </c>
      <c r="Q65" t="n">
        <v>81.63</v>
      </c>
    </row>
    <row r="66">
      <c r="A66" s="5" t="inlineStr">
        <is>
          <t>Eigenkapitalquote in %</t>
        </is>
      </c>
      <c r="B66" s="5" t="inlineStr">
        <is>
          <t>Equity Ratio in %</t>
        </is>
      </c>
      <c r="C66" t="inlineStr">
        <is>
          <t>-</t>
        </is>
      </c>
      <c r="D66" t="n">
        <v>55.64</v>
      </c>
      <c r="E66" t="n">
        <v>57.81</v>
      </c>
      <c r="F66" t="n">
        <v>58.67</v>
      </c>
      <c r="G66" t="n">
        <v>57.08</v>
      </c>
      <c r="H66" t="n">
        <v>63.1</v>
      </c>
      <c r="I66" t="n">
        <v>61.56</v>
      </c>
      <c r="J66" t="n">
        <v>60.12</v>
      </c>
      <c r="K66" t="n">
        <v>54.88</v>
      </c>
      <c r="L66" t="n">
        <v>47.44</v>
      </c>
      <c r="M66" t="n">
        <v>44.88</v>
      </c>
      <c r="N66" t="n">
        <v>47.61</v>
      </c>
      <c r="O66" t="n">
        <v>50.48</v>
      </c>
      <c r="P66" t="n">
        <v>46.43</v>
      </c>
      <c r="Q66" t="n">
        <v>46.43</v>
      </c>
    </row>
    <row r="67">
      <c r="A67" s="5" t="inlineStr">
        <is>
          <t>Fremdkapitalquote in %</t>
        </is>
      </c>
      <c r="B67" s="5" t="inlineStr">
        <is>
          <t>Debt Ratio in %</t>
        </is>
      </c>
      <c r="C67" t="inlineStr">
        <is>
          <t>-</t>
        </is>
      </c>
      <c r="D67" t="n">
        <v>44.36</v>
      </c>
      <c r="E67" t="n">
        <v>42.19</v>
      </c>
      <c r="F67" t="n">
        <v>41.33</v>
      </c>
      <c r="G67" t="n">
        <v>42.92</v>
      </c>
      <c r="H67" t="n">
        <v>36.9</v>
      </c>
      <c r="I67" t="n">
        <v>38.44</v>
      </c>
      <c r="J67" t="n">
        <v>39.88</v>
      </c>
      <c r="K67" t="n">
        <v>45.12</v>
      </c>
      <c r="L67" t="n">
        <v>52.56</v>
      </c>
      <c r="M67" t="n">
        <v>55.12</v>
      </c>
      <c r="N67" t="n">
        <v>52.39</v>
      </c>
      <c r="O67" t="n">
        <v>49.52</v>
      </c>
      <c r="P67" t="n">
        <v>53.57</v>
      </c>
      <c r="Q67" t="n">
        <v>53.57</v>
      </c>
    </row>
    <row r="68">
      <c r="A68" s="5" t="inlineStr">
        <is>
          <t>Verschuldungsgrad in %</t>
        </is>
      </c>
      <c r="B68" s="5" t="inlineStr">
        <is>
          <t>Finance Gearing in %</t>
        </is>
      </c>
      <c r="C68" t="inlineStr">
        <is>
          <t>-</t>
        </is>
      </c>
      <c r="D68" t="n">
        <v>79.70999999999999</v>
      </c>
      <c r="E68" t="n">
        <v>72.98</v>
      </c>
      <c r="F68" t="n">
        <v>70.44</v>
      </c>
      <c r="G68" t="n">
        <v>75.20999999999999</v>
      </c>
      <c r="H68" t="n">
        <v>58.49</v>
      </c>
      <c r="I68" t="n">
        <v>62.45</v>
      </c>
      <c r="J68" t="n">
        <v>66.33</v>
      </c>
      <c r="K68" t="n">
        <v>82.20999999999999</v>
      </c>
      <c r="L68" t="n">
        <v>110.81</v>
      </c>
      <c r="M68" t="n">
        <v>122.81</v>
      </c>
      <c r="N68" t="n">
        <v>110.02</v>
      </c>
      <c r="O68" t="n">
        <v>98.08</v>
      </c>
      <c r="P68" t="n">
        <v>115.39</v>
      </c>
      <c r="Q68" t="n">
        <v>115.39</v>
      </c>
    </row>
    <row r="69">
      <c r="A69" s="5" t="inlineStr">
        <is>
          <t>Bruttoergebnis Marge in %</t>
        </is>
      </c>
      <c r="B69" s="5" t="inlineStr">
        <is>
          <t>Gross Profit Marge in %</t>
        </is>
      </c>
      <c r="C69" t="inlineStr">
        <is>
          <t>-</t>
        </is>
      </c>
      <c r="D69" t="n">
        <v>44.67</v>
      </c>
      <c r="E69" t="n">
        <v>45.95</v>
      </c>
      <c r="F69" t="n">
        <v>45.03</v>
      </c>
      <c r="G69" t="n">
        <v>44.81</v>
      </c>
      <c r="H69" t="n">
        <v>46.06</v>
      </c>
      <c r="I69" t="n">
        <v>44.33</v>
      </c>
      <c r="J69" t="n">
        <v>41.51</v>
      </c>
      <c r="K69" t="n">
        <v>42.37</v>
      </c>
      <c r="L69" t="n">
        <v>43.34</v>
      </c>
      <c r="M69" t="n">
        <v>43.37</v>
      </c>
      <c r="N69" t="n">
        <v>28.72</v>
      </c>
      <c r="O69" t="n">
        <v>34.39</v>
      </c>
      <c r="P69" t="n">
        <v>41.14</v>
      </c>
    </row>
    <row r="70">
      <c r="A70" s="5" t="inlineStr">
        <is>
          <t>Kurzfristige Vermögensquote in %</t>
        </is>
      </c>
      <c r="B70" s="5" t="inlineStr">
        <is>
          <t>Current Assets Ratio in %</t>
        </is>
      </c>
      <c r="C70" t="inlineStr">
        <is>
          <t>-</t>
        </is>
      </c>
      <c r="D70" t="n">
        <v>53.61</v>
      </c>
      <c r="E70" t="n">
        <v>52.3</v>
      </c>
      <c r="F70" t="n">
        <v>49.5</v>
      </c>
      <c r="G70" t="n">
        <v>49.73</v>
      </c>
      <c r="H70" t="n">
        <v>57.98</v>
      </c>
      <c r="I70" t="n">
        <v>58.55</v>
      </c>
      <c r="J70" t="n">
        <v>61.02</v>
      </c>
      <c r="K70" t="n">
        <v>78.69</v>
      </c>
      <c r="L70" t="n">
        <v>78.59999999999999</v>
      </c>
      <c r="M70" t="n">
        <v>80.02</v>
      </c>
      <c r="N70" t="n">
        <v>73.73999999999999</v>
      </c>
      <c r="O70" t="n">
        <v>75.48</v>
      </c>
      <c r="P70" t="n">
        <v>81.64</v>
      </c>
    </row>
    <row r="71">
      <c r="A71" s="5" t="inlineStr">
        <is>
          <t>Nettogewinn Marge in %</t>
        </is>
      </c>
      <c r="B71" s="5" t="inlineStr">
        <is>
          <t>Net Profit Marge in %</t>
        </is>
      </c>
      <c r="C71" t="inlineStr">
        <is>
          <t>-</t>
        </is>
      </c>
      <c r="D71" t="n">
        <v>21.93</v>
      </c>
      <c r="E71" t="n">
        <v>23.68</v>
      </c>
      <c r="F71" t="n">
        <v>23.41</v>
      </c>
      <c r="G71" t="n">
        <v>21.66</v>
      </c>
      <c r="H71" t="n">
        <v>22.06</v>
      </c>
      <c r="I71" t="n">
        <v>20.44</v>
      </c>
      <c r="J71" t="n">
        <v>19.37</v>
      </c>
      <c r="K71" t="n">
        <v>24.22</v>
      </c>
      <c r="L71" t="n">
        <v>25.96</v>
      </c>
      <c r="M71" t="n">
        <v>22.67</v>
      </c>
      <c r="N71" t="n">
        <v>-9.449999999999999</v>
      </c>
      <c r="O71" t="n">
        <v>10.91</v>
      </c>
      <c r="P71" t="n">
        <v>17.81</v>
      </c>
    </row>
    <row r="72">
      <c r="A72" s="5" t="inlineStr">
        <is>
          <t>Operative Ergebnis Marge in %</t>
        </is>
      </c>
      <c r="B72" s="5" t="inlineStr">
        <is>
          <t>EBIT Marge in %</t>
        </is>
      </c>
      <c r="C72" t="inlineStr">
        <is>
          <t>-</t>
        </is>
      </c>
      <c r="D72" t="n">
        <v>23.61</v>
      </c>
      <c r="E72" t="n">
        <v>27.09</v>
      </c>
      <c r="F72" t="n">
        <v>27.57</v>
      </c>
      <c r="G72" t="n">
        <v>24.4</v>
      </c>
      <c r="H72" t="n">
        <v>24.89</v>
      </c>
      <c r="I72" t="n">
        <v>21.89</v>
      </c>
      <c r="J72" t="n">
        <v>19.98</v>
      </c>
      <c r="K72" t="n">
        <v>24.45</v>
      </c>
      <c r="L72" t="n">
        <v>29.04</v>
      </c>
      <c r="M72" t="n">
        <v>27.75</v>
      </c>
      <c r="N72" t="n">
        <v>-10.34</v>
      </c>
      <c r="O72" t="n">
        <v>9.720000000000001</v>
      </c>
      <c r="P72" t="n">
        <v>21.62</v>
      </c>
    </row>
    <row r="73">
      <c r="A73" s="5" t="inlineStr">
        <is>
          <t>Vermögensumsschlag in %</t>
        </is>
      </c>
      <c r="B73" s="5" t="inlineStr">
        <is>
          <t>Asset Turnover in %</t>
        </is>
      </c>
      <c r="C73" t="inlineStr">
        <is>
          <t>-</t>
        </is>
      </c>
      <c r="D73" t="n">
        <v>52.23</v>
      </c>
      <c r="E73" t="n">
        <v>54.35</v>
      </c>
      <c r="F73" t="n">
        <v>49.75</v>
      </c>
      <c r="G73" t="n">
        <v>39.49</v>
      </c>
      <c r="H73" t="n">
        <v>47.29</v>
      </c>
      <c r="I73" t="n">
        <v>47.98</v>
      </c>
      <c r="J73" t="n">
        <v>45.55</v>
      </c>
      <c r="K73" t="n">
        <v>63.85</v>
      </c>
      <c r="L73" t="n">
        <v>77.83</v>
      </c>
      <c r="M73" t="n">
        <v>72.94</v>
      </c>
      <c r="N73" t="n">
        <v>42.81</v>
      </c>
      <c r="O73" t="n">
        <v>74.98999999999999</v>
      </c>
      <c r="P73" t="n">
        <v>92.51000000000001</v>
      </c>
    </row>
    <row r="74">
      <c r="A74" s="5" t="inlineStr">
        <is>
          <t>Langfristige Vermögensquote in %</t>
        </is>
      </c>
      <c r="B74" s="5" t="inlineStr">
        <is>
          <t>Non-Current Assets Ratio in %</t>
        </is>
      </c>
      <c r="C74" t="inlineStr">
        <is>
          <t>-</t>
        </is>
      </c>
      <c r="D74" t="n">
        <v>46.39</v>
      </c>
      <c r="E74" t="n">
        <v>47.7</v>
      </c>
      <c r="F74" t="n">
        <v>50.5</v>
      </c>
      <c r="G74" t="n">
        <v>50.27</v>
      </c>
      <c r="H74" t="n">
        <v>42.02</v>
      </c>
      <c r="I74" t="n">
        <v>41.45</v>
      </c>
      <c r="J74" t="n">
        <v>38.98</v>
      </c>
      <c r="K74" t="n">
        <v>21.31</v>
      </c>
      <c r="L74" t="n">
        <v>21.4</v>
      </c>
      <c r="M74" t="n">
        <v>20</v>
      </c>
      <c r="N74" t="n">
        <v>26.25</v>
      </c>
      <c r="O74" t="n">
        <v>24.53</v>
      </c>
      <c r="P74" t="n">
        <v>18.37</v>
      </c>
    </row>
    <row r="75">
      <c r="A75" s="5" t="inlineStr">
        <is>
          <t>Gesamtkapitalrentabilität</t>
        </is>
      </c>
      <c r="B75" s="5" t="inlineStr">
        <is>
          <t>ROA Return on Assets in %</t>
        </is>
      </c>
      <c r="C75" t="inlineStr">
        <is>
          <t>-</t>
        </is>
      </c>
      <c r="D75" t="n">
        <v>11.45</v>
      </c>
      <c r="E75" t="n">
        <v>12.87</v>
      </c>
      <c r="F75" t="n">
        <v>11.65</v>
      </c>
      <c r="G75" t="n">
        <v>8.56</v>
      </c>
      <c r="H75" t="n">
        <v>10.43</v>
      </c>
      <c r="I75" t="n">
        <v>9.81</v>
      </c>
      <c r="J75" t="n">
        <v>8.82</v>
      </c>
      <c r="K75" t="n">
        <v>15.46</v>
      </c>
      <c r="L75" t="n">
        <v>20.2</v>
      </c>
      <c r="M75" t="n">
        <v>16.54</v>
      </c>
      <c r="N75" t="n">
        <v>-4.05</v>
      </c>
      <c r="O75" t="n">
        <v>8.18</v>
      </c>
      <c r="P75" t="n">
        <v>16.47</v>
      </c>
    </row>
    <row r="76">
      <c r="A76" s="5" t="inlineStr">
        <is>
          <t>Ertrag des eingesetzten Kapitals</t>
        </is>
      </c>
      <c r="B76" s="5" t="inlineStr">
        <is>
          <t>ROCE Return on Cap. Empl. in %</t>
        </is>
      </c>
      <c r="C76" t="inlineStr">
        <is>
          <t>-</t>
        </is>
      </c>
      <c r="D76" t="n">
        <v>15.56</v>
      </c>
      <c r="E76" t="n">
        <v>18.14</v>
      </c>
      <c r="F76" t="n">
        <v>16.8</v>
      </c>
      <c r="G76" t="n">
        <v>11.91</v>
      </c>
      <c r="H76" t="n">
        <v>15.36</v>
      </c>
      <c r="I76" t="n">
        <v>13.76</v>
      </c>
      <c r="J76" t="n">
        <v>12.12</v>
      </c>
      <c r="K76" t="n">
        <v>21.73</v>
      </c>
      <c r="L76" t="n">
        <v>32.64</v>
      </c>
      <c r="M76" t="n">
        <v>31.09</v>
      </c>
      <c r="N76" t="n">
        <v>-6.15</v>
      </c>
      <c r="O76" t="n">
        <v>9.789999999999999</v>
      </c>
      <c r="P76" t="n">
        <v>29.67</v>
      </c>
    </row>
    <row r="77">
      <c r="A77" s="5" t="inlineStr">
        <is>
          <t>Eigenkapital zu Anlagevermögen</t>
        </is>
      </c>
      <c r="B77" s="5" t="inlineStr">
        <is>
          <t>Equity to Fixed Assets in %</t>
        </is>
      </c>
      <c r="C77" t="inlineStr">
        <is>
          <t>-</t>
        </is>
      </c>
      <c r="D77" t="n">
        <v>119.94</v>
      </c>
      <c r="E77" t="n">
        <v>121.18</v>
      </c>
      <c r="F77" t="n">
        <v>116.18</v>
      </c>
      <c r="G77" t="n">
        <v>113.54</v>
      </c>
      <c r="H77" t="n">
        <v>150.15</v>
      </c>
      <c r="I77" t="n">
        <v>148.54</v>
      </c>
      <c r="J77" t="n">
        <v>154.23</v>
      </c>
      <c r="K77" t="n">
        <v>257.57</v>
      </c>
      <c r="L77" t="n">
        <v>221.62</v>
      </c>
      <c r="M77" t="n">
        <v>224.43</v>
      </c>
      <c r="N77" t="n">
        <v>181.38</v>
      </c>
      <c r="O77" t="n">
        <v>205.86</v>
      </c>
      <c r="P77" t="n">
        <v>252.67</v>
      </c>
    </row>
    <row r="78">
      <c r="A78" s="5" t="inlineStr">
        <is>
          <t>Liquidität Dritten Grades</t>
        </is>
      </c>
      <c r="B78" s="5" t="inlineStr">
        <is>
          <t>Current Ratio in %</t>
        </is>
      </c>
      <c r="C78" t="inlineStr">
        <is>
          <t>-</t>
        </is>
      </c>
      <c r="D78" t="n">
        <v>258.44</v>
      </c>
      <c r="E78" t="n">
        <v>277.72</v>
      </c>
      <c r="F78" t="n">
        <v>269.51</v>
      </c>
      <c r="G78" t="n">
        <v>260.8</v>
      </c>
      <c r="H78" t="n">
        <v>248.08</v>
      </c>
      <c r="I78" t="n">
        <v>247.35</v>
      </c>
      <c r="J78" t="n">
        <v>244.89</v>
      </c>
      <c r="K78" t="n">
        <v>279.58</v>
      </c>
      <c r="L78" t="n">
        <v>255.58</v>
      </c>
      <c r="M78" t="n">
        <v>229.36</v>
      </c>
      <c r="N78" t="n">
        <v>263.31</v>
      </c>
      <c r="O78" t="n">
        <v>294.94</v>
      </c>
      <c r="P78" t="n">
        <v>250.57</v>
      </c>
    </row>
    <row r="79">
      <c r="A79" s="5" t="inlineStr">
        <is>
          <t>Operativer Cashflow</t>
        </is>
      </c>
      <c r="B79" s="5" t="inlineStr">
        <is>
          <t>Operating Cashflow in M</t>
        </is>
      </c>
      <c r="C79" t="inlineStr">
        <is>
          <t>-</t>
        </is>
      </c>
      <c r="D79" t="n">
        <v>14185.3799</v>
      </c>
      <c r="E79" t="n">
        <v>8982.063</v>
      </c>
      <c r="F79" t="n">
        <v>14706.4899</v>
      </c>
      <c r="G79" t="n">
        <v>11770.662</v>
      </c>
      <c r="H79" t="n">
        <v>7636.356</v>
      </c>
      <c r="I79" t="n">
        <v>16359.291</v>
      </c>
      <c r="J79" t="n">
        <v>12548.014</v>
      </c>
      <c r="K79" t="n">
        <v>11312.016</v>
      </c>
      <c r="L79" t="n">
        <v>3487.491</v>
      </c>
      <c r="M79" t="n">
        <v>7609.938</v>
      </c>
      <c r="N79" t="n">
        <v>59919.184</v>
      </c>
      <c r="O79" t="n">
        <v>11014.229</v>
      </c>
      <c r="P79" t="n">
        <v>7614.288</v>
      </c>
    </row>
    <row r="80">
      <c r="A80" s="5" t="inlineStr">
        <is>
          <t>Aktienrückkauf</t>
        </is>
      </c>
      <c r="B80" s="5" t="inlineStr">
        <is>
          <t>Share Buyback in M</t>
        </is>
      </c>
      <c r="C80" t="n">
        <v>0</v>
      </c>
      <c r="D80" t="n">
        <v>1.29000000000002</v>
      </c>
      <c r="E80" t="n">
        <v>6.289999999999964</v>
      </c>
      <c r="F80" t="n">
        <v>2.509999999999991</v>
      </c>
      <c r="G80" t="n">
        <v>3</v>
      </c>
      <c r="H80" t="n">
        <v>0</v>
      </c>
      <c r="I80" t="n">
        <v>8</v>
      </c>
      <c r="J80" t="n">
        <v>-33.69999999999999</v>
      </c>
      <c r="K80" t="n">
        <v>6.5</v>
      </c>
      <c r="L80" t="n">
        <v>22.90000000000003</v>
      </c>
      <c r="M80" t="n">
        <v>-3</v>
      </c>
      <c r="N80" t="n">
        <v>-1.5</v>
      </c>
      <c r="O80" t="n">
        <v>3.5</v>
      </c>
      <c r="P80" t="n">
        <v>0</v>
      </c>
    </row>
    <row r="81">
      <c r="A81" s="5" t="inlineStr">
        <is>
          <t>Umsatzwachstum 1J in %</t>
        </is>
      </c>
      <c r="B81" s="5" t="inlineStr">
        <is>
          <t>Revenue Growth 1Y in %</t>
        </is>
      </c>
      <c r="C81" t="inlineStr">
        <is>
          <t>-</t>
        </is>
      </c>
      <c r="D81" t="n">
        <v>8</v>
      </c>
      <c r="E81" t="n">
        <v>20.89</v>
      </c>
      <c r="F81" t="n">
        <v>33.23</v>
      </c>
      <c r="G81" t="n">
        <v>8.08</v>
      </c>
      <c r="H81" t="n">
        <v>7.36</v>
      </c>
      <c r="I81" t="n">
        <v>11.65</v>
      </c>
      <c r="J81" t="n">
        <v>10.84</v>
      </c>
      <c r="K81" t="n">
        <v>-16.26</v>
      </c>
      <c r="L81" t="n">
        <v>25.35</v>
      </c>
      <c r="M81" t="n">
        <v>182.46</v>
      </c>
      <c r="N81" t="n">
        <v>-45.97</v>
      </c>
      <c r="O81" t="n">
        <v>-21.6</v>
      </c>
      <c r="P81" t="inlineStr">
        <is>
          <t>-</t>
        </is>
      </c>
    </row>
    <row r="82">
      <c r="A82" s="5" t="inlineStr">
        <is>
          <t>Umsatzwachstum 3J in %</t>
        </is>
      </c>
      <c r="B82" s="5" t="inlineStr">
        <is>
          <t>Revenue Growth 3Y in %</t>
        </is>
      </c>
      <c r="C82" t="inlineStr">
        <is>
          <t>-</t>
        </is>
      </c>
      <c r="D82" t="n">
        <v>20.71</v>
      </c>
      <c r="E82" t="n">
        <v>20.73</v>
      </c>
      <c r="F82" t="n">
        <v>16.22</v>
      </c>
      <c r="G82" t="n">
        <v>9.029999999999999</v>
      </c>
      <c r="H82" t="n">
        <v>9.949999999999999</v>
      </c>
      <c r="I82" t="n">
        <v>2.08</v>
      </c>
      <c r="J82" t="n">
        <v>6.64</v>
      </c>
      <c r="K82" t="n">
        <v>63.85</v>
      </c>
      <c r="L82" t="n">
        <v>53.95</v>
      </c>
      <c r="M82" t="n">
        <v>38.3</v>
      </c>
      <c r="N82" t="n">
        <v>-22.52</v>
      </c>
      <c r="O82" t="inlineStr">
        <is>
          <t>-</t>
        </is>
      </c>
      <c r="P82" t="inlineStr">
        <is>
          <t>-</t>
        </is>
      </c>
    </row>
    <row r="83">
      <c r="A83" s="5" t="inlineStr">
        <is>
          <t>Umsatzwachstum 5J in %</t>
        </is>
      </c>
      <c r="B83" s="5" t="inlineStr">
        <is>
          <t>Revenue Growth 5Y in %</t>
        </is>
      </c>
      <c r="C83" t="inlineStr">
        <is>
          <t>-</t>
        </is>
      </c>
      <c r="D83" t="n">
        <v>15.51</v>
      </c>
      <c r="E83" t="n">
        <v>16.24</v>
      </c>
      <c r="F83" t="n">
        <v>14.23</v>
      </c>
      <c r="G83" t="n">
        <v>4.33</v>
      </c>
      <c r="H83" t="n">
        <v>7.79</v>
      </c>
      <c r="I83" t="n">
        <v>42.81</v>
      </c>
      <c r="J83" t="n">
        <v>31.28</v>
      </c>
      <c r="K83" t="n">
        <v>24.8</v>
      </c>
      <c r="L83" t="n">
        <v>28.05</v>
      </c>
      <c r="M83" t="inlineStr">
        <is>
          <t>-</t>
        </is>
      </c>
      <c r="N83" t="inlineStr">
        <is>
          <t>-</t>
        </is>
      </c>
      <c r="O83" t="inlineStr">
        <is>
          <t>-</t>
        </is>
      </c>
      <c r="P83" t="inlineStr">
        <is>
          <t>-</t>
        </is>
      </c>
    </row>
    <row r="84">
      <c r="A84" s="5" t="inlineStr">
        <is>
          <t>Umsatzwachstum 10J in %</t>
        </is>
      </c>
      <c r="B84" s="5" t="inlineStr">
        <is>
          <t>Revenue Growth 10Y in %</t>
        </is>
      </c>
      <c r="C84" t="inlineStr">
        <is>
          <t>-</t>
        </is>
      </c>
      <c r="D84" t="n">
        <v>29.16</v>
      </c>
      <c r="E84" t="n">
        <v>23.76</v>
      </c>
      <c r="F84" t="n">
        <v>19.51</v>
      </c>
      <c r="G84" t="n">
        <v>16.19</v>
      </c>
      <c r="H84" t="inlineStr">
        <is>
          <t>-</t>
        </is>
      </c>
      <c r="I84" t="inlineStr">
        <is>
          <t>-</t>
        </is>
      </c>
      <c r="J84" t="inlineStr">
        <is>
          <t>-</t>
        </is>
      </c>
      <c r="K84" t="inlineStr">
        <is>
          <t>-</t>
        </is>
      </c>
      <c r="L84" t="inlineStr">
        <is>
          <t>-</t>
        </is>
      </c>
      <c r="M84" t="inlineStr">
        <is>
          <t>-</t>
        </is>
      </c>
      <c r="N84" t="inlineStr">
        <is>
          <t>-</t>
        </is>
      </c>
      <c r="O84" t="inlineStr">
        <is>
          <t>-</t>
        </is>
      </c>
      <c r="P84" t="inlineStr">
        <is>
          <t>-</t>
        </is>
      </c>
    </row>
    <row r="85">
      <c r="A85" s="5" t="inlineStr">
        <is>
          <t>Gewinnwachstum 1J in %</t>
        </is>
      </c>
      <c r="B85" s="5" t="inlineStr">
        <is>
          <t>Earnings Growth 1Y in %</t>
        </is>
      </c>
      <c r="C85" t="inlineStr">
        <is>
          <t>-</t>
        </is>
      </c>
      <c r="D85" t="inlineStr">
        <is>
          <t>-</t>
        </is>
      </c>
      <c r="E85" t="n">
        <v>22.32</v>
      </c>
      <c r="F85" t="n">
        <v>43.95</v>
      </c>
      <c r="G85" t="n">
        <v>6.13</v>
      </c>
      <c r="H85" t="n">
        <v>15.87</v>
      </c>
      <c r="I85" t="n">
        <v>17.81</v>
      </c>
      <c r="J85" t="n">
        <v>-11.34</v>
      </c>
      <c r="K85" t="n">
        <v>-21.88</v>
      </c>
      <c r="L85" t="n">
        <v>43.54</v>
      </c>
      <c r="M85" t="n">
        <v>-777.27</v>
      </c>
      <c r="N85" t="n">
        <v>-146.81</v>
      </c>
      <c r="O85" t="n">
        <v>-51.95</v>
      </c>
      <c r="P85" t="inlineStr">
        <is>
          <t>-</t>
        </is>
      </c>
    </row>
    <row r="86">
      <c r="A86" s="5" t="inlineStr">
        <is>
          <t>Gewinnwachstum 3J in %</t>
        </is>
      </c>
      <c r="B86" s="5" t="inlineStr">
        <is>
          <t>Earnings Growth 3Y in %</t>
        </is>
      </c>
      <c r="C86" t="inlineStr">
        <is>
          <t>-</t>
        </is>
      </c>
      <c r="D86" t="n">
        <v>22.09</v>
      </c>
      <c r="E86" t="n">
        <v>24.13</v>
      </c>
      <c r="F86" t="n">
        <v>21.98</v>
      </c>
      <c r="G86" t="n">
        <v>13.27</v>
      </c>
      <c r="H86" t="n">
        <v>7.45</v>
      </c>
      <c r="I86" t="n">
        <v>-5.14</v>
      </c>
      <c r="J86" t="n">
        <v>3.44</v>
      </c>
      <c r="K86" t="n">
        <v>-251.87</v>
      </c>
      <c r="L86" t="n">
        <v>-293.51</v>
      </c>
      <c r="M86" t="n">
        <v>-325.34</v>
      </c>
      <c r="N86" t="n">
        <v>-66.25</v>
      </c>
      <c r="O86" t="inlineStr">
        <is>
          <t>-</t>
        </is>
      </c>
      <c r="P86" t="inlineStr">
        <is>
          <t>-</t>
        </is>
      </c>
    </row>
    <row r="87">
      <c r="A87" s="5" t="inlineStr">
        <is>
          <t>Gewinnwachstum 5J in %</t>
        </is>
      </c>
      <c r="B87" s="5" t="inlineStr">
        <is>
          <t>Earnings Growth 5Y in %</t>
        </is>
      </c>
      <c r="C87" t="inlineStr">
        <is>
          <t>-</t>
        </is>
      </c>
      <c r="D87" t="n">
        <v>17.65</v>
      </c>
      <c r="E87" t="n">
        <v>21.22</v>
      </c>
      <c r="F87" t="n">
        <v>14.48</v>
      </c>
      <c r="G87" t="n">
        <v>1.32</v>
      </c>
      <c r="H87" t="n">
        <v>8.800000000000001</v>
      </c>
      <c r="I87" t="n">
        <v>-149.83</v>
      </c>
      <c r="J87" t="n">
        <v>-182.75</v>
      </c>
      <c r="K87" t="n">
        <v>-190.87</v>
      </c>
      <c r="L87" t="n">
        <v>-186.5</v>
      </c>
      <c r="M87" t="inlineStr">
        <is>
          <t>-</t>
        </is>
      </c>
      <c r="N87" t="inlineStr">
        <is>
          <t>-</t>
        </is>
      </c>
      <c r="O87" t="inlineStr">
        <is>
          <t>-</t>
        </is>
      </c>
      <c r="P87" t="inlineStr">
        <is>
          <t>-</t>
        </is>
      </c>
    </row>
    <row r="88">
      <c r="A88" s="5" t="inlineStr">
        <is>
          <t>Gewinnwachstum 10J in %</t>
        </is>
      </c>
      <c r="B88" s="5" t="inlineStr">
        <is>
          <t>Earnings Growth 10Y in %</t>
        </is>
      </c>
      <c r="C88" t="inlineStr">
        <is>
          <t>-</t>
        </is>
      </c>
      <c r="D88" t="n">
        <v>-66.09</v>
      </c>
      <c r="E88" t="n">
        <v>-80.77</v>
      </c>
      <c r="F88" t="n">
        <v>-88.2</v>
      </c>
      <c r="G88" t="n">
        <v>-92.59</v>
      </c>
      <c r="H88" t="inlineStr">
        <is>
          <t>-</t>
        </is>
      </c>
      <c r="I88" t="inlineStr">
        <is>
          <t>-</t>
        </is>
      </c>
      <c r="J88" t="inlineStr">
        <is>
          <t>-</t>
        </is>
      </c>
      <c r="K88" t="inlineStr">
        <is>
          <t>-</t>
        </is>
      </c>
      <c r="L88" t="inlineStr">
        <is>
          <t>-</t>
        </is>
      </c>
      <c r="M88" t="inlineStr">
        <is>
          <t>-</t>
        </is>
      </c>
      <c r="N88" t="inlineStr">
        <is>
          <t>-</t>
        </is>
      </c>
      <c r="O88" t="inlineStr">
        <is>
          <t>-</t>
        </is>
      </c>
      <c r="P88" t="inlineStr">
        <is>
          <t>-</t>
        </is>
      </c>
    </row>
    <row r="89">
      <c r="A89" s="5" t="inlineStr">
        <is>
          <t>PEG Ratio</t>
        </is>
      </c>
      <c r="B89" s="5" t="inlineStr">
        <is>
          <t>KGW Kurs/Gewinn/Wachstum</t>
        </is>
      </c>
      <c r="C89" t="inlineStr">
        <is>
          <t>-</t>
        </is>
      </c>
      <c r="D89" t="n">
        <v>2.42</v>
      </c>
      <c r="E89" t="n">
        <v>1.2</v>
      </c>
      <c r="F89" t="n">
        <v>2.08</v>
      </c>
      <c r="G89" t="n">
        <v>23.26</v>
      </c>
      <c r="H89" t="n">
        <v>2.91</v>
      </c>
      <c r="I89" t="n">
        <v>-0.22</v>
      </c>
      <c r="J89" t="n">
        <v>-0.16</v>
      </c>
      <c r="K89" t="n">
        <v>-0.09</v>
      </c>
      <c r="L89" t="n">
        <v>-0.07000000000000001</v>
      </c>
      <c r="M89" t="inlineStr">
        <is>
          <t>-</t>
        </is>
      </c>
      <c r="N89" t="inlineStr">
        <is>
          <t>-</t>
        </is>
      </c>
      <c r="O89" t="inlineStr">
        <is>
          <t>-</t>
        </is>
      </c>
      <c r="P89" t="inlineStr">
        <is>
          <t>-</t>
        </is>
      </c>
    </row>
    <row r="90">
      <c r="A90" s="5" t="inlineStr">
        <is>
          <t>EBIT-Wachstum 1J in %</t>
        </is>
      </c>
      <c r="B90" s="5" t="inlineStr">
        <is>
          <t>EBIT Growth 1Y in %</t>
        </is>
      </c>
      <c r="C90" t="inlineStr">
        <is>
          <t>-</t>
        </is>
      </c>
      <c r="D90" t="n">
        <v>-5.87</v>
      </c>
      <c r="E90" t="n">
        <v>18.79</v>
      </c>
      <c r="F90" t="n">
        <v>50.54</v>
      </c>
      <c r="G90" t="n">
        <v>5.94</v>
      </c>
      <c r="H90" t="n">
        <v>22.07</v>
      </c>
      <c r="I90" t="n">
        <v>22.33</v>
      </c>
      <c r="J90" t="n">
        <v>-9.42</v>
      </c>
      <c r="K90" t="n">
        <v>-29.49</v>
      </c>
      <c r="L90" t="n">
        <v>31.18</v>
      </c>
      <c r="M90" t="n">
        <v>-858.1799999999999</v>
      </c>
      <c r="N90" t="n">
        <v>-157.49</v>
      </c>
      <c r="O90" t="n">
        <v>-64.77</v>
      </c>
      <c r="P90" t="inlineStr">
        <is>
          <t>-</t>
        </is>
      </c>
    </row>
    <row r="91">
      <c r="A91" s="5" t="inlineStr">
        <is>
          <t>EBIT-Wachstum 3J in %</t>
        </is>
      </c>
      <c r="B91" s="5" t="inlineStr">
        <is>
          <t>EBIT Growth 3Y in %</t>
        </is>
      </c>
      <c r="C91" t="inlineStr">
        <is>
          <t>-</t>
        </is>
      </c>
      <c r="D91" t="n">
        <v>21.15</v>
      </c>
      <c r="E91" t="n">
        <v>25.09</v>
      </c>
      <c r="F91" t="n">
        <v>26.18</v>
      </c>
      <c r="G91" t="n">
        <v>16.78</v>
      </c>
      <c r="H91" t="n">
        <v>11.66</v>
      </c>
      <c r="I91" t="n">
        <v>-5.53</v>
      </c>
      <c r="J91" t="n">
        <v>-2.58</v>
      </c>
      <c r="K91" t="n">
        <v>-285.5</v>
      </c>
      <c r="L91" t="n">
        <v>-328.16</v>
      </c>
      <c r="M91" t="n">
        <v>-360.15</v>
      </c>
      <c r="N91" t="n">
        <v>-74.09</v>
      </c>
      <c r="O91" t="inlineStr">
        <is>
          <t>-</t>
        </is>
      </c>
      <c r="P91" t="inlineStr">
        <is>
          <t>-</t>
        </is>
      </c>
    </row>
    <row r="92">
      <c r="A92" s="5" t="inlineStr">
        <is>
          <t>EBIT-Wachstum 5J in %</t>
        </is>
      </c>
      <c r="B92" s="5" t="inlineStr">
        <is>
          <t>EBIT Growth 5Y in %</t>
        </is>
      </c>
      <c r="C92" t="inlineStr">
        <is>
          <t>-</t>
        </is>
      </c>
      <c r="D92" t="n">
        <v>18.29</v>
      </c>
      <c r="E92" t="n">
        <v>23.93</v>
      </c>
      <c r="F92" t="n">
        <v>18.29</v>
      </c>
      <c r="G92" t="n">
        <v>2.29</v>
      </c>
      <c r="H92" t="n">
        <v>7.33</v>
      </c>
      <c r="I92" t="n">
        <v>-168.72</v>
      </c>
      <c r="J92" t="n">
        <v>-204.68</v>
      </c>
      <c r="K92" t="n">
        <v>-215.75</v>
      </c>
      <c r="L92" t="n">
        <v>-209.85</v>
      </c>
      <c r="M92" t="inlineStr">
        <is>
          <t>-</t>
        </is>
      </c>
      <c r="N92" t="inlineStr">
        <is>
          <t>-</t>
        </is>
      </c>
      <c r="O92" t="inlineStr">
        <is>
          <t>-</t>
        </is>
      </c>
      <c r="P92" t="inlineStr">
        <is>
          <t>-</t>
        </is>
      </c>
    </row>
    <row r="93">
      <c r="A93" s="5" t="inlineStr">
        <is>
          <t>EBIT-Wachstum 10J in %</t>
        </is>
      </c>
      <c r="B93" s="5" t="inlineStr">
        <is>
          <t>EBIT Growth 10Y in %</t>
        </is>
      </c>
      <c r="C93" t="inlineStr">
        <is>
          <t>-</t>
        </is>
      </c>
      <c r="D93" t="n">
        <v>-75.20999999999999</v>
      </c>
      <c r="E93" t="n">
        <v>-90.37</v>
      </c>
      <c r="F93" t="n">
        <v>-98.73</v>
      </c>
      <c r="G93" t="n">
        <v>-103.78</v>
      </c>
      <c r="H93" t="inlineStr">
        <is>
          <t>-</t>
        </is>
      </c>
      <c r="I93" t="inlineStr">
        <is>
          <t>-</t>
        </is>
      </c>
      <c r="J93" t="inlineStr">
        <is>
          <t>-</t>
        </is>
      </c>
      <c r="K93" t="inlineStr">
        <is>
          <t>-</t>
        </is>
      </c>
      <c r="L93" t="inlineStr">
        <is>
          <t>-</t>
        </is>
      </c>
      <c r="M93" t="inlineStr">
        <is>
          <t>-</t>
        </is>
      </c>
      <c r="N93" t="inlineStr">
        <is>
          <t>-</t>
        </is>
      </c>
      <c r="O93" t="inlineStr">
        <is>
          <t>-</t>
        </is>
      </c>
      <c r="P93" t="inlineStr">
        <is>
          <t>-</t>
        </is>
      </c>
    </row>
    <row r="94">
      <c r="A94" s="5" t="inlineStr">
        <is>
          <t>Op.Cashflow Wachstum 1J in %</t>
        </is>
      </c>
      <c r="B94" s="5" t="inlineStr">
        <is>
          <t>Op.Cashflow Wachstum 1Y in %</t>
        </is>
      </c>
      <c r="C94" t="inlineStr">
        <is>
          <t>-</t>
        </is>
      </c>
      <c r="D94" t="n">
        <v>58.42</v>
      </c>
      <c r="E94" t="n">
        <v>-38.01</v>
      </c>
      <c r="F94" t="n">
        <v>25.68</v>
      </c>
      <c r="G94" t="n">
        <v>55.22</v>
      </c>
      <c r="H94" t="n">
        <v>-53.32</v>
      </c>
      <c r="I94" t="n">
        <v>32.78</v>
      </c>
      <c r="J94" t="n">
        <v>2.45</v>
      </c>
      <c r="K94" t="n">
        <v>229.54</v>
      </c>
      <c r="L94" t="n">
        <v>-51.64</v>
      </c>
      <c r="M94" t="n">
        <v>-87.39</v>
      </c>
      <c r="N94" t="n">
        <v>442.13</v>
      </c>
      <c r="O94" t="n">
        <v>45.82</v>
      </c>
      <c r="P94" t="inlineStr">
        <is>
          <t>-</t>
        </is>
      </c>
    </row>
    <row r="95">
      <c r="A95" s="5" t="inlineStr">
        <is>
          <t>Op.Cashflow Wachstum 3J in %</t>
        </is>
      </c>
      <c r="B95" s="5" t="inlineStr">
        <is>
          <t>Op.Cashflow Wachstum 3Y in %</t>
        </is>
      </c>
      <c r="C95" t="inlineStr">
        <is>
          <t>-</t>
        </is>
      </c>
      <c r="D95" t="n">
        <v>15.36</v>
      </c>
      <c r="E95" t="n">
        <v>14.3</v>
      </c>
      <c r="F95" t="n">
        <v>9.19</v>
      </c>
      <c r="G95" t="n">
        <v>11.56</v>
      </c>
      <c r="H95" t="n">
        <v>-6.03</v>
      </c>
      <c r="I95" t="n">
        <v>88.26000000000001</v>
      </c>
      <c r="J95" t="n">
        <v>60.12</v>
      </c>
      <c r="K95" t="n">
        <v>30.17</v>
      </c>
      <c r="L95" t="n">
        <v>101.03</v>
      </c>
      <c r="M95" t="n">
        <v>133.52</v>
      </c>
      <c r="N95" t="n">
        <v>162.65</v>
      </c>
      <c r="O95" t="inlineStr">
        <is>
          <t>-</t>
        </is>
      </c>
      <c r="P95" t="inlineStr">
        <is>
          <t>-</t>
        </is>
      </c>
    </row>
    <row r="96">
      <c r="A96" s="5" t="inlineStr">
        <is>
          <t>Op.Cashflow Wachstum 5J in %</t>
        </is>
      </c>
      <c r="B96" s="5" t="inlineStr">
        <is>
          <t>Op.Cashflow Wachstum 5Y in %</t>
        </is>
      </c>
      <c r="C96" t="inlineStr">
        <is>
          <t>-</t>
        </is>
      </c>
      <c r="D96" t="n">
        <v>9.6</v>
      </c>
      <c r="E96" t="n">
        <v>4.47</v>
      </c>
      <c r="F96" t="n">
        <v>12.56</v>
      </c>
      <c r="G96" t="n">
        <v>53.33</v>
      </c>
      <c r="H96" t="n">
        <v>31.96</v>
      </c>
      <c r="I96" t="n">
        <v>25.15</v>
      </c>
      <c r="J96" t="n">
        <v>107.02</v>
      </c>
      <c r="K96" t="n">
        <v>115.69</v>
      </c>
      <c r="L96" t="n">
        <v>69.78</v>
      </c>
      <c r="M96" t="inlineStr">
        <is>
          <t>-</t>
        </is>
      </c>
      <c r="N96" t="inlineStr">
        <is>
          <t>-</t>
        </is>
      </c>
      <c r="O96" t="inlineStr">
        <is>
          <t>-</t>
        </is>
      </c>
      <c r="P96" t="inlineStr">
        <is>
          <t>-</t>
        </is>
      </c>
    </row>
    <row r="97">
      <c r="A97" s="5" t="inlineStr">
        <is>
          <t>Op.Cashflow Wachstum 10J in %</t>
        </is>
      </c>
      <c r="B97" s="5" t="inlineStr">
        <is>
          <t>Op.Cashflow Wachstum 10Y in %</t>
        </is>
      </c>
      <c r="C97" t="inlineStr">
        <is>
          <t>-</t>
        </is>
      </c>
      <c r="D97" t="n">
        <v>17.37</v>
      </c>
      <c r="E97" t="n">
        <v>55.74</v>
      </c>
      <c r="F97" t="n">
        <v>64.13</v>
      </c>
      <c r="G97" t="n">
        <v>61.56</v>
      </c>
      <c r="H97" t="inlineStr">
        <is>
          <t>-</t>
        </is>
      </c>
      <c r="I97" t="inlineStr">
        <is>
          <t>-</t>
        </is>
      </c>
      <c r="J97" t="inlineStr">
        <is>
          <t>-</t>
        </is>
      </c>
      <c r="K97" t="inlineStr">
        <is>
          <t>-</t>
        </is>
      </c>
      <c r="L97" t="inlineStr">
        <is>
          <t>-</t>
        </is>
      </c>
      <c r="M97" t="inlineStr">
        <is>
          <t>-</t>
        </is>
      </c>
      <c r="N97" t="inlineStr">
        <is>
          <t>-</t>
        </is>
      </c>
      <c r="O97" t="inlineStr">
        <is>
          <t>-</t>
        </is>
      </c>
      <c r="P97" t="inlineStr">
        <is>
          <t>-</t>
        </is>
      </c>
    </row>
    <row r="98">
      <c r="A98" s="5" t="inlineStr">
        <is>
          <t>Working Capital in Mio</t>
        </is>
      </c>
      <c r="B98" s="5" t="inlineStr">
        <is>
          <t>Working Capital in M</t>
        </is>
      </c>
      <c r="C98" t="inlineStr">
        <is>
          <t>-</t>
        </is>
      </c>
      <c r="D98" t="n">
        <v>7437</v>
      </c>
      <c r="E98" t="n">
        <v>6740</v>
      </c>
      <c r="F98" t="n">
        <v>5665</v>
      </c>
      <c r="G98" t="n">
        <v>5277</v>
      </c>
      <c r="H98" t="n">
        <v>4600</v>
      </c>
      <c r="I98" t="n">
        <v>4257</v>
      </c>
      <c r="J98" t="n">
        <v>4157</v>
      </c>
      <c r="K98" t="n">
        <v>3746</v>
      </c>
      <c r="L98" t="n">
        <v>3474</v>
      </c>
      <c r="M98" t="n">
        <v>2789</v>
      </c>
      <c r="N98" t="n">
        <v>1705</v>
      </c>
      <c r="O98" t="n">
        <v>1965</v>
      </c>
      <c r="P98" t="n">
        <v>1998</v>
      </c>
      <c r="Q98" t="n">
        <v>1998</v>
      </c>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2020-05-28T10:27:18Z</dcterms:created>
  <dcterms:modified xsi:type="dcterms:W3CDTF">2020-05-28T10:27:18Z</dcterms:modified>
</cp:coreProperties>
</file>