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CCOR" sheetId="2" state="visible" r:id="rId2"/>
    <sheet name="AIR LIQUIDE" sheetId="3" state="visible" r:id="rId3"/>
    <sheet name="AIRBUS" sheetId="4" state="visible" r:id="rId4"/>
    <sheet name="ARCELORMITTAL" sheetId="5" state="visible" r:id="rId5"/>
    <sheet name="ATOS" sheetId="6" state="visible" r:id="rId6"/>
    <sheet name="AXA" sheetId="7" state="visible" r:id="rId7"/>
    <sheet name="BNP PARIBAS" sheetId="8" state="visible" r:id="rId8"/>
    <sheet name="BOUYGUES" sheetId="9" state="visible" r:id="rId9"/>
    <sheet name="CAPGEMINI" sheetId="10" state="visible" r:id="rId10"/>
    <sheet name="CARREFOUR" sheetId="11" state="visible" r:id="rId11"/>
    <sheet name="CREDIT AGRICOLE" sheetId="12" state="visible" r:id="rId12"/>
    <sheet name="DANONE" sheetId="13" state="visible" r:id="rId13"/>
    <sheet name="DASSAULT SYSTÈMES" sheetId="14" state="visible" r:id="rId14"/>
    <sheet name="ENGIE" sheetId="15" state="visible" r:id="rId15"/>
    <sheet name="ESSILORLUXOTTICA" sheetId="16" state="visible" r:id="rId16"/>
    <sheet name="HERMES" sheetId="17" state="visible" r:id="rId17"/>
    <sheet name="KERING" sheetId="18" state="visible" r:id="rId18"/>
    <sheet name="L'ORÉAL" sheetId="19" state="visible" r:id="rId19"/>
    <sheet name="LEGRAND" sheetId="20" state="visible" r:id="rId20"/>
    <sheet name="LVMH - MOET HENNESSY LOUIS VUITTON" sheetId="21" state="visible" r:id="rId21"/>
    <sheet name="MICHELIN" sheetId="22" state="visible" r:id="rId22"/>
    <sheet name="ORANGE" sheetId="23" state="visible" r:id="rId23"/>
    <sheet name="PERNOD-RICARD" sheetId="24" state="visible" r:id="rId24"/>
    <sheet name="PEUGEOT" sheetId="25" state="visible" r:id="rId25"/>
    <sheet name="PUBLICIS GROUPE" sheetId="26" state="visible" r:id="rId26"/>
    <sheet name="RENAULT" sheetId="27" state="visible" r:id="rId27"/>
    <sheet name="SAFRAN" sheetId="28" state="visible" r:id="rId28"/>
    <sheet name="SAINT GOBAIN" sheetId="29" state="visible" r:id="rId29"/>
    <sheet name="SANOFI S.A." sheetId="30" state="visible" r:id="rId30"/>
    <sheet name="SCHNEIDER ELECTRIC" sheetId="31" state="visible" r:id="rId31"/>
    <sheet name="SOCIÉTÉ GÉNÉRALE" sheetId="32" state="visible" r:id="rId32"/>
    <sheet name="SODEXO" sheetId="33" state="visible" r:id="rId33"/>
    <sheet name="STMICROELECTRONICS" sheetId="34" state="visible" r:id="rId34"/>
    <sheet name="THALES" sheetId="35" state="visible" r:id="rId35"/>
    <sheet name="TOTAL" sheetId="36" state="visible" r:id="rId36"/>
    <sheet name="UNIBAIL-RODAMCO-WESTFIELD" sheetId="37" state="visible" r:id="rId37"/>
    <sheet name="VEOLIA ENVIRONNEMENT" sheetId="38" state="visible" r:id="rId38"/>
    <sheet name="VINCI" sheetId="39" state="visible" r:id="rId39"/>
    <sheet name="VIVENDI" sheetId="40" state="visible" r:id="rId40"/>
    <sheet name="WORLDLINE SA" sheetId="41" state="visible" r:id="rId4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styles.xml" Type="http://schemas.openxmlformats.org/officeDocument/2006/relationships/styles" /><Relationship Id="rId4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9"/>
  </cols>
  <sheetData>
    <row r="1">
      <c r="A1" s="1" t="inlineStr">
        <is>
          <t>INDEX</t>
        </is>
      </c>
    </row>
    <row r="2">
      <c r="A2" s="3" t="n"/>
    </row>
    <row r="3">
      <c r="A3" s="5">
        <f>HYPERLINK("cac40_Stock_Data_EUR.xlsx#'ACCOR'!A1", "ACCOR")</f>
        <v/>
      </c>
    </row>
    <row r="4">
      <c r="A4" s="5">
        <f>HYPERLINK("cac40_Stock_Data_EUR.xlsx#'AIR LIQUIDE'!A1", "AIR LIQUIDE")</f>
        <v/>
      </c>
    </row>
    <row r="5">
      <c r="A5" s="5">
        <f>HYPERLINK("cac40_Stock_Data_EUR.xlsx#'AIRBUS'!A1", "AIRBUS")</f>
        <v/>
      </c>
    </row>
    <row r="6">
      <c r="A6" s="5">
        <f>HYPERLINK("cac40_Stock_Data_EUR.xlsx#'ARCELORMITTAL'!A1", "ARCELORMITTAL")</f>
        <v/>
      </c>
    </row>
    <row r="7">
      <c r="A7" s="5">
        <f>HYPERLINK("cac40_Stock_Data_EUR.xlsx#'ATOS'!A1", "ATOS")</f>
        <v/>
      </c>
    </row>
    <row r="8">
      <c r="A8" s="5">
        <f>HYPERLINK("cac40_Stock_Data_EUR.xlsx#'AXA'!A1", "AXA")</f>
        <v/>
      </c>
    </row>
    <row r="9">
      <c r="A9" s="5">
        <f>HYPERLINK("cac40_Stock_Data_EUR.xlsx#'BNP PARIBAS'!A1", "BNP PARIBAS")</f>
        <v/>
      </c>
    </row>
    <row r="10">
      <c r="A10" s="5">
        <f>HYPERLINK("cac40_Stock_Data_EUR.xlsx#'BOUYGUES'!A1", "BOUYGUES")</f>
        <v/>
      </c>
    </row>
    <row r="11">
      <c r="A11" s="5">
        <f>HYPERLINK("cac40_Stock_Data_EUR.xlsx#'CAPGEMINI'!A1", "CAPGEMINI")</f>
        <v/>
      </c>
    </row>
    <row r="12">
      <c r="A12" s="5">
        <f>HYPERLINK("cac40_Stock_Data_EUR.xlsx#'CARREFOUR'!A1", "CARREFOUR")</f>
        <v/>
      </c>
    </row>
    <row r="13">
      <c r="A13" s="5">
        <f>HYPERLINK("cac40_Stock_Data_EUR.xlsx#'CREDIT AGRICOLE'!A1", "CREDIT AGRICOLE")</f>
        <v/>
      </c>
    </row>
    <row r="14">
      <c r="A14" s="5">
        <f>HYPERLINK("cac40_Stock_Data_EUR.xlsx#'DANONE'!A1", "DANONE")</f>
        <v/>
      </c>
    </row>
    <row r="15">
      <c r="A15" s="5">
        <f>HYPERLINK("cac40_Stock_Data_EUR.xlsx#'DASSAULT SYSTÈMES'!A1", "DASSAULT SYSTÈMES")</f>
        <v/>
      </c>
    </row>
    <row r="16">
      <c r="A16" s="5">
        <f>HYPERLINK("cac40_Stock_Data_EUR.xlsx#'ENGIE'!A1", "ENGIE")</f>
        <v/>
      </c>
    </row>
    <row r="17">
      <c r="A17" s="5">
        <f>HYPERLINK("cac40_Stock_Data_EUR.xlsx#'ESSILORLUXOTTICA'!A1", "ESSILORLUXOTTICA")</f>
        <v/>
      </c>
    </row>
    <row r="18">
      <c r="A18" s="5">
        <f>HYPERLINK("cac40_Stock_Data_EUR.xlsx#'HERMES'!A1", "HERMES")</f>
        <v/>
      </c>
    </row>
    <row r="19">
      <c r="A19" s="5">
        <f>HYPERLINK("cac40_Stock_Data_EUR.xlsx#'KERING'!A1", "KERING")</f>
        <v/>
      </c>
    </row>
    <row r="20">
      <c r="A20" s="5">
        <f>HYPERLINK("cac40_Stock_Data_EUR.xlsx#'L'ORÉAL'!A1", "L'ORÉAL")</f>
        <v/>
      </c>
    </row>
    <row r="21">
      <c r="A21" s="5">
        <f>HYPERLINK("cac40_Stock_Data_EUR.xlsx#'LEGRAND'!A1", "LEGRAND")</f>
        <v/>
      </c>
    </row>
    <row r="22">
      <c r="A22" s="5">
        <f>HYPERLINK("cac40_Stock_Data_EUR.xlsx#'LVMH - MOET HENNESSY LOUIS VUITTON'!A1", "LVMH - MOET HENNESSY LOUIS VUITTON")</f>
        <v/>
      </c>
    </row>
    <row r="23">
      <c r="A23" s="5">
        <f>HYPERLINK("cac40_Stock_Data_EUR.xlsx#'MICHELIN'!A1", "MICHELIN")</f>
        <v/>
      </c>
    </row>
    <row r="24">
      <c r="A24" s="5">
        <f>HYPERLINK("cac40_Stock_Data_EUR.xlsx#'ORANGE'!A1", "ORANGE")</f>
        <v/>
      </c>
    </row>
    <row r="25">
      <c r="A25" s="5">
        <f>HYPERLINK("cac40_Stock_Data_EUR.xlsx#'PERNOD-RICARD'!A1", "PERNOD-RICARD")</f>
        <v/>
      </c>
    </row>
    <row r="26">
      <c r="A26" s="5">
        <f>HYPERLINK("cac40_Stock_Data_EUR.xlsx#'PEUGEOT'!A1", "PEUGEOT")</f>
        <v/>
      </c>
    </row>
    <row r="27">
      <c r="A27" s="5">
        <f>HYPERLINK("cac40_Stock_Data_EUR.xlsx#'PUBLICIS GROUPE'!A1", "PUBLICIS GROUPE")</f>
        <v/>
      </c>
    </row>
    <row r="28">
      <c r="A28" s="5">
        <f>HYPERLINK("cac40_Stock_Data_EUR.xlsx#'RENAULT'!A1", "RENAULT")</f>
        <v/>
      </c>
    </row>
    <row r="29">
      <c r="A29" s="5">
        <f>HYPERLINK("cac40_Stock_Data_EUR.xlsx#'SAFRAN'!A1", "SAFRAN")</f>
        <v/>
      </c>
    </row>
    <row r="30">
      <c r="A30" s="5">
        <f>HYPERLINK("cac40_Stock_Data_EUR.xlsx#'SAINT GOBAIN'!A1", "SAINT GOBAIN")</f>
        <v/>
      </c>
    </row>
    <row r="31">
      <c r="A31" s="5">
        <f>HYPERLINK("cac40_Stock_Data_EUR.xlsx#'SANOFI S.A.'!A1", "SANOFI S.A.")</f>
        <v/>
      </c>
    </row>
    <row r="32">
      <c r="A32" s="5">
        <f>HYPERLINK("cac40_Stock_Data_EUR.xlsx#'SCHNEIDER ELECTRIC'!A1", "SCHNEIDER ELECTRIC")</f>
        <v/>
      </c>
    </row>
    <row r="33">
      <c r="A33" s="5">
        <f>HYPERLINK("cac40_Stock_Data_EUR.xlsx#'SOCIÉTÉ GÉNÉRALE'!A1", "SOCIÉTÉ GÉNÉRALE")</f>
        <v/>
      </c>
    </row>
    <row r="34">
      <c r="A34" s="5">
        <f>HYPERLINK("cac40_Stock_Data_EUR.xlsx#'SODEXO'!A1", "SODEXO")</f>
        <v/>
      </c>
    </row>
    <row r="35">
      <c r="A35" s="5">
        <f>HYPERLINK("cac40_Stock_Data_EUR.xlsx#'STMICROELECTRONICS'!A1", "STMICROELECTRONICS")</f>
        <v/>
      </c>
    </row>
    <row r="36">
      <c r="A36" s="5">
        <f>HYPERLINK("cac40_Stock_Data_EUR.xlsx#'THALES'!A1", "THALES")</f>
        <v/>
      </c>
    </row>
    <row r="37">
      <c r="A37" s="5">
        <f>HYPERLINK("cac40_Stock_Data_EUR.xlsx#'TOTAL'!A1", "TOTAL")</f>
        <v/>
      </c>
    </row>
    <row r="38">
      <c r="A38" s="5">
        <f>HYPERLINK("cac40_Stock_Data_EUR.xlsx#'UNIBAIL-RODAMCO-WESTFIELD'!A1", "UNIBAIL-RODAMCO-WESTFIELD")</f>
        <v/>
      </c>
    </row>
    <row r="39">
      <c r="A39" s="5">
        <f>HYPERLINK("cac40_Stock_Data_EUR.xlsx#'VEOLIA ENVIRONNEMENT'!A1", "VEOLIA ENVIRONNEMENT")</f>
        <v/>
      </c>
    </row>
    <row r="40">
      <c r="A40" s="5">
        <f>HYPERLINK("cac40_Stock_Data_EUR.xlsx#'VINCI'!A1", "VINCI")</f>
        <v/>
      </c>
    </row>
    <row r="41">
      <c r="A41" s="5">
        <f>HYPERLINK("cac40_Stock_Data_EUR.xlsx#'VIVENDI'!A1", "VIVENDI")</f>
        <v/>
      </c>
    </row>
    <row r="42">
      <c r="A42" s="5">
        <f>HYPERLINK("cac40_Stock_Data_EUR.xlsx#'WORLDLINE SA'!A1", "WORLDLINE SA")</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1"/>
    <col customWidth="1" max="15" min="15" width="10"/>
    <col customWidth="1" max="16" min="16" width="10"/>
  </cols>
  <sheetData>
    <row r="1">
      <c r="A1" s="1" t="inlineStr">
        <is>
          <t xml:space="preserve">CAPGEMINI </t>
        </is>
      </c>
      <c r="B1" s="2" t="inlineStr">
        <is>
          <t>WKN: 869858  ISIN: FR0000125338  US-Symbol:CAPMF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+33-1-47-545000</t>
        </is>
      </c>
      <c r="G4" t="inlineStr">
        <is>
          <t>13.02.2020</t>
        </is>
      </c>
      <c r="H4" t="inlineStr">
        <is>
          <t>Preliminary Results</t>
        </is>
      </c>
      <c r="J4" t="inlineStr">
        <is>
          <t>Amundi Asset Management</t>
        </is>
      </c>
      <c r="L4" t="inlineStr">
        <is>
          <t>5,09%</t>
        </is>
      </c>
    </row>
    <row r="5">
      <c r="A5" s="5" t="inlineStr">
        <is>
          <t>Ticker</t>
        </is>
      </c>
      <c r="B5" t="inlineStr">
        <is>
          <t>CGM</t>
        </is>
      </c>
      <c r="C5" s="5" t="inlineStr">
        <is>
          <t>Fax</t>
        </is>
      </c>
      <c r="D5" s="5" t="inlineStr"/>
      <c r="E5" t="inlineStr">
        <is>
          <t>-</t>
        </is>
      </c>
      <c r="G5" t="inlineStr">
        <is>
          <t>25.03.2020</t>
        </is>
      </c>
      <c r="H5" t="inlineStr">
        <is>
          <t>Publication Of Annual Report</t>
        </is>
      </c>
      <c r="J5" t="inlineStr">
        <is>
          <t>Société Générale</t>
        </is>
      </c>
      <c r="L5" t="inlineStr">
        <is>
          <t>5,01%</t>
        </is>
      </c>
    </row>
    <row r="6">
      <c r="A6" s="5" t="inlineStr">
        <is>
          <t>Gelistet Seit / Listed Since</t>
        </is>
      </c>
      <c r="B6" t="inlineStr">
        <is>
          <t>-</t>
        </is>
      </c>
      <c r="C6" s="5" t="inlineStr">
        <is>
          <t>Internet</t>
        </is>
      </c>
      <c r="D6" s="5" t="inlineStr"/>
      <c r="E6" t="inlineStr">
        <is>
          <t>http://www.capgemini.com</t>
        </is>
      </c>
      <c r="G6" t="inlineStr">
        <is>
          <t>28.04.2020</t>
        </is>
      </c>
      <c r="H6" t="inlineStr">
        <is>
          <t>Result Q1</t>
        </is>
      </c>
      <c r="J6" t="inlineStr">
        <is>
          <t>BlackRock Inc.</t>
        </is>
      </c>
      <c r="L6" t="inlineStr">
        <is>
          <t>4,95%</t>
        </is>
      </c>
    </row>
    <row r="7">
      <c r="A7" s="5" t="inlineStr">
        <is>
          <t>Nominalwert / Nominal Value</t>
        </is>
      </c>
      <c r="B7" t="inlineStr">
        <is>
          <t>8,00</t>
        </is>
      </c>
      <c r="C7" s="5" t="inlineStr">
        <is>
          <t>Inv. Relations Telefon / Phone</t>
        </is>
      </c>
      <c r="D7" s="5" t="inlineStr"/>
      <c r="E7" t="inlineStr">
        <is>
          <t>+33-1-47-545087</t>
        </is>
      </c>
      <c r="G7" t="inlineStr">
        <is>
          <t>20.05.2020</t>
        </is>
      </c>
      <c r="H7" t="inlineStr">
        <is>
          <t>Annual General Meeting</t>
        </is>
      </c>
      <c r="J7" t="inlineStr">
        <is>
          <t>FMR LLC</t>
        </is>
      </c>
      <c r="L7" t="inlineStr">
        <is>
          <t>5,01%</t>
        </is>
      </c>
    </row>
    <row r="8">
      <c r="A8" s="5" t="inlineStr">
        <is>
          <t>Land / Country</t>
        </is>
      </c>
      <c r="B8" t="inlineStr">
        <is>
          <t>Frankreich</t>
        </is>
      </c>
      <c r="C8" s="5" t="inlineStr">
        <is>
          <t>Inv. Relations E-Mail</t>
        </is>
      </c>
      <c r="D8" s="5" t="inlineStr"/>
      <c r="E8" t="inlineStr">
        <is>
          <t>vincent.biraud@capgemini.com</t>
        </is>
      </c>
      <c r="G8" t="inlineStr">
        <is>
          <t>03.06.2020</t>
        </is>
      </c>
      <c r="H8" t="inlineStr">
        <is>
          <t>Ex Dividend</t>
        </is>
      </c>
      <c r="J8" t="inlineStr">
        <is>
          <t>Freefloat</t>
        </is>
      </c>
      <c r="L8" t="inlineStr">
        <is>
          <t>79,94%</t>
        </is>
      </c>
    </row>
    <row r="9">
      <c r="A9" s="5" t="inlineStr">
        <is>
          <t>Währung / Currency</t>
        </is>
      </c>
      <c r="B9" t="inlineStr">
        <is>
          <t>EUR</t>
        </is>
      </c>
      <c r="C9" s="5" t="inlineStr">
        <is>
          <t>Kontaktperson / Contact Person</t>
        </is>
      </c>
      <c r="D9" s="5" t="inlineStr"/>
      <c r="E9" t="inlineStr">
        <is>
          <t>Vincent Biraud</t>
        </is>
      </c>
      <c r="G9" t="inlineStr">
        <is>
          <t>05.06.2020</t>
        </is>
      </c>
      <c r="H9" t="inlineStr">
        <is>
          <t>Dividend Payout</t>
        </is>
      </c>
    </row>
    <row r="10">
      <c r="A10" s="5" t="inlineStr">
        <is>
          <t>Branche / Industry</t>
        </is>
      </c>
      <c r="B10" t="inlineStr">
        <is>
          <t>It Services</t>
        </is>
      </c>
      <c r="C10" s="5" t="inlineStr">
        <is>
          <t>28.07.2020</t>
        </is>
      </c>
      <c r="D10" s="5" t="inlineStr">
        <is>
          <t>Score Half Year</t>
        </is>
      </c>
    </row>
    <row r="11">
      <c r="A11" s="5" t="inlineStr">
        <is>
          <t>Sektor / Sector</t>
        </is>
      </c>
      <c r="B11" t="inlineStr">
        <is>
          <t>Information Technology</t>
        </is>
      </c>
      <c r="C11" t="inlineStr">
        <is>
          <t>27.10.2020</t>
        </is>
      </c>
      <c r="D11" t="inlineStr">
        <is>
          <t>Q3 Earnings</t>
        </is>
      </c>
    </row>
    <row r="12">
      <c r="A12" s="5" t="inlineStr">
        <is>
          <t>Typ / Genre</t>
        </is>
      </c>
      <c r="B12" t="inlineStr">
        <is>
          <t>Stammaktie</t>
        </is>
      </c>
    </row>
    <row r="13">
      <c r="A13" s="5" t="inlineStr">
        <is>
          <t>Adresse / Address</t>
        </is>
      </c>
      <c r="B13" t="inlineStr">
        <is>
          <t>Capgemini S.A.11 rue de Tilsitt  F-75017 Paris</t>
        </is>
      </c>
    </row>
    <row r="14">
      <c r="A14" s="5" t="inlineStr">
        <is>
          <t>Management</t>
        </is>
      </c>
      <c r="B14" t="inlineStr">
        <is>
          <t>Paul Hermelin, Aiman Ezzat, Jean-Philippe Bol, Anirban Bose, Thierry Delaporte, Carole Ferrand, Cyril Garcia, Hubert Giraud, Franck Greverie, Patrick Nicolet, Olivier Sevillia, Fernando Alvarez, Nive Bhagat, Anis Chenchah, André Cichowlas, Jean Coumaros, Christine Hodgson, Aruna Jayanthi, Paul Margetts, John Mullen, Maria Pernas, Virginie Regis, Jérôme Siméon, Rosemary Stark, Hans van Waayenburg, Ashwin Yardi</t>
        </is>
      </c>
    </row>
    <row r="15">
      <c r="A15" s="5" t="inlineStr">
        <is>
          <t>Aufsichtsrat / Board</t>
        </is>
      </c>
      <c r="B15" t="inlineStr">
        <is>
          <t>Paul Hermelin, Daniel Bernard, Pierre Pringuet, Anne Bouverot, Xiaoqun Clever, Laura Desmond, Laurence Dors, Robert Fretel, Siân Herbert-Jones, Kevin Masters, Xavier Musca, Frédèric Oudéa, Patrick Pouyanné, Lucia Sinapi-Thomas</t>
        </is>
      </c>
    </row>
    <row r="16">
      <c r="A16" s="5" t="inlineStr">
        <is>
          <t>Beschreibung</t>
        </is>
      </c>
      <c r="B16" t="inlineStr">
        <is>
          <t>Capgemini S.A. ist ein international tätiges Dienstleistungsunternehmen für Management- und IT-Beratung, Technologie und Outsourcing. Mit Fokus auf die Beratung bei der Entwicklung und Umsetzung von Wachstumsstrategien sowie dem Einsatz neuer Technologien gliedern sich die Geschäftsaktivitäten in die Bereiche Consulting Services, Outsourcing Services, Technology Services und Local Professional Services (Sogeti). Die Division Consulting Services unterstützt Unternehmen mit Strategie- und Managementberatung um ihre Geschäftsprozesse zu optimieren und die Leistungsfähigkeit zu steigern. Mit kundenspezifischen Transformationsprojekten, neuen Geschäfts- und IT-Strategien werden organisatorische, prozessuale, technologische und vor allem mitarbeiterrelevante Aspekte zu einem ganzheitlichen Ansatz integriert. Das Geschäftsfeld Outsourcing Services ist im Applications Management, Infrastructure Management und Business Process Outsourcing mit Lösungen zur Kostensenkung, Qualitätssteigerung und Erhöhung der Verfügbarkeit tätig. Angeboten werden unter anderem die kontinuierliche Betreuung von Softwareanwendungen der Kunden, Management der Rechen- und Kommunikationsplattformen sowie Support der Endanwender. Der Bereich Technology Services konzentriert sich auf IT-Lösungen, ganzheitliche Prozess- sowie Softwarelösungen zur Steigerung der Wettbewerbsfähigkeit und Produktionseffizienz. Offeriert werden Leistungen von der Prozess- und IT-Beratung über die Entwicklung individueller Lösungen, Implementierung und Roll-out von Standardsoftware bis hin zu Systemintegration und dem Application Management. Die Tochtergesellschaft Sogeti ist auf professionelle Dienstleitungen für Unternehmen und öffentliche Einrichtungen spezialisiert. Die umfangreiche Leistungspalette beinhaltet beispielsweise die Beratung und die Integration von Management-Anwendungen, technische Infrastruktur und IT-Produktion. Capgemini S.A. wurde 1967 gegründet und ist in über 40 Ländern weltweit präsent. Der Hauptsitz der Gesellschaft ist in Paris, Frankreich. Copyright 2014 FINANCE BASE AG</t>
        </is>
      </c>
    </row>
    <row r="17">
      <c r="A17" s="5" t="inlineStr">
        <is>
          <t>Profile</t>
        </is>
      </c>
      <c r="B17" t="inlineStr">
        <is>
          <t>Capgemini S.A. is an international service company for management and IT consulting, technology and outsourcing. With a focus on advising on the development and implementation of growth strategies and the use of new technologies, the business activities are divided into the areas of Consulting Services, Outsourcing Services, Technology Services and Local Professional Services (Sogeti). The Consulting Services division supports companies with strategy and management consulting to optimize their business processes and increase efficiency. With custom transformation projects, the new business and IT strategies organizational, process, technology and especially employee-related aspects are integrated into a holistic approach. The business segment Outsourcing Services is active in the Applications Management, Infrastructure Management and Business Process Outsourcing solutions to reduce costs, increase quality and increase availability. offered, among others, the continuous maintenance of software applications of customers, management of computing and communications platforms, and support of end users. The Technology Services focused on IT solutions, integrated process and software solutions to increase competitiveness and production efficiency. The company offers services ranging from process and IT consulting to the development of individual solutions, implementation and roll-out of standard software to system integration and application management. The subsidiary Sogeti specializes in professional services for companies and public institutions. The extensive range of services includes, for example, the advice and the integration of management applications, technical infrastructure and IT production. Capgemini S.A. was founded in 1967 and has a global presence in over 40 countries. The company is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14125</v>
      </c>
      <c r="D20" t="n">
        <v>13197</v>
      </c>
      <c r="E20" t="n">
        <v>12792</v>
      </c>
      <c r="F20" t="n">
        <v>12539</v>
      </c>
      <c r="G20" t="n">
        <v>11915</v>
      </c>
      <c r="H20" t="n">
        <v>10573</v>
      </c>
      <c r="I20" t="n">
        <v>10092</v>
      </c>
      <c r="J20" t="n">
        <v>10264</v>
      </c>
      <c r="K20" t="n">
        <v>9693</v>
      </c>
      <c r="L20" t="n">
        <v>8697</v>
      </c>
      <c r="M20" t="n">
        <v>8371</v>
      </c>
      <c r="N20" t="n">
        <v>8710</v>
      </c>
      <c r="O20" t="n">
        <v>8703</v>
      </c>
      <c r="P20" t="n">
        <v>8703</v>
      </c>
    </row>
    <row r="21">
      <c r="A21" s="5" t="inlineStr">
        <is>
          <t>Operatives Ergebnis (EBIT)</t>
        </is>
      </c>
      <c r="B21" s="5" t="inlineStr">
        <is>
          <t>EBIT Earning Before Interest &amp; Tax</t>
        </is>
      </c>
      <c r="C21" t="n">
        <v>1433</v>
      </c>
      <c r="D21" t="n">
        <v>1251</v>
      </c>
      <c r="E21" t="n">
        <v>1183</v>
      </c>
      <c r="F21" t="n">
        <v>1148</v>
      </c>
      <c r="G21" t="n">
        <v>1022</v>
      </c>
      <c r="H21" t="n">
        <v>853</v>
      </c>
      <c r="I21" t="n">
        <v>720</v>
      </c>
      <c r="J21" t="n">
        <v>601</v>
      </c>
      <c r="K21" t="n">
        <v>595</v>
      </c>
      <c r="L21" t="n">
        <v>489</v>
      </c>
      <c r="M21" t="n">
        <v>333</v>
      </c>
      <c r="N21" t="n">
        <v>586</v>
      </c>
      <c r="O21" t="n">
        <v>493</v>
      </c>
      <c r="P21" t="n">
        <v>493</v>
      </c>
    </row>
    <row r="22">
      <c r="A22" s="5" t="inlineStr">
        <is>
          <t>Finanzergebnis</t>
        </is>
      </c>
      <c r="B22" s="5" t="inlineStr">
        <is>
          <t>Financial Result</t>
        </is>
      </c>
      <c r="C22" t="n">
        <v>-79</v>
      </c>
      <c r="D22" t="n">
        <v>-80</v>
      </c>
      <c r="E22" t="n">
        <v>-72</v>
      </c>
      <c r="F22" t="n">
        <v>-94</v>
      </c>
      <c r="G22" t="n">
        <v>288</v>
      </c>
      <c r="H22" t="n">
        <v>-70</v>
      </c>
      <c r="I22" t="n">
        <v>-102</v>
      </c>
      <c r="J22" t="n">
        <v>-100</v>
      </c>
      <c r="K22" t="n">
        <v>-105</v>
      </c>
      <c r="L22" t="n">
        <v>-87</v>
      </c>
      <c r="M22" t="n">
        <v>-93</v>
      </c>
      <c r="N22" t="n">
        <v>-19</v>
      </c>
      <c r="O22" t="n">
        <v>-7</v>
      </c>
      <c r="P22" t="n">
        <v>-7</v>
      </c>
    </row>
    <row r="23">
      <c r="A23" s="5" t="inlineStr">
        <is>
          <t>Ergebnis vor Steuer (EBT)</t>
        </is>
      </c>
      <c r="B23" s="5" t="inlineStr">
        <is>
          <t>EBT Earning Before Tax</t>
        </is>
      </c>
      <c r="C23" t="n">
        <v>1354</v>
      </c>
      <c r="D23" t="n">
        <v>1171</v>
      </c>
      <c r="E23" t="n">
        <v>1111</v>
      </c>
      <c r="F23" t="n">
        <v>1054</v>
      </c>
      <c r="G23" t="n">
        <v>1310</v>
      </c>
      <c r="H23" t="n">
        <v>783</v>
      </c>
      <c r="I23" t="n">
        <v>618</v>
      </c>
      <c r="J23" t="n">
        <v>501</v>
      </c>
      <c r="K23" t="n">
        <v>490</v>
      </c>
      <c r="L23" t="n">
        <v>402</v>
      </c>
      <c r="M23" t="n">
        <v>240</v>
      </c>
      <c r="N23" t="n">
        <v>567</v>
      </c>
      <c r="O23" t="n">
        <v>486</v>
      </c>
      <c r="P23" t="n">
        <v>486</v>
      </c>
    </row>
    <row r="24">
      <c r="A24" s="5" t="inlineStr">
        <is>
          <t>Ergebnis nach Steuer</t>
        </is>
      </c>
      <c r="B24" s="5" t="inlineStr">
        <is>
          <t>Earnings after tax</t>
        </is>
      </c>
      <c r="C24" t="n">
        <v>852</v>
      </c>
      <c r="D24" t="n">
        <v>724</v>
      </c>
      <c r="E24" t="n">
        <v>808</v>
      </c>
      <c r="F24" t="n">
        <v>1242</v>
      </c>
      <c r="G24" t="n">
        <v>1107</v>
      </c>
      <c r="H24" t="n">
        <v>573</v>
      </c>
      <c r="I24" t="n">
        <v>435</v>
      </c>
      <c r="J24" t="n">
        <v>360</v>
      </c>
      <c r="K24" t="n">
        <v>389</v>
      </c>
      <c r="L24" t="n">
        <v>278</v>
      </c>
      <c r="M24" t="n">
        <v>178</v>
      </c>
      <c r="N24" t="n">
        <v>451</v>
      </c>
      <c r="O24" t="n">
        <v>440</v>
      </c>
      <c r="P24" t="n">
        <v>440</v>
      </c>
    </row>
    <row r="25">
      <c r="A25" s="5" t="inlineStr">
        <is>
          <t>Minderheitenanteil</t>
        </is>
      </c>
      <c r="B25" s="5" t="inlineStr">
        <is>
          <t>Minority Share</t>
        </is>
      </c>
      <c r="C25" t="n">
        <v>4</v>
      </c>
      <c r="D25" t="n">
        <v>6</v>
      </c>
      <c r="E25" t="n">
        <v>12</v>
      </c>
      <c r="F25" t="n">
        <v>13</v>
      </c>
      <c r="G25" t="n">
        <v>17</v>
      </c>
      <c r="H25" t="n">
        <v>7</v>
      </c>
      <c r="I25" t="n">
        <v>7</v>
      </c>
      <c r="J25" t="n">
        <v>10</v>
      </c>
      <c r="K25" t="n">
        <v>15</v>
      </c>
      <c r="L25" t="n">
        <v>2</v>
      </c>
      <c r="M25" t="inlineStr">
        <is>
          <t>-</t>
        </is>
      </c>
      <c r="N25" t="inlineStr">
        <is>
          <t>-</t>
        </is>
      </c>
      <c r="O25" t="inlineStr">
        <is>
          <t>-</t>
        </is>
      </c>
      <c r="P25" t="inlineStr">
        <is>
          <t>-</t>
        </is>
      </c>
    </row>
    <row r="26">
      <c r="A26" s="5" t="inlineStr">
        <is>
          <t>Jahresüberschuss/-fehlbetrag</t>
        </is>
      </c>
      <c r="B26" s="5" t="inlineStr">
        <is>
          <t>Net Profit</t>
        </is>
      </c>
      <c r="C26" t="n">
        <v>856</v>
      </c>
      <c r="D26" t="n">
        <v>730</v>
      </c>
      <c r="E26" t="n">
        <v>820</v>
      </c>
      <c r="F26" t="n">
        <v>921</v>
      </c>
      <c r="G26" t="n">
        <v>1124</v>
      </c>
      <c r="H26" t="n">
        <v>580</v>
      </c>
      <c r="I26" t="n">
        <v>442</v>
      </c>
      <c r="J26" t="n">
        <v>370</v>
      </c>
      <c r="K26" t="n">
        <v>404</v>
      </c>
      <c r="L26" t="n">
        <v>280</v>
      </c>
      <c r="M26" t="n">
        <v>178</v>
      </c>
      <c r="N26" t="n">
        <v>451</v>
      </c>
      <c r="O26" t="n">
        <v>440</v>
      </c>
      <c r="P26" t="n">
        <v>440</v>
      </c>
    </row>
    <row r="27">
      <c r="A27" s="5" t="inlineStr">
        <is>
          <t>Summe Umlaufvermögen</t>
        </is>
      </c>
      <c r="B27" s="5" t="inlineStr">
        <is>
          <t>Current Assets</t>
        </is>
      </c>
      <c r="C27" t="n">
        <v>6563</v>
      </c>
      <c r="D27" t="n">
        <v>6154</v>
      </c>
      <c r="E27" t="n">
        <v>6185</v>
      </c>
      <c r="F27" t="n">
        <v>5869</v>
      </c>
      <c r="G27" t="n">
        <v>5699</v>
      </c>
      <c r="H27" t="n">
        <v>5677</v>
      </c>
      <c r="I27" t="n">
        <v>4739</v>
      </c>
      <c r="J27" t="n">
        <v>5057</v>
      </c>
      <c r="K27" t="n">
        <v>5406</v>
      </c>
      <c r="L27" t="n">
        <v>5093</v>
      </c>
      <c r="M27" t="n">
        <v>4927</v>
      </c>
      <c r="N27" t="n">
        <v>4487</v>
      </c>
      <c r="O27" t="n">
        <v>4934</v>
      </c>
      <c r="P27" t="n">
        <v>4934</v>
      </c>
    </row>
    <row r="28">
      <c r="A28" s="5" t="inlineStr">
        <is>
          <t>Summe Anlagevermögen</t>
        </is>
      </c>
      <c r="B28" s="5" t="inlineStr">
        <is>
          <t>Fixed Assets</t>
        </is>
      </c>
      <c r="C28" t="n">
        <v>11572</v>
      </c>
      <c r="D28" t="n">
        <v>10344</v>
      </c>
      <c r="E28" t="n">
        <v>9854</v>
      </c>
      <c r="F28" t="n">
        <v>10590</v>
      </c>
      <c r="G28" t="n">
        <v>10532</v>
      </c>
      <c r="H28" t="n">
        <v>5782</v>
      </c>
      <c r="I28" t="n">
        <v>5437</v>
      </c>
      <c r="J28" t="n">
        <v>5593</v>
      </c>
      <c r="K28" t="n">
        <v>5608</v>
      </c>
      <c r="L28" t="n">
        <v>4875</v>
      </c>
      <c r="M28" t="n">
        <v>4286</v>
      </c>
      <c r="N28" t="n">
        <v>4242</v>
      </c>
      <c r="O28" t="n">
        <v>4193</v>
      </c>
      <c r="P28" t="n">
        <v>4193</v>
      </c>
    </row>
    <row r="29">
      <c r="A29" s="5" t="inlineStr">
        <is>
          <t>Summe Aktiva</t>
        </is>
      </c>
      <c r="B29" s="5" t="inlineStr">
        <is>
          <t>Total Assets</t>
        </is>
      </c>
      <c r="C29" t="n">
        <v>18135</v>
      </c>
      <c r="D29" t="n">
        <v>16498</v>
      </c>
      <c r="E29" t="n">
        <v>16039</v>
      </c>
      <c r="F29" t="n">
        <v>16459</v>
      </c>
      <c r="G29" t="n">
        <v>16231</v>
      </c>
      <c r="H29" t="n">
        <v>11459</v>
      </c>
      <c r="I29" t="n">
        <v>10176</v>
      </c>
      <c r="J29" t="n">
        <v>10650</v>
      </c>
      <c r="K29" t="n">
        <v>11014</v>
      </c>
      <c r="L29" t="n">
        <v>9968</v>
      </c>
      <c r="M29" t="n">
        <v>9213</v>
      </c>
      <c r="N29" t="n">
        <v>8729</v>
      </c>
      <c r="O29" t="n">
        <v>9127</v>
      </c>
      <c r="P29" t="n">
        <v>9127</v>
      </c>
    </row>
    <row r="30">
      <c r="A30" s="5" t="inlineStr">
        <is>
          <t>Summe kurzfristiges Fremdkapital</t>
        </is>
      </c>
      <c r="B30" s="5" t="inlineStr">
        <is>
          <t>Short-Term Debt</t>
        </is>
      </c>
      <c r="C30" t="n">
        <v>5120</v>
      </c>
      <c r="D30" t="n">
        <v>4230</v>
      </c>
      <c r="E30" t="n">
        <v>4592</v>
      </c>
      <c r="F30" t="n">
        <v>3968</v>
      </c>
      <c r="G30" t="n">
        <v>4328</v>
      </c>
      <c r="H30" t="n">
        <v>3732</v>
      </c>
      <c r="I30" t="n">
        <v>3374</v>
      </c>
      <c r="J30" t="n">
        <v>3407</v>
      </c>
      <c r="K30" t="n">
        <v>3977</v>
      </c>
      <c r="L30" t="n">
        <v>3285</v>
      </c>
      <c r="M30" t="n">
        <v>2994</v>
      </c>
      <c r="N30" t="n">
        <v>3005</v>
      </c>
      <c r="O30" t="n">
        <v>3255</v>
      </c>
      <c r="P30" t="n">
        <v>3255</v>
      </c>
    </row>
    <row r="31">
      <c r="A31" s="5" t="inlineStr">
        <is>
          <t>Summe langfristiges Fremdkapital</t>
        </is>
      </c>
      <c r="B31" s="5" t="inlineStr">
        <is>
          <t>Long-Term Debt</t>
        </is>
      </c>
      <c r="C31" t="n">
        <v>4596</v>
      </c>
      <c r="D31" t="n">
        <v>4789</v>
      </c>
      <c r="E31" t="n">
        <v>4487</v>
      </c>
      <c r="F31" t="n">
        <v>5206</v>
      </c>
      <c r="G31" t="n">
        <v>4990</v>
      </c>
      <c r="H31" t="n">
        <v>2644</v>
      </c>
      <c r="I31" t="n">
        <v>2311</v>
      </c>
      <c r="J31" t="n">
        <v>2714</v>
      </c>
      <c r="K31" t="n">
        <v>2754</v>
      </c>
      <c r="L31" t="n">
        <v>2376</v>
      </c>
      <c r="M31" t="n">
        <v>2006</v>
      </c>
      <c r="N31" t="n">
        <v>1785</v>
      </c>
      <c r="O31" t="n">
        <v>2021</v>
      </c>
      <c r="P31" t="n">
        <v>2021</v>
      </c>
    </row>
    <row r="32">
      <c r="A32" s="5" t="inlineStr">
        <is>
          <t>Summe Fremdkapital</t>
        </is>
      </c>
      <c r="B32" s="5" t="inlineStr">
        <is>
          <t>Total Liabilities</t>
        </is>
      </c>
      <c r="C32" t="n">
        <v>9716</v>
      </c>
      <c r="D32" t="n">
        <v>9019</v>
      </c>
      <c r="E32" t="n">
        <v>9079</v>
      </c>
      <c r="F32" t="n">
        <v>9174</v>
      </c>
      <c r="G32" t="n">
        <v>9318</v>
      </c>
      <c r="H32" t="n">
        <v>6376</v>
      </c>
      <c r="I32" t="n">
        <v>5685</v>
      </c>
      <c r="J32" t="n">
        <v>6121</v>
      </c>
      <c r="K32" t="n">
        <v>6731</v>
      </c>
      <c r="L32" t="n">
        <v>5661</v>
      </c>
      <c r="M32" t="n">
        <v>5000</v>
      </c>
      <c r="N32" t="n">
        <v>4790</v>
      </c>
      <c r="O32" t="n">
        <v>5276</v>
      </c>
      <c r="P32" t="n">
        <v>5276</v>
      </c>
    </row>
    <row r="33">
      <c r="A33" s="5" t="inlineStr">
        <is>
          <t>Minderheitenanteil</t>
        </is>
      </c>
      <c r="B33" s="5" t="inlineStr">
        <is>
          <t>Minority Share</t>
        </is>
      </c>
      <c r="C33" t="n">
        <v>-5</v>
      </c>
      <c r="D33" t="n">
        <v>-1</v>
      </c>
      <c r="E33" t="n">
        <v>4</v>
      </c>
      <c r="F33" t="n">
        <v>13</v>
      </c>
      <c r="G33" t="n">
        <v>26</v>
      </c>
      <c r="H33" t="n">
        <v>26</v>
      </c>
      <c r="I33" t="n">
        <v>33</v>
      </c>
      <c r="J33" t="n">
        <v>36</v>
      </c>
      <c r="K33" t="n">
        <v>27</v>
      </c>
      <c r="L33" t="n">
        <v>-7</v>
      </c>
      <c r="M33" t="inlineStr">
        <is>
          <t>-</t>
        </is>
      </c>
      <c r="N33" t="inlineStr">
        <is>
          <t>-</t>
        </is>
      </c>
      <c r="O33" t="inlineStr">
        <is>
          <t>-</t>
        </is>
      </c>
      <c r="P33" t="inlineStr">
        <is>
          <t>-</t>
        </is>
      </c>
    </row>
    <row r="34">
      <c r="A34" s="5" t="inlineStr">
        <is>
          <t>Summe Eigenkapital</t>
        </is>
      </c>
      <c r="B34" s="5" t="inlineStr">
        <is>
          <t>Equity</t>
        </is>
      </c>
      <c r="C34" t="n">
        <v>8424</v>
      </c>
      <c r="D34" t="n">
        <v>7480</v>
      </c>
      <c r="E34" t="n">
        <v>6956</v>
      </c>
      <c r="F34" t="n">
        <v>7272</v>
      </c>
      <c r="G34" t="n">
        <v>6887</v>
      </c>
      <c r="H34" t="n">
        <v>5057</v>
      </c>
      <c r="I34" t="n">
        <v>4458</v>
      </c>
      <c r="J34" t="n">
        <v>4493</v>
      </c>
      <c r="K34" t="n">
        <v>4256</v>
      </c>
      <c r="L34" t="n">
        <v>4314</v>
      </c>
      <c r="M34" t="n">
        <v>4213</v>
      </c>
      <c r="N34" t="n">
        <v>3939</v>
      </c>
      <c r="O34" t="n">
        <v>3851</v>
      </c>
      <c r="P34" t="n">
        <v>3851</v>
      </c>
    </row>
    <row r="35">
      <c r="A35" s="5" t="inlineStr">
        <is>
          <t>Summe Passiva</t>
        </is>
      </c>
      <c r="B35" s="5" t="inlineStr">
        <is>
          <t>Liabilities &amp; Shareholder Equity</t>
        </is>
      </c>
      <c r="C35" t="n">
        <v>18135</v>
      </c>
      <c r="D35" t="n">
        <v>16498</v>
      </c>
      <c r="E35" t="n">
        <v>16039</v>
      </c>
      <c r="F35" t="n">
        <v>16459</v>
      </c>
      <c r="G35" t="n">
        <v>16231</v>
      </c>
      <c r="H35" t="n">
        <v>11459</v>
      </c>
      <c r="I35" t="n">
        <v>10176</v>
      </c>
      <c r="J35" t="n">
        <v>10650</v>
      </c>
      <c r="K35" t="n">
        <v>11014</v>
      </c>
      <c r="L35" t="n">
        <v>9968</v>
      </c>
      <c r="M35" t="n">
        <v>9213</v>
      </c>
      <c r="N35" t="n">
        <v>8729</v>
      </c>
      <c r="O35" t="n">
        <v>9127</v>
      </c>
      <c r="P35" t="n">
        <v>9127</v>
      </c>
    </row>
    <row r="36">
      <c r="A36" s="5" t="inlineStr">
        <is>
          <t>Mio.Aktien im Umlauf</t>
        </is>
      </c>
      <c r="B36" s="5" t="inlineStr">
        <is>
          <t>Million shares outstanding</t>
        </is>
      </c>
      <c r="C36" t="n">
        <v>169.35</v>
      </c>
      <c r="D36" t="n">
        <v>167.29</v>
      </c>
      <c r="E36" t="n">
        <v>168.48</v>
      </c>
      <c r="F36" t="n">
        <v>171.56</v>
      </c>
      <c r="G36" t="n">
        <v>172.18</v>
      </c>
      <c r="H36" t="n">
        <v>163.59</v>
      </c>
      <c r="I36" t="n">
        <v>160.32</v>
      </c>
      <c r="J36" t="n">
        <v>161.8</v>
      </c>
      <c r="K36" t="n">
        <v>155.8</v>
      </c>
      <c r="L36" t="n">
        <v>155.8</v>
      </c>
      <c r="M36" t="n">
        <v>154.2</v>
      </c>
      <c r="N36" t="n">
        <v>145.8</v>
      </c>
      <c r="O36" t="n">
        <v>145.4</v>
      </c>
      <c r="P36" t="n">
        <v>145.4</v>
      </c>
    </row>
    <row r="37">
      <c r="A37" s="5" t="inlineStr">
        <is>
          <t>Gezeichnetes Kapital (in Mio.)</t>
        </is>
      </c>
      <c r="B37" s="5" t="inlineStr">
        <is>
          <t>Subscribed Capital in M</t>
        </is>
      </c>
      <c r="C37" t="n">
        <v>1355</v>
      </c>
      <c r="D37" t="n">
        <v>1338</v>
      </c>
      <c r="E37" t="n">
        <v>1348</v>
      </c>
      <c r="F37" t="n">
        <v>1373</v>
      </c>
      <c r="G37" t="n">
        <v>1377</v>
      </c>
      <c r="H37" t="n">
        <v>1309</v>
      </c>
      <c r="I37" t="n">
        <v>1283</v>
      </c>
      <c r="J37" t="n">
        <v>1294</v>
      </c>
      <c r="K37" t="n">
        <v>1246</v>
      </c>
      <c r="L37" t="n">
        <v>1246</v>
      </c>
      <c r="M37" t="n">
        <v>1233</v>
      </c>
      <c r="N37" t="n">
        <v>1167</v>
      </c>
      <c r="O37" t="n">
        <v>1164</v>
      </c>
      <c r="P37" t="n">
        <v>1164</v>
      </c>
    </row>
    <row r="38">
      <c r="A38" s="5" t="inlineStr">
        <is>
          <t>Ergebnis je Aktie (brutto)</t>
        </is>
      </c>
      <c r="B38" s="5" t="inlineStr">
        <is>
          <t>Earnings per share</t>
        </is>
      </c>
      <c r="C38" t="n">
        <v>8</v>
      </c>
      <c r="D38" t="n">
        <v>7</v>
      </c>
      <c r="E38" t="n">
        <v>6.59</v>
      </c>
      <c r="F38" t="n">
        <v>6.14</v>
      </c>
      <c r="G38" t="n">
        <v>7.61</v>
      </c>
      <c r="H38" t="n">
        <v>4.79</v>
      </c>
      <c r="I38" t="n">
        <v>3.85</v>
      </c>
      <c r="J38" t="n">
        <v>3.1</v>
      </c>
      <c r="K38" t="n">
        <v>3.15</v>
      </c>
      <c r="L38" t="n">
        <v>2.58</v>
      </c>
      <c r="M38" t="n">
        <v>1.56</v>
      </c>
      <c r="N38" t="n">
        <v>3.89</v>
      </c>
      <c r="O38" t="n">
        <v>3.34</v>
      </c>
      <c r="P38" t="n">
        <v>3.34</v>
      </c>
    </row>
    <row r="39">
      <c r="A39" s="5" t="inlineStr">
        <is>
          <t>Ergebnis je Aktie (unverwässert)</t>
        </is>
      </c>
      <c r="B39" s="5" t="inlineStr">
        <is>
          <t>Basic Earnings per share</t>
        </is>
      </c>
      <c r="C39" t="n">
        <v>5.15</v>
      </c>
      <c r="D39" t="n">
        <v>4.37</v>
      </c>
      <c r="E39" t="n">
        <v>4.88</v>
      </c>
      <c r="F39" t="n">
        <v>5.44</v>
      </c>
      <c r="G39" t="n">
        <v>6.67</v>
      </c>
      <c r="H39" t="n">
        <v>3.68</v>
      </c>
      <c r="I39" t="n">
        <v>2.8</v>
      </c>
      <c r="J39" t="n">
        <v>2.37</v>
      </c>
      <c r="K39" t="n">
        <v>2.63</v>
      </c>
      <c r="L39" t="n">
        <v>1.8</v>
      </c>
      <c r="M39" t="n">
        <v>1.23</v>
      </c>
      <c r="N39" t="n">
        <v>3.14</v>
      </c>
      <c r="O39" t="n">
        <v>3.04</v>
      </c>
      <c r="P39" t="n">
        <v>3.04</v>
      </c>
    </row>
    <row r="40">
      <c r="A40" s="5" t="inlineStr">
        <is>
          <t>Ergebnis je Aktie (verwässert)</t>
        </is>
      </c>
      <c r="B40" s="5" t="inlineStr">
        <is>
          <t>Diluted Earnings per share</t>
        </is>
      </c>
      <c r="C40" t="n">
        <v>5</v>
      </c>
      <c r="D40" t="n">
        <v>4.25</v>
      </c>
      <c r="E40" t="n">
        <v>4.76</v>
      </c>
      <c r="F40" t="n">
        <v>5.25</v>
      </c>
      <c r="G40" t="n">
        <v>6.33</v>
      </c>
      <c r="H40" t="n">
        <v>3.44</v>
      </c>
      <c r="I40" t="n">
        <v>2.59</v>
      </c>
      <c r="J40" t="n">
        <v>2.25</v>
      </c>
      <c r="K40" t="n">
        <v>2.49</v>
      </c>
      <c r="L40" t="n">
        <v>1.74</v>
      </c>
      <c r="M40" t="n">
        <v>1.22</v>
      </c>
      <c r="N40" t="n">
        <v>2.97</v>
      </c>
      <c r="O40" t="n">
        <v>2.84</v>
      </c>
      <c r="P40" t="n">
        <v>2.84</v>
      </c>
    </row>
    <row r="41">
      <c r="A41" s="5" t="inlineStr">
        <is>
          <t>Dividende je Aktie</t>
        </is>
      </c>
      <c r="B41" s="5" t="inlineStr">
        <is>
          <t>Dividend per share</t>
        </is>
      </c>
      <c r="C41" t="n">
        <v>1.9</v>
      </c>
      <c r="D41" t="n">
        <v>1.7</v>
      </c>
      <c r="E41" t="n">
        <v>1.7</v>
      </c>
      <c r="F41" t="n">
        <v>1.55</v>
      </c>
      <c r="G41" t="n">
        <v>1.35</v>
      </c>
      <c r="H41" t="n">
        <v>1.2</v>
      </c>
      <c r="I41" t="n">
        <v>1.1</v>
      </c>
      <c r="J41" t="n">
        <v>1</v>
      </c>
      <c r="K41" t="n">
        <v>1</v>
      </c>
      <c r="L41" t="n">
        <v>1</v>
      </c>
      <c r="M41" t="n">
        <v>0.8</v>
      </c>
      <c r="N41" t="n">
        <v>1</v>
      </c>
      <c r="O41" t="n">
        <v>1</v>
      </c>
      <c r="P41" t="n">
        <v>1</v>
      </c>
    </row>
    <row r="42">
      <c r="A42" s="5" t="inlineStr">
        <is>
          <t>Dividendenausschüttung in Mio</t>
        </is>
      </c>
      <c r="B42" s="5" t="inlineStr">
        <is>
          <t>Dividend Payment in M</t>
        </is>
      </c>
      <c r="C42" t="n">
        <v>321.76</v>
      </c>
      <c r="D42" t="n">
        <v>284.4</v>
      </c>
      <c r="E42" t="n">
        <v>286.42</v>
      </c>
      <c r="F42" t="n">
        <v>261.2</v>
      </c>
      <c r="G42" t="n">
        <v>232.4</v>
      </c>
      <c r="H42" t="n">
        <v>196.3</v>
      </c>
      <c r="I42" t="n">
        <v>174</v>
      </c>
      <c r="J42" t="n">
        <v>157</v>
      </c>
      <c r="K42" t="n">
        <v>154</v>
      </c>
      <c r="L42" t="n">
        <v>154</v>
      </c>
      <c r="M42" t="n">
        <v>122</v>
      </c>
      <c r="N42" t="n">
        <v>143</v>
      </c>
      <c r="O42" t="n">
        <v>143</v>
      </c>
      <c r="P42" t="n">
        <v>143</v>
      </c>
    </row>
    <row r="43">
      <c r="A43" s="5" t="inlineStr">
        <is>
          <t>Umsatz</t>
        </is>
      </c>
      <c r="B43" s="5" t="inlineStr">
        <is>
          <t>Revenue</t>
        </is>
      </c>
      <c r="C43" t="n">
        <v>83.41</v>
      </c>
      <c r="D43" t="n">
        <v>78.89</v>
      </c>
      <c r="E43" t="n">
        <v>75.92</v>
      </c>
      <c r="F43" t="n">
        <v>73.09</v>
      </c>
      <c r="G43" t="n">
        <v>69.2</v>
      </c>
      <c r="H43" t="n">
        <v>64.63</v>
      </c>
      <c r="I43" t="n">
        <v>62.95</v>
      </c>
      <c r="J43" t="n">
        <v>63.44</v>
      </c>
      <c r="K43" t="n">
        <v>62.21</v>
      </c>
      <c r="L43" t="n">
        <v>55.82</v>
      </c>
      <c r="M43" t="n">
        <v>54.29</v>
      </c>
      <c r="N43" t="n">
        <v>59.74</v>
      </c>
      <c r="O43" t="n">
        <v>59.86</v>
      </c>
      <c r="P43" t="n">
        <v>59.86</v>
      </c>
    </row>
    <row r="44">
      <c r="A44" s="5" t="inlineStr">
        <is>
          <t>Buchwert je Aktie</t>
        </is>
      </c>
      <c r="B44" s="5" t="inlineStr">
        <is>
          <t>Book value per share</t>
        </is>
      </c>
      <c r="C44" t="n">
        <v>49.74</v>
      </c>
      <c r="D44" t="n">
        <v>44.71</v>
      </c>
      <c r="E44" t="n">
        <v>41.29</v>
      </c>
      <c r="F44" t="n">
        <v>42.39</v>
      </c>
      <c r="G44" t="n">
        <v>40</v>
      </c>
      <c r="H44" t="n">
        <v>30.91</v>
      </c>
      <c r="I44" t="n">
        <v>27.81</v>
      </c>
      <c r="J44" t="n">
        <v>27.77</v>
      </c>
      <c r="K44" t="n">
        <v>27.32</v>
      </c>
      <c r="L44" t="n">
        <v>27.69</v>
      </c>
      <c r="M44" t="n">
        <v>27.32</v>
      </c>
      <c r="N44" t="n">
        <v>27.02</v>
      </c>
      <c r="O44" t="n">
        <v>26.49</v>
      </c>
      <c r="P44" t="n">
        <v>26.49</v>
      </c>
    </row>
    <row r="45">
      <c r="A45" s="5" t="inlineStr">
        <is>
          <t>Cashflow je Aktie</t>
        </is>
      </c>
      <c r="B45" s="5" t="inlineStr">
        <is>
          <t>Cashflow per share</t>
        </is>
      </c>
      <c r="C45" t="n">
        <v>10.59</v>
      </c>
      <c r="D45" t="n">
        <v>8.34</v>
      </c>
      <c r="E45" t="n">
        <v>7.89</v>
      </c>
      <c r="F45" t="n">
        <v>7.69</v>
      </c>
      <c r="G45" t="n">
        <v>5.83</v>
      </c>
      <c r="H45" t="n">
        <v>4.98</v>
      </c>
      <c r="I45" t="n">
        <v>2.43</v>
      </c>
      <c r="J45" t="n">
        <v>4.38</v>
      </c>
      <c r="K45" t="n">
        <v>2.24</v>
      </c>
      <c r="L45" t="n">
        <v>3.23</v>
      </c>
      <c r="M45" t="n">
        <v>3.21</v>
      </c>
      <c r="N45" t="n">
        <v>3.76</v>
      </c>
      <c r="O45" t="n">
        <v>3.42</v>
      </c>
      <c r="P45" t="n">
        <v>3.42</v>
      </c>
    </row>
    <row r="46">
      <c r="A46" s="5" t="inlineStr">
        <is>
          <t>Bilanzsumme je Aktie</t>
        </is>
      </c>
      <c r="B46" s="5" t="inlineStr">
        <is>
          <t>Total assets per share</t>
        </is>
      </c>
      <c r="C46" t="n">
        <v>107.09</v>
      </c>
      <c r="D46" t="n">
        <v>98.62</v>
      </c>
      <c r="E46" t="n">
        <v>95.2</v>
      </c>
      <c r="F46" t="n">
        <v>95.94</v>
      </c>
      <c r="G46" t="n">
        <v>94.27</v>
      </c>
      <c r="H46" t="n">
        <v>70.05</v>
      </c>
      <c r="I46" t="n">
        <v>63.47</v>
      </c>
      <c r="J46" t="n">
        <v>65.81999999999999</v>
      </c>
      <c r="K46" t="n">
        <v>70.69</v>
      </c>
      <c r="L46" t="n">
        <v>63.98</v>
      </c>
      <c r="M46" t="n">
        <v>59.75</v>
      </c>
      <c r="N46" t="n">
        <v>59.87</v>
      </c>
      <c r="O46" t="n">
        <v>62.77</v>
      </c>
      <c r="P46" t="n">
        <v>62.77</v>
      </c>
    </row>
    <row r="47">
      <c r="A47" s="5" t="inlineStr">
        <is>
          <t>Personal am Ende des Jahres</t>
        </is>
      </c>
      <c r="B47" s="5" t="inlineStr">
        <is>
          <t>Staff at the end of year</t>
        </is>
      </c>
      <c r="C47" t="n">
        <v>219314</v>
      </c>
      <c r="D47" t="n">
        <v>211313</v>
      </c>
      <c r="E47" t="n">
        <v>199698</v>
      </c>
      <c r="F47" t="n">
        <v>193077</v>
      </c>
      <c r="G47" t="n">
        <v>180639</v>
      </c>
      <c r="H47" t="n">
        <v>143643</v>
      </c>
      <c r="I47" t="n">
        <v>131430</v>
      </c>
      <c r="J47" t="n">
        <v>125110</v>
      </c>
      <c r="K47" t="n">
        <v>119707</v>
      </c>
      <c r="L47" t="n">
        <v>108698</v>
      </c>
      <c r="M47" t="n">
        <v>90516</v>
      </c>
      <c r="N47" t="n">
        <v>91621</v>
      </c>
      <c r="O47" t="n">
        <v>83508</v>
      </c>
      <c r="P47" t="n">
        <v>83508</v>
      </c>
    </row>
    <row r="48">
      <c r="A48" s="5" t="inlineStr">
        <is>
          <t>Personalaufwand in Mio. EUR</t>
        </is>
      </c>
      <c r="B48" s="5" t="inlineStr">
        <is>
          <t>Personnel expenses in M</t>
        </is>
      </c>
      <c r="C48" t="n">
        <v>8833</v>
      </c>
      <c r="D48" t="n">
        <v>8147</v>
      </c>
      <c r="E48" t="n">
        <v>8002</v>
      </c>
      <c r="F48" t="n">
        <v>7611</v>
      </c>
      <c r="G48" t="n">
        <v>7260</v>
      </c>
      <c r="H48" t="n">
        <v>6301</v>
      </c>
      <c r="I48" t="n">
        <v>6083</v>
      </c>
      <c r="J48" t="n">
        <v>6188</v>
      </c>
      <c r="K48" t="n">
        <v>5816</v>
      </c>
      <c r="L48" t="n">
        <v>5193</v>
      </c>
      <c r="M48" t="n">
        <v>4851</v>
      </c>
      <c r="N48" t="n">
        <v>4940</v>
      </c>
      <c r="O48" t="n">
        <v>4906</v>
      </c>
      <c r="P48" t="n">
        <v>4906</v>
      </c>
    </row>
    <row r="49">
      <c r="A49" s="5" t="inlineStr">
        <is>
          <t>Aufwand je Mitarbeiter in EUR</t>
        </is>
      </c>
      <c r="B49" s="5" t="inlineStr">
        <is>
          <t>Effort per employee</t>
        </is>
      </c>
      <c r="C49" t="n">
        <v>40276</v>
      </c>
      <c r="D49" t="n">
        <v>38554</v>
      </c>
      <c r="E49" t="n">
        <v>40071</v>
      </c>
      <c r="F49" t="n">
        <v>39420</v>
      </c>
      <c r="G49" t="n">
        <v>40191</v>
      </c>
      <c r="H49" t="n">
        <v>43866</v>
      </c>
      <c r="I49" t="n">
        <v>46283</v>
      </c>
      <c r="J49" t="n">
        <v>49460</v>
      </c>
      <c r="K49" t="n">
        <v>48585</v>
      </c>
      <c r="L49" t="n">
        <v>47775</v>
      </c>
      <c r="M49" t="n">
        <v>53593</v>
      </c>
      <c r="N49" t="n">
        <v>53918</v>
      </c>
      <c r="O49" t="n">
        <v>58749</v>
      </c>
      <c r="P49" t="n">
        <v>58749</v>
      </c>
    </row>
    <row r="50">
      <c r="A50" s="5" t="inlineStr">
        <is>
          <t>Umsatz je Aktie</t>
        </is>
      </c>
      <c r="B50" s="5" t="inlineStr">
        <is>
          <t>Revenue per share</t>
        </is>
      </c>
      <c r="C50" t="n">
        <v>64405</v>
      </c>
      <c r="D50" t="n">
        <v>62452</v>
      </c>
      <c r="E50" t="n">
        <v>64057</v>
      </c>
      <c r="F50" t="n">
        <v>64943</v>
      </c>
      <c r="G50" t="n">
        <v>65960</v>
      </c>
      <c r="H50" t="n">
        <v>73606</v>
      </c>
      <c r="I50" t="n">
        <v>76786</v>
      </c>
      <c r="J50" t="n">
        <v>82040</v>
      </c>
      <c r="K50" t="n">
        <v>80973</v>
      </c>
      <c r="L50" t="n">
        <v>80011</v>
      </c>
      <c r="M50" t="n">
        <v>92481</v>
      </c>
      <c r="N50" t="n">
        <v>95066</v>
      </c>
      <c r="O50" t="n">
        <v>104218</v>
      </c>
      <c r="P50" t="n">
        <v>104218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3903</v>
      </c>
      <c r="D52" t="n">
        <v>3455</v>
      </c>
      <c r="E52" t="n">
        <v>4106</v>
      </c>
      <c r="F52" t="n">
        <v>4770</v>
      </c>
      <c r="G52" t="n">
        <v>6222</v>
      </c>
      <c r="H52" t="n">
        <v>4038</v>
      </c>
      <c r="I52" t="n">
        <v>3363</v>
      </c>
      <c r="J52" t="n">
        <v>2957</v>
      </c>
      <c r="K52" t="n">
        <v>3375</v>
      </c>
      <c r="L52" t="n">
        <v>2576</v>
      </c>
      <c r="M52" t="n">
        <v>1967</v>
      </c>
      <c r="N52" t="n">
        <v>4922</v>
      </c>
      <c r="O52" t="n">
        <v>5269</v>
      </c>
      <c r="P52" t="n">
        <v>5269</v>
      </c>
    </row>
    <row r="53">
      <c r="A53" s="5" t="inlineStr">
        <is>
          <t>KGV (Kurs/Gewinn)</t>
        </is>
      </c>
      <c r="B53" s="5" t="inlineStr">
        <is>
          <t>PE (price/earnings)</t>
        </is>
      </c>
      <c r="C53" t="n">
        <v>21.1</v>
      </c>
      <c r="D53" t="n">
        <v>19.8</v>
      </c>
      <c r="E53" t="n">
        <v>20.3</v>
      </c>
      <c r="F53" t="n">
        <v>14.7</v>
      </c>
      <c r="G53" t="n">
        <v>12.9</v>
      </c>
      <c r="H53" t="n">
        <v>16.2</v>
      </c>
      <c r="I53" t="n">
        <v>17.5</v>
      </c>
      <c r="J53" t="n">
        <v>13.9</v>
      </c>
      <c r="K53" t="n">
        <v>9.199999999999999</v>
      </c>
      <c r="L53" t="n">
        <v>19.2</v>
      </c>
      <c r="M53" t="n">
        <v>25</v>
      </c>
      <c r="N53" t="n">
        <v>8.800000000000001</v>
      </c>
      <c r="O53" t="n">
        <v>14.1</v>
      </c>
      <c r="P53" t="n">
        <v>14.1</v>
      </c>
    </row>
    <row r="54">
      <c r="A54" s="5" t="inlineStr">
        <is>
          <t>KUV (Kurs/Umsatz)</t>
        </is>
      </c>
      <c r="B54" s="5" t="inlineStr">
        <is>
          <t>PS (price/sales)</t>
        </is>
      </c>
      <c r="C54" t="n">
        <v>1.31</v>
      </c>
      <c r="D54" t="n">
        <v>1.1</v>
      </c>
      <c r="E54" t="n">
        <v>1.31</v>
      </c>
      <c r="F54" t="n">
        <v>1.1</v>
      </c>
      <c r="G54" t="n">
        <v>1.24</v>
      </c>
      <c r="H54" t="n">
        <v>0.92</v>
      </c>
      <c r="I54" t="n">
        <v>0.78</v>
      </c>
      <c r="J54" t="n">
        <v>0.52</v>
      </c>
      <c r="K54" t="n">
        <v>0.39</v>
      </c>
      <c r="L54" t="n">
        <v>0.62</v>
      </c>
      <c r="M54" t="n">
        <v>0.57</v>
      </c>
      <c r="N54" t="n">
        <v>0.46</v>
      </c>
      <c r="O54" t="n">
        <v>0.72</v>
      </c>
      <c r="P54" t="n">
        <v>0.72</v>
      </c>
    </row>
    <row r="55">
      <c r="A55" s="5" t="inlineStr">
        <is>
          <t>KBV (Kurs/Buchwert)</t>
        </is>
      </c>
      <c r="B55" s="5" t="inlineStr">
        <is>
          <t>PB (price/book value)</t>
        </is>
      </c>
      <c r="C55" t="n">
        <v>2.19</v>
      </c>
      <c r="D55" t="n">
        <v>1.94</v>
      </c>
      <c r="E55" t="n">
        <v>2.4</v>
      </c>
      <c r="F55" t="n">
        <v>1.89</v>
      </c>
      <c r="G55" t="n">
        <v>2.15</v>
      </c>
      <c r="H55" t="n">
        <v>1.92</v>
      </c>
      <c r="I55" t="n">
        <v>1.77</v>
      </c>
      <c r="J55" t="n">
        <v>1.18</v>
      </c>
      <c r="K55" t="n">
        <v>0.88</v>
      </c>
      <c r="L55" t="n">
        <v>1.25</v>
      </c>
      <c r="M55" t="n">
        <v>1.13</v>
      </c>
      <c r="N55" t="n">
        <v>1.02</v>
      </c>
      <c r="O55" t="n">
        <v>1.62</v>
      </c>
      <c r="P55" t="n">
        <v>1.62</v>
      </c>
    </row>
    <row r="56">
      <c r="A56" s="5" t="inlineStr">
        <is>
          <t>KCV (Kurs/Cashflow)</t>
        </is>
      </c>
      <c r="B56" s="5" t="inlineStr">
        <is>
          <t>PC (price/cashflow)</t>
        </is>
      </c>
      <c r="C56" t="n">
        <v>10.28</v>
      </c>
      <c r="D56" t="n">
        <v>10.38</v>
      </c>
      <c r="E56" t="n">
        <v>12.56</v>
      </c>
      <c r="F56" t="n">
        <v>10.43</v>
      </c>
      <c r="G56" t="n">
        <v>14.75</v>
      </c>
      <c r="H56" t="n">
        <v>11.94</v>
      </c>
      <c r="I56" t="n">
        <v>20.2</v>
      </c>
      <c r="J56" t="n">
        <v>7.5</v>
      </c>
      <c r="K56" t="n">
        <v>10.78</v>
      </c>
      <c r="L56" t="n">
        <v>10.68</v>
      </c>
      <c r="M56" t="n">
        <v>9.59</v>
      </c>
      <c r="N56" t="n">
        <v>7.32</v>
      </c>
      <c r="O56" t="n">
        <v>12.58</v>
      </c>
      <c r="P56" t="n">
        <v>12.58</v>
      </c>
    </row>
    <row r="57">
      <c r="A57" s="5" t="inlineStr">
        <is>
          <t>Dividendenrendite in %</t>
        </is>
      </c>
      <c r="B57" s="5" t="inlineStr">
        <is>
          <t>Dividend Yield in %</t>
        </is>
      </c>
      <c r="C57" t="n">
        <v>1.74</v>
      </c>
      <c r="D57" t="n">
        <v>1.96</v>
      </c>
      <c r="E57" t="n">
        <v>1.71</v>
      </c>
      <c r="F57" t="n">
        <v>1.93</v>
      </c>
      <c r="G57" t="n">
        <v>1.57</v>
      </c>
      <c r="H57" t="n">
        <v>2.02</v>
      </c>
      <c r="I57" t="n">
        <v>2.24</v>
      </c>
      <c r="J57" t="n">
        <v>3.04</v>
      </c>
      <c r="K57" t="n">
        <v>4.14</v>
      </c>
      <c r="L57" t="n">
        <v>2.9</v>
      </c>
      <c r="M57" t="n">
        <v>2.6</v>
      </c>
      <c r="N57" t="n">
        <v>3.64</v>
      </c>
      <c r="O57" t="n">
        <v>2.33</v>
      </c>
      <c r="P57" t="n">
        <v>2.33</v>
      </c>
    </row>
    <row r="58">
      <c r="A58" s="5" t="inlineStr">
        <is>
          <t>Gewinnrendite in %</t>
        </is>
      </c>
      <c r="B58" s="5" t="inlineStr">
        <is>
          <t>Return on profit in %</t>
        </is>
      </c>
      <c r="C58" t="n">
        <v>4.7</v>
      </c>
      <c r="D58" t="n">
        <v>5</v>
      </c>
      <c r="E58" t="n">
        <v>4.9</v>
      </c>
      <c r="F58" t="n">
        <v>6.8</v>
      </c>
      <c r="G58" t="n">
        <v>7.8</v>
      </c>
      <c r="H58" t="n">
        <v>6.2</v>
      </c>
      <c r="I58" t="n">
        <v>5.7</v>
      </c>
      <c r="J58" t="n">
        <v>7.2</v>
      </c>
      <c r="K58" t="n">
        <v>10.9</v>
      </c>
      <c r="L58" t="n">
        <v>5.2</v>
      </c>
      <c r="M58" t="n">
        <v>4</v>
      </c>
      <c r="N58" t="n">
        <v>11.4</v>
      </c>
      <c r="O58" t="n">
        <v>7.1</v>
      </c>
      <c r="P58" t="n">
        <v>7.1</v>
      </c>
    </row>
    <row r="59">
      <c r="A59" s="5" t="inlineStr">
        <is>
          <t>Eigenkapitalrendite in %</t>
        </is>
      </c>
      <c r="B59" s="5" t="inlineStr">
        <is>
          <t>Return on Equity in %</t>
        </is>
      </c>
      <c r="C59" t="n">
        <v>10.16</v>
      </c>
      <c r="D59" t="n">
        <v>9.76</v>
      </c>
      <c r="E59" t="n">
        <v>11.79</v>
      </c>
      <c r="F59" t="n">
        <v>12.67</v>
      </c>
      <c r="G59" t="n">
        <v>16.32</v>
      </c>
      <c r="H59" t="n">
        <v>11.47</v>
      </c>
      <c r="I59" t="n">
        <v>9.91</v>
      </c>
      <c r="J59" t="n">
        <v>8.24</v>
      </c>
      <c r="K59" t="n">
        <v>9.49</v>
      </c>
      <c r="L59" t="n">
        <v>6.49</v>
      </c>
      <c r="M59" t="n">
        <v>4.23</v>
      </c>
      <c r="N59" t="n">
        <v>11.45</v>
      </c>
      <c r="O59" t="n">
        <v>11.43</v>
      </c>
      <c r="P59" t="n">
        <v>11.43</v>
      </c>
    </row>
    <row r="60">
      <c r="A60" s="5" t="inlineStr">
        <is>
          <t>Umsatzrendite in %</t>
        </is>
      </c>
      <c r="B60" s="5" t="inlineStr">
        <is>
          <t>Return on sales in %</t>
        </is>
      </c>
      <c r="C60" t="n">
        <v>6.06</v>
      </c>
      <c r="D60" t="n">
        <v>5.53</v>
      </c>
      <c r="E60" t="n">
        <v>6.41</v>
      </c>
      <c r="F60" t="n">
        <v>7.35</v>
      </c>
      <c r="G60" t="n">
        <v>9.43</v>
      </c>
      <c r="H60" t="n">
        <v>5.49</v>
      </c>
      <c r="I60" t="n">
        <v>4.38</v>
      </c>
      <c r="J60" t="n">
        <v>3.6</v>
      </c>
      <c r="K60" t="n">
        <v>4.17</v>
      </c>
      <c r="L60" t="n">
        <v>3.22</v>
      </c>
      <c r="M60" t="n">
        <v>2.13</v>
      </c>
      <c r="N60" t="n">
        <v>5.18</v>
      </c>
      <c r="O60" t="n">
        <v>5.06</v>
      </c>
      <c r="P60" t="n">
        <v>5.06</v>
      </c>
    </row>
    <row r="61">
      <c r="A61" s="5" t="inlineStr">
        <is>
          <t>Gesamtkapitalrendite in %</t>
        </is>
      </c>
      <c r="B61" s="5" t="inlineStr">
        <is>
          <t>Total Return on Investment in %</t>
        </is>
      </c>
      <c r="C61" t="n">
        <v>4.72</v>
      </c>
      <c r="D61" t="n">
        <v>4.42</v>
      </c>
      <c r="E61" t="n">
        <v>5.11</v>
      </c>
      <c r="F61" t="n">
        <v>5.6</v>
      </c>
      <c r="G61" t="n">
        <v>6.93</v>
      </c>
      <c r="H61" t="n">
        <v>5.06</v>
      </c>
      <c r="I61" t="n">
        <v>4.34</v>
      </c>
      <c r="J61" t="n">
        <v>3.47</v>
      </c>
      <c r="K61" t="n">
        <v>3.67</v>
      </c>
      <c r="L61" t="n">
        <v>2.81</v>
      </c>
      <c r="M61" t="n">
        <v>1.93</v>
      </c>
      <c r="N61" t="n">
        <v>5.17</v>
      </c>
      <c r="O61" t="n">
        <v>4.82</v>
      </c>
      <c r="P61" t="n">
        <v>4.82</v>
      </c>
    </row>
    <row r="62">
      <c r="A62" s="5" t="inlineStr">
        <is>
          <t>Return on Investment in %</t>
        </is>
      </c>
      <c r="B62" s="5" t="inlineStr">
        <is>
          <t>Return on Investment in %</t>
        </is>
      </c>
      <c r="C62" t="n">
        <v>4.72</v>
      </c>
      <c r="D62" t="n">
        <v>4.42</v>
      </c>
      <c r="E62" t="n">
        <v>5.11</v>
      </c>
      <c r="F62" t="n">
        <v>5.6</v>
      </c>
      <c r="G62" t="n">
        <v>6.93</v>
      </c>
      <c r="H62" t="n">
        <v>5.06</v>
      </c>
      <c r="I62" t="n">
        <v>4.34</v>
      </c>
      <c r="J62" t="n">
        <v>3.47</v>
      </c>
      <c r="K62" t="n">
        <v>3.67</v>
      </c>
      <c r="L62" t="n">
        <v>2.81</v>
      </c>
      <c r="M62" t="n">
        <v>1.93</v>
      </c>
      <c r="N62" t="n">
        <v>5.17</v>
      </c>
      <c r="O62" t="n">
        <v>4.82</v>
      </c>
      <c r="P62" t="n">
        <v>4.82</v>
      </c>
    </row>
    <row r="63">
      <c r="A63" s="5" t="inlineStr">
        <is>
          <t>Arbeitsintensität in %</t>
        </is>
      </c>
      <c r="B63" s="5" t="inlineStr">
        <is>
          <t>Work Intensity in %</t>
        </is>
      </c>
      <c r="C63" t="n">
        <v>36.19</v>
      </c>
      <c r="D63" t="n">
        <v>37.3</v>
      </c>
      <c r="E63" t="n">
        <v>38.56</v>
      </c>
      <c r="F63" t="n">
        <v>35.66</v>
      </c>
      <c r="G63" t="n">
        <v>35.11</v>
      </c>
      <c r="H63" t="n">
        <v>49.54</v>
      </c>
      <c r="I63" t="n">
        <v>46.57</v>
      </c>
      <c r="J63" t="n">
        <v>47.48</v>
      </c>
      <c r="K63" t="n">
        <v>49.08</v>
      </c>
      <c r="L63" t="n">
        <v>51.09</v>
      </c>
      <c r="M63" t="n">
        <v>53.48</v>
      </c>
      <c r="N63" t="n">
        <v>51.4</v>
      </c>
      <c r="O63" t="n">
        <v>54.06</v>
      </c>
      <c r="P63" t="n">
        <v>54.06</v>
      </c>
    </row>
    <row r="64">
      <c r="A64" s="5" t="inlineStr">
        <is>
          <t>Eigenkapitalquote in %</t>
        </is>
      </c>
      <c r="B64" s="5" t="inlineStr">
        <is>
          <t>Equity Ratio in %</t>
        </is>
      </c>
      <c r="C64" t="n">
        <v>46.45</v>
      </c>
      <c r="D64" t="n">
        <v>45.34</v>
      </c>
      <c r="E64" t="n">
        <v>43.37</v>
      </c>
      <c r="F64" t="n">
        <v>44.18</v>
      </c>
      <c r="G64" t="n">
        <v>42.43</v>
      </c>
      <c r="H64" t="n">
        <v>44.13</v>
      </c>
      <c r="I64" t="n">
        <v>43.81</v>
      </c>
      <c r="J64" t="n">
        <v>42.19</v>
      </c>
      <c r="K64" t="n">
        <v>38.64</v>
      </c>
      <c r="L64" t="n">
        <v>43.28</v>
      </c>
      <c r="M64" t="n">
        <v>45.73</v>
      </c>
      <c r="N64" t="n">
        <v>45.13</v>
      </c>
      <c r="O64" t="n">
        <v>42.19</v>
      </c>
      <c r="P64" t="n">
        <v>42.19</v>
      </c>
    </row>
    <row r="65">
      <c r="A65" s="5" t="inlineStr">
        <is>
          <t>Fremdkapitalquote in %</t>
        </is>
      </c>
      <c r="B65" s="5" t="inlineStr">
        <is>
          <t>Debt Ratio in %</t>
        </is>
      </c>
      <c r="C65" t="n">
        <v>53.55</v>
      </c>
      <c r="D65" t="n">
        <v>54.66</v>
      </c>
      <c r="E65" t="n">
        <v>56.63</v>
      </c>
      <c r="F65" t="n">
        <v>55.82</v>
      </c>
      <c r="G65" t="n">
        <v>57.57</v>
      </c>
      <c r="H65" t="n">
        <v>55.87</v>
      </c>
      <c r="I65" t="n">
        <v>56.19</v>
      </c>
      <c r="J65" t="n">
        <v>57.81</v>
      </c>
      <c r="K65" t="n">
        <v>61.36</v>
      </c>
      <c r="L65" t="n">
        <v>56.72</v>
      </c>
      <c r="M65" t="n">
        <v>54.27</v>
      </c>
      <c r="N65" t="n">
        <v>54.87</v>
      </c>
      <c r="O65" t="n">
        <v>57.81</v>
      </c>
      <c r="P65" t="n">
        <v>57.81</v>
      </c>
    </row>
    <row r="66">
      <c r="A66" s="5" t="inlineStr">
        <is>
          <t>Verschuldungsgrad in %</t>
        </is>
      </c>
      <c r="B66" s="5" t="inlineStr">
        <is>
          <t>Finance Gearing in %</t>
        </is>
      </c>
      <c r="C66" t="n">
        <v>115.28</v>
      </c>
      <c r="D66" t="n">
        <v>120.56</v>
      </c>
      <c r="E66" t="n">
        <v>130.58</v>
      </c>
      <c r="F66" t="n">
        <v>126.33</v>
      </c>
      <c r="G66" t="n">
        <v>135.68</v>
      </c>
      <c r="H66" t="n">
        <v>126.6</v>
      </c>
      <c r="I66" t="n">
        <v>128.26</v>
      </c>
      <c r="J66" t="n">
        <v>137.04</v>
      </c>
      <c r="K66" t="n">
        <v>158.79</v>
      </c>
      <c r="L66" t="n">
        <v>131.06</v>
      </c>
      <c r="M66" t="n">
        <v>118.68</v>
      </c>
      <c r="N66" t="n">
        <v>121.6</v>
      </c>
      <c r="O66" t="n">
        <v>137</v>
      </c>
      <c r="P66" t="n">
        <v>137</v>
      </c>
    </row>
    <row r="67">
      <c r="A67" s="5" t="inlineStr"/>
      <c r="B67" s="5" t="inlineStr"/>
    </row>
    <row r="68">
      <c r="A68" s="5" t="inlineStr">
        <is>
          <t>Kurzfristige Vermögensquote in %</t>
        </is>
      </c>
      <c r="B68" s="5" t="inlineStr">
        <is>
          <t>Current Assets Ratio in %</t>
        </is>
      </c>
      <c r="C68" t="n">
        <v>36.19</v>
      </c>
      <c r="D68" t="n">
        <v>37.3</v>
      </c>
      <c r="E68" t="n">
        <v>38.56</v>
      </c>
      <c r="F68" t="n">
        <v>35.66</v>
      </c>
      <c r="G68" t="n">
        <v>35.11</v>
      </c>
      <c r="H68" t="n">
        <v>49.54</v>
      </c>
      <c r="I68" t="n">
        <v>46.57</v>
      </c>
      <c r="J68" t="n">
        <v>47.48</v>
      </c>
      <c r="K68" t="n">
        <v>49.08</v>
      </c>
      <c r="L68" t="n">
        <v>51.09</v>
      </c>
      <c r="M68" t="n">
        <v>53.48</v>
      </c>
      <c r="N68" t="n">
        <v>51.4</v>
      </c>
      <c r="O68" t="n">
        <v>54.06</v>
      </c>
    </row>
    <row r="69">
      <c r="A69" s="5" t="inlineStr">
        <is>
          <t>Nettogewinn Marge in %</t>
        </is>
      </c>
      <c r="B69" s="5" t="inlineStr">
        <is>
          <t>Net Profit Marge in %</t>
        </is>
      </c>
      <c r="C69" t="n">
        <v>1026.26</v>
      </c>
      <c r="D69" t="n">
        <v>925.34</v>
      </c>
      <c r="E69" t="n">
        <v>1080.08</v>
      </c>
      <c r="F69" t="n">
        <v>1260.09</v>
      </c>
      <c r="G69" t="n">
        <v>1624.28</v>
      </c>
      <c r="H69" t="n">
        <v>897.42</v>
      </c>
      <c r="I69" t="n">
        <v>702.14</v>
      </c>
      <c r="J69" t="n">
        <v>583.23</v>
      </c>
      <c r="K69" t="n">
        <v>649.41</v>
      </c>
      <c r="L69" t="n">
        <v>501.61</v>
      </c>
      <c r="M69" t="n">
        <v>327.87</v>
      </c>
      <c r="N69" t="n">
        <v>754.9400000000001</v>
      </c>
      <c r="O69" t="n">
        <v>735.05</v>
      </c>
    </row>
    <row r="70">
      <c r="A70" s="5" t="inlineStr">
        <is>
          <t>Operative Ergebnis Marge in %</t>
        </is>
      </c>
      <c r="B70" s="5" t="inlineStr">
        <is>
          <t>EBIT Marge in %</t>
        </is>
      </c>
      <c r="C70" t="n">
        <v>1718.02</v>
      </c>
      <c r="D70" t="n">
        <v>1585.75</v>
      </c>
      <c r="E70" t="n">
        <v>1558.22</v>
      </c>
      <c r="F70" t="n">
        <v>1570.67</v>
      </c>
      <c r="G70" t="n">
        <v>1476.88</v>
      </c>
      <c r="H70" t="n">
        <v>1319.82</v>
      </c>
      <c r="I70" t="n">
        <v>1143.76</v>
      </c>
      <c r="J70" t="n">
        <v>947.35</v>
      </c>
      <c r="K70" t="n">
        <v>956.4400000000001</v>
      </c>
      <c r="L70" t="n">
        <v>876.03</v>
      </c>
      <c r="M70" t="n">
        <v>613.37</v>
      </c>
      <c r="N70" t="n">
        <v>980.92</v>
      </c>
      <c r="O70" t="n">
        <v>823.59</v>
      </c>
    </row>
    <row r="71">
      <c r="A71" s="5" t="inlineStr">
        <is>
          <t>Vermögensumsschlag in %</t>
        </is>
      </c>
      <c r="B71" s="5" t="inlineStr">
        <is>
          <t>Asset Turnover in %</t>
        </is>
      </c>
      <c r="C71" t="n">
        <v>0.46</v>
      </c>
      <c r="D71" t="n">
        <v>0.48</v>
      </c>
      <c r="E71" t="n">
        <v>0.47</v>
      </c>
      <c r="F71" t="n">
        <v>0.44</v>
      </c>
      <c r="G71" t="n">
        <v>0.43</v>
      </c>
      <c r="H71" t="n">
        <v>0.5600000000000001</v>
      </c>
      <c r="I71" t="n">
        <v>0.62</v>
      </c>
      <c r="J71" t="n">
        <v>0.6</v>
      </c>
      <c r="K71" t="n">
        <v>0.5600000000000001</v>
      </c>
      <c r="L71" t="n">
        <v>0.5600000000000001</v>
      </c>
      <c r="M71" t="n">
        <v>0.59</v>
      </c>
      <c r="N71" t="n">
        <v>0.68</v>
      </c>
      <c r="O71" t="n">
        <v>0.66</v>
      </c>
    </row>
    <row r="72">
      <c r="A72" s="5" t="inlineStr">
        <is>
          <t>Langfristige Vermögensquote in %</t>
        </is>
      </c>
      <c r="B72" s="5" t="inlineStr">
        <is>
          <t>Non-Current Assets Ratio in %</t>
        </is>
      </c>
      <c r="C72" t="n">
        <v>63.81</v>
      </c>
      <c r="D72" t="n">
        <v>62.7</v>
      </c>
      <c r="E72" t="n">
        <v>61.44</v>
      </c>
      <c r="F72" t="n">
        <v>64.34</v>
      </c>
      <c r="G72" t="n">
        <v>64.89</v>
      </c>
      <c r="H72" t="n">
        <v>50.46</v>
      </c>
      <c r="I72" t="n">
        <v>53.43</v>
      </c>
      <c r="J72" t="n">
        <v>52.52</v>
      </c>
      <c r="K72" t="n">
        <v>50.92</v>
      </c>
      <c r="L72" t="n">
        <v>48.91</v>
      </c>
      <c r="M72" t="n">
        <v>46.52</v>
      </c>
      <c r="N72" t="n">
        <v>48.6</v>
      </c>
      <c r="O72" t="n">
        <v>45.94</v>
      </c>
    </row>
    <row r="73">
      <c r="A73" s="5" t="inlineStr">
        <is>
          <t>Gesamtkapitalrentabilität</t>
        </is>
      </c>
      <c r="B73" s="5" t="inlineStr">
        <is>
          <t>ROA Return on Assets in %</t>
        </is>
      </c>
      <c r="C73" t="n">
        <v>4.72</v>
      </c>
      <c r="D73" t="n">
        <v>4.42</v>
      </c>
      <c r="E73" t="n">
        <v>5.11</v>
      </c>
      <c r="F73" t="n">
        <v>5.6</v>
      </c>
      <c r="G73" t="n">
        <v>6.93</v>
      </c>
      <c r="H73" t="n">
        <v>5.06</v>
      </c>
      <c r="I73" t="n">
        <v>4.34</v>
      </c>
      <c r="J73" t="n">
        <v>3.47</v>
      </c>
      <c r="K73" t="n">
        <v>3.67</v>
      </c>
      <c r="L73" t="n">
        <v>2.81</v>
      </c>
      <c r="M73" t="n">
        <v>1.93</v>
      </c>
      <c r="N73" t="n">
        <v>5.17</v>
      </c>
      <c r="O73" t="n">
        <v>4.82</v>
      </c>
    </row>
    <row r="74">
      <c r="A74" s="5" t="inlineStr">
        <is>
          <t>Ertrag des eingesetzten Kapitals</t>
        </is>
      </c>
      <c r="B74" s="5" t="inlineStr">
        <is>
          <t>ROCE Return on Cap. Empl. in %</t>
        </is>
      </c>
      <c r="C74" t="n">
        <v>11.01</v>
      </c>
      <c r="D74" t="n">
        <v>10.2</v>
      </c>
      <c r="E74" t="n">
        <v>10.33</v>
      </c>
      <c r="F74" t="n">
        <v>9.19</v>
      </c>
      <c r="G74" t="n">
        <v>8.59</v>
      </c>
      <c r="H74" t="n">
        <v>11.04</v>
      </c>
      <c r="I74" t="n">
        <v>10.59</v>
      </c>
      <c r="J74" t="n">
        <v>8.300000000000001</v>
      </c>
      <c r="K74" t="n">
        <v>8.460000000000001</v>
      </c>
      <c r="L74" t="n">
        <v>7.32</v>
      </c>
      <c r="M74" t="n">
        <v>5.35</v>
      </c>
      <c r="N74" t="n">
        <v>10.24</v>
      </c>
      <c r="O74" t="n">
        <v>8.4</v>
      </c>
    </row>
    <row r="75">
      <c r="A75" s="5" t="inlineStr">
        <is>
          <t>Eigenkapital zu Anlagevermögen</t>
        </is>
      </c>
      <c r="B75" s="5" t="inlineStr">
        <is>
          <t>Equity to Fixed Assets in %</t>
        </is>
      </c>
      <c r="C75" t="n">
        <v>72.8</v>
      </c>
      <c r="D75" t="n">
        <v>72.31</v>
      </c>
      <c r="E75" t="n">
        <v>70.59</v>
      </c>
      <c r="F75" t="n">
        <v>68.67</v>
      </c>
      <c r="G75" t="n">
        <v>65.39</v>
      </c>
      <c r="H75" t="n">
        <v>87.45999999999999</v>
      </c>
      <c r="I75" t="n">
        <v>81.98999999999999</v>
      </c>
      <c r="J75" t="n">
        <v>80.33</v>
      </c>
      <c r="K75" t="n">
        <v>75.89</v>
      </c>
      <c r="L75" t="n">
        <v>88.48999999999999</v>
      </c>
      <c r="M75" t="n">
        <v>98.3</v>
      </c>
      <c r="N75" t="n">
        <v>92.86</v>
      </c>
      <c r="O75" t="n">
        <v>91.84</v>
      </c>
    </row>
    <row r="76">
      <c r="A76" s="5" t="inlineStr">
        <is>
          <t>Liquidität Dritten Grades</t>
        </is>
      </c>
      <c r="B76" s="5" t="inlineStr">
        <is>
          <t>Current Ratio in %</t>
        </is>
      </c>
      <c r="C76" t="n">
        <v>128.18</v>
      </c>
      <c r="D76" t="n">
        <v>145.48</v>
      </c>
      <c r="E76" t="n">
        <v>134.69</v>
      </c>
      <c r="F76" t="n">
        <v>147.91</v>
      </c>
      <c r="G76" t="n">
        <v>131.68</v>
      </c>
      <c r="H76" t="n">
        <v>152.12</v>
      </c>
      <c r="I76" t="n">
        <v>140.46</v>
      </c>
      <c r="J76" t="n">
        <v>148.43</v>
      </c>
      <c r="K76" t="n">
        <v>135.93</v>
      </c>
      <c r="L76" t="n">
        <v>155.04</v>
      </c>
      <c r="M76" t="n">
        <v>164.56</v>
      </c>
      <c r="N76" t="n">
        <v>149.32</v>
      </c>
      <c r="O76" t="n">
        <v>151.58</v>
      </c>
    </row>
    <row r="77">
      <c r="A77" s="5" t="inlineStr">
        <is>
          <t>Operativer Cashflow</t>
        </is>
      </c>
      <c r="B77" s="5" t="inlineStr">
        <is>
          <t>Operating Cashflow in M</t>
        </is>
      </c>
      <c r="C77" t="n">
        <v>1740.918</v>
      </c>
      <c r="D77" t="n">
        <v>1736.4702</v>
      </c>
      <c r="E77" t="n">
        <v>2116.1088</v>
      </c>
      <c r="F77" t="n">
        <v>1789.3708</v>
      </c>
      <c r="G77" t="n">
        <v>2539.655</v>
      </c>
      <c r="H77" t="n">
        <v>1953.2646</v>
      </c>
      <c r="I77" t="n">
        <v>3238.464</v>
      </c>
      <c r="J77" t="n">
        <v>1213.5</v>
      </c>
      <c r="K77" t="n">
        <v>1679.524</v>
      </c>
      <c r="L77" t="n">
        <v>1663.944</v>
      </c>
      <c r="M77" t="n">
        <v>1478.778</v>
      </c>
      <c r="N77" t="n">
        <v>1067.256</v>
      </c>
      <c r="O77" t="n">
        <v>1829.132</v>
      </c>
    </row>
    <row r="78">
      <c r="A78" s="5" t="inlineStr">
        <is>
          <t>Aktienrückkauf</t>
        </is>
      </c>
      <c r="B78" s="5" t="inlineStr">
        <is>
          <t>Share Buyback in M</t>
        </is>
      </c>
      <c r="C78" t="n">
        <v>-2.060000000000002</v>
      </c>
      <c r="D78" t="n">
        <v>1.189999999999998</v>
      </c>
      <c r="E78" t="n">
        <v>3.080000000000013</v>
      </c>
      <c r="F78" t="n">
        <v>0.6200000000000045</v>
      </c>
      <c r="G78" t="n">
        <v>-8.590000000000003</v>
      </c>
      <c r="H78" t="n">
        <v>-3.27000000000001</v>
      </c>
      <c r="I78" t="n">
        <v>1.480000000000018</v>
      </c>
      <c r="J78" t="n">
        <v>-6</v>
      </c>
      <c r="K78" t="n">
        <v>0</v>
      </c>
      <c r="L78" t="n">
        <v>-1.600000000000023</v>
      </c>
      <c r="M78" t="n">
        <v>-8.399999999999977</v>
      </c>
      <c r="N78" t="n">
        <v>-0.4000000000000057</v>
      </c>
      <c r="O78" t="n">
        <v>0</v>
      </c>
    </row>
    <row r="79">
      <c r="A79" s="5" t="inlineStr">
        <is>
          <t>Umsatzwachstum 1J in %</t>
        </is>
      </c>
      <c r="B79" s="5" t="inlineStr">
        <is>
          <t>Revenue Growth 1Y in %</t>
        </is>
      </c>
      <c r="C79" t="n">
        <v>5.73</v>
      </c>
      <c r="D79" t="n">
        <v>3.91</v>
      </c>
      <c r="E79" t="n">
        <v>3.87</v>
      </c>
      <c r="F79" t="n">
        <v>5.62</v>
      </c>
      <c r="G79" t="n">
        <v>7.07</v>
      </c>
      <c r="H79" t="n">
        <v>2.67</v>
      </c>
      <c r="I79" t="n">
        <v>-0.77</v>
      </c>
      <c r="J79" t="n">
        <v>1.98</v>
      </c>
      <c r="K79" t="n">
        <v>11.45</v>
      </c>
      <c r="L79" t="n">
        <v>2.82</v>
      </c>
      <c r="M79" t="n">
        <v>-9.119999999999999</v>
      </c>
      <c r="N79" t="n">
        <v>-0.2</v>
      </c>
      <c r="O79" t="inlineStr">
        <is>
          <t>-</t>
        </is>
      </c>
    </row>
    <row r="80">
      <c r="A80" s="5" t="inlineStr">
        <is>
          <t>Umsatzwachstum 3J in %</t>
        </is>
      </c>
      <c r="B80" s="5" t="inlineStr">
        <is>
          <t>Revenue Growth 3Y in %</t>
        </is>
      </c>
      <c r="C80" t="n">
        <v>4.5</v>
      </c>
      <c r="D80" t="n">
        <v>4.47</v>
      </c>
      <c r="E80" t="n">
        <v>5.52</v>
      </c>
      <c r="F80" t="n">
        <v>5.12</v>
      </c>
      <c r="G80" t="n">
        <v>2.99</v>
      </c>
      <c r="H80" t="n">
        <v>1.29</v>
      </c>
      <c r="I80" t="n">
        <v>4.22</v>
      </c>
      <c r="J80" t="n">
        <v>5.42</v>
      </c>
      <c r="K80" t="n">
        <v>1.72</v>
      </c>
      <c r="L80" t="n">
        <v>-2.17</v>
      </c>
      <c r="M80" t="n">
        <v>-3.11</v>
      </c>
      <c r="N80" t="inlineStr">
        <is>
          <t>-</t>
        </is>
      </c>
      <c r="O80" t="inlineStr">
        <is>
          <t>-</t>
        </is>
      </c>
    </row>
    <row r="81">
      <c r="A81" s="5" t="inlineStr">
        <is>
          <t>Umsatzwachstum 5J in %</t>
        </is>
      </c>
      <c r="B81" s="5" t="inlineStr">
        <is>
          <t>Revenue Growth 5Y in %</t>
        </is>
      </c>
      <c r="C81" t="n">
        <v>5.24</v>
      </c>
      <c r="D81" t="n">
        <v>4.63</v>
      </c>
      <c r="E81" t="n">
        <v>3.69</v>
      </c>
      <c r="F81" t="n">
        <v>3.31</v>
      </c>
      <c r="G81" t="n">
        <v>4.48</v>
      </c>
      <c r="H81" t="n">
        <v>3.63</v>
      </c>
      <c r="I81" t="n">
        <v>1.27</v>
      </c>
      <c r="J81" t="n">
        <v>1.39</v>
      </c>
      <c r="K81" t="n">
        <v>0.99</v>
      </c>
      <c r="L81" t="inlineStr">
        <is>
          <t>-</t>
        </is>
      </c>
      <c r="M81" t="inlineStr">
        <is>
          <t>-</t>
        </is>
      </c>
      <c r="N81" t="inlineStr">
        <is>
          <t>-</t>
        </is>
      </c>
      <c r="O81" t="inlineStr">
        <is>
          <t>-</t>
        </is>
      </c>
    </row>
    <row r="82">
      <c r="A82" s="5" t="inlineStr">
        <is>
          <t>Umsatzwachstum 10J in %</t>
        </is>
      </c>
      <c r="B82" s="5" t="inlineStr">
        <is>
          <t>Revenue Growth 10Y in %</t>
        </is>
      </c>
      <c r="C82" t="n">
        <v>4.44</v>
      </c>
      <c r="D82" t="n">
        <v>2.95</v>
      </c>
      <c r="E82" t="n">
        <v>2.54</v>
      </c>
      <c r="F82" t="n">
        <v>2.15</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17.26</v>
      </c>
      <c r="D83" t="n">
        <v>-10.98</v>
      </c>
      <c r="E83" t="n">
        <v>-10.97</v>
      </c>
      <c r="F83" t="n">
        <v>-18.06</v>
      </c>
      <c r="G83" t="n">
        <v>93.79000000000001</v>
      </c>
      <c r="H83" t="n">
        <v>31.22</v>
      </c>
      <c r="I83" t="n">
        <v>19.46</v>
      </c>
      <c r="J83" t="n">
        <v>-8.42</v>
      </c>
      <c r="K83" t="n">
        <v>44.29</v>
      </c>
      <c r="L83" t="n">
        <v>57.3</v>
      </c>
      <c r="M83" t="n">
        <v>-60.53</v>
      </c>
      <c r="N83" t="n">
        <v>2.5</v>
      </c>
      <c r="O83" t="inlineStr">
        <is>
          <t>-</t>
        </is>
      </c>
    </row>
    <row r="84">
      <c r="A84" s="5" t="inlineStr">
        <is>
          <t>Gewinnwachstum 3J in %</t>
        </is>
      </c>
      <c r="B84" s="5" t="inlineStr">
        <is>
          <t>Earnings Growth 3Y in %</t>
        </is>
      </c>
      <c r="C84" t="n">
        <v>-1.56</v>
      </c>
      <c r="D84" t="n">
        <v>-13.34</v>
      </c>
      <c r="E84" t="n">
        <v>21.59</v>
      </c>
      <c r="F84" t="n">
        <v>35.65</v>
      </c>
      <c r="G84" t="n">
        <v>48.16</v>
      </c>
      <c r="H84" t="n">
        <v>14.09</v>
      </c>
      <c r="I84" t="n">
        <v>18.44</v>
      </c>
      <c r="J84" t="n">
        <v>31.06</v>
      </c>
      <c r="K84" t="n">
        <v>13.69</v>
      </c>
      <c r="L84" t="n">
        <v>-0.24</v>
      </c>
      <c r="M84" t="n">
        <v>-19.34</v>
      </c>
      <c r="N84" t="inlineStr">
        <is>
          <t>-</t>
        </is>
      </c>
      <c r="O84" t="inlineStr">
        <is>
          <t>-</t>
        </is>
      </c>
    </row>
    <row r="85">
      <c r="A85" s="5" t="inlineStr">
        <is>
          <t>Gewinnwachstum 5J in %</t>
        </is>
      </c>
      <c r="B85" s="5" t="inlineStr">
        <is>
          <t>Earnings Growth 5Y in %</t>
        </is>
      </c>
      <c r="C85" t="n">
        <v>14.21</v>
      </c>
      <c r="D85" t="n">
        <v>17</v>
      </c>
      <c r="E85" t="n">
        <v>23.09</v>
      </c>
      <c r="F85" t="n">
        <v>23.6</v>
      </c>
      <c r="G85" t="n">
        <v>36.07</v>
      </c>
      <c r="H85" t="n">
        <v>28.77</v>
      </c>
      <c r="I85" t="n">
        <v>10.42</v>
      </c>
      <c r="J85" t="n">
        <v>7.03</v>
      </c>
      <c r="K85" t="n">
        <v>8.710000000000001</v>
      </c>
      <c r="L85" t="inlineStr">
        <is>
          <t>-</t>
        </is>
      </c>
      <c r="M85" t="inlineStr">
        <is>
          <t>-</t>
        </is>
      </c>
      <c r="N85" t="inlineStr">
        <is>
          <t>-</t>
        </is>
      </c>
      <c r="O85" t="inlineStr">
        <is>
          <t>-</t>
        </is>
      </c>
    </row>
    <row r="86">
      <c r="A86" s="5" t="inlineStr">
        <is>
          <t>Gewinnwachstum 10J in %</t>
        </is>
      </c>
      <c r="B86" s="5" t="inlineStr">
        <is>
          <t>Earnings Growth 10Y in %</t>
        </is>
      </c>
      <c r="C86" t="n">
        <v>21.49</v>
      </c>
      <c r="D86" t="n">
        <v>13.71</v>
      </c>
      <c r="E86" t="n">
        <v>15.06</v>
      </c>
      <c r="F86" t="n">
        <v>16.15</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1.48</v>
      </c>
      <c r="D87" t="n">
        <v>1.16</v>
      </c>
      <c r="E87" t="n">
        <v>0.88</v>
      </c>
      <c r="F87" t="n">
        <v>0.62</v>
      </c>
      <c r="G87" t="n">
        <v>0.36</v>
      </c>
      <c r="H87" t="n">
        <v>0.5600000000000001</v>
      </c>
      <c r="I87" t="n">
        <v>1.68</v>
      </c>
      <c r="J87" t="n">
        <v>1.98</v>
      </c>
      <c r="K87" t="n">
        <v>1.06</v>
      </c>
      <c r="L87" t="inlineStr">
        <is>
          <t>-</t>
        </is>
      </c>
      <c r="M87" t="inlineStr">
        <is>
          <t>-</t>
        </is>
      </c>
      <c r="N87" t="inlineStr">
        <is>
          <t>-</t>
        </is>
      </c>
      <c r="O87" t="inlineStr">
        <is>
          <t>-</t>
        </is>
      </c>
    </row>
    <row r="88">
      <c r="A88" s="5" t="inlineStr">
        <is>
          <t>EBIT-Wachstum 1J in %</t>
        </is>
      </c>
      <c r="B88" s="5" t="inlineStr">
        <is>
          <t>EBIT Growth 1Y in %</t>
        </is>
      </c>
      <c r="C88" t="n">
        <v>14.55</v>
      </c>
      <c r="D88" t="n">
        <v>5.75</v>
      </c>
      <c r="E88" t="n">
        <v>3.05</v>
      </c>
      <c r="F88" t="n">
        <v>12.33</v>
      </c>
      <c r="G88" t="n">
        <v>19.81</v>
      </c>
      <c r="H88" t="n">
        <v>18.47</v>
      </c>
      <c r="I88" t="n">
        <v>19.8</v>
      </c>
      <c r="J88" t="n">
        <v>1.01</v>
      </c>
      <c r="K88" t="n">
        <v>21.68</v>
      </c>
      <c r="L88" t="n">
        <v>46.85</v>
      </c>
      <c r="M88" t="n">
        <v>-43.17</v>
      </c>
      <c r="N88" t="n">
        <v>18.86</v>
      </c>
      <c r="O88" t="inlineStr">
        <is>
          <t>-</t>
        </is>
      </c>
    </row>
    <row r="89">
      <c r="A89" s="5" t="inlineStr">
        <is>
          <t>EBIT-Wachstum 3J in %</t>
        </is>
      </c>
      <c r="B89" s="5" t="inlineStr">
        <is>
          <t>EBIT Growth 3Y in %</t>
        </is>
      </c>
      <c r="C89" t="n">
        <v>7.78</v>
      </c>
      <c r="D89" t="n">
        <v>7.04</v>
      </c>
      <c r="E89" t="n">
        <v>11.73</v>
      </c>
      <c r="F89" t="n">
        <v>16.87</v>
      </c>
      <c r="G89" t="n">
        <v>19.36</v>
      </c>
      <c r="H89" t="n">
        <v>13.09</v>
      </c>
      <c r="I89" t="n">
        <v>14.16</v>
      </c>
      <c r="J89" t="n">
        <v>23.18</v>
      </c>
      <c r="K89" t="n">
        <v>8.449999999999999</v>
      </c>
      <c r="L89" t="n">
        <v>7.51</v>
      </c>
      <c r="M89" t="n">
        <v>-8.1</v>
      </c>
      <c r="N89" t="inlineStr">
        <is>
          <t>-</t>
        </is>
      </c>
      <c r="O89" t="inlineStr">
        <is>
          <t>-</t>
        </is>
      </c>
    </row>
    <row r="90">
      <c r="A90" s="5" t="inlineStr">
        <is>
          <t>EBIT-Wachstum 5J in %</t>
        </is>
      </c>
      <c r="B90" s="5" t="inlineStr">
        <is>
          <t>EBIT Growth 5Y in %</t>
        </is>
      </c>
      <c r="C90" t="n">
        <v>11.1</v>
      </c>
      <c r="D90" t="n">
        <v>11.88</v>
      </c>
      <c r="E90" t="n">
        <v>14.69</v>
      </c>
      <c r="F90" t="n">
        <v>14.28</v>
      </c>
      <c r="G90" t="n">
        <v>16.15</v>
      </c>
      <c r="H90" t="n">
        <v>21.56</v>
      </c>
      <c r="I90" t="n">
        <v>9.23</v>
      </c>
      <c r="J90" t="n">
        <v>9.050000000000001</v>
      </c>
      <c r="K90" t="n">
        <v>8.84</v>
      </c>
      <c r="L90" t="inlineStr">
        <is>
          <t>-</t>
        </is>
      </c>
      <c r="M90" t="inlineStr">
        <is>
          <t>-</t>
        </is>
      </c>
      <c r="N90" t="inlineStr">
        <is>
          <t>-</t>
        </is>
      </c>
      <c r="O90" t="inlineStr">
        <is>
          <t>-</t>
        </is>
      </c>
    </row>
    <row r="91">
      <c r="A91" s="5" t="inlineStr">
        <is>
          <t>EBIT-Wachstum 10J in %</t>
        </is>
      </c>
      <c r="B91" s="5" t="inlineStr">
        <is>
          <t>EBIT Growth 10Y in %</t>
        </is>
      </c>
      <c r="C91" t="n">
        <v>16.33</v>
      </c>
      <c r="D91" t="n">
        <v>10.56</v>
      </c>
      <c r="E91" t="n">
        <v>11.87</v>
      </c>
      <c r="F91" t="n">
        <v>11.56</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-0.96</v>
      </c>
      <c r="D92" t="n">
        <v>-17.36</v>
      </c>
      <c r="E92" t="n">
        <v>20.42</v>
      </c>
      <c r="F92" t="n">
        <v>-29.29</v>
      </c>
      <c r="G92" t="n">
        <v>23.53</v>
      </c>
      <c r="H92" t="n">
        <v>-40.89</v>
      </c>
      <c r="I92" t="n">
        <v>169.33</v>
      </c>
      <c r="J92" t="n">
        <v>-30.43</v>
      </c>
      <c r="K92" t="n">
        <v>0.9399999999999999</v>
      </c>
      <c r="L92" t="n">
        <v>11.37</v>
      </c>
      <c r="M92" t="n">
        <v>31.01</v>
      </c>
      <c r="N92" t="n">
        <v>-41.81</v>
      </c>
      <c r="O92" t="inlineStr">
        <is>
          <t>-</t>
        </is>
      </c>
    </row>
    <row r="93">
      <c r="A93" s="5" t="inlineStr">
        <is>
          <t>Op.Cashflow Wachstum 3J in %</t>
        </is>
      </c>
      <c r="B93" s="5" t="inlineStr">
        <is>
          <t>Op.Cashflow Wachstum 3Y in %</t>
        </is>
      </c>
      <c r="C93" t="n">
        <v>0.7</v>
      </c>
      <c r="D93" t="n">
        <v>-8.74</v>
      </c>
      <c r="E93" t="n">
        <v>4.89</v>
      </c>
      <c r="F93" t="n">
        <v>-15.55</v>
      </c>
      <c r="G93" t="n">
        <v>50.66</v>
      </c>
      <c r="H93" t="n">
        <v>32.67</v>
      </c>
      <c r="I93" t="n">
        <v>46.61</v>
      </c>
      <c r="J93" t="n">
        <v>-6.04</v>
      </c>
      <c r="K93" t="n">
        <v>14.44</v>
      </c>
      <c r="L93" t="n">
        <v>0.19</v>
      </c>
      <c r="M93" t="n">
        <v>-3.6</v>
      </c>
      <c r="N93" t="inlineStr">
        <is>
          <t>-</t>
        </is>
      </c>
      <c r="O93" t="inlineStr">
        <is>
          <t>-</t>
        </is>
      </c>
    </row>
    <row r="94">
      <c r="A94" s="5" t="inlineStr">
        <is>
          <t>Op.Cashflow Wachstum 5J in %</t>
        </is>
      </c>
      <c r="B94" s="5" t="inlineStr">
        <is>
          <t>Op.Cashflow Wachstum 5Y in %</t>
        </is>
      </c>
      <c r="C94" t="n">
        <v>-0.73</v>
      </c>
      <c r="D94" t="n">
        <v>-8.720000000000001</v>
      </c>
      <c r="E94" t="n">
        <v>28.62</v>
      </c>
      <c r="F94" t="n">
        <v>18.45</v>
      </c>
      <c r="G94" t="n">
        <v>24.5</v>
      </c>
      <c r="H94" t="n">
        <v>22.06</v>
      </c>
      <c r="I94" t="n">
        <v>36.44</v>
      </c>
      <c r="J94" t="n">
        <v>-5.78</v>
      </c>
      <c r="K94" t="n">
        <v>0.3</v>
      </c>
      <c r="L94" t="inlineStr">
        <is>
          <t>-</t>
        </is>
      </c>
      <c r="M94" t="inlineStr">
        <is>
          <t>-</t>
        </is>
      </c>
      <c r="N94" t="inlineStr">
        <is>
          <t>-</t>
        </is>
      </c>
      <c r="O94" t="inlineStr">
        <is>
          <t>-</t>
        </is>
      </c>
    </row>
    <row r="95">
      <c r="A95" s="5" t="inlineStr">
        <is>
          <t>Op.Cashflow Wachstum 10J in %</t>
        </is>
      </c>
      <c r="B95" s="5" t="inlineStr">
        <is>
          <t>Op.Cashflow Wachstum 10Y in %</t>
        </is>
      </c>
      <c r="C95" t="n">
        <v>10.67</v>
      </c>
      <c r="D95" t="n">
        <v>13.86</v>
      </c>
      <c r="E95" t="n">
        <v>11.42</v>
      </c>
      <c r="F95" t="n">
        <v>9.380000000000001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1443</v>
      </c>
      <c r="D96" t="n">
        <v>1924</v>
      </c>
      <c r="E96" t="n">
        <v>1593</v>
      </c>
      <c r="F96" t="n">
        <v>1901</v>
      </c>
      <c r="G96" t="n">
        <v>1371</v>
      </c>
      <c r="H96" t="n">
        <v>1945</v>
      </c>
      <c r="I96" t="n">
        <v>1365</v>
      </c>
      <c r="J96" t="n">
        <v>1650</v>
      </c>
      <c r="K96" t="n">
        <v>1429</v>
      </c>
      <c r="L96" t="n">
        <v>1808</v>
      </c>
      <c r="M96" t="n">
        <v>1933</v>
      </c>
      <c r="N96" t="n">
        <v>1482</v>
      </c>
      <c r="O96" t="n">
        <v>1679</v>
      </c>
      <c r="P96" t="n">
        <v>1679</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21"/>
    <col customWidth="1" max="18" min="18" width="19"/>
    <col customWidth="1" max="19" min="19" width="19"/>
    <col customWidth="1" max="20" min="20" width="20"/>
    <col customWidth="1" max="21" min="21" width="22"/>
    <col customWidth="1" max="22" min="22" width="10"/>
    <col customWidth="1" max="23" min="23" width="10"/>
  </cols>
  <sheetData>
    <row r="1">
      <c r="A1" s="1" t="inlineStr">
        <is>
          <t xml:space="preserve">CARREFOUR </t>
        </is>
      </c>
      <c r="B1" s="2" t="inlineStr">
        <is>
          <t>WKN: 852362  ISIN: FR0000120172  US-Symbol:CRERF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1959</t>
        </is>
      </c>
      <c r="C4" s="5" t="inlineStr">
        <is>
          <t>Telefon / Phone</t>
        </is>
      </c>
      <c r="D4" s="5" t="inlineStr"/>
      <c r="E4" t="inlineStr">
        <is>
          <t>+33-1-5370-1900</t>
        </is>
      </c>
      <c r="G4" t="inlineStr">
        <is>
          <t>01.05.2020</t>
        </is>
      </c>
      <c r="H4" t="inlineStr">
        <is>
          <t>Publication Of Annual Report</t>
        </is>
      </c>
      <c r="J4" t="inlineStr">
        <is>
          <t>Galfa</t>
        </is>
      </c>
      <c r="L4" t="inlineStr">
        <is>
          <t>12,88%</t>
        </is>
      </c>
    </row>
    <row r="5">
      <c r="A5" s="5" t="inlineStr">
        <is>
          <t>Ticker</t>
        </is>
      </c>
      <c r="B5" t="inlineStr">
        <is>
          <t>CAR</t>
        </is>
      </c>
      <c r="C5" s="5" t="inlineStr">
        <is>
          <t>Fax</t>
        </is>
      </c>
      <c r="D5" s="5" t="inlineStr"/>
      <c r="E5" t="inlineStr">
        <is>
          <t>+33-1-5370-1959</t>
        </is>
      </c>
      <c r="G5" t="inlineStr">
        <is>
          <t>29.05.2020</t>
        </is>
      </c>
      <c r="H5" t="inlineStr">
        <is>
          <t>Annual General Meeting</t>
        </is>
      </c>
      <c r="J5" t="inlineStr">
        <is>
          <t>Stanhore International Trading S.à.R.L.</t>
        </is>
      </c>
      <c r="L5" t="inlineStr">
        <is>
          <t>7,76%</t>
        </is>
      </c>
    </row>
    <row r="6">
      <c r="A6" s="5" t="inlineStr">
        <is>
          <t>Gelistet Seit / Listed Since</t>
        </is>
      </c>
      <c r="B6" t="inlineStr">
        <is>
          <t>-</t>
        </is>
      </c>
      <c r="C6" s="5" t="inlineStr">
        <is>
          <t>Internet</t>
        </is>
      </c>
      <c r="D6" s="5" t="inlineStr"/>
      <c r="E6" t="inlineStr">
        <is>
          <t>http://www.carrefour.com</t>
        </is>
      </c>
      <c r="G6" t="inlineStr">
        <is>
          <t>08.06.2020</t>
        </is>
      </c>
      <c r="H6" t="inlineStr">
        <is>
          <t>Ex Dividend</t>
        </is>
      </c>
      <c r="J6" t="inlineStr">
        <is>
          <t>Groupe Arnault</t>
        </is>
      </c>
      <c r="L6" t="inlineStr">
        <is>
          <t>8,77%</t>
        </is>
      </c>
    </row>
    <row r="7">
      <c r="A7" s="5" t="inlineStr">
        <is>
          <t>Nominalwert / Nominal Value</t>
        </is>
      </c>
      <c r="B7" t="inlineStr">
        <is>
          <t>2,50</t>
        </is>
      </c>
      <c r="C7" s="5" t="inlineStr">
        <is>
          <t>E-Mail</t>
        </is>
      </c>
      <c r="D7" s="5" t="inlineStr"/>
      <c r="E7" t="inlineStr">
        <is>
          <t>investisseurs@carrefour.com</t>
        </is>
      </c>
      <c r="G7" t="inlineStr">
        <is>
          <t>25.07.2020</t>
        </is>
      </c>
      <c r="H7" t="inlineStr">
        <is>
          <t>Result Half (Previous Year)</t>
        </is>
      </c>
      <c r="J7" t="inlineStr">
        <is>
          <t>Freefloat</t>
        </is>
      </c>
      <c r="L7" t="inlineStr">
        <is>
          <t>70,59%</t>
        </is>
      </c>
    </row>
    <row r="8">
      <c r="A8" s="5" t="inlineStr">
        <is>
          <t>Land / Country</t>
        </is>
      </c>
      <c r="B8" t="inlineStr">
        <is>
          <t>Frankreich</t>
        </is>
      </c>
      <c r="C8" s="5" t="inlineStr">
        <is>
          <t>Inv. Relations Telefon / Phone</t>
        </is>
      </c>
      <c r="D8" s="5" t="inlineStr"/>
      <c r="E8" t="inlineStr">
        <is>
          <t>+33-1-41-0426-00</t>
        </is>
      </c>
    </row>
    <row r="9">
      <c r="A9" s="5" t="inlineStr">
        <is>
          <t>Währung / Currency</t>
        </is>
      </c>
      <c r="B9" t="inlineStr">
        <is>
          <t>EUR</t>
        </is>
      </c>
      <c r="C9" s="5" t="inlineStr">
        <is>
          <t>Kontaktperson / Contact Person</t>
        </is>
      </c>
      <c r="D9" s="5" t="inlineStr"/>
      <c r="E9" t="inlineStr">
        <is>
          <t>-</t>
        </is>
      </c>
    </row>
    <row r="10">
      <c r="A10" s="5" t="inlineStr">
        <is>
          <t>Branche / Industry</t>
        </is>
      </c>
      <c r="B10" t="inlineStr">
        <is>
          <t>Department Stores</t>
        </is>
      </c>
      <c r="C10" s="5" t="inlineStr"/>
      <c r="D10" s="5" t="inlineStr"/>
    </row>
    <row r="11">
      <c r="A11" s="5" t="inlineStr">
        <is>
          <t>Sektor / Sector</t>
        </is>
      </c>
      <c r="B11" t="inlineStr">
        <is>
          <t>Trade</t>
        </is>
      </c>
    </row>
    <row r="12">
      <c r="A12" s="5" t="inlineStr">
        <is>
          <t>Typ / Genre</t>
        </is>
      </c>
      <c r="B12" t="inlineStr">
        <is>
          <t>Inhaberaktie</t>
        </is>
      </c>
    </row>
    <row r="13">
      <c r="A13" s="5" t="inlineStr">
        <is>
          <t>Adresse / Address</t>
        </is>
      </c>
      <c r="B13" t="inlineStr">
        <is>
          <t>Carrefour S.A.33 Avenue Émile-Zola  F-92100 Boulogne-Billancourt</t>
        </is>
      </c>
    </row>
    <row r="14">
      <c r="A14" s="5" t="inlineStr">
        <is>
          <t>Management</t>
        </is>
      </c>
      <c r="B14" t="inlineStr">
        <is>
          <t>Alexandre Bompard, Amélie Oudéa-Castéra, Marie Cheval, Alexandre de Palmas, François Melchior de Polignac, Matthieu Malige, Jérôme Nanty, Laurent Vallée, Dominique Benneteau-Wood, Morgane Weill, Pascal Clouzard, Guillaume de Colonges, Noël Prioux, Rami Baitieh, Gérard Lavinay</t>
        </is>
      </c>
    </row>
    <row r="15">
      <c r="A15" s="5" t="inlineStr">
        <is>
          <t>Aufsichtsrat / Board</t>
        </is>
      </c>
      <c r="B15" t="inlineStr">
        <is>
          <t>Alexandre Bompard, Philippe Houzé, Bernard Arnault, Claudia Almeida e Silva, Nicolas Bazire, Jean-Laurent Bonnafé, Flavia Buarque de Almeida, Stéphane Courbit, Abilio Diniz, Aurore Domont, Charles Edelstenne, Thierry Faraut, Stéphane Israël, Mathilde Lemoine, Patricia Lemoine, Martine Saint-Cricq, Marie-Laure Sauty de Chalon, Lan Yan</t>
        </is>
      </c>
    </row>
    <row r="16">
      <c r="A16" s="5" t="inlineStr">
        <is>
          <t>Beschreibung</t>
        </is>
      </c>
      <c r="B16" t="inlineStr">
        <is>
          <t>Die französische Carrefour Group ist ein international tätiger Einzelhandelskonzern, der sich insbesondere auf die Vermarktung und den Vertrieb von Lebensmitteln und ergänzenden Produkten spezialisiert hat. Der Großkonzern betreibt eine Reihe verschiedener Einzelhandelsketten, darunter die bekannten Geschäfte Champion, Carrefour, 8 à Huit oder Ed. Neben sogenannten Hypermarkets mit sehr großen Verkaufs- und Ladenflächen betreibt das Unternehmen Supermärkte, Abholmärkte sowie Bedarfsartikelläden in Europa, Asien und Südamerika. Derzeit werden über 12.000 Märkte mit unterschiedlichem Sortiment betreut. Neben Lebensmitteln können die Kunden dort auch Produkte wie Waschmittel, Kosmetik sowie Tierfutter und Haushaltsgeräten erwerben. Zu den Kunden des Unternehmens gehören sowohl Privatkunden als auch Geschäftskunden wie Restaurants, Caterer oder größere Firmen, die in speziellen Abholmärkten bedient werden. Copyright 2014 FINANCE BASE AG</t>
        </is>
      </c>
    </row>
    <row r="17">
      <c r="A17" s="5" t="inlineStr">
        <is>
          <t>Profile</t>
        </is>
      </c>
      <c r="B17" t="inlineStr">
        <is>
          <t>The French Carrefour Group is an international retail group, which has specialized in the marketing and distribution of food and complementary products. The conglomerate operates a number of different retail chains, including the well known shops Champion, Carrefour, 8 à Huit or Ed. In addition to so-called hypermarkets with huge sales and retail space, the company Supermarkets, pick-up markets and supplies stores operates in Europe, Asia and South America. Currently, markets are served with a different range of over 12,000. Besides food, customers can purchase products such as detergents, cosmetics and animal feeds and household appliances there. The customers of the company's private clients include as well as business customers such as restaurants, caterers or larger companies that are served in special pick-up markets.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inlineStr">
        <is>
          <t>-</t>
        </is>
      </c>
      <c r="D20" t="n">
        <v>77917</v>
      </c>
      <c r="E20" t="n">
        <v>80975</v>
      </c>
      <c r="F20" t="n">
        <v>78774</v>
      </c>
      <c r="G20" t="n">
        <v>78857</v>
      </c>
      <c r="H20" t="n">
        <v>76318</v>
      </c>
      <c r="I20" t="n">
        <v>76675</v>
      </c>
      <c r="J20" t="n">
        <v>78460</v>
      </c>
      <c r="K20" t="n">
        <v>82764</v>
      </c>
      <c r="L20" t="n">
        <v>91513</v>
      </c>
      <c r="M20" t="n">
        <v>87379</v>
      </c>
      <c r="N20" t="n">
        <v>88225</v>
      </c>
      <c r="O20" t="n">
        <v>83296</v>
      </c>
      <c r="P20" t="n">
        <v>78944</v>
      </c>
      <c r="Q20" t="n">
        <v>75508</v>
      </c>
      <c r="R20" t="n">
        <v>72668</v>
      </c>
      <c r="S20" t="n">
        <v>70486</v>
      </c>
      <c r="T20" t="n">
        <v>68729</v>
      </c>
      <c r="U20" t="n">
        <v>69486</v>
      </c>
      <c r="V20" t="n">
        <v>64802</v>
      </c>
      <c r="W20" t="n">
        <v>51948</v>
      </c>
    </row>
    <row r="21">
      <c r="A21" s="5" t="inlineStr">
        <is>
          <t>Bruttoergebnis vom Umsatz</t>
        </is>
      </c>
      <c r="B21" s="5" t="inlineStr">
        <is>
          <t>Gross Profit</t>
        </is>
      </c>
      <c r="C21" t="inlineStr">
        <is>
          <t>-</t>
        </is>
      </c>
      <c r="D21" t="n">
        <v>17067</v>
      </c>
      <c r="E21" t="n">
        <v>18214</v>
      </c>
      <c r="F21" t="n">
        <v>17985</v>
      </c>
      <c r="G21" t="n">
        <v>18019</v>
      </c>
      <c r="H21" t="n">
        <v>17049</v>
      </c>
      <c r="I21" t="n">
        <v>16847</v>
      </c>
      <c r="J21" t="n">
        <v>16937</v>
      </c>
      <c r="K21" t="n">
        <v>17852</v>
      </c>
      <c r="L21" t="n">
        <v>19873</v>
      </c>
      <c r="M21" t="n">
        <v>19281</v>
      </c>
      <c r="N21" t="n">
        <v>19516</v>
      </c>
      <c r="O21" t="n">
        <v>18686</v>
      </c>
      <c r="P21" t="n">
        <v>17740</v>
      </c>
      <c r="Q21" t="n">
        <v>16882</v>
      </c>
      <c r="R21" t="n">
        <v>16114</v>
      </c>
      <c r="S21" t="n">
        <v>15856</v>
      </c>
      <c r="T21" t="n">
        <v>15547</v>
      </c>
      <c r="U21" t="n">
        <v>15611</v>
      </c>
      <c r="V21" t="n">
        <v>14882</v>
      </c>
      <c r="W21" t="n">
        <v>11124</v>
      </c>
    </row>
    <row r="22">
      <c r="A22" s="5" t="inlineStr">
        <is>
          <t>Operatives Ergebnis (EBIT)</t>
        </is>
      </c>
      <c r="B22" s="5" t="inlineStr">
        <is>
          <t>EBIT Earning Before Interest &amp; Tax</t>
        </is>
      </c>
      <c r="C22" t="inlineStr">
        <is>
          <t>-</t>
        </is>
      </c>
      <c r="D22" t="n">
        <v>758</v>
      </c>
      <c r="E22" t="n">
        <v>696</v>
      </c>
      <c r="F22" t="n">
        <v>1979</v>
      </c>
      <c r="G22" t="n">
        <v>2188</v>
      </c>
      <c r="H22" t="n">
        <v>2536</v>
      </c>
      <c r="I22" t="n">
        <v>2382</v>
      </c>
      <c r="J22" t="n">
        <v>1434</v>
      </c>
      <c r="K22" t="n">
        <v>-481</v>
      </c>
      <c r="L22" t="n">
        <v>1836</v>
      </c>
      <c r="M22" t="n">
        <v>1705</v>
      </c>
      <c r="N22" t="n">
        <v>2776</v>
      </c>
      <c r="O22" t="n">
        <v>3338</v>
      </c>
      <c r="P22" t="n">
        <v>3274</v>
      </c>
      <c r="Q22" t="n">
        <v>3154</v>
      </c>
      <c r="R22" t="n">
        <v>3234</v>
      </c>
      <c r="S22" t="n">
        <v>3251</v>
      </c>
      <c r="T22" t="n">
        <v>3025</v>
      </c>
      <c r="U22" t="n">
        <v>2826</v>
      </c>
      <c r="V22" t="n">
        <v>2725</v>
      </c>
      <c r="W22" t="n">
        <v>1979</v>
      </c>
    </row>
    <row r="23">
      <c r="A23" s="5" t="inlineStr">
        <is>
          <t>Finanzergebnis</t>
        </is>
      </c>
      <c r="B23" s="5" t="inlineStr">
        <is>
          <t>Financial Result</t>
        </is>
      </c>
      <c r="C23" t="inlineStr">
        <is>
          <t>-</t>
        </is>
      </c>
      <c r="D23" t="n">
        <v>-262</v>
      </c>
      <c r="E23" t="n">
        <v>-445</v>
      </c>
      <c r="F23" t="n">
        <v>-515</v>
      </c>
      <c r="G23" t="n">
        <v>-515</v>
      </c>
      <c r="H23" t="n">
        <v>-563</v>
      </c>
      <c r="I23" t="n">
        <v>-722</v>
      </c>
      <c r="J23" t="n">
        <v>-882</v>
      </c>
      <c r="K23" t="n">
        <v>-757</v>
      </c>
      <c r="L23" t="n">
        <v>-657</v>
      </c>
      <c r="M23" t="n">
        <v>-610</v>
      </c>
      <c r="N23" t="n">
        <v>-562.3</v>
      </c>
      <c r="O23" t="n">
        <v>-526.1</v>
      </c>
      <c r="P23" t="n">
        <v>-479.6</v>
      </c>
      <c r="Q23" t="n">
        <v>-454.6</v>
      </c>
      <c r="R23" t="n">
        <v>-424.1</v>
      </c>
      <c r="S23" t="n">
        <v>-463.7</v>
      </c>
      <c r="T23" t="n">
        <v>-526.9</v>
      </c>
      <c r="U23" t="n">
        <v>-646.2</v>
      </c>
      <c r="V23" t="n">
        <v>-706.6</v>
      </c>
      <c r="W23" t="n">
        <v>-271.8</v>
      </c>
    </row>
    <row r="24">
      <c r="A24" s="5" t="inlineStr">
        <is>
          <t>Ergebnis vor Steuer (EBT)</t>
        </is>
      </c>
      <c r="B24" s="5" t="inlineStr">
        <is>
          <t>EBT Earning Before Tax</t>
        </is>
      </c>
      <c r="C24" t="inlineStr">
        <is>
          <t>-</t>
        </is>
      </c>
      <c r="D24" t="n">
        <v>496</v>
      </c>
      <c r="E24" t="n">
        <v>251</v>
      </c>
      <c r="F24" t="n">
        <v>1464</v>
      </c>
      <c r="G24" t="n">
        <v>1673</v>
      </c>
      <c r="H24" t="n">
        <v>1973</v>
      </c>
      <c r="I24" t="n">
        <v>1660</v>
      </c>
      <c r="J24" t="n">
        <v>552</v>
      </c>
      <c r="K24" t="n">
        <v>-1238</v>
      </c>
      <c r="L24" t="n">
        <v>1179</v>
      </c>
      <c r="M24" t="n">
        <v>1095</v>
      </c>
      <c r="N24" t="n">
        <v>2214</v>
      </c>
      <c r="O24" t="n">
        <v>2812</v>
      </c>
      <c r="P24" t="n">
        <v>2795</v>
      </c>
      <c r="Q24" t="n">
        <v>2700</v>
      </c>
      <c r="R24" t="n">
        <v>2810</v>
      </c>
      <c r="S24" t="n">
        <v>2788</v>
      </c>
      <c r="T24" t="n">
        <v>2499</v>
      </c>
      <c r="U24" t="n">
        <v>2179</v>
      </c>
      <c r="V24" t="n">
        <v>2018</v>
      </c>
      <c r="W24" t="n">
        <v>1707</v>
      </c>
    </row>
    <row r="25">
      <c r="A25" s="5" t="inlineStr">
        <is>
          <t>Steuern auf Einkommen und Ertrag</t>
        </is>
      </c>
      <c r="B25" s="5" t="inlineStr">
        <is>
          <t>Taxes on income and earnings</t>
        </is>
      </c>
      <c r="C25" t="inlineStr">
        <is>
          <t>-</t>
        </is>
      </c>
      <c r="D25" t="n">
        <v>539</v>
      </c>
      <c r="E25" t="n">
        <v>618</v>
      </c>
      <c r="F25" t="n">
        <v>494</v>
      </c>
      <c r="G25" t="n">
        <v>597</v>
      </c>
      <c r="H25" t="n">
        <v>709</v>
      </c>
      <c r="I25" t="n">
        <v>631</v>
      </c>
      <c r="J25" t="n">
        <v>388</v>
      </c>
      <c r="K25" t="n">
        <v>1002</v>
      </c>
      <c r="L25" t="n">
        <v>697</v>
      </c>
      <c r="M25" t="n">
        <v>638</v>
      </c>
      <c r="N25" t="n">
        <v>743.1</v>
      </c>
      <c r="O25" t="n">
        <v>806.9</v>
      </c>
      <c r="P25" t="n">
        <v>810.2</v>
      </c>
      <c r="Q25" t="n">
        <v>793.9</v>
      </c>
      <c r="R25" t="n">
        <v>836.4</v>
      </c>
      <c r="S25" t="n">
        <v>846.2</v>
      </c>
      <c r="T25" t="n">
        <v>736.4</v>
      </c>
      <c r="U25" t="n">
        <v>585.7</v>
      </c>
      <c r="V25" t="n">
        <v>649.7</v>
      </c>
      <c r="W25" t="n">
        <v>599</v>
      </c>
    </row>
    <row r="26">
      <c r="A26" s="5" t="inlineStr">
        <is>
          <t>Ergebnis nach Steuer</t>
        </is>
      </c>
      <c r="B26" s="5" t="inlineStr">
        <is>
          <t>Earnings after tax</t>
        </is>
      </c>
      <c r="C26" t="inlineStr">
        <is>
          <t>-</t>
        </is>
      </c>
      <c r="D26" t="n">
        <v>-430</v>
      </c>
      <c r="E26" t="n">
        <v>-367</v>
      </c>
      <c r="F26" t="n">
        <v>970</v>
      </c>
      <c r="G26" t="n">
        <v>1076</v>
      </c>
      <c r="H26" t="n">
        <v>1264</v>
      </c>
      <c r="I26" t="n">
        <v>1029</v>
      </c>
      <c r="J26" t="n">
        <v>164</v>
      </c>
      <c r="K26" t="n">
        <v>-2240</v>
      </c>
      <c r="L26" t="n">
        <v>482</v>
      </c>
      <c r="M26" t="n">
        <v>457</v>
      </c>
      <c r="N26" t="n">
        <v>1471</v>
      </c>
      <c r="O26" t="n">
        <v>2005</v>
      </c>
      <c r="P26" t="n">
        <v>1985</v>
      </c>
      <c r="Q26" t="n">
        <v>1906</v>
      </c>
      <c r="R26" t="n">
        <v>1973</v>
      </c>
      <c r="S26" t="n">
        <v>1942</v>
      </c>
      <c r="T26" t="n">
        <v>1762</v>
      </c>
      <c r="U26" t="n">
        <v>1594</v>
      </c>
      <c r="V26" t="n">
        <v>1369</v>
      </c>
      <c r="W26" t="n">
        <v>1109</v>
      </c>
    </row>
    <row r="27">
      <c r="A27" s="5" t="inlineStr">
        <is>
          <t>Minderheitenanteil</t>
        </is>
      </c>
      <c r="B27" s="5" t="inlineStr">
        <is>
          <t>Minority Share</t>
        </is>
      </c>
      <c r="C27" t="inlineStr">
        <is>
          <t>-</t>
        </is>
      </c>
      <c r="D27" t="n">
        <v>-216</v>
      </c>
      <c r="E27" t="n">
        <v>-169</v>
      </c>
      <c r="F27" t="n">
        <v>-148</v>
      </c>
      <c r="G27" t="n">
        <v>-143</v>
      </c>
      <c r="H27" t="n">
        <v>-118</v>
      </c>
      <c r="I27" t="n">
        <v>-101</v>
      </c>
      <c r="J27" t="n">
        <v>-83</v>
      </c>
      <c r="K27" t="n">
        <v>-33</v>
      </c>
      <c r="L27" t="n">
        <v>-135</v>
      </c>
      <c r="M27" t="n">
        <v>-110</v>
      </c>
      <c r="N27" t="n">
        <v>-266.9</v>
      </c>
      <c r="O27" t="n">
        <v>-179.8</v>
      </c>
      <c r="P27" t="n">
        <v>-163.4</v>
      </c>
      <c r="Q27" t="inlineStr">
        <is>
          <t>-</t>
        </is>
      </c>
      <c r="R27" t="n">
        <v>-93.59999999999999</v>
      </c>
      <c r="S27" t="n">
        <v>-110.7</v>
      </c>
      <c r="T27" t="n">
        <v>-170.8</v>
      </c>
      <c r="U27" t="n">
        <v>-145.6</v>
      </c>
      <c r="V27" t="n">
        <v>-113</v>
      </c>
      <c r="W27" t="n">
        <v>-113.7</v>
      </c>
    </row>
    <row r="28">
      <c r="A28" s="5" t="inlineStr">
        <is>
          <t>Jahresüberschuss/-fehlbetrag</t>
        </is>
      </c>
      <c r="B28" s="5" t="inlineStr">
        <is>
          <t>Net Profit</t>
        </is>
      </c>
      <c r="C28" t="inlineStr">
        <is>
          <t>-</t>
        </is>
      </c>
      <c r="D28" t="n">
        <v>-561</v>
      </c>
      <c r="E28" t="n">
        <v>-531</v>
      </c>
      <c r="F28" t="n">
        <v>746</v>
      </c>
      <c r="G28" t="n">
        <v>980</v>
      </c>
      <c r="H28" t="n">
        <v>1249</v>
      </c>
      <c r="I28" t="n">
        <v>1263</v>
      </c>
      <c r="J28" t="n">
        <v>1233</v>
      </c>
      <c r="K28" t="n">
        <v>371</v>
      </c>
      <c r="L28" t="n">
        <v>382</v>
      </c>
      <c r="M28" t="n">
        <v>385</v>
      </c>
      <c r="N28" t="n">
        <v>1272</v>
      </c>
      <c r="O28" t="n">
        <v>2299</v>
      </c>
      <c r="P28" t="n">
        <v>2268</v>
      </c>
      <c r="Q28" t="n">
        <v>1582</v>
      </c>
      <c r="R28" t="n">
        <v>1387</v>
      </c>
      <c r="S28" t="n">
        <v>1629</v>
      </c>
      <c r="T28" t="n">
        <v>1374</v>
      </c>
      <c r="U28" t="n">
        <v>1266</v>
      </c>
      <c r="V28" t="n">
        <v>1066</v>
      </c>
      <c r="W28" t="n">
        <v>898.2</v>
      </c>
    </row>
    <row r="29">
      <c r="A29" s="5" t="inlineStr">
        <is>
          <t>Summe Umlaufvermögen</t>
        </is>
      </c>
      <c r="B29" s="5" t="inlineStr">
        <is>
          <t>Current Assets</t>
        </is>
      </c>
      <c r="C29" t="inlineStr">
        <is>
          <t>-</t>
        </is>
      </c>
      <c r="D29" t="n">
        <v>18670</v>
      </c>
      <c r="E29" t="n">
        <v>18816</v>
      </c>
      <c r="F29" t="n">
        <v>19148</v>
      </c>
      <c r="G29" t="n">
        <v>17311</v>
      </c>
      <c r="H29" t="n">
        <v>17549</v>
      </c>
      <c r="I29" t="n">
        <v>18145</v>
      </c>
      <c r="J29" t="n">
        <v>19793</v>
      </c>
      <c r="K29" t="n">
        <v>19255</v>
      </c>
      <c r="L29" t="n">
        <v>20210</v>
      </c>
      <c r="M29" t="n">
        <v>19026</v>
      </c>
      <c r="N29" t="n">
        <v>19850</v>
      </c>
      <c r="O29" t="n">
        <v>18707</v>
      </c>
      <c r="P29" t="n">
        <v>17346</v>
      </c>
      <c r="Q29" t="n">
        <v>17220</v>
      </c>
      <c r="R29" t="n">
        <v>13844</v>
      </c>
      <c r="S29" t="n">
        <v>14521</v>
      </c>
      <c r="T29" t="n">
        <v>14166</v>
      </c>
      <c r="U29" t="n">
        <v>16910</v>
      </c>
      <c r="V29" t="n">
        <v>16190</v>
      </c>
      <c r="W29" t="n">
        <v>12343</v>
      </c>
    </row>
    <row r="30">
      <c r="A30" s="5" t="inlineStr">
        <is>
          <t>Summe Anlagevermögen</t>
        </is>
      </c>
      <c r="B30" s="5" t="inlineStr">
        <is>
          <t>Fixed Assets</t>
        </is>
      </c>
      <c r="C30" t="inlineStr">
        <is>
          <t>-</t>
        </is>
      </c>
      <c r="D30" t="n">
        <v>28708</v>
      </c>
      <c r="E30" t="n">
        <v>28997</v>
      </c>
      <c r="F30" t="n">
        <v>29697</v>
      </c>
      <c r="G30" t="n">
        <v>27784</v>
      </c>
      <c r="H30" t="n">
        <v>28240</v>
      </c>
      <c r="I30" t="n">
        <v>25419</v>
      </c>
      <c r="J30" t="n">
        <v>26051</v>
      </c>
      <c r="K30" t="n">
        <v>28676</v>
      </c>
      <c r="L30" t="n">
        <v>33440</v>
      </c>
      <c r="M30" t="n">
        <v>32527</v>
      </c>
      <c r="N30" t="n">
        <v>32232</v>
      </c>
      <c r="O30" t="n">
        <v>33225</v>
      </c>
      <c r="P30" t="n">
        <v>30187</v>
      </c>
      <c r="Q30" t="n">
        <v>29030</v>
      </c>
      <c r="R30" t="n">
        <v>25133</v>
      </c>
      <c r="S30" t="n">
        <v>24542</v>
      </c>
      <c r="T30" t="n">
        <v>24758</v>
      </c>
      <c r="U30" t="n">
        <v>26561</v>
      </c>
      <c r="V30" t="n">
        <v>27840</v>
      </c>
      <c r="W30" t="n">
        <v>21408</v>
      </c>
    </row>
    <row r="31">
      <c r="A31" s="5" t="inlineStr">
        <is>
          <t>Summe Aktiva</t>
        </is>
      </c>
      <c r="B31" s="5" t="inlineStr">
        <is>
          <t>Total Assets</t>
        </is>
      </c>
      <c r="C31" t="inlineStr">
        <is>
          <t>-</t>
        </is>
      </c>
      <c r="D31" t="n">
        <v>47378</v>
      </c>
      <c r="E31" t="n">
        <v>47813</v>
      </c>
      <c r="F31" t="n">
        <v>48845</v>
      </c>
      <c r="G31" t="n">
        <v>45095</v>
      </c>
      <c r="H31" t="n">
        <v>45789</v>
      </c>
      <c r="I31" t="n">
        <v>43564</v>
      </c>
      <c r="J31" t="n">
        <v>45844</v>
      </c>
      <c r="K31" t="n">
        <v>47931</v>
      </c>
      <c r="L31" t="n">
        <v>53650</v>
      </c>
      <c r="M31" t="n">
        <v>51553</v>
      </c>
      <c r="N31" t="n">
        <v>52082</v>
      </c>
      <c r="O31" t="n">
        <v>51932</v>
      </c>
      <c r="P31" t="n">
        <v>47533</v>
      </c>
      <c r="Q31" t="n">
        <v>46250</v>
      </c>
      <c r="R31" t="n">
        <v>38977</v>
      </c>
      <c r="S31" t="n">
        <v>39063</v>
      </c>
      <c r="T31" t="n">
        <v>38924</v>
      </c>
      <c r="U31" t="n">
        <v>43470</v>
      </c>
      <c r="V31" t="n">
        <v>44031</v>
      </c>
      <c r="W31" t="n">
        <v>33751</v>
      </c>
    </row>
    <row r="32">
      <c r="A32" s="5" t="inlineStr">
        <is>
          <t>Summe kurzfristiges Fremdkapital</t>
        </is>
      </c>
      <c r="B32" s="5" t="inlineStr">
        <is>
          <t>Short-Term Debt</t>
        </is>
      </c>
      <c r="C32" t="inlineStr">
        <is>
          <t>-</t>
        </is>
      </c>
      <c r="D32" t="n">
        <v>23162</v>
      </c>
      <c r="E32" t="n">
        <v>23074</v>
      </c>
      <c r="F32" t="n">
        <v>25095</v>
      </c>
      <c r="G32" t="n">
        <v>22317</v>
      </c>
      <c r="H32" t="n">
        <v>23053</v>
      </c>
      <c r="I32" t="n">
        <v>21513</v>
      </c>
      <c r="J32" t="n">
        <v>21955</v>
      </c>
      <c r="K32" t="n">
        <v>26106</v>
      </c>
      <c r="L32" t="n">
        <v>28481</v>
      </c>
      <c r="M32" t="n">
        <v>26943</v>
      </c>
      <c r="N32" t="n">
        <v>28405</v>
      </c>
      <c r="O32" t="n">
        <v>28620</v>
      </c>
      <c r="P32" t="n">
        <v>26446</v>
      </c>
      <c r="Q32" t="n">
        <v>26420</v>
      </c>
      <c r="R32" t="n">
        <v>28903</v>
      </c>
      <c r="S32" t="n">
        <v>29434</v>
      </c>
      <c r="T32" t="n">
        <v>29704</v>
      </c>
      <c r="U32" t="n">
        <v>33252</v>
      </c>
      <c r="V32" t="n">
        <v>33326</v>
      </c>
      <c r="W32" t="n">
        <v>25014</v>
      </c>
    </row>
    <row r="33">
      <c r="A33" s="5" t="inlineStr">
        <is>
          <t>Summe langfristiges Fremdkapital</t>
        </is>
      </c>
      <c r="B33" s="5" t="inlineStr">
        <is>
          <t>Long-Term Debt</t>
        </is>
      </c>
      <c r="C33" t="inlineStr">
        <is>
          <t>-</t>
        </is>
      </c>
      <c r="D33" t="n">
        <v>12930</v>
      </c>
      <c r="E33" t="n">
        <v>12581</v>
      </c>
      <c r="F33" t="n">
        <v>11742</v>
      </c>
      <c r="G33" t="n">
        <v>12106</v>
      </c>
      <c r="H33" t="n">
        <v>12508</v>
      </c>
      <c r="I33" t="n">
        <v>13454</v>
      </c>
      <c r="J33" t="n">
        <v>15528</v>
      </c>
      <c r="K33" t="n">
        <v>14198</v>
      </c>
      <c r="L33" t="n">
        <v>14605</v>
      </c>
      <c r="M33" t="n">
        <v>13402</v>
      </c>
      <c r="N33" t="n">
        <v>12700</v>
      </c>
      <c r="O33" t="n">
        <v>11315</v>
      </c>
      <c r="P33" t="n">
        <v>10584</v>
      </c>
      <c r="Q33" t="n">
        <v>10443</v>
      </c>
      <c r="R33" t="n">
        <v>1745</v>
      </c>
      <c r="S33" t="n">
        <v>1649</v>
      </c>
      <c r="T33" t="n">
        <v>1674</v>
      </c>
      <c r="U33" t="n">
        <v>2027</v>
      </c>
      <c r="V33" t="n">
        <v>1772</v>
      </c>
      <c r="W33" t="n">
        <v>1202</v>
      </c>
    </row>
    <row r="34">
      <c r="A34" s="5" t="inlineStr">
        <is>
          <t>Summe Fremdkapital</t>
        </is>
      </c>
      <c r="B34" s="5" t="inlineStr">
        <is>
          <t>Total Liabilities</t>
        </is>
      </c>
      <c r="C34" t="inlineStr">
        <is>
          <t>-</t>
        </is>
      </c>
      <c r="D34" t="n">
        <v>36092</v>
      </c>
      <c r="E34" t="n">
        <v>35655</v>
      </c>
      <c r="F34" t="n">
        <v>36837</v>
      </c>
      <c r="G34" t="n">
        <v>34423</v>
      </c>
      <c r="H34" t="n">
        <v>35561</v>
      </c>
      <c r="I34" t="n">
        <v>34967</v>
      </c>
      <c r="J34" t="n">
        <v>37483</v>
      </c>
      <c r="K34" t="n">
        <v>40304</v>
      </c>
      <c r="L34" t="n">
        <v>43086</v>
      </c>
      <c r="M34" t="n">
        <v>40438</v>
      </c>
      <c r="N34" t="n">
        <v>41130</v>
      </c>
      <c r="O34" t="n">
        <v>40162</v>
      </c>
      <c r="P34" t="n">
        <v>37030</v>
      </c>
      <c r="Q34" t="n">
        <v>36864</v>
      </c>
      <c r="R34" t="n">
        <v>30648</v>
      </c>
      <c r="S34" t="n">
        <v>31083</v>
      </c>
      <c r="T34" t="n">
        <v>31378</v>
      </c>
      <c r="U34" t="n">
        <v>35279</v>
      </c>
      <c r="V34" t="n">
        <v>35098</v>
      </c>
      <c r="W34" t="n">
        <v>26215</v>
      </c>
    </row>
    <row r="35">
      <c r="A35" s="5" t="inlineStr">
        <is>
          <t>Minderheitenanteil</t>
        </is>
      </c>
      <c r="B35" s="5" t="inlineStr">
        <is>
          <t>Minority Share</t>
        </is>
      </c>
      <c r="C35" t="inlineStr">
        <is>
          <t>-</t>
        </is>
      </c>
      <c r="D35" t="n">
        <v>2117</v>
      </c>
      <c r="E35" t="n">
        <v>2099</v>
      </c>
      <c r="F35" t="n">
        <v>1582</v>
      </c>
      <c r="G35" t="n">
        <v>1039</v>
      </c>
      <c r="H35" t="n">
        <v>1037</v>
      </c>
      <c r="I35" t="n">
        <v>754</v>
      </c>
      <c r="J35" t="n">
        <v>874</v>
      </c>
      <c r="K35" t="n">
        <v>1009</v>
      </c>
      <c r="L35" t="n">
        <v>979</v>
      </c>
      <c r="M35" t="n">
        <v>800</v>
      </c>
      <c r="N35" t="n">
        <v>791</v>
      </c>
      <c r="O35" t="n">
        <v>1107</v>
      </c>
      <c r="P35" t="n">
        <v>1017</v>
      </c>
      <c r="Q35" t="n">
        <v>1001</v>
      </c>
      <c r="R35" t="n">
        <v>779.9</v>
      </c>
      <c r="S35" t="n">
        <v>891</v>
      </c>
      <c r="T35" t="n">
        <v>922.7</v>
      </c>
      <c r="U35" t="n">
        <v>1205</v>
      </c>
      <c r="V35" t="n">
        <v>1323</v>
      </c>
      <c r="W35" t="n">
        <v>1205</v>
      </c>
    </row>
    <row r="36">
      <c r="A36" s="5" t="inlineStr">
        <is>
          <t>Summe Eigenkapital</t>
        </is>
      </c>
      <c r="B36" s="5" t="inlineStr">
        <is>
          <t>Equity</t>
        </is>
      </c>
      <c r="C36" t="inlineStr">
        <is>
          <t>-</t>
        </is>
      </c>
      <c r="D36" t="n">
        <v>9169</v>
      </c>
      <c r="E36" t="n">
        <v>10059</v>
      </c>
      <c r="F36" t="n">
        <v>10426</v>
      </c>
      <c r="G36" t="n">
        <v>9633</v>
      </c>
      <c r="H36" t="n">
        <v>9191</v>
      </c>
      <c r="I36" t="n">
        <v>7844</v>
      </c>
      <c r="J36" t="n">
        <v>7487</v>
      </c>
      <c r="K36" t="n">
        <v>6617</v>
      </c>
      <c r="L36" t="n">
        <v>9584</v>
      </c>
      <c r="M36" t="n">
        <v>10315</v>
      </c>
      <c r="N36" t="n">
        <v>10161</v>
      </c>
      <c r="O36" t="n">
        <v>10663</v>
      </c>
      <c r="P36" t="n">
        <v>9486</v>
      </c>
      <c r="Q36" t="n">
        <v>8385</v>
      </c>
      <c r="R36" t="n">
        <v>7549</v>
      </c>
      <c r="S36" t="n">
        <v>7089</v>
      </c>
      <c r="T36" t="n">
        <v>6623</v>
      </c>
      <c r="U36" t="n">
        <v>6986</v>
      </c>
      <c r="V36" t="n">
        <v>7610</v>
      </c>
      <c r="W36" t="n">
        <v>6331</v>
      </c>
    </row>
    <row r="37">
      <c r="A37" s="5" t="inlineStr">
        <is>
          <t>Summe Passiva</t>
        </is>
      </c>
      <c r="B37" s="5" t="inlineStr">
        <is>
          <t>Liabilities &amp; Shareholder Equity</t>
        </is>
      </c>
      <c r="C37" t="inlineStr">
        <is>
          <t>-</t>
        </is>
      </c>
      <c r="D37" t="n">
        <v>47378</v>
      </c>
      <c r="E37" t="n">
        <v>47813</v>
      </c>
      <c r="F37" t="n">
        <v>48845</v>
      </c>
      <c r="G37" t="n">
        <v>45095</v>
      </c>
      <c r="H37" t="n">
        <v>45789</v>
      </c>
      <c r="I37" t="n">
        <v>43564</v>
      </c>
      <c r="J37" t="n">
        <v>45844</v>
      </c>
      <c r="K37" t="n">
        <v>47931</v>
      </c>
      <c r="L37" t="n">
        <v>53650</v>
      </c>
      <c r="M37" t="n">
        <v>51553</v>
      </c>
      <c r="N37" t="n">
        <v>52082</v>
      </c>
      <c r="O37" t="n">
        <v>51932</v>
      </c>
      <c r="P37" t="n">
        <v>47533</v>
      </c>
      <c r="Q37" t="n">
        <v>46250</v>
      </c>
      <c r="R37" t="n">
        <v>38977</v>
      </c>
      <c r="S37" t="n">
        <v>39063</v>
      </c>
      <c r="T37" t="n">
        <v>38924</v>
      </c>
      <c r="U37" t="n">
        <v>43470</v>
      </c>
      <c r="V37" t="n">
        <v>44031</v>
      </c>
      <c r="W37" t="n">
        <v>33751</v>
      </c>
    </row>
    <row r="38">
      <c r="A38" s="5" t="inlineStr">
        <is>
          <t>Mio.Aktien im Umlauf</t>
        </is>
      </c>
      <c r="B38" s="5" t="inlineStr">
        <is>
          <t>Million shares outstanding</t>
        </is>
      </c>
      <c r="C38" t="n">
        <v>807.27</v>
      </c>
      <c r="D38" t="n">
        <v>789.25</v>
      </c>
      <c r="E38" t="n">
        <v>774.6799999999999</v>
      </c>
      <c r="F38" t="n">
        <v>756.24</v>
      </c>
      <c r="G38" t="n">
        <v>738.47</v>
      </c>
      <c r="H38" t="n">
        <v>734.91</v>
      </c>
      <c r="I38" t="n">
        <v>723.98</v>
      </c>
      <c r="J38" t="n">
        <v>679.34</v>
      </c>
      <c r="K38" t="n">
        <v>679.3</v>
      </c>
      <c r="L38" t="n">
        <v>679.3</v>
      </c>
      <c r="M38" t="n">
        <v>704.9</v>
      </c>
      <c r="N38" t="n">
        <v>704.9</v>
      </c>
      <c r="O38" t="n">
        <v>704.9</v>
      </c>
      <c r="P38" t="n">
        <v>704.9</v>
      </c>
      <c r="Q38" t="n">
        <v>704.9</v>
      </c>
      <c r="R38" t="n">
        <v>705.1</v>
      </c>
      <c r="S38" t="n">
        <v>716.1</v>
      </c>
      <c r="T38" t="n">
        <v>716.1</v>
      </c>
      <c r="U38" t="n">
        <v>711.2</v>
      </c>
      <c r="V38" t="n">
        <v>711.1</v>
      </c>
      <c r="W38" t="n">
        <v>342.5</v>
      </c>
    </row>
    <row r="39">
      <c r="A39" s="5" t="inlineStr">
        <is>
          <t>Ergebnis je Aktie (brutto)</t>
        </is>
      </c>
      <c r="B39" s="5" t="inlineStr">
        <is>
          <t>Earnings per share</t>
        </is>
      </c>
      <c r="C39" t="inlineStr">
        <is>
          <t>-</t>
        </is>
      </c>
      <c r="D39" t="n">
        <v>0.63</v>
      </c>
      <c r="E39" t="n">
        <v>0.32</v>
      </c>
      <c r="F39" t="n">
        <v>1.94</v>
      </c>
      <c r="G39" t="n">
        <v>2.27</v>
      </c>
      <c r="H39" t="n">
        <v>2.68</v>
      </c>
      <c r="I39" t="n">
        <v>2.29</v>
      </c>
      <c r="J39" t="n">
        <v>0.8100000000000001</v>
      </c>
      <c r="K39" t="n">
        <v>-1.82</v>
      </c>
      <c r="L39" t="n">
        <v>1.74</v>
      </c>
      <c r="M39" t="n">
        <v>1.55</v>
      </c>
      <c r="N39" t="n">
        <v>3.14</v>
      </c>
      <c r="O39" t="n">
        <v>3.99</v>
      </c>
      <c r="P39" t="n">
        <v>3.96</v>
      </c>
      <c r="Q39" t="n">
        <v>3.83</v>
      </c>
      <c r="R39" t="n">
        <v>3.98</v>
      </c>
      <c r="S39" t="n">
        <v>3.89</v>
      </c>
      <c r="T39" t="n">
        <v>3.49</v>
      </c>
      <c r="U39" t="n">
        <v>3.06</v>
      </c>
      <c r="V39" t="n">
        <v>2.84</v>
      </c>
      <c r="W39" t="n">
        <v>4.99</v>
      </c>
    </row>
    <row r="40">
      <c r="A40" s="5" t="inlineStr">
        <is>
          <t>Ergebnis je Aktie (unverwässert)</t>
        </is>
      </c>
      <c r="B40" s="5" t="inlineStr">
        <is>
          <t>Basic Earnings per share</t>
        </is>
      </c>
      <c r="C40" t="n">
        <v>1.43</v>
      </c>
      <c r="D40" t="n">
        <v>-0.72</v>
      </c>
      <c r="E40" t="n">
        <v>-0.7</v>
      </c>
      <c r="F40" t="n">
        <v>1.01</v>
      </c>
      <c r="G40" t="n">
        <v>1.36</v>
      </c>
      <c r="H40" t="n">
        <v>1.77</v>
      </c>
      <c r="I40" t="n">
        <v>1.82</v>
      </c>
      <c r="J40" t="n">
        <v>1.81</v>
      </c>
      <c r="K40" t="n">
        <v>0.5600000000000001</v>
      </c>
      <c r="L40" t="n">
        <v>0.64</v>
      </c>
      <c r="M40" t="n">
        <v>0.48</v>
      </c>
      <c r="N40" t="n">
        <v>1.83</v>
      </c>
      <c r="O40" t="n">
        <v>2.67</v>
      </c>
      <c r="P40" t="n">
        <v>2.64</v>
      </c>
      <c r="Q40" t="n">
        <v>2.58</v>
      </c>
      <c r="R40" t="n">
        <v>2.29</v>
      </c>
      <c r="S40" t="n">
        <v>2.23</v>
      </c>
      <c r="T40" t="n">
        <v>1.95</v>
      </c>
      <c r="U40" t="n">
        <v>1.7</v>
      </c>
      <c r="V40" t="n">
        <v>1.51</v>
      </c>
      <c r="W40" t="n">
        <v>1.58</v>
      </c>
    </row>
    <row r="41">
      <c r="A41" s="5" t="inlineStr">
        <is>
          <t>Ergebnis je Aktie (verwässert)</t>
        </is>
      </c>
      <c r="B41" s="5" t="inlineStr">
        <is>
          <t>Diluted Earnings per share</t>
        </is>
      </c>
      <c r="C41" t="n">
        <v>1.42</v>
      </c>
      <c r="D41" t="n">
        <v>-0.72</v>
      </c>
      <c r="E41" t="n">
        <v>-0.7</v>
      </c>
      <c r="F41" t="n">
        <v>1.01</v>
      </c>
      <c r="G41" t="n">
        <v>1.36</v>
      </c>
      <c r="H41" t="n">
        <v>1.77</v>
      </c>
      <c r="I41" t="n">
        <v>1.82</v>
      </c>
      <c r="J41" t="n">
        <v>1.81</v>
      </c>
      <c r="K41" t="n">
        <v>0.5600000000000001</v>
      </c>
      <c r="L41" t="n">
        <v>0.64</v>
      </c>
      <c r="M41" t="n">
        <v>0.48</v>
      </c>
      <c r="N41" t="n">
        <v>1.83</v>
      </c>
      <c r="O41" t="n">
        <v>2.67</v>
      </c>
      <c r="P41" t="n">
        <v>2.63</v>
      </c>
      <c r="Q41" t="n">
        <v>2.58</v>
      </c>
      <c r="R41" t="n">
        <v>2.29</v>
      </c>
      <c r="S41" t="n">
        <v>2.23</v>
      </c>
      <c r="T41" t="n">
        <v>1.95</v>
      </c>
      <c r="U41" t="n">
        <v>1.7</v>
      </c>
      <c r="V41" t="n">
        <v>1.51</v>
      </c>
      <c r="W41" t="n">
        <v>1.58</v>
      </c>
    </row>
    <row r="42">
      <c r="A42" s="5" t="inlineStr">
        <is>
          <t>Dividende je Aktie</t>
        </is>
      </c>
      <c r="B42" s="5" t="inlineStr">
        <is>
          <t>Dividend per share</t>
        </is>
      </c>
      <c r="C42" t="n">
        <v>0.23</v>
      </c>
      <c r="D42" t="n">
        <v>0.46</v>
      </c>
      <c r="E42" t="n">
        <v>0.46</v>
      </c>
      <c r="F42" t="n">
        <v>0.7</v>
      </c>
      <c r="G42" t="n">
        <v>0.7</v>
      </c>
      <c r="H42" t="n">
        <v>0.68</v>
      </c>
      <c r="I42" t="n">
        <v>0.62</v>
      </c>
      <c r="J42" t="n">
        <v>0.58</v>
      </c>
      <c r="K42" t="n">
        <v>0.52</v>
      </c>
      <c r="L42" t="n">
        <v>1.08</v>
      </c>
      <c r="M42" t="n">
        <v>1.08</v>
      </c>
      <c r="N42" t="n">
        <v>1.08</v>
      </c>
      <c r="O42" t="n">
        <v>1.08</v>
      </c>
      <c r="P42" t="n">
        <v>1.03</v>
      </c>
      <c r="Q42" t="n">
        <v>1</v>
      </c>
      <c r="R42" t="n">
        <v>0.9399999999999999</v>
      </c>
      <c r="S42" t="n">
        <v>0.74</v>
      </c>
      <c r="T42" t="n">
        <v>0.64</v>
      </c>
      <c r="U42" t="n">
        <v>0.5600000000000001</v>
      </c>
      <c r="V42" t="n">
        <v>0.5</v>
      </c>
      <c r="W42" t="n">
        <v>0.9</v>
      </c>
    </row>
    <row r="43">
      <c r="A43" s="5" t="inlineStr">
        <is>
          <t>Dividendenausschüttung in Mio</t>
        </is>
      </c>
      <c r="B43" s="5" t="inlineStr">
        <is>
          <t>Dividend Payment in M</t>
        </is>
      </c>
      <c r="C43" t="n">
        <v>183.5</v>
      </c>
      <c r="D43" t="n">
        <v>358.7</v>
      </c>
      <c r="E43" t="n">
        <v>356.4</v>
      </c>
      <c r="F43" t="n">
        <v>529.4</v>
      </c>
      <c r="G43" t="n">
        <v>516.9</v>
      </c>
      <c r="H43" t="n">
        <v>499.7</v>
      </c>
      <c r="I43" t="n">
        <v>448.9</v>
      </c>
      <c r="J43" t="n">
        <v>411.3</v>
      </c>
      <c r="K43" t="n">
        <v>348</v>
      </c>
      <c r="L43" t="n">
        <v>708</v>
      </c>
      <c r="M43" t="n">
        <v>740</v>
      </c>
      <c r="N43" t="n">
        <v>741</v>
      </c>
      <c r="O43" t="n">
        <v>740</v>
      </c>
      <c r="P43" t="n">
        <v>722</v>
      </c>
      <c r="Q43" t="n">
        <v>705</v>
      </c>
      <c r="R43" t="n">
        <v>656</v>
      </c>
      <c r="S43" t="n">
        <v>525</v>
      </c>
      <c r="T43" t="n">
        <v>525</v>
      </c>
      <c r="U43" t="inlineStr">
        <is>
          <t>-</t>
        </is>
      </c>
      <c r="V43" t="inlineStr">
        <is>
          <t>-</t>
        </is>
      </c>
      <c r="W43" t="inlineStr">
        <is>
          <t>-</t>
        </is>
      </c>
    </row>
    <row r="44">
      <c r="A44" s="5" t="inlineStr">
        <is>
          <t>Umsatz je Aktie</t>
        </is>
      </c>
      <c r="B44" s="5" t="inlineStr">
        <is>
          <t>Revenue per share</t>
        </is>
      </c>
      <c r="C44" t="inlineStr">
        <is>
          <t>-</t>
        </is>
      </c>
      <c r="D44" t="n">
        <v>98.72</v>
      </c>
      <c r="E44" t="n">
        <v>104.53</v>
      </c>
      <c r="F44" t="n">
        <v>104.17</v>
      </c>
      <c r="G44" t="n">
        <v>106.78</v>
      </c>
      <c r="H44" t="n">
        <v>103.85</v>
      </c>
      <c r="I44" t="n">
        <v>105.91</v>
      </c>
      <c r="J44" t="n">
        <v>115.5</v>
      </c>
      <c r="K44" t="n">
        <v>121.84</v>
      </c>
      <c r="L44" t="n">
        <v>134.72</v>
      </c>
      <c r="M44" t="n">
        <v>123.96</v>
      </c>
      <c r="N44" t="n">
        <v>125.16</v>
      </c>
      <c r="O44" t="n">
        <v>118.17</v>
      </c>
      <c r="P44" t="n">
        <v>111.99</v>
      </c>
      <c r="Q44" t="n">
        <v>107.12</v>
      </c>
      <c r="R44" t="n">
        <v>103.06</v>
      </c>
      <c r="S44" t="n">
        <v>98.43000000000001</v>
      </c>
      <c r="T44" t="n">
        <v>95.98</v>
      </c>
      <c r="U44" t="n">
        <v>97.7</v>
      </c>
      <c r="V44" t="n">
        <v>91.13</v>
      </c>
      <c r="W44" t="n">
        <v>151.67</v>
      </c>
    </row>
    <row r="45">
      <c r="A45" s="5" t="inlineStr">
        <is>
          <t>Buchwert je Aktie</t>
        </is>
      </c>
      <c r="B45" s="5" t="inlineStr">
        <is>
          <t>Book value per share</t>
        </is>
      </c>
      <c r="C45" t="inlineStr">
        <is>
          <t>-</t>
        </is>
      </c>
      <c r="D45" t="n">
        <v>11.62</v>
      </c>
      <c r="E45" t="n">
        <v>12.98</v>
      </c>
      <c r="F45" t="n">
        <v>13.79</v>
      </c>
      <c r="G45" t="n">
        <v>13.04</v>
      </c>
      <c r="H45" t="n">
        <v>12.51</v>
      </c>
      <c r="I45" t="n">
        <v>10.83</v>
      </c>
      <c r="J45" t="n">
        <v>11.02</v>
      </c>
      <c r="K45" t="n">
        <v>9.74</v>
      </c>
      <c r="L45" t="n">
        <v>14.11</v>
      </c>
      <c r="M45" t="n">
        <v>14.63</v>
      </c>
      <c r="N45" t="n">
        <v>14.41</v>
      </c>
      <c r="O45" t="n">
        <v>15.13</v>
      </c>
      <c r="P45" t="n">
        <v>13.46</v>
      </c>
      <c r="Q45" t="n">
        <v>11.9</v>
      </c>
      <c r="R45" t="n">
        <v>10.71</v>
      </c>
      <c r="S45" t="n">
        <v>9.9</v>
      </c>
      <c r="T45" t="n">
        <v>9.25</v>
      </c>
      <c r="U45" t="n">
        <v>9.82</v>
      </c>
      <c r="V45" t="n">
        <v>10.7</v>
      </c>
      <c r="W45" t="n">
        <v>18.48</v>
      </c>
    </row>
    <row r="46">
      <c r="A46" s="5" t="inlineStr">
        <is>
          <t>Cashflow je Aktie</t>
        </is>
      </c>
      <c r="B46" s="5" t="inlineStr">
        <is>
          <t>Cashflow per share</t>
        </is>
      </c>
      <c r="C46" t="inlineStr">
        <is>
          <t>-</t>
        </is>
      </c>
      <c r="D46" t="n">
        <v>2.67</v>
      </c>
      <c r="E46" t="n">
        <v>3.67</v>
      </c>
      <c r="F46" t="n">
        <v>4.37</v>
      </c>
      <c r="G46" t="n">
        <v>3.82</v>
      </c>
      <c r="H46" t="n">
        <v>3.55</v>
      </c>
      <c r="I46" t="n">
        <v>2.31</v>
      </c>
      <c r="J46" t="n">
        <v>2.9</v>
      </c>
      <c r="K46" t="n">
        <v>3.12</v>
      </c>
      <c r="L46" t="n">
        <v>4.03</v>
      </c>
      <c r="M46" t="n">
        <v>4.94</v>
      </c>
      <c r="N46" t="n">
        <v>6.93</v>
      </c>
      <c r="O46" t="n">
        <v>5.55</v>
      </c>
      <c r="P46" t="n">
        <v>4.92</v>
      </c>
      <c r="Q46" t="n">
        <v>5.32</v>
      </c>
      <c r="R46" t="n">
        <v>6.02</v>
      </c>
      <c r="S46" t="n">
        <v>5.24</v>
      </c>
      <c r="T46" t="n">
        <v>4.02</v>
      </c>
      <c r="U46" t="n">
        <v>4.97</v>
      </c>
      <c r="V46" t="n">
        <v>4.99</v>
      </c>
      <c r="W46" t="n">
        <v>8.880000000000001</v>
      </c>
    </row>
    <row r="47">
      <c r="A47" s="5" t="inlineStr">
        <is>
          <t>Bilanzsumme je Aktie</t>
        </is>
      </c>
      <c r="B47" s="5" t="inlineStr">
        <is>
          <t>Total assets per share</t>
        </is>
      </c>
      <c r="C47" t="inlineStr">
        <is>
          <t>-</t>
        </is>
      </c>
      <c r="D47" t="n">
        <v>60.03</v>
      </c>
      <c r="E47" t="n">
        <v>61.72</v>
      </c>
      <c r="F47" t="n">
        <v>64.59</v>
      </c>
      <c r="G47" t="n">
        <v>61.07</v>
      </c>
      <c r="H47" t="n">
        <v>62.31</v>
      </c>
      <c r="I47" t="n">
        <v>60.17</v>
      </c>
      <c r="J47" t="n">
        <v>67.48</v>
      </c>
      <c r="K47" t="n">
        <v>70.56</v>
      </c>
      <c r="L47" t="n">
        <v>78.98</v>
      </c>
      <c r="M47" t="n">
        <v>73.14</v>
      </c>
      <c r="N47" t="n">
        <v>73.89</v>
      </c>
      <c r="O47" t="n">
        <v>73.67</v>
      </c>
      <c r="P47" t="n">
        <v>67.43000000000001</v>
      </c>
      <c r="Q47" t="n">
        <v>65.61</v>
      </c>
      <c r="R47" t="n">
        <v>55.28</v>
      </c>
      <c r="S47" t="n">
        <v>54.55</v>
      </c>
      <c r="T47" t="n">
        <v>54.36</v>
      </c>
      <c r="U47" t="n">
        <v>61.12</v>
      </c>
      <c r="V47" t="n">
        <v>61.92</v>
      </c>
      <c r="W47" t="inlineStr">
        <is>
          <t>-</t>
        </is>
      </c>
    </row>
    <row r="48">
      <c r="A48" s="5" t="inlineStr">
        <is>
          <t>Personal am Ende des Jahres</t>
        </is>
      </c>
      <c r="B48" s="5" t="inlineStr">
        <is>
          <t>Staff at the end of year</t>
        </is>
      </c>
      <c r="C48" t="n">
        <v>321383</v>
      </c>
      <c r="D48" t="n">
        <v>363862</v>
      </c>
      <c r="E48" t="n">
        <v>378923</v>
      </c>
      <c r="F48" t="n">
        <v>384151</v>
      </c>
      <c r="G48" t="n">
        <v>380920</v>
      </c>
      <c r="H48" t="n">
        <v>381227</v>
      </c>
      <c r="I48" t="n">
        <v>364795</v>
      </c>
      <c r="J48" t="n">
        <v>364969</v>
      </c>
      <c r="K48" t="n">
        <v>412443</v>
      </c>
      <c r="L48" t="n">
        <v>471755</v>
      </c>
      <c r="M48" t="n">
        <v>475976</v>
      </c>
      <c r="N48" t="n">
        <v>495287</v>
      </c>
      <c r="O48" t="n">
        <v>490042</v>
      </c>
      <c r="P48" t="n">
        <v>456295</v>
      </c>
      <c r="Q48" t="n">
        <v>436474</v>
      </c>
      <c r="R48" t="n">
        <v>430695</v>
      </c>
      <c r="S48" t="n">
        <v>419040</v>
      </c>
      <c r="T48" t="n">
        <v>396662</v>
      </c>
      <c r="U48" t="n">
        <v>382821</v>
      </c>
      <c r="V48" t="n">
        <v>325575</v>
      </c>
      <c r="W48" t="n">
        <v>259031</v>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inlineStr">
        <is>
          <t>-</t>
        </is>
      </c>
      <c r="D51" t="n">
        <v>208870</v>
      </c>
      <c r="E51" t="n">
        <v>213698</v>
      </c>
      <c r="F51" t="n">
        <v>205060</v>
      </c>
      <c r="G51" t="n">
        <v>207017</v>
      </c>
      <c r="H51" t="n">
        <v>195962</v>
      </c>
      <c r="I51" t="n">
        <v>210187</v>
      </c>
      <c r="J51" t="n">
        <v>210399</v>
      </c>
      <c r="K51" t="n">
        <v>197048</v>
      </c>
      <c r="L51" t="n">
        <v>193984</v>
      </c>
      <c r="M51" t="n">
        <v>183579</v>
      </c>
      <c r="N51" t="n">
        <v>175588</v>
      </c>
      <c r="O51" t="n">
        <v>169976</v>
      </c>
      <c r="P51" t="n">
        <v>173010</v>
      </c>
      <c r="Q51" t="n">
        <v>172995</v>
      </c>
      <c r="R51" t="n">
        <v>168722</v>
      </c>
      <c r="S51" t="n">
        <v>168208</v>
      </c>
      <c r="T51" t="n">
        <v>173267</v>
      </c>
      <c r="U51" t="n">
        <v>181510</v>
      </c>
      <c r="V51" t="n">
        <v>199038</v>
      </c>
      <c r="W51" t="inlineStr">
        <is>
          <t>-</t>
        </is>
      </c>
    </row>
    <row r="52">
      <c r="A52" s="5" t="inlineStr">
        <is>
          <t>Bruttoergebnis je Mitarbeiter in EUR</t>
        </is>
      </c>
      <c r="B52" s="5" t="inlineStr">
        <is>
          <t>Gross Profit per employee</t>
        </is>
      </c>
      <c r="C52" t="inlineStr">
        <is>
          <t>-</t>
        </is>
      </c>
      <c r="D52" t="n">
        <v>46905</v>
      </c>
      <c r="E52" t="n">
        <v>48068</v>
      </c>
      <c r="F52" t="n">
        <v>46818</v>
      </c>
      <c r="G52" t="n">
        <v>47304</v>
      </c>
      <c r="H52" t="n">
        <v>44721</v>
      </c>
      <c r="I52" t="n">
        <v>46182</v>
      </c>
      <c r="J52" t="n">
        <v>46407</v>
      </c>
      <c r="K52" t="n">
        <v>43284</v>
      </c>
      <c r="L52" t="n">
        <v>42126</v>
      </c>
      <c r="M52" t="n">
        <v>40508</v>
      </c>
      <c r="N52" t="n">
        <v>39403</v>
      </c>
      <c r="O52" t="n">
        <v>38132</v>
      </c>
      <c r="P52" t="n">
        <v>38879</v>
      </c>
      <c r="Q52" t="n">
        <v>38677</v>
      </c>
      <c r="R52" t="n">
        <v>37413</v>
      </c>
      <c r="S52" t="n">
        <v>37838</v>
      </c>
      <c r="T52" t="n">
        <v>39194</v>
      </c>
      <c r="U52" t="n">
        <v>40779</v>
      </c>
      <c r="V52" t="n">
        <v>45711</v>
      </c>
      <c r="W52" t="n">
        <v>42944</v>
      </c>
    </row>
    <row r="53">
      <c r="A53" s="5" t="inlineStr">
        <is>
          <t>Gewinn je Mitarbeiter in EUR</t>
        </is>
      </c>
      <c r="B53" s="5" t="inlineStr">
        <is>
          <t>Earnings per employee</t>
        </is>
      </c>
      <c r="C53" t="inlineStr">
        <is>
          <t>-</t>
        </is>
      </c>
      <c r="D53" t="n">
        <v>-1542</v>
      </c>
      <c r="E53" t="n">
        <v>-1401</v>
      </c>
      <c r="F53" t="n">
        <v>1942</v>
      </c>
      <c r="G53" t="n">
        <v>2573</v>
      </c>
      <c r="H53" t="n">
        <v>3276</v>
      </c>
      <c r="I53" t="n">
        <v>3462</v>
      </c>
      <c r="J53" t="n">
        <v>3378</v>
      </c>
      <c r="K53" t="n">
        <v>899.52</v>
      </c>
      <c r="L53" t="n">
        <v>809.74</v>
      </c>
      <c r="M53" t="n">
        <v>808.86</v>
      </c>
      <c r="N53" t="n">
        <v>2568</v>
      </c>
      <c r="O53" t="n">
        <v>4692</v>
      </c>
      <c r="P53" t="n">
        <v>4971</v>
      </c>
      <c r="Q53" t="n">
        <v>3625</v>
      </c>
      <c r="R53" t="n">
        <v>3220</v>
      </c>
      <c r="S53" t="n">
        <v>3888</v>
      </c>
      <c r="T53" t="n">
        <v>3464</v>
      </c>
      <c r="U53" t="n">
        <v>3307</v>
      </c>
      <c r="V53" t="n">
        <v>3274</v>
      </c>
      <c r="W53" t="n">
        <v>3468</v>
      </c>
    </row>
    <row r="54">
      <c r="A54" s="5" t="inlineStr">
        <is>
          <t>KGV (Kurs/Gewinn)</t>
        </is>
      </c>
      <c r="B54" s="5" t="inlineStr">
        <is>
          <t>PE (price/earnings)</t>
        </is>
      </c>
      <c r="C54" t="n">
        <v>10.5</v>
      </c>
      <c r="D54" t="inlineStr">
        <is>
          <t>-</t>
        </is>
      </c>
      <c r="E54" t="inlineStr">
        <is>
          <t>-</t>
        </is>
      </c>
      <c r="F54" t="n">
        <v>22.7</v>
      </c>
      <c r="G54" t="n">
        <v>19.6</v>
      </c>
      <c r="H54" t="n">
        <v>14.3</v>
      </c>
      <c r="I54" t="n">
        <v>15.8</v>
      </c>
      <c r="J54" t="n">
        <v>10.7</v>
      </c>
      <c r="K54" t="n">
        <v>31.4</v>
      </c>
      <c r="L54" t="n">
        <v>48.2</v>
      </c>
      <c r="M54" t="n">
        <v>70.2</v>
      </c>
      <c r="N54" t="n">
        <v>15</v>
      </c>
      <c r="O54" t="n">
        <v>20</v>
      </c>
      <c r="P54" t="n">
        <v>17.4</v>
      </c>
      <c r="Q54" t="n">
        <v>15.3</v>
      </c>
      <c r="R54" t="n">
        <v>15.3</v>
      </c>
      <c r="S54" t="n">
        <v>19.5</v>
      </c>
      <c r="T54" t="n">
        <v>21.8</v>
      </c>
      <c r="U54" t="n">
        <v>34.4</v>
      </c>
      <c r="V54" t="n">
        <v>44.3</v>
      </c>
      <c r="W54" t="n">
        <v>57.9</v>
      </c>
    </row>
    <row r="55">
      <c r="A55" s="5" t="inlineStr">
        <is>
          <t>KUV (Kurs/Umsatz)</t>
        </is>
      </c>
      <c r="B55" s="5" t="inlineStr">
        <is>
          <t>PS (price/sales)</t>
        </is>
      </c>
      <c r="C55" t="inlineStr">
        <is>
          <t>-</t>
        </is>
      </c>
      <c r="D55" t="n">
        <v>0.15</v>
      </c>
      <c r="E55" t="n">
        <v>0.17</v>
      </c>
      <c r="F55" t="n">
        <v>0.22</v>
      </c>
      <c r="G55" t="n">
        <v>0.25</v>
      </c>
      <c r="H55" t="n">
        <v>0.24</v>
      </c>
      <c r="I55" t="n">
        <v>0.27</v>
      </c>
      <c r="J55" t="n">
        <v>0.17</v>
      </c>
      <c r="K55" t="n">
        <v>0.14</v>
      </c>
      <c r="L55" t="n">
        <v>0.23</v>
      </c>
      <c r="M55" t="n">
        <v>0.27</v>
      </c>
      <c r="N55" t="n">
        <v>0.22</v>
      </c>
      <c r="O55" t="n">
        <v>0.45</v>
      </c>
      <c r="P55" t="n">
        <v>0.41</v>
      </c>
      <c r="Q55" t="n">
        <v>0.37</v>
      </c>
      <c r="R55" t="n">
        <v>0.34</v>
      </c>
      <c r="S55" t="n">
        <v>0.44</v>
      </c>
      <c r="T55" t="n">
        <v>0.44</v>
      </c>
      <c r="U55" t="n">
        <v>0.6</v>
      </c>
      <c r="V55" t="n">
        <v>0.73</v>
      </c>
      <c r="W55" t="n">
        <v>0.6</v>
      </c>
    </row>
    <row r="56">
      <c r="A56" s="5" t="inlineStr">
        <is>
          <t>KBV (Kurs/Buchwert)</t>
        </is>
      </c>
      <c r="B56" s="5" t="inlineStr">
        <is>
          <t>PB (price/book value)</t>
        </is>
      </c>
      <c r="C56" t="inlineStr">
        <is>
          <t>-</t>
        </is>
      </c>
      <c r="D56" t="n">
        <v>1.28</v>
      </c>
      <c r="E56" t="n">
        <v>1.39</v>
      </c>
      <c r="F56" t="n">
        <v>1.66</v>
      </c>
      <c r="G56" t="n">
        <v>2.04</v>
      </c>
      <c r="H56" t="n">
        <v>2.02</v>
      </c>
      <c r="I56" t="n">
        <v>2.66</v>
      </c>
      <c r="J56" t="n">
        <v>1.75</v>
      </c>
      <c r="K56" t="n">
        <v>1.81</v>
      </c>
      <c r="L56" t="n">
        <v>2.19</v>
      </c>
      <c r="M56" t="n">
        <v>2.3</v>
      </c>
      <c r="N56" t="n">
        <v>1.91</v>
      </c>
      <c r="O56" t="n">
        <v>3.52</v>
      </c>
      <c r="P56" t="n">
        <v>3.41</v>
      </c>
      <c r="Q56" t="n">
        <v>3.33</v>
      </c>
      <c r="R56" t="n">
        <v>3.27</v>
      </c>
      <c r="S56" t="n">
        <v>4.4</v>
      </c>
      <c r="T56" t="n">
        <v>4.59</v>
      </c>
      <c r="U56" t="n">
        <v>5.94</v>
      </c>
      <c r="V56" t="n">
        <v>6.25</v>
      </c>
      <c r="W56" t="n">
        <v>4.95</v>
      </c>
    </row>
    <row r="57">
      <c r="A57" s="5" t="inlineStr">
        <is>
          <t>KCV (Kurs/Cashflow)</t>
        </is>
      </c>
      <c r="B57" s="5" t="inlineStr">
        <is>
          <t>PC (price/cashflow)</t>
        </is>
      </c>
      <c r="C57" t="inlineStr">
        <is>
          <t>-</t>
        </is>
      </c>
      <c r="D57" t="n">
        <v>5.59</v>
      </c>
      <c r="E57" t="n">
        <v>4.92</v>
      </c>
      <c r="F57" t="n">
        <v>5.24</v>
      </c>
      <c r="G57" t="n">
        <v>6.98</v>
      </c>
      <c r="H57" t="n">
        <v>7.13</v>
      </c>
      <c r="I57" t="n">
        <v>12.45</v>
      </c>
      <c r="J57" t="n">
        <v>6.66</v>
      </c>
      <c r="K57" t="n">
        <v>5.65</v>
      </c>
      <c r="L57" t="n">
        <v>7.66</v>
      </c>
      <c r="M57" t="n">
        <v>6.82</v>
      </c>
      <c r="N57" t="n">
        <v>3.97</v>
      </c>
      <c r="O57" t="n">
        <v>9.6</v>
      </c>
      <c r="P57" t="n">
        <v>9.33</v>
      </c>
      <c r="Q57" t="n">
        <v>7.44</v>
      </c>
      <c r="R57" t="n">
        <v>5.82</v>
      </c>
      <c r="S57" t="n">
        <v>8.300000000000001</v>
      </c>
      <c r="T57" t="n">
        <v>10.56</v>
      </c>
      <c r="U57" t="n">
        <v>11.74</v>
      </c>
      <c r="V57" t="n">
        <v>13.4</v>
      </c>
      <c r="W57" t="n">
        <v>10.3</v>
      </c>
    </row>
    <row r="58">
      <c r="A58" s="5" t="inlineStr">
        <is>
          <t>Dividendenrendite in %</t>
        </is>
      </c>
      <c r="B58" s="5" t="inlineStr">
        <is>
          <t>Dividend Yield in %</t>
        </is>
      </c>
      <c r="C58" t="n">
        <v>1.54</v>
      </c>
      <c r="D58" t="n">
        <v>3.09</v>
      </c>
      <c r="E58" t="n">
        <v>2.55</v>
      </c>
      <c r="F58" t="n">
        <v>3.06</v>
      </c>
      <c r="G58" t="n">
        <v>2.63</v>
      </c>
      <c r="H58" t="n">
        <v>2.69</v>
      </c>
      <c r="I58" t="n">
        <v>2.15</v>
      </c>
      <c r="J58" t="n">
        <v>3</v>
      </c>
      <c r="K58" t="n">
        <v>2.95</v>
      </c>
      <c r="L58" t="n">
        <v>3.5</v>
      </c>
      <c r="M58" t="n">
        <v>3.21</v>
      </c>
      <c r="N58" t="n">
        <v>3.92</v>
      </c>
      <c r="O58" t="n">
        <v>2.03</v>
      </c>
      <c r="P58" t="n">
        <v>2.24</v>
      </c>
      <c r="Q58" t="n">
        <v>2.53</v>
      </c>
      <c r="R58" t="n">
        <v>2.68</v>
      </c>
      <c r="S58" t="n">
        <v>1.7</v>
      </c>
      <c r="T58" t="n">
        <v>1.51</v>
      </c>
      <c r="U58" t="n">
        <v>0.96</v>
      </c>
      <c r="V58" t="n">
        <v>0.75</v>
      </c>
      <c r="W58" t="n">
        <v>0.98</v>
      </c>
    </row>
    <row r="59">
      <c r="A59" s="5" t="inlineStr">
        <is>
          <t>Gewinnrendite in %</t>
        </is>
      </c>
      <c r="B59" s="5" t="inlineStr">
        <is>
          <t>Return on profit in %</t>
        </is>
      </c>
      <c r="C59" t="n">
        <v>9.6</v>
      </c>
      <c r="D59" t="n">
        <v>-4.8</v>
      </c>
      <c r="E59" t="n">
        <v>-3.9</v>
      </c>
      <c r="F59" t="n">
        <v>4.4</v>
      </c>
      <c r="G59" t="n">
        <v>5.1</v>
      </c>
      <c r="H59" t="n">
        <v>7</v>
      </c>
      <c r="I59" t="n">
        <v>6.3</v>
      </c>
      <c r="J59" t="n">
        <v>9.4</v>
      </c>
      <c r="K59" t="n">
        <v>3.2</v>
      </c>
      <c r="L59" t="n">
        <v>2.1</v>
      </c>
      <c r="M59" t="n">
        <v>1.4</v>
      </c>
      <c r="N59" t="n">
        <v>6.6</v>
      </c>
      <c r="O59" t="n">
        <v>5</v>
      </c>
      <c r="P59" t="n">
        <v>5.7</v>
      </c>
      <c r="Q59" t="n">
        <v>6.5</v>
      </c>
      <c r="R59" t="n">
        <v>6.5</v>
      </c>
      <c r="S59" t="n">
        <v>5.1</v>
      </c>
      <c r="T59" t="n">
        <v>4.6</v>
      </c>
      <c r="U59" t="n">
        <v>2.9</v>
      </c>
      <c r="V59" t="n">
        <v>2.3</v>
      </c>
      <c r="W59" t="n">
        <v>1.7</v>
      </c>
    </row>
    <row r="60">
      <c r="A60" s="5" t="inlineStr">
        <is>
          <t>Eigenkapitalrendite in %</t>
        </is>
      </c>
      <c r="B60" s="5" t="inlineStr">
        <is>
          <t>Return on Equity in %</t>
        </is>
      </c>
      <c r="C60" t="inlineStr">
        <is>
          <t>-</t>
        </is>
      </c>
      <c r="D60" t="n">
        <v>-6.12</v>
      </c>
      <c r="E60" t="n">
        <v>-5.28</v>
      </c>
      <c r="F60" t="n">
        <v>7.16</v>
      </c>
      <c r="G60" t="n">
        <v>10.17</v>
      </c>
      <c r="H60" t="n">
        <v>13.59</v>
      </c>
      <c r="I60" t="n">
        <v>16.1</v>
      </c>
      <c r="J60" t="n">
        <v>16.47</v>
      </c>
      <c r="K60" t="n">
        <v>5.61</v>
      </c>
      <c r="L60" t="n">
        <v>3.99</v>
      </c>
      <c r="M60" t="n">
        <v>3.73</v>
      </c>
      <c r="N60" t="n">
        <v>12.52</v>
      </c>
      <c r="O60" t="n">
        <v>21.56</v>
      </c>
      <c r="P60" t="n">
        <v>23.91</v>
      </c>
      <c r="Q60" t="n">
        <v>18.87</v>
      </c>
      <c r="R60" t="n">
        <v>18.37</v>
      </c>
      <c r="S60" t="n">
        <v>22.98</v>
      </c>
      <c r="T60" t="n">
        <v>20.75</v>
      </c>
      <c r="U60" t="n">
        <v>18.12</v>
      </c>
      <c r="V60" t="n">
        <v>14.01</v>
      </c>
      <c r="W60" t="n">
        <v>14.19</v>
      </c>
    </row>
    <row r="61">
      <c r="A61" s="5" t="inlineStr">
        <is>
          <t>Umsatzrendite in %</t>
        </is>
      </c>
      <c r="B61" s="5" t="inlineStr">
        <is>
          <t>Return on sales in %</t>
        </is>
      </c>
      <c r="C61" t="inlineStr">
        <is>
          <t>-</t>
        </is>
      </c>
      <c r="D61" t="n">
        <v>-0.72</v>
      </c>
      <c r="E61" t="n">
        <v>-0.66</v>
      </c>
      <c r="F61" t="n">
        <v>0.95</v>
      </c>
      <c r="G61" t="n">
        <v>1.24</v>
      </c>
      <c r="H61" t="n">
        <v>1.64</v>
      </c>
      <c r="I61" t="n">
        <v>1.65</v>
      </c>
      <c r="J61" t="n">
        <v>1.57</v>
      </c>
      <c r="K61" t="n">
        <v>0.45</v>
      </c>
      <c r="L61" t="n">
        <v>0.42</v>
      </c>
      <c r="M61" t="n">
        <v>0.44</v>
      </c>
      <c r="N61" t="n">
        <v>1.44</v>
      </c>
      <c r="O61" t="n">
        <v>2.76</v>
      </c>
      <c r="P61" t="n">
        <v>2.87</v>
      </c>
      <c r="Q61" t="n">
        <v>2.1</v>
      </c>
      <c r="R61" t="n">
        <v>1.91</v>
      </c>
      <c r="S61" t="n">
        <v>2.31</v>
      </c>
      <c r="T61" t="n">
        <v>2</v>
      </c>
      <c r="U61" t="n">
        <v>1.82</v>
      </c>
      <c r="V61" t="n">
        <v>1.64</v>
      </c>
      <c r="W61" t="n">
        <v>1.73</v>
      </c>
    </row>
    <row r="62">
      <c r="A62" s="5" t="inlineStr">
        <is>
          <t>Gesamtkapitalrendite in %</t>
        </is>
      </c>
      <c r="B62" s="5" t="inlineStr">
        <is>
          <t>Total Return on Investment in %</t>
        </is>
      </c>
      <c r="C62" t="inlineStr">
        <is>
          <t>-</t>
        </is>
      </c>
      <c r="D62" t="n">
        <v>-0.63</v>
      </c>
      <c r="E62" t="n">
        <v>-0.18</v>
      </c>
      <c r="F62" t="n">
        <v>2.58</v>
      </c>
      <c r="G62" t="n">
        <v>3.32</v>
      </c>
      <c r="H62" t="n">
        <v>3.96</v>
      </c>
      <c r="I62" t="n">
        <v>4.56</v>
      </c>
      <c r="J62" t="n">
        <v>4.61</v>
      </c>
      <c r="K62" t="n">
        <v>2.35</v>
      </c>
      <c r="L62" t="n">
        <v>1.94</v>
      </c>
      <c r="M62" t="n">
        <v>1.93</v>
      </c>
      <c r="N62" t="n">
        <v>3.52</v>
      </c>
      <c r="O62" t="n">
        <v>5.44</v>
      </c>
      <c r="P62" t="n">
        <v>5.78</v>
      </c>
      <c r="Q62" t="n">
        <v>4.4</v>
      </c>
      <c r="R62" t="n">
        <v>4.65</v>
      </c>
      <c r="S62" t="n">
        <v>5.36</v>
      </c>
      <c r="T62" t="n">
        <v>4.88</v>
      </c>
      <c r="U62" t="n">
        <v>4.4</v>
      </c>
      <c r="V62" t="n">
        <v>4.03</v>
      </c>
      <c r="W62" t="n">
        <v>3.47</v>
      </c>
    </row>
    <row r="63">
      <c r="A63" s="5" t="inlineStr">
        <is>
          <t>Return on Investment in %</t>
        </is>
      </c>
      <c r="B63" s="5" t="inlineStr">
        <is>
          <t>Return on Investment in %</t>
        </is>
      </c>
      <c r="C63" t="inlineStr">
        <is>
          <t>-</t>
        </is>
      </c>
      <c r="D63" t="n">
        <v>-1.18</v>
      </c>
      <c r="E63" t="n">
        <v>-1.11</v>
      </c>
      <c r="F63" t="n">
        <v>1.53</v>
      </c>
      <c r="G63" t="n">
        <v>2.17</v>
      </c>
      <c r="H63" t="n">
        <v>2.73</v>
      </c>
      <c r="I63" t="n">
        <v>2.9</v>
      </c>
      <c r="J63" t="n">
        <v>2.69</v>
      </c>
      <c r="K63" t="n">
        <v>0.77</v>
      </c>
      <c r="L63" t="n">
        <v>0.71</v>
      </c>
      <c r="M63" t="n">
        <v>0.75</v>
      </c>
      <c r="N63" t="n">
        <v>2.44</v>
      </c>
      <c r="O63" t="n">
        <v>4.43</v>
      </c>
      <c r="P63" t="n">
        <v>4.77</v>
      </c>
      <c r="Q63" t="n">
        <v>3.42</v>
      </c>
      <c r="R63" t="n">
        <v>3.56</v>
      </c>
      <c r="S63" t="n">
        <v>4.17</v>
      </c>
      <c r="T63" t="n">
        <v>3.53</v>
      </c>
      <c r="U63" t="n">
        <v>2.91</v>
      </c>
      <c r="V63" t="n">
        <v>2.42</v>
      </c>
      <c r="W63" t="n">
        <v>2.66</v>
      </c>
    </row>
    <row r="64">
      <c r="A64" s="5" t="inlineStr">
        <is>
          <t>Arbeitsintensität in %</t>
        </is>
      </c>
      <c r="B64" s="5" t="inlineStr">
        <is>
          <t>Work Intensity in %</t>
        </is>
      </c>
      <c r="C64" t="inlineStr">
        <is>
          <t>-</t>
        </is>
      </c>
      <c r="D64" t="n">
        <v>39.41</v>
      </c>
      <c r="E64" t="n">
        <v>39.35</v>
      </c>
      <c r="F64" t="n">
        <v>39.2</v>
      </c>
      <c r="G64" t="n">
        <v>38.39</v>
      </c>
      <c r="H64" t="n">
        <v>38.33</v>
      </c>
      <c r="I64" t="n">
        <v>41.65</v>
      </c>
      <c r="J64" t="n">
        <v>43.17</v>
      </c>
      <c r="K64" t="n">
        <v>40.17</v>
      </c>
      <c r="L64" t="n">
        <v>37.67</v>
      </c>
      <c r="M64" t="n">
        <v>36.91</v>
      </c>
      <c r="N64" t="n">
        <v>38.11</v>
      </c>
      <c r="O64" t="n">
        <v>36.02</v>
      </c>
      <c r="P64" t="n">
        <v>36.49</v>
      </c>
      <c r="Q64" t="n">
        <v>37.23</v>
      </c>
      <c r="R64" t="n">
        <v>35.52</v>
      </c>
      <c r="S64" t="n">
        <v>37.17</v>
      </c>
      <c r="T64" t="n">
        <v>36.39</v>
      </c>
      <c r="U64" t="n">
        <v>38.9</v>
      </c>
      <c r="V64" t="n">
        <v>36.77</v>
      </c>
      <c r="W64" t="n">
        <v>36.57</v>
      </c>
    </row>
    <row r="65">
      <c r="A65" s="5" t="inlineStr">
        <is>
          <t>Eigenkapitalquote in %</t>
        </is>
      </c>
      <c r="B65" s="5" t="inlineStr">
        <is>
          <t>Equity Ratio in %</t>
        </is>
      </c>
      <c r="C65" t="inlineStr">
        <is>
          <t>-</t>
        </is>
      </c>
      <c r="D65" t="n">
        <v>19.35</v>
      </c>
      <c r="E65" t="n">
        <v>21.04</v>
      </c>
      <c r="F65" t="n">
        <v>21.35</v>
      </c>
      <c r="G65" t="n">
        <v>21.36</v>
      </c>
      <c r="H65" t="n">
        <v>20.07</v>
      </c>
      <c r="I65" t="n">
        <v>18.01</v>
      </c>
      <c r="J65" t="n">
        <v>16.33</v>
      </c>
      <c r="K65" t="n">
        <v>13.81</v>
      </c>
      <c r="L65" t="n">
        <v>17.86</v>
      </c>
      <c r="M65" t="n">
        <v>20.01</v>
      </c>
      <c r="N65" t="n">
        <v>19.51</v>
      </c>
      <c r="O65" t="n">
        <v>20.53</v>
      </c>
      <c r="P65" t="n">
        <v>19.96</v>
      </c>
      <c r="Q65" t="n">
        <v>18.13</v>
      </c>
      <c r="R65" t="n">
        <v>19.37</v>
      </c>
      <c r="S65" t="n">
        <v>18.15</v>
      </c>
      <c r="T65" t="n">
        <v>17.02</v>
      </c>
      <c r="U65" t="n">
        <v>16.07</v>
      </c>
      <c r="V65" t="n">
        <v>17.28</v>
      </c>
      <c r="W65" t="n">
        <v>18.76</v>
      </c>
    </row>
    <row r="66">
      <c r="A66" s="5" t="inlineStr">
        <is>
          <t>Fremdkapitalquote in %</t>
        </is>
      </c>
      <c r="B66" s="5" t="inlineStr">
        <is>
          <t>Debt Ratio in %</t>
        </is>
      </c>
      <c r="C66" t="inlineStr">
        <is>
          <t>-</t>
        </is>
      </c>
      <c r="D66" t="n">
        <v>80.65000000000001</v>
      </c>
      <c r="E66" t="n">
        <v>78.95999999999999</v>
      </c>
      <c r="F66" t="n">
        <v>78.65000000000001</v>
      </c>
      <c r="G66" t="n">
        <v>78.64</v>
      </c>
      <c r="H66" t="n">
        <v>79.93000000000001</v>
      </c>
      <c r="I66" t="n">
        <v>81.98999999999999</v>
      </c>
      <c r="J66" t="n">
        <v>83.67</v>
      </c>
      <c r="K66" t="n">
        <v>86.19</v>
      </c>
      <c r="L66" t="n">
        <v>82.14</v>
      </c>
      <c r="M66" t="n">
        <v>79.98999999999999</v>
      </c>
      <c r="N66" t="n">
        <v>80.48999999999999</v>
      </c>
      <c r="O66" t="n">
        <v>79.47</v>
      </c>
      <c r="P66" t="n">
        <v>80.04000000000001</v>
      </c>
      <c r="Q66" t="n">
        <v>81.87</v>
      </c>
      <c r="R66" t="n">
        <v>80.63</v>
      </c>
      <c r="S66" t="n">
        <v>81.84999999999999</v>
      </c>
      <c r="T66" t="n">
        <v>82.98</v>
      </c>
      <c r="U66" t="n">
        <v>83.93000000000001</v>
      </c>
      <c r="V66" t="n">
        <v>82.72</v>
      </c>
      <c r="W66" t="n">
        <v>81.23999999999999</v>
      </c>
    </row>
    <row r="67">
      <c r="A67" s="5" t="inlineStr">
        <is>
          <t>Verschuldungsgrad in %</t>
        </is>
      </c>
      <c r="B67" s="5" t="inlineStr">
        <is>
          <t>Finance Gearing in %</t>
        </is>
      </c>
      <c r="C67" t="inlineStr">
        <is>
          <t>-</t>
        </is>
      </c>
      <c r="D67" t="n">
        <v>416.72</v>
      </c>
      <c r="E67" t="n">
        <v>375.33</v>
      </c>
      <c r="F67" t="n">
        <v>368.49</v>
      </c>
      <c r="G67" t="n">
        <v>368.13</v>
      </c>
      <c r="H67" t="n">
        <v>398.19</v>
      </c>
      <c r="I67" t="n">
        <v>455.38</v>
      </c>
      <c r="J67" t="n">
        <v>512.3099999999999</v>
      </c>
      <c r="K67" t="n">
        <v>624.36</v>
      </c>
      <c r="L67" t="n">
        <v>459.79</v>
      </c>
      <c r="M67" t="n">
        <v>399.79</v>
      </c>
      <c r="N67" t="n">
        <v>412.57</v>
      </c>
      <c r="O67" t="n">
        <v>387.03</v>
      </c>
      <c r="P67" t="n">
        <v>401.09</v>
      </c>
      <c r="Q67" t="n">
        <v>451.58</v>
      </c>
      <c r="R67" t="n">
        <v>416.32</v>
      </c>
      <c r="S67" t="n">
        <v>451.02</v>
      </c>
      <c r="T67" t="n">
        <v>487.69</v>
      </c>
      <c r="U67" t="n">
        <v>522.21</v>
      </c>
      <c r="V67" t="n">
        <v>478.63</v>
      </c>
      <c r="W67" t="n">
        <v>433.13</v>
      </c>
    </row>
    <row r="68">
      <c r="A68" s="5" t="inlineStr">
        <is>
          <t>Bruttoergebnis Marge in %</t>
        </is>
      </c>
      <c r="B68" s="5" t="inlineStr">
        <is>
          <t>Gross Profit Marge in %</t>
        </is>
      </c>
      <c r="C68" t="inlineStr">
        <is>
          <t>-</t>
        </is>
      </c>
      <c r="D68" t="n">
        <v>21.9</v>
      </c>
      <c r="E68" t="n">
        <v>22.49</v>
      </c>
      <c r="F68" t="n">
        <v>22.83</v>
      </c>
      <c r="G68" t="n">
        <v>22.85</v>
      </c>
      <c r="H68" t="n">
        <v>22.34</v>
      </c>
      <c r="I68" t="n">
        <v>21.97</v>
      </c>
      <c r="J68" t="n">
        <v>21.59</v>
      </c>
      <c r="K68" t="n">
        <v>21.57</v>
      </c>
      <c r="L68" t="n">
        <v>21.72</v>
      </c>
      <c r="M68" t="n">
        <v>22.07</v>
      </c>
      <c r="N68" t="n">
        <v>22.12</v>
      </c>
      <c r="O68" t="n">
        <v>22.43</v>
      </c>
      <c r="P68" t="n">
        <v>22.47</v>
      </c>
      <c r="Q68" t="n">
        <v>22.36</v>
      </c>
      <c r="R68" t="n">
        <v>22.17</v>
      </c>
      <c r="S68" t="n">
        <v>22.5</v>
      </c>
      <c r="T68" t="n">
        <v>22.62</v>
      </c>
      <c r="U68" t="n">
        <v>22.47</v>
      </c>
      <c r="V68" t="n">
        <v>22.97</v>
      </c>
    </row>
    <row r="69">
      <c r="A69" s="5" t="inlineStr">
        <is>
          <t>Kurzfristige Vermögensquote in %</t>
        </is>
      </c>
      <c r="B69" s="5" t="inlineStr">
        <is>
          <t>Current Assets Ratio in %</t>
        </is>
      </c>
      <c r="C69" t="inlineStr">
        <is>
          <t>-</t>
        </is>
      </c>
      <c r="D69" t="n">
        <v>39.41</v>
      </c>
      <c r="E69" t="n">
        <v>39.35</v>
      </c>
      <c r="F69" t="n">
        <v>39.2</v>
      </c>
      <c r="G69" t="n">
        <v>38.39</v>
      </c>
      <c r="H69" t="n">
        <v>38.33</v>
      </c>
      <c r="I69" t="n">
        <v>41.65</v>
      </c>
      <c r="J69" t="n">
        <v>43.17</v>
      </c>
      <c r="K69" t="n">
        <v>40.17</v>
      </c>
      <c r="L69" t="n">
        <v>37.67</v>
      </c>
      <c r="M69" t="n">
        <v>36.91</v>
      </c>
      <c r="N69" t="n">
        <v>38.11</v>
      </c>
      <c r="O69" t="n">
        <v>36.02</v>
      </c>
      <c r="P69" t="n">
        <v>36.49</v>
      </c>
      <c r="Q69" t="n">
        <v>37.23</v>
      </c>
      <c r="R69" t="n">
        <v>35.52</v>
      </c>
      <c r="S69" t="n">
        <v>37.17</v>
      </c>
      <c r="T69" t="n">
        <v>36.39</v>
      </c>
      <c r="U69" t="n">
        <v>38.9</v>
      </c>
      <c r="V69" t="n">
        <v>36.77</v>
      </c>
    </row>
    <row r="70">
      <c r="A70" s="5" t="inlineStr">
        <is>
          <t>Nettogewinn Marge in %</t>
        </is>
      </c>
      <c r="B70" s="5" t="inlineStr">
        <is>
          <t>Net Profit Marge in %</t>
        </is>
      </c>
      <c r="C70" t="inlineStr">
        <is>
          <t>-</t>
        </is>
      </c>
      <c r="D70" t="n">
        <v>-0.72</v>
      </c>
      <c r="E70" t="n">
        <v>-0.66</v>
      </c>
      <c r="F70" t="n">
        <v>0.95</v>
      </c>
      <c r="G70" t="n">
        <v>1.24</v>
      </c>
      <c r="H70" t="n">
        <v>1.64</v>
      </c>
      <c r="I70" t="n">
        <v>1.65</v>
      </c>
      <c r="J70" t="n">
        <v>1.57</v>
      </c>
      <c r="K70" t="n">
        <v>0.45</v>
      </c>
      <c r="L70" t="n">
        <v>0.42</v>
      </c>
      <c r="M70" t="n">
        <v>0.44</v>
      </c>
      <c r="N70" t="n">
        <v>1.44</v>
      </c>
      <c r="O70" t="n">
        <v>2.76</v>
      </c>
      <c r="P70" t="n">
        <v>2.87</v>
      </c>
      <c r="Q70" t="n">
        <v>2.1</v>
      </c>
      <c r="R70" t="n">
        <v>1.91</v>
      </c>
      <c r="S70" t="n">
        <v>2.31</v>
      </c>
      <c r="T70" t="n">
        <v>2</v>
      </c>
      <c r="U70" t="n">
        <v>1.82</v>
      </c>
      <c r="V70" t="n">
        <v>1.65</v>
      </c>
    </row>
    <row r="71">
      <c r="A71" s="5" t="inlineStr">
        <is>
          <t>Operative Ergebnis Marge in %</t>
        </is>
      </c>
      <c r="B71" s="5" t="inlineStr">
        <is>
          <t>EBIT Marge in %</t>
        </is>
      </c>
      <c r="C71" t="inlineStr">
        <is>
          <t>-</t>
        </is>
      </c>
      <c r="D71" t="n">
        <v>0.97</v>
      </c>
      <c r="E71" t="n">
        <v>0.86</v>
      </c>
      <c r="F71" t="n">
        <v>2.51</v>
      </c>
      <c r="G71" t="n">
        <v>2.77</v>
      </c>
      <c r="H71" t="n">
        <v>3.32</v>
      </c>
      <c r="I71" t="n">
        <v>3.11</v>
      </c>
      <c r="J71" t="n">
        <v>1.83</v>
      </c>
      <c r="K71" t="n">
        <v>-0.58</v>
      </c>
      <c r="L71" t="n">
        <v>2.01</v>
      </c>
      <c r="M71" t="n">
        <v>1.95</v>
      </c>
      <c r="N71" t="n">
        <v>3.15</v>
      </c>
      <c r="O71" t="n">
        <v>4.01</v>
      </c>
      <c r="P71" t="n">
        <v>4.15</v>
      </c>
      <c r="Q71" t="n">
        <v>4.18</v>
      </c>
      <c r="R71" t="n">
        <v>4.45</v>
      </c>
      <c r="S71" t="n">
        <v>4.61</v>
      </c>
      <c r="T71" t="n">
        <v>4.4</v>
      </c>
      <c r="U71" t="n">
        <v>4.07</v>
      </c>
      <c r="V71" t="n">
        <v>4.21</v>
      </c>
    </row>
    <row r="72">
      <c r="A72" s="5" t="inlineStr">
        <is>
          <t>Vermögensumsschlag in %</t>
        </is>
      </c>
      <c r="B72" s="5" t="inlineStr">
        <is>
          <t>Asset Turnover in %</t>
        </is>
      </c>
      <c r="C72" t="inlineStr">
        <is>
          <t>-</t>
        </is>
      </c>
      <c r="D72" t="n">
        <v>164.46</v>
      </c>
      <c r="E72" t="n">
        <v>169.36</v>
      </c>
      <c r="F72" t="n">
        <v>161.27</v>
      </c>
      <c r="G72" t="n">
        <v>174.87</v>
      </c>
      <c r="H72" t="n">
        <v>166.67</v>
      </c>
      <c r="I72" t="n">
        <v>176.01</v>
      </c>
      <c r="J72" t="n">
        <v>171.15</v>
      </c>
      <c r="K72" t="n">
        <v>172.67</v>
      </c>
      <c r="L72" t="n">
        <v>170.57</v>
      </c>
      <c r="M72" t="n">
        <v>169.49</v>
      </c>
      <c r="N72" t="n">
        <v>169.4</v>
      </c>
      <c r="O72" t="n">
        <v>160.39</v>
      </c>
      <c r="P72" t="n">
        <v>166.08</v>
      </c>
      <c r="Q72" t="n">
        <v>163.26</v>
      </c>
      <c r="R72" t="n">
        <v>186.44</v>
      </c>
      <c r="S72" t="n">
        <v>180.44</v>
      </c>
      <c r="T72" t="n">
        <v>176.57</v>
      </c>
      <c r="U72" t="n">
        <v>159.85</v>
      </c>
      <c r="V72" t="n">
        <v>147.17</v>
      </c>
    </row>
    <row r="73">
      <c r="A73" s="5" t="inlineStr">
        <is>
          <t>Langfristige Vermögensquote in %</t>
        </is>
      </c>
      <c r="B73" s="5" t="inlineStr">
        <is>
          <t>Non-Current Assets Ratio in %</t>
        </is>
      </c>
      <c r="C73" t="inlineStr">
        <is>
          <t>-</t>
        </is>
      </c>
      <c r="D73" t="n">
        <v>60.59</v>
      </c>
      <c r="E73" t="n">
        <v>60.65</v>
      </c>
      <c r="F73" t="n">
        <v>60.8</v>
      </c>
      <c r="G73" t="n">
        <v>61.61</v>
      </c>
      <c r="H73" t="n">
        <v>61.67</v>
      </c>
      <c r="I73" t="n">
        <v>58.35</v>
      </c>
      <c r="J73" t="n">
        <v>56.83</v>
      </c>
      <c r="K73" t="n">
        <v>59.83</v>
      </c>
      <c r="L73" t="n">
        <v>62.33</v>
      </c>
      <c r="M73" t="n">
        <v>63.09</v>
      </c>
      <c r="N73" t="n">
        <v>61.89</v>
      </c>
      <c r="O73" t="n">
        <v>63.98</v>
      </c>
      <c r="P73" t="n">
        <v>63.51</v>
      </c>
      <c r="Q73" t="n">
        <v>62.77</v>
      </c>
      <c r="R73" t="n">
        <v>64.48</v>
      </c>
      <c r="S73" t="n">
        <v>62.83</v>
      </c>
      <c r="T73" t="n">
        <v>63.61</v>
      </c>
      <c r="U73" t="n">
        <v>61.1</v>
      </c>
      <c r="V73" t="n">
        <v>63.23</v>
      </c>
    </row>
    <row r="74">
      <c r="A74" s="5" t="inlineStr">
        <is>
          <t>Gesamtkapitalrentabilität</t>
        </is>
      </c>
      <c r="B74" s="5" t="inlineStr">
        <is>
          <t>ROA Return on Assets in %</t>
        </is>
      </c>
      <c r="C74" t="inlineStr">
        <is>
          <t>-</t>
        </is>
      </c>
      <c r="D74" t="n">
        <v>-1.18</v>
      </c>
      <c r="E74" t="n">
        <v>-1.11</v>
      </c>
      <c r="F74" t="n">
        <v>1.53</v>
      </c>
      <c r="G74" t="n">
        <v>2.17</v>
      </c>
      <c r="H74" t="n">
        <v>2.73</v>
      </c>
      <c r="I74" t="n">
        <v>2.9</v>
      </c>
      <c r="J74" t="n">
        <v>2.69</v>
      </c>
      <c r="K74" t="n">
        <v>0.77</v>
      </c>
      <c r="L74" t="n">
        <v>0.71</v>
      </c>
      <c r="M74" t="n">
        <v>0.75</v>
      </c>
      <c r="N74" t="n">
        <v>2.44</v>
      </c>
      <c r="O74" t="n">
        <v>4.43</v>
      </c>
      <c r="P74" t="n">
        <v>4.77</v>
      </c>
      <c r="Q74" t="n">
        <v>3.42</v>
      </c>
      <c r="R74" t="n">
        <v>3.56</v>
      </c>
      <c r="S74" t="n">
        <v>4.17</v>
      </c>
      <c r="T74" t="n">
        <v>3.53</v>
      </c>
      <c r="U74" t="n">
        <v>2.91</v>
      </c>
      <c r="V74" t="n">
        <v>2.42</v>
      </c>
    </row>
    <row r="75">
      <c r="A75" s="5" t="inlineStr">
        <is>
          <t>Ertrag des eingesetzten Kapitals</t>
        </is>
      </c>
      <c r="B75" s="5" t="inlineStr">
        <is>
          <t>ROCE Return on Cap. Empl. in %</t>
        </is>
      </c>
      <c r="C75" t="inlineStr">
        <is>
          <t>-</t>
        </is>
      </c>
      <c r="D75" t="n">
        <v>3.13</v>
      </c>
      <c r="E75" t="n">
        <v>2.81</v>
      </c>
      <c r="F75" t="n">
        <v>8.33</v>
      </c>
      <c r="G75" t="n">
        <v>9.609999999999999</v>
      </c>
      <c r="H75" t="n">
        <v>11.15</v>
      </c>
      <c r="I75" t="n">
        <v>10.8</v>
      </c>
      <c r="J75" t="n">
        <v>6</v>
      </c>
      <c r="K75" t="n">
        <v>-2.2</v>
      </c>
      <c r="L75" t="n">
        <v>7.29</v>
      </c>
      <c r="M75" t="n">
        <v>6.93</v>
      </c>
      <c r="N75" t="n">
        <v>11.72</v>
      </c>
      <c r="O75" t="n">
        <v>14.32</v>
      </c>
      <c r="P75" t="n">
        <v>15.53</v>
      </c>
      <c r="Q75" t="n">
        <v>15.91</v>
      </c>
      <c r="R75" t="n">
        <v>32.1</v>
      </c>
      <c r="S75" t="n">
        <v>33.76</v>
      </c>
      <c r="T75" t="n">
        <v>32.81</v>
      </c>
      <c r="U75" t="n">
        <v>27.66</v>
      </c>
      <c r="V75" t="n">
        <v>25.46</v>
      </c>
    </row>
    <row r="76">
      <c r="A76" s="5" t="inlineStr">
        <is>
          <t>Eigenkapital zu Anlagevermögen</t>
        </is>
      </c>
      <c r="B76" s="5" t="inlineStr">
        <is>
          <t>Equity to Fixed Assets in %</t>
        </is>
      </c>
      <c r="C76" t="inlineStr">
        <is>
          <t>-</t>
        </is>
      </c>
      <c r="D76" t="n">
        <v>31.94</v>
      </c>
      <c r="E76" t="n">
        <v>34.69</v>
      </c>
      <c r="F76" t="n">
        <v>35.11</v>
      </c>
      <c r="G76" t="n">
        <v>34.67</v>
      </c>
      <c r="H76" t="n">
        <v>32.55</v>
      </c>
      <c r="I76" t="n">
        <v>30.86</v>
      </c>
      <c r="J76" t="n">
        <v>28.74</v>
      </c>
      <c r="K76" t="n">
        <v>23.08</v>
      </c>
      <c r="L76" t="n">
        <v>28.66</v>
      </c>
      <c r="M76" t="n">
        <v>31.71</v>
      </c>
      <c r="N76" t="n">
        <v>31.52</v>
      </c>
      <c r="O76" t="n">
        <v>32.09</v>
      </c>
      <c r="P76" t="n">
        <v>31.42</v>
      </c>
      <c r="Q76" t="n">
        <v>28.88</v>
      </c>
      <c r="R76" t="n">
        <v>30.04</v>
      </c>
      <c r="S76" t="n">
        <v>28.89</v>
      </c>
      <c r="T76" t="n">
        <v>26.75</v>
      </c>
      <c r="U76" t="n">
        <v>26.3</v>
      </c>
      <c r="V76" t="n">
        <v>27.33</v>
      </c>
    </row>
    <row r="77">
      <c r="A77" s="5" t="inlineStr">
        <is>
          <t>Liquidität Dritten Grades</t>
        </is>
      </c>
      <c r="B77" s="5" t="inlineStr">
        <is>
          <t>Current Ratio in %</t>
        </is>
      </c>
      <c r="C77" t="inlineStr">
        <is>
          <t>-</t>
        </is>
      </c>
      <c r="D77" t="n">
        <v>80.61</v>
      </c>
      <c r="E77" t="n">
        <v>81.55</v>
      </c>
      <c r="F77" t="n">
        <v>76.3</v>
      </c>
      <c r="G77" t="n">
        <v>77.56999999999999</v>
      </c>
      <c r="H77" t="n">
        <v>76.12</v>
      </c>
      <c r="I77" t="n">
        <v>84.34</v>
      </c>
      <c r="J77" t="n">
        <v>90.15000000000001</v>
      </c>
      <c r="K77" t="n">
        <v>73.76000000000001</v>
      </c>
      <c r="L77" t="n">
        <v>70.95999999999999</v>
      </c>
      <c r="M77" t="n">
        <v>70.62</v>
      </c>
      <c r="N77" t="n">
        <v>69.88</v>
      </c>
      <c r="O77" t="n">
        <v>65.36</v>
      </c>
      <c r="P77" t="n">
        <v>65.59</v>
      </c>
      <c r="Q77" t="n">
        <v>65.18000000000001</v>
      </c>
      <c r="R77" t="n">
        <v>47.9</v>
      </c>
      <c r="S77" t="n">
        <v>49.33</v>
      </c>
      <c r="T77" t="n">
        <v>47.69</v>
      </c>
      <c r="U77" t="n">
        <v>50.85</v>
      </c>
      <c r="V77" t="n">
        <v>48.58</v>
      </c>
    </row>
    <row r="78">
      <c r="A78" s="5" t="inlineStr">
        <is>
          <t>Operativer Cashflow</t>
        </is>
      </c>
      <c r="B78" s="5" t="inlineStr">
        <is>
          <t>Operating Cashflow in M</t>
        </is>
      </c>
      <c r="C78" t="inlineStr">
        <is>
          <t>-</t>
        </is>
      </c>
      <c r="D78" t="n">
        <v>4411.9075</v>
      </c>
      <c r="E78" t="n">
        <v>3811.4256</v>
      </c>
      <c r="F78" t="n">
        <v>3962.6976</v>
      </c>
      <c r="G78" t="n">
        <v>5154.520600000001</v>
      </c>
      <c r="H78" t="n">
        <v>5239.9083</v>
      </c>
      <c r="I78" t="n">
        <v>9013.550999999999</v>
      </c>
      <c r="J78" t="n">
        <v>4524.4044</v>
      </c>
      <c r="K78" t="n">
        <v>3838.045</v>
      </c>
      <c r="L78" t="n">
        <v>5203.438</v>
      </c>
      <c r="M78" t="n">
        <v>4807.418</v>
      </c>
      <c r="N78" t="n">
        <v>2798.453</v>
      </c>
      <c r="O78" t="n">
        <v>6767.04</v>
      </c>
      <c r="P78" t="n">
        <v>6576.717</v>
      </c>
      <c r="Q78" t="n">
        <v>5244.456</v>
      </c>
      <c r="R78" t="n">
        <v>4103.682000000001</v>
      </c>
      <c r="S78" t="n">
        <v>5943.630000000001</v>
      </c>
      <c r="T78" t="n">
        <v>7562.016000000001</v>
      </c>
      <c r="U78" t="n">
        <v>8349.488000000001</v>
      </c>
      <c r="V78" t="n">
        <v>9528.74</v>
      </c>
    </row>
    <row r="79">
      <c r="A79" s="5" t="inlineStr">
        <is>
          <t>Aktienrückkauf</t>
        </is>
      </c>
      <c r="B79" s="5" t="inlineStr">
        <is>
          <t>Share Buyback in M</t>
        </is>
      </c>
      <c r="C79" t="n">
        <v>-18.01999999999998</v>
      </c>
      <c r="D79" t="n">
        <v>-14.57000000000005</v>
      </c>
      <c r="E79" t="n">
        <v>-18.43999999999994</v>
      </c>
      <c r="F79" t="n">
        <v>-17.76999999999998</v>
      </c>
      <c r="G79" t="n">
        <v>-3.560000000000059</v>
      </c>
      <c r="H79" t="n">
        <v>-10.92999999999995</v>
      </c>
      <c r="I79" t="n">
        <v>-44.63999999999999</v>
      </c>
      <c r="J79" t="n">
        <v>-0.04000000000007731</v>
      </c>
      <c r="K79" t="n">
        <v>0</v>
      </c>
      <c r="L79" t="n">
        <v>25.60000000000002</v>
      </c>
      <c r="M79" t="n">
        <v>0</v>
      </c>
      <c r="N79" t="n">
        <v>0</v>
      </c>
      <c r="O79" t="n">
        <v>0</v>
      </c>
      <c r="P79" t="n">
        <v>0</v>
      </c>
      <c r="Q79" t="n">
        <v>0.2000000000000455</v>
      </c>
      <c r="R79" t="n">
        <v>11</v>
      </c>
      <c r="S79" t="n">
        <v>0</v>
      </c>
      <c r="T79" t="n">
        <v>-4.899999999999977</v>
      </c>
      <c r="U79" t="n">
        <v>-0.1000000000000227</v>
      </c>
      <c r="V79" t="n">
        <v>-368.6</v>
      </c>
    </row>
    <row r="80">
      <c r="A80" s="5" t="inlineStr">
        <is>
          <t>Umsatzwachstum 1J in %</t>
        </is>
      </c>
      <c r="B80" s="5" t="inlineStr">
        <is>
          <t>Revenue Growth 1Y in %</t>
        </is>
      </c>
      <c r="C80" t="inlineStr">
        <is>
          <t>-</t>
        </is>
      </c>
      <c r="D80" t="n">
        <v>-3.78</v>
      </c>
      <c r="E80" t="n">
        <v>2.79</v>
      </c>
      <c r="F80" t="n">
        <v>-0.11</v>
      </c>
      <c r="G80" t="n">
        <v>3.33</v>
      </c>
      <c r="H80" t="n">
        <v>-0.47</v>
      </c>
      <c r="I80" t="n">
        <v>-2.28</v>
      </c>
      <c r="J80" t="n">
        <v>-5.2</v>
      </c>
      <c r="K80" t="n">
        <v>-9.56</v>
      </c>
      <c r="L80" t="n">
        <v>4.73</v>
      </c>
      <c r="M80" t="n">
        <v>-0.96</v>
      </c>
      <c r="N80" t="n">
        <v>5.92</v>
      </c>
      <c r="O80" t="n">
        <v>5.51</v>
      </c>
      <c r="P80" t="n">
        <v>4.55</v>
      </c>
      <c r="Q80" t="n">
        <v>3.91</v>
      </c>
      <c r="R80" t="n">
        <v>3.1</v>
      </c>
      <c r="S80" t="n">
        <v>2.56</v>
      </c>
      <c r="T80" t="n">
        <v>-1.09</v>
      </c>
      <c r="U80" t="n">
        <v>7.23</v>
      </c>
      <c r="V80" t="n">
        <v>24.74</v>
      </c>
    </row>
    <row r="81">
      <c r="A81" s="5" t="inlineStr">
        <is>
          <t>Umsatzwachstum 3J in %</t>
        </is>
      </c>
      <c r="B81" s="5" t="inlineStr">
        <is>
          <t>Revenue Growth 3Y in %</t>
        </is>
      </c>
      <c r="C81" t="inlineStr">
        <is>
          <t>-</t>
        </is>
      </c>
      <c r="D81" t="n">
        <v>-0.37</v>
      </c>
      <c r="E81" t="n">
        <v>2</v>
      </c>
      <c r="F81" t="n">
        <v>0.92</v>
      </c>
      <c r="G81" t="n">
        <v>0.19</v>
      </c>
      <c r="H81" t="n">
        <v>-2.65</v>
      </c>
      <c r="I81" t="n">
        <v>-5.68</v>
      </c>
      <c r="J81" t="n">
        <v>-3.34</v>
      </c>
      <c r="K81" t="n">
        <v>-1.93</v>
      </c>
      <c r="L81" t="n">
        <v>3.23</v>
      </c>
      <c r="M81" t="n">
        <v>3.49</v>
      </c>
      <c r="N81" t="n">
        <v>5.33</v>
      </c>
      <c r="O81" t="n">
        <v>4.66</v>
      </c>
      <c r="P81" t="n">
        <v>3.85</v>
      </c>
      <c r="Q81" t="n">
        <v>3.19</v>
      </c>
      <c r="R81" t="n">
        <v>1.52</v>
      </c>
      <c r="S81" t="n">
        <v>2.9</v>
      </c>
      <c r="T81" t="n">
        <v>10.29</v>
      </c>
      <c r="U81" t="inlineStr">
        <is>
          <t>-</t>
        </is>
      </c>
      <c r="V81" t="inlineStr">
        <is>
          <t>-</t>
        </is>
      </c>
    </row>
    <row r="82">
      <c r="A82" s="5" t="inlineStr">
        <is>
          <t>Umsatzwachstum 5J in %</t>
        </is>
      </c>
      <c r="B82" s="5" t="inlineStr">
        <is>
          <t>Revenue Growth 5Y in %</t>
        </is>
      </c>
      <c r="C82" t="inlineStr">
        <is>
          <t>-</t>
        </is>
      </c>
      <c r="D82" t="n">
        <v>0.35</v>
      </c>
      <c r="E82" t="n">
        <v>0.65</v>
      </c>
      <c r="F82" t="n">
        <v>-0.95</v>
      </c>
      <c r="G82" t="n">
        <v>-2.84</v>
      </c>
      <c r="H82" t="n">
        <v>-2.56</v>
      </c>
      <c r="I82" t="n">
        <v>-2.65</v>
      </c>
      <c r="J82" t="n">
        <v>-1.01</v>
      </c>
      <c r="K82" t="n">
        <v>1.13</v>
      </c>
      <c r="L82" t="n">
        <v>3.95</v>
      </c>
      <c r="M82" t="n">
        <v>3.79</v>
      </c>
      <c r="N82" t="n">
        <v>4.6</v>
      </c>
      <c r="O82" t="n">
        <v>3.93</v>
      </c>
      <c r="P82" t="n">
        <v>2.61</v>
      </c>
      <c r="Q82" t="n">
        <v>3.14</v>
      </c>
      <c r="R82" t="n">
        <v>7.31</v>
      </c>
      <c r="S82" t="inlineStr">
        <is>
          <t>-</t>
        </is>
      </c>
      <c r="T82" t="inlineStr">
        <is>
          <t>-</t>
        </is>
      </c>
      <c r="U82" t="inlineStr">
        <is>
          <t>-</t>
        </is>
      </c>
      <c r="V82" t="inlineStr">
        <is>
          <t>-</t>
        </is>
      </c>
    </row>
    <row r="83">
      <c r="A83" s="5" t="inlineStr">
        <is>
          <t>Umsatzwachstum 10J in %</t>
        </is>
      </c>
      <c r="B83" s="5" t="inlineStr">
        <is>
          <t>Revenue Growth 10Y in %</t>
        </is>
      </c>
      <c r="C83" t="inlineStr">
        <is>
          <t>-</t>
        </is>
      </c>
      <c r="D83" t="n">
        <v>-1.15</v>
      </c>
      <c r="E83" t="n">
        <v>-0.18</v>
      </c>
      <c r="F83" t="n">
        <v>0.09</v>
      </c>
      <c r="G83" t="n">
        <v>0.5600000000000001</v>
      </c>
      <c r="H83" t="n">
        <v>0.61</v>
      </c>
      <c r="I83" t="n">
        <v>0.97</v>
      </c>
      <c r="J83" t="n">
        <v>1.46</v>
      </c>
      <c r="K83" t="n">
        <v>1.87</v>
      </c>
      <c r="L83" t="n">
        <v>3.55</v>
      </c>
      <c r="M83" t="n">
        <v>5.55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inlineStr">
        <is>
          <t>-</t>
        </is>
      </c>
      <c r="D84" t="n">
        <v>5.65</v>
      </c>
      <c r="E84" t="n">
        <v>-171.18</v>
      </c>
      <c r="F84" t="n">
        <v>-23.88</v>
      </c>
      <c r="G84" t="n">
        <v>-21.54</v>
      </c>
      <c r="H84" t="n">
        <v>-1.11</v>
      </c>
      <c r="I84" t="n">
        <v>2.43</v>
      </c>
      <c r="J84" t="n">
        <v>232.35</v>
      </c>
      <c r="K84" t="n">
        <v>-2.88</v>
      </c>
      <c r="L84" t="n">
        <v>-0.78</v>
      </c>
      <c r="M84" t="n">
        <v>-69.73</v>
      </c>
      <c r="N84" t="n">
        <v>-44.67</v>
      </c>
      <c r="O84" t="n">
        <v>1.37</v>
      </c>
      <c r="P84" t="n">
        <v>43.36</v>
      </c>
      <c r="Q84" t="n">
        <v>14.06</v>
      </c>
      <c r="R84" t="n">
        <v>-14.86</v>
      </c>
      <c r="S84" t="n">
        <v>18.56</v>
      </c>
      <c r="T84" t="n">
        <v>8.529999999999999</v>
      </c>
      <c r="U84" t="n">
        <v>18.76</v>
      </c>
      <c r="V84" t="n">
        <v>18.68</v>
      </c>
    </row>
    <row r="85">
      <c r="A85" s="5" t="inlineStr">
        <is>
          <t>Gewinnwachstum 3J in %</t>
        </is>
      </c>
      <c r="B85" s="5" t="inlineStr">
        <is>
          <t>Earnings Growth 3Y in %</t>
        </is>
      </c>
      <c r="C85" t="inlineStr">
        <is>
          <t>-</t>
        </is>
      </c>
      <c r="D85" t="n">
        <v>-63.14</v>
      </c>
      <c r="E85" t="n">
        <v>-72.2</v>
      </c>
      <c r="F85" t="n">
        <v>-15.51</v>
      </c>
      <c r="G85" t="n">
        <v>-6.74</v>
      </c>
      <c r="H85" t="n">
        <v>77.89</v>
      </c>
      <c r="I85" t="n">
        <v>77.3</v>
      </c>
      <c r="J85" t="n">
        <v>76.23</v>
      </c>
      <c r="K85" t="n">
        <v>-24.46</v>
      </c>
      <c r="L85" t="n">
        <v>-38.39</v>
      </c>
      <c r="M85" t="n">
        <v>-37.68</v>
      </c>
      <c r="N85" t="n">
        <v>0.02</v>
      </c>
      <c r="O85" t="n">
        <v>19.6</v>
      </c>
      <c r="P85" t="n">
        <v>14.19</v>
      </c>
      <c r="Q85" t="n">
        <v>5.92</v>
      </c>
      <c r="R85" t="n">
        <v>4.08</v>
      </c>
      <c r="S85" t="n">
        <v>15.28</v>
      </c>
      <c r="T85" t="n">
        <v>15.32</v>
      </c>
      <c r="U85" t="inlineStr">
        <is>
          <t>-</t>
        </is>
      </c>
      <c r="V85" t="inlineStr">
        <is>
          <t>-</t>
        </is>
      </c>
    </row>
    <row r="86">
      <c r="A86" s="5" t="inlineStr">
        <is>
          <t>Gewinnwachstum 5J in %</t>
        </is>
      </c>
      <c r="B86" s="5" t="inlineStr">
        <is>
          <t>Earnings Growth 5Y in %</t>
        </is>
      </c>
      <c r="C86" t="inlineStr">
        <is>
          <t>-</t>
        </is>
      </c>
      <c r="D86" t="n">
        <v>-42.41</v>
      </c>
      <c r="E86" t="n">
        <v>-43.06</v>
      </c>
      <c r="F86" t="n">
        <v>37.65</v>
      </c>
      <c r="G86" t="n">
        <v>41.85</v>
      </c>
      <c r="H86" t="n">
        <v>46</v>
      </c>
      <c r="I86" t="n">
        <v>32.28</v>
      </c>
      <c r="J86" t="n">
        <v>22.86</v>
      </c>
      <c r="K86" t="n">
        <v>-23.34</v>
      </c>
      <c r="L86" t="n">
        <v>-14.09</v>
      </c>
      <c r="M86" t="n">
        <v>-11.12</v>
      </c>
      <c r="N86" t="n">
        <v>-0.15</v>
      </c>
      <c r="O86" t="n">
        <v>12.5</v>
      </c>
      <c r="P86" t="n">
        <v>13.93</v>
      </c>
      <c r="Q86" t="n">
        <v>9.01</v>
      </c>
      <c r="R86" t="n">
        <v>9.93</v>
      </c>
      <c r="S86" t="inlineStr">
        <is>
          <t>-</t>
        </is>
      </c>
      <c r="T86" t="inlineStr">
        <is>
          <t>-</t>
        </is>
      </c>
      <c r="U86" t="inlineStr">
        <is>
          <t>-</t>
        </is>
      </c>
      <c r="V86" t="inlineStr">
        <is>
          <t>-</t>
        </is>
      </c>
    </row>
    <row r="87">
      <c r="A87" s="5" t="inlineStr">
        <is>
          <t>Gewinnwachstum 10J in %</t>
        </is>
      </c>
      <c r="B87" s="5" t="inlineStr">
        <is>
          <t>Earnings Growth 10Y in %</t>
        </is>
      </c>
      <c r="C87" t="inlineStr">
        <is>
          <t>-</t>
        </is>
      </c>
      <c r="D87" t="n">
        <v>-5.07</v>
      </c>
      <c r="E87" t="n">
        <v>-10.1</v>
      </c>
      <c r="F87" t="n">
        <v>7.16</v>
      </c>
      <c r="G87" t="n">
        <v>13.88</v>
      </c>
      <c r="H87" t="n">
        <v>17.44</v>
      </c>
      <c r="I87" t="n">
        <v>16.06</v>
      </c>
      <c r="J87" t="n">
        <v>17.68</v>
      </c>
      <c r="K87" t="n">
        <v>-4.7</v>
      </c>
      <c r="L87" t="n">
        <v>-2.54</v>
      </c>
      <c r="M87" t="n">
        <v>-0.59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inlineStr">
        <is>
          <t>-</t>
        </is>
      </c>
      <c r="E88" t="inlineStr">
        <is>
          <t>-</t>
        </is>
      </c>
      <c r="F88" t="n">
        <v>0.6</v>
      </c>
      <c r="G88" t="n">
        <v>0.47</v>
      </c>
      <c r="H88" t="n">
        <v>0.31</v>
      </c>
      <c r="I88" t="n">
        <v>0.49</v>
      </c>
      <c r="J88" t="n">
        <v>0.47</v>
      </c>
      <c r="K88" t="n">
        <v>-1.35</v>
      </c>
      <c r="L88" t="n">
        <v>-3.42</v>
      </c>
      <c r="M88" t="n">
        <v>-6.31</v>
      </c>
      <c r="N88" t="n">
        <v>-100</v>
      </c>
      <c r="O88" t="n">
        <v>1.6</v>
      </c>
      <c r="P88" t="n">
        <v>1.25</v>
      </c>
      <c r="Q88" t="n">
        <v>1.7</v>
      </c>
      <c r="R88" t="n">
        <v>1.54</v>
      </c>
      <c r="S88" t="inlineStr">
        <is>
          <t>-</t>
        </is>
      </c>
      <c r="T88" t="inlineStr">
        <is>
          <t>-</t>
        </is>
      </c>
      <c r="U88" t="inlineStr">
        <is>
          <t>-</t>
        </is>
      </c>
      <c r="V88" t="inlineStr">
        <is>
          <t>-</t>
        </is>
      </c>
    </row>
    <row r="89">
      <c r="A89" s="5" t="inlineStr">
        <is>
          <t>EBIT-Wachstum 1J in %</t>
        </is>
      </c>
      <c r="B89" s="5" t="inlineStr">
        <is>
          <t>EBIT Growth 1Y in %</t>
        </is>
      </c>
      <c r="C89" t="inlineStr">
        <is>
          <t>-</t>
        </is>
      </c>
      <c r="D89" t="n">
        <v>8.91</v>
      </c>
      <c r="E89" t="n">
        <v>-64.83</v>
      </c>
      <c r="F89" t="n">
        <v>-9.550000000000001</v>
      </c>
      <c r="G89" t="n">
        <v>-13.72</v>
      </c>
      <c r="H89" t="n">
        <v>6.47</v>
      </c>
      <c r="I89" t="n">
        <v>66.11</v>
      </c>
      <c r="J89" t="n">
        <v>-398.13</v>
      </c>
      <c r="K89" t="n">
        <v>-126.2</v>
      </c>
      <c r="L89" t="n">
        <v>7.68</v>
      </c>
      <c r="M89" t="n">
        <v>-38.58</v>
      </c>
      <c r="N89" t="n">
        <v>-16.84</v>
      </c>
      <c r="O89" t="n">
        <v>1.95</v>
      </c>
      <c r="P89" t="n">
        <v>3.8</v>
      </c>
      <c r="Q89" t="n">
        <v>-2.47</v>
      </c>
      <c r="R89" t="n">
        <v>-0.52</v>
      </c>
      <c r="S89" t="n">
        <v>7.47</v>
      </c>
      <c r="T89" t="n">
        <v>7.04</v>
      </c>
      <c r="U89" t="n">
        <v>3.71</v>
      </c>
      <c r="V89" t="n">
        <v>37.7</v>
      </c>
    </row>
    <row r="90">
      <c r="A90" s="5" t="inlineStr">
        <is>
          <t>EBIT-Wachstum 3J in %</t>
        </is>
      </c>
      <c r="B90" s="5" t="inlineStr">
        <is>
          <t>EBIT Growth 3Y in %</t>
        </is>
      </c>
      <c r="C90" t="inlineStr">
        <is>
          <t>-</t>
        </is>
      </c>
      <c r="D90" t="n">
        <v>-21.82</v>
      </c>
      <c r="E90" t="n">
        <v>-29.37</v>
      </c>
      <c r="F90" t="n">
        <v>-5.6</v>
      </c>
      <c r="G90" t="n">
        <v>19.62</v>
      </c>
      <c r="H90" t="n">
        <v>-108.52</v>
      </c>
      <c r="I90" t="n">
        <v>-152.74</v>
      </c>
      <c r="J90" t="n">
        <v>-172.22</v>
      </c>
      <c r="K90" t="n">
        <v>-52.37</v>
      </c>
      <c r="L90" t="n">
        <v>-15.91</v>
      </c>
      <c r="M90" t="n">
        <v>-17.82</v>
      </c>
      <c r="N90" t="n">
        <v>-3.7</v>
      </c>
      <c r="O90" t="n">
        <v>1.09</v>
      </c>
      <c r="P90" t="n">
        <v>0.27</v>
      </c>
      <c r="Q90" t="n">
        <v>1.49</v>
      </c>
      <c r="R90" t="n">
        <v>4.66</v>
      </c>
      <c r="S90" t="n">
        <v>6.07</v>
      </c>
      <c r="T90" t="n">
        <v>16.15</v>
      </c>
      <c r="U90" t="inlineStr">
        <is>
          <t>-</t>
        </is>
      </c>
      <c r="V90" t="inlineStr">
        <is>
          <t>-</t>
        </is>
      </c>
    </row>
    <row r="91">
      <c r="A91" s="5" t="inlineStr">
        <is>
          <t>EBIT-Wachstum 5J in %</t>
        </is>
      </c>
      <c r="B91" s="5" t="inlineStr">
        <is>
          <t>EBIT Growth 5Y in %</t>
        </is>
      </c>
      <c r="C91" t="inlineStr">
        <is>
          <t>-</t>
        </is>
      </c>
      <c r="D91" t="n">
        <v>-14.54</v>
      </c>
      <c r="E91" t="n">
        <v>-3.1</v>
      </c>
      <c r="F91" t="n">
        <v>-69.76000000000001</v>
      </c>
      <c r="G91" t="n">
        <v>-93.09</v>
      </c>
      <c r="H91" t="n">
        <v>-88.81</v>
      </c>
      <c r="I91" t="n">
        <v>-97.81999999999999</v>
      </c>
      <c r="J91" t="n">
        <v>-114.41</v>
      </c>
      <c r="K91" t="n">
        <v>-34.4</v>
      </c>
      <c r="L91" t="n">
        <v>-8.4</v>
      </c>
      <c r="M91" t="n">
        <v>-10.43</v>
      </c>
      <c r="N91" t="n">
        <v>-2.82</v>
      </c>
      <c r="O91" t="n">
        <v>2.05</v>
      </c>
      <c r="P91" t="n">
        <v>3.06</v>
      </c>
      <c r="Q91" t="n">
        <v>3.05</v>
      </c>
      <c r="R91" t="n">
        <v>11.08</v>
      </c>
      <c r="S91" t="inlineStr">
        <is>
          <t>-</t>
        </is>
      </c>
      <c r="T91" t="inlineStr">
        <is>
          <t>-</t>
        </is>
      </c>
      <c r="U91" t="inlineStr">
        <is>
          <t>-</t>
        </is>
      </c>
      <c r="V91" t="inlineStr">
        <is>
          <t>-</t>
        </is>
      </c>
    </row>
    <row r="92">
      <c r="A92" s="5" t="inlineStr">
        <is>
          <t>EBIT-Wachstum 10J in %</t>
        </is>
      </c>
      <c r="B92" s="5" t="inlineStr">
        <is>
          <t>EBIT Growth 10Y in %</t>
        </is>
      </c>
      <c r="C92" t="inlineStr">
        <is>
          <t>-</t>
        </is>
      </c>
      <c r="D92" t="n">
        <v>-56.18</v>
      </c>
      <c r="E92" t="n">
        <v>-58.76</v>
      </c>
      <c r="F92" t="n">
        <v>-52.08</v>
      </c>
      <c r="G92" t="n">
        <v>-50.75</v>
      </c>
      <c r="H92" t="n">
        <v>-49.62</v>
      </c>
      <c r="I92" t="n">
        <v>-50.32</v>
      </c>
      <c r="J92" t="n">
        <v>-56.18</v>
      </c>
      <c r="K92" t="n">
        <v>-15.67</v>
      </c>
      <c r="L92" t="n">
        <v>-2.68</v>
      </c>
      <c r="M92" t="n">
        <v>0.33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inlineStr">
        <is>
          <t>-</t>
        </is>
      </c>
      <c r="D93" t="n">
        <v>13.62</v>
      </c>
      <c r="E93" t="n">
        <v>-6.11</v>
      </c>
      <c r="F93" t="n">
        <v>-24.93</v>
      </c>
      <c r="G93" t="n">
        <v>-2.1</v>
      </c>
      <c r="H93" t="n">
        <v>-42.73</v>
      </c>
      <c r="I93" t="n">
        <v>86.94</v>
      </c>
      <c r="J93" t="n">
        <v>17.88</v>
      </c>
      <c r="K93" t="n">
        <v>-26.24</v>
      </c>
      <c r="L93" t="n">
        <v>12.32</v>
      </c>
      <c r="M93" t="n">
        <v>71.79000000000001</v>
      </c>
      <c r="N93" t="n">
        <v>-58.65</v>
      </c>
      <c r="O93" t="n">
        <v>2.89</v>
      </c>
      <c r="P93" t="n">
        <v>25.4</v>
      </c>
      <c r="Q93" t="n">
        <v>27.84</v>
      </c>
      <c r="R93" t="n">
        <v>-29.88</v>
      </c>
      <c r="S93" t="n">
        <v>-21.4</v>
      </c>
      <c r="T93" t="n">
        <v>-10.05</v>
      </c>
      <c r="U93" t="n">
        <v>-12.39</v>
      </c>
      <c r="V93" t="n">
        <v>30.1</v>
      </c>
    </row>
    <row r="94">
      <c r="A94" s="5" t="inlineStr">
        <is>
          <t>Op.Cashflow Wachstum 3J in %</t>
        </is>
      </c>
      <c r="B94" s="5" t="inlineStr">
        <is>
          <t>Op.Cashflow Wachstum 3Y in %</t>
        </is>
      </c>
      <c r="C94" t="inlineStr">
        <is>
          <t>-</t>
        </is>
      </c>
      <c r="D94" t="n">
        <v>-5.81</v>
      </c>
      <c r="E94" t="n">
        <v>-11.05</v>
      </c>
      <c r="F94" t="n">
        <v>-23.25</v>
      </c>
      <c r="G94" t="n">
        <v>14.04</v>
      </c>
      <c r="H94" t="n">
        <v>20.7</v>
      </c>
      <c r="I94" t="n">
        <v>26.19</v>
      </c>
      <c r="J94" t="n">
        <v>1.32</v>
      </c>
      <c r="K94" t="n">
        <v>19.29</v>
      </c>
      <c r="L94" t="n">
        <v>8.49</v>
      </c>
      <c r="M94" t="n">
        <v>5.34</v>
      </c>
      <c r="N94" t="n">
        <v>-10.12</v>
      </c>
      <c r="O94" t="n">
        <v>18.71</v>
      </c>
      <c r="P94" t="n">
        <v>7.79</v>
      </c>
      <c r="Q94" t="n">
        <v>-7.81</v>
      </c>
      <c r="R94" t="n">
        <v>-20.44</v>
      </c>
      <c r="S94" t="n">
        <v>-14.61</v>
      </c>
      <c r="T94" t="n">
        <v>2.55</v>
      </c>
      <c r="U94" t="inlineStr">
        <is>
          <t>-</t>
        </is>
      </c>
      <c r="V94" t="inlineStr">
        <is>
          <t>-</t>
        </is>
      </c>
    </row>
    <row r="95">
      <c r="A95" s="5" t="inlineStr">
        <is>
          <t>Op.Cashflow Wachstum 5J in %</t>
        </is>
      </c>
      <c r="B95" s="5" t="inlineStr">
        <is>
          <t>Op.Cashflow Wachstum 5Y in %</t>
        </is>
      </c>
      <c r="C95" t="inlineStr">
        <is>
          <t>-</t>
        </is>
      </c>
      <c r="D95" t="n">
        <v>-12.45</v>
      </c>
      <c r="E95" t="n">
        <v>2.21</v>
      </c>
      <c r="F95" t="n">
        <v>7.01</v>
      </c>
      <c r="G95" t="n">
        <v>6.75</v>
      </c>
      <c r="H95" t="n">
        <v>9.630000000000001</v>
      </c>
      <c r="I95" t="n">
        <v>32.54</v>
      </c>
      <c r="J95" t="n">
        <v>3.42</v>
      </c>
      <c r="K95" t="n">
        <v>0.42</v>
      </c>
      <c r="L95" t="n">
        <v>10.75</v>
      </c>
      <c r="M95" t="n">
        <v>13.85</v>
      </c>
      <c r="N95" t="n">
        <v>-6.48</v>
      </c>
      <c r="O95" t="n">
        <v>0.97</v>
      </c>
      <c r="P95" t="n">
        <v>-1.62</v>
      </c>
      <c r="Q95" t="n">
        <v>-9.18</v>
      </c>
      <c r="R95" t="n">
        <v>-8.720000000000001</v>
      </c>
      <c r="S95" t="inlineStr">
        <is>
          <t>-</t>
        </is>
      </c>
      <c r="T95" t="inlineStr">
        <is>
          <t>-</t>
        </is>
      </c>
      <c r="U95" t="inlineStr">
        <is>
          <t>-</t>
        </is>
      </c>
      <c r="V95" t="inlineStr">
        <is>
          <t>-</t>
        </is>
      </c>
    </row>
    <row r="96">
      <c r="A96" s="5" t="inlineStr">
        <is>
          <t>Op.Cashflow Wachstum 10J in %</t>
        </is>
      </c>
      <c r="B96" s="5" t="inlineStr">
        <is>
          <t>Op.Cashflow Wachstum 10Y in %</t>
        </is>
      </c>
      <c r="C96" t="inlineStr">
        <is>
          <t>-</t>
        </is>
      </c>
      <c r="D96" t="n">
        <v>10.04</v>
      </c>
      <c r="E96" t="n">
        <v>2.82</v>
      </c>
      <c r="F96" t="n">
        <v>3.72</v>
      </c>
      <c r="G96" t="n">
        <v>8.75</v>
      </c>
      <c r="H96" t="n">
        <v>11.74</v>
      </c>
      <c r="I96" t="n">
        <v>13.03</v>
      </c>
      <c r="J96" t="n">
        <v>2.2</v>
      </c>
      <c r="K96" t="n">
        <v>-0.6</v>
      </c>
      <c r="L96" t="n">
        <v>0.79</v>
      </c>
      <c r="M96" t="n">
        <v>2.57</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inlineStr">
        <is>
          <t>-</t>
        </is>
      </c>
      <c r="D97" t="n">
        <v>-4492</v>
      </c>
      <c r="E97" t="n">
        <v>-4258</v>
      </c>
      <c r="F97" t="n">
        <v>-5947</v>
      </c>
      <c r="G97" t="n">
        <v>-5006</v>
      </c>
      <c r="H97" t="n">
        <v>-5504</v>
      </c>
      <c r="I97" t="n">
        <v>-3368</v>
      </c>
      <c r="J97" t="n">
        <v>-2162</v>
      </c>
      <c r="K97" t="n">
        <v>-6851</v>
      </c>
      <c r="L97" t="n">
        <v>-8271</v>
      </c>
      <c r="M97" t="n">
        <v>-7917</v>
      </c>
      <c r="N97" t="n">
        <v>-8555</v>
      </c>
      <c r="O97" t="n">
        <v>-9913</v>
      </c>
      <c r="P97" t="n">
        <v>-9100</v>
      </c>
      <c r="Q97" t="n">
        <v>-9200</v>
      </c>
      <c r="R97" t="n">
        <v>-15059</v>
      </c>
      <c r="S97" t="n">
        <v>-14913</v>
      </c>
      <c r="T97" t="n">
        <v>-15538</v>
      </c>
      <c r="U97" t="n">
        <v>-16343</v>
      </c>
      <c r="V97" t="n">
        <v>-17136</v>
      </c>
      <c r="W97" t="n">
        <v>-12671</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V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20"/>
    <col customWidth="1" max="16" min="16" width="11"/>
    <col customWidth="1" max="17" min="17" width="11"/>
    <col customWidth="1" max="18" min="18" width="10"/>
    <col customWidth="1" max="19" min="19" width="21"/>
    <col customWidth="1" max="20" min="20" width="10"/>
    <col customWidth="1" max="21" min="21" width="10"/>
    <col customWidth="1" max="22" min="22" width="10"/>
  </cols>
  <sheetData>
    <row r="1">
      <c r="A1" s="1" t="inlineStr">
        <is>
          <t xml:space="preserve">CREDIT AGRICOLE </t>
        </is>
      </c>
      <c r="B1" s="2" t="inlineStr">
        <is>
          <t>WKN: 982285  ISIN: FR0000045072  US-Symbol:CRARF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1894</t>
        </is>
      </c>
      <c r="C4" s="5" t="inlineStr">
        <is>
          <t>Telefon / Phone</t>
        </is>
      </c>
      <c r="D4" s="5" t="inlineStr"/>
      <c r="E4" t="inlineStr">
        <is>
          <t>+33-1-432352-02</t>
        </is>
      </c>
      <c r="G4" t="inlineStr">
        <is>
          <t>14.02.2020</t>
        </is>
      </c>
      <c r="H4" t="inlineStr">
        <is>
          <t>Q4 Result</t>
        </is>
      </c>
      <c r="J4" t="inlineStr">
        <is>
          <t>SAS Rue La Boétie</t>
        </is>
      </c>
      <c r="L4" t="inlineStr">
        <is>
          <t>55,90%</t>
        </is>
      </c>
    </row>
    <row r="5">
      <c r="A5" s="5" t="inlineStr">
        <is>
          <t>Ticker</t>
        </is>
      </c>
      <c r="B5" t="inlineStr">
        <is>
          <t>XCA</t>
        </is>
      </c>
      <c r="C5" s="5" t="inlineStr">
        <is>
          <t>Fax</t>
        </is>
      </c>
      <c r="D5" s="5" t="inlineStr"/>
      <c r="E5" t="inlineStr">
        <is>
          <t>-</t>
        </is>
      </c>
      <c r="G5" t="inlineStr">
        <is>
          <t>25.03.2020</t>
        </is>
      </c>
      <c r="H5" t="inlineStr">
        <is>
          <t>Publication Of Annual Report</t>
        </is>
      </c>
      <c r="J5" t="inlineStr">
        <is>
          <t>Mitarbeiter</t>
        </is>
      </c>
      <c r="L5" t="inlineStr">
        <is>
          <t>4,68%</t>
        </is>
      </c>
    </row>
    <row r="6">
      <c r="A6" s="5" t="inlineStr">
        <is>
          <t>Gelistet Seit / Listed Since</t>
        </is>
      </c>
      <c r="B6" t="inlineStr">
        <is>
          <t>-</t>
        </is>
      </c>
      <c r="C6" s="5" t="inlineStr">
        <is>
          <t>Internet</t>
        </is>
      </c>
      <c r="D6" s="5" t="inlineStr"/>
      <c r="E6" t="inlineStr">
        <is>
          <t>http://www.credit-agricole.com</t>
        </is>
      </c>
      <c r="G6" t="inlineStr">
        <is>
          <t>06.05.2020</t>
        </is>
      </c>
      <c r="H6" t="inlineStr">
        <is>
          <t>Result Q1</t>
        </is>
      </c>
      <c r="J6" t="inlineStr">
        <is>
          <t>eigene Aktien</t>
        </is>
      </c>
      <c r="L6" t="inlineStr">
        <is>
          <t>0,02%</t>
        </is>
      </c>
    </row>
    <row r="7">
      <c r="A7" s="5" t="inlineStr">
        <is>
          <t>Nominalwert / Nominal Value</t>
        </is>
      </c>
      <c r="B7" t="inlineStr">
        <is>
          <t>3,00</t>
        </is>
      </c>
      <c r="C7" s="5" t="inlineStr">
        <is>
          <t>Inv. Relations Telefon / Phone</t>
        </is>
      </c>
      <c r="D7" s="5" t="inlineStr"/>
      <c r="E7" t="inlineStr">
        <is>
          <t>+33-1-432326-78</t>
        </is>
      </c>
      <c r="G7" t="inlineStr">
        <is>
          <t>13.05.2020</t>
        </is>
      </c>
      <c r="H7" t="inlineStr">
        <is>
          <t>Annual General Meeting</t>
        </is>
      </c>
      <c r="J7" t="inlineStr">
        <is>
          <t>Freefloat</t>
        </is>
      </c>
      <c r="L7" t="inlineStr">
        <is>
          <t>39,40%</t>
        </is>
      </c>
    </row>
    <row r="8">
      <c r="A8" s="5" t="inlineStr">
        <is>
          <t>Land / Country</t>
        </is>
      </c>
      <c r="B8" t="inlineStr">
        <is>
          <t>Frankreich</t>
        </is>
      </c>
      <c r="C8" s="5" t="inlineStr">
        <is>
          <t>Inv. Relations E-Mail</t>
        </is>
      </c>
      <c r="D8" s="5" t="inlineStr"/>
      <c r="E8" t="inlineStr">
        <is>
          <t>infos.actionnaires@credit-agricole-sa.fr</t>
        </is>
      </c>
      <c r="G8" t="inlineStr">
        <is>
          <t>22.05.2020</t>
        </is>
      </c>
      <c r="H8" t="inlineStr">
        <is>
          <t>Ex Dividend</t>
        </is>
      </c>
    </row>
    <row r="9">
      <c r="A9" s="5" t="inlineStr">
        <is>
          <t>Währung / Currency</t>
        </is>
      </c>
      <c r="B9" t="inlineStr">
        <is>
          <t>EUR</t>
        </is>
      </c>
      <c r="C9" s="5" t="inlineStr">
        <is>
          <t>Kontaktperson / Contact Person</t>
        </is>
      </c>
      <c r="D9" s="5" t="inlineStr"/>
      <c r="E9" t="inlineStr">
        <is>
          <t>-</t>
        </is>
      </c>
      <c r="G9" t="inlineStr">
        <is>
          <t>26.05.2020</t>
        </is>
      </c>
      <c r="H9" t="inlineStr">
        <is>
          <t>Dividend Payout</t>
        </is>
      </c>
    </row>
    <row r="10">
      <c r="A10" s="5" t="inlineStr">
        <is>
          <t>Branche / Industry</t>
        </is>
      </c>
      <c r="B10" t="inlineStr">
        <is>
          <t>Banks</t>
        </is>
      </c>
      <c r="C10" s="5" t="inlineStr">
        <is>
          <t>06.08.2020</t>
        </is>
      </c>
      <c r="D10" s="5" t="inlineStr">
        <is>
          <t>Score Half Year</t>
        </is>
      </c>
    </row>
    <row r="11">
      <c r="A11" s="5" t="inlineStr">
        <is>
          <t>Sektor / Sector</t>
        </is>
      </c>
      <c r="B11" t="inlineStr">
        <is>
          <t>Financial Sector</t>
        </is>
      </c>
      <c r="C11" t="inlineStr">
        <is>
          <t>04.11.2020</t>
        </is>
      </c>
      <c r="D11" t="inlineStr">
        <is>
          <t>Q3 Earnings</t>
        </is>
      </c>
    </row>
    <row r="12">
      <c r="A12" s="5" t="inlineStr">
        <is>
          <t>Typ / Genre</t>
        </is>
      </c>
      <c r="B12" t="inlineStr">
        <is>
          <t>Inhaberaktie</t>
        </is>
      </c>
    </row>
    <row r="13">
      <c r="A13" s="5" t="inlineStr">
        <is>
          <t>Adresse / Address</t>
        </is>
      </c>
      <c r="B13" t="inlineStr">
        <is>
          <t>Crédit Agricole S.A.12, Place des Etats-Unis  F-92127 Montrouge Cedex</t>
        </is>
      </c>
    </row>
    <row r="14">
      <c r="A14" s="5" t="inlineStr">
        <is>
          <t>Management</t>
        </is>
      </c>
      <c r="B14" t="inlineStr">
        <is>
          <t>Philippe Brassac, Xavier Musca, Bertrand Corbeau, Philippe Dumont, Michel Ganzin, Jérôme Grivet, Michel Mathieu, Jean Paul Mazoyer, Yves Perrier, Stéphane Priami, Jacques Ripoll, Alexandra Boleslawski, Martine Boutinet, Benedicte Chretien, Veronique Faujour, Michel Le Masson, Giampiero Maioli</t>
        </is>
      </c>
    </row>
    <row r="15">
      <c r="A15" s="5" t="inlineStr">
        <is>
          <t>Aufsichtsrat / Board</t>
        </is>
      </c>
      <c r="B15" t="inlineStr">
        <is>
          <t>Dominique Lefebvre, Raphaël Appert, Pascale Berger, Philippe Boujut, Caroline Catoire, Laurence Dors, Daniel Epron, Véronique Flachaire, Jean-Pierre Gaillard, Francoise Gri, Jean-Paul Kerrien, Monica Mondardini, Gérard Ouvrier-Buffet, Catherine Pourre, Christian Streiff, Renée Talamona, Louis Tercinier, Francois Thibault, Christiane Lambert, Francois Heyman, Simone Vedie, Agnes Audier, Pierre Cambefort, Philippe de Waal, Bernard de Dree</t>
        </is>
      </c>
    </row>
    <row r="16">
      <c r="A16" s="5" t="inlineStr">
        <is>
          <t>Beschreibung</t>
        </is>
      </c>
      <c r="B16" t="inlineStr">
        <is>
          <t>Die Crédit Agricole S.A. ist die führende Universalbank in Frankreich und zählt zu den größten Kreditinstituten innerhalb Europas. Sie setzt sich aus mehr als 11.300 Filialen weltweit zusammen, die insgesamt über 51 Millionen Kunden auf dem gesamten Globus betreuen. Neben Frankreich zählen Italien und Griechenland zu den zentralen Zielmärkten der Bank. Das Unternehmen führt zwei Bankennetzwerke in Frankreich unter den Marken Crédit Agricole und LCL, welche Privatpersonen, kleine und mittelständische Unternehmen wie auch Landwirte und lokale Behörden bedienen. Das Unternemen bietet zusätzlich zu seinen Bankprodukten Dienstleistungen aus den Bereichen Consumer Finance, Lease Finance and Factoring sowie Asset Management über verschiedene Tochterunternehmen. Copyright 2014 FINANCE BASE AG</t>
        </is>
      </c>
    </row>
    <row r="17">
      <c r="A17" s="5" t="inlineStr">
        <is>
          <t>Profile</t>
        </is>
      </c>
      <c r="B17" t="inlineStr">
        <is>
          <t>The Crédit Agricole S.A. is the leading universal bank in France and one of the largest banks in Europe. It is composed of more than 11,300 stores worldwide together, looking after more than 51 million customers across the globe. Apart from France, Italy and Greece are among the key target markets of the bank. The company runs two banking networks in France under the brands Crédit Agricole and LCL which individuals, small and medium enterprises as well as serve farmers and local authorities. The Unternemen offers in addition to its banking products services in the areas of consumer finance, lease finance and factoring and asset management through various subsidiaries.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Gesamtertrag</t>
        </is>
      </c>
      <c r="B20" s="5" t="inlineStr">
        <is>
          <t>Total Income</t>
        </is>
      </c>
      <c r="C20" t="n">
        <v>20152</v>
      </c>
      <c r="D20" t="n">
        <v>19736</v>
      </c>
      <c r="E20" t="n">
        <v>18634</v>
      </c>
      <c r="F20" t="n">
        <v>16853</v>
      </c>
      <c r="G20" t="n">
        <v>17194</v>
      </c>
      <c r="H20" t="n">
        <v>15853</v>
      </c>
      <c r="I20" t="n">
        <v>16015</v>
      </c>
      <c r="J20" t="n">
        <v>16315</v>
      </c>
      <c r="K20" t="n">
        <v>20783</v>
      </c>
      <c r="L20" t="n">
        <v>20129</v>
      </c>
      <c r="M20" t="n">
        <v>17942</v>
      </c>
      <c r="N20" t="n">
        <v>15956</v>
      </c>
      <c r="O20" t="n">
        <v>16768</v>
      </c>
      <c r="P20" t="n">
        <v>16187</v>
      </c>
      <c r="Q20" t="n">
        <v>25949</v>
      </c>
      <c r="R20" t="n">
        <v>12513</v>
      </c>
      <c r="S20" t="n">
        <v>12721</v>
      </c>
      <c r="T20" t="n">
        <v>11659</v>
      </c>
      <c r="U20" t="n">
        <v>12608</v>
      </c>
      <c r="V20" t="n">
        <v>12608</v>
      </c>
    </row>
    <row r="21">
      <c r="A21" s="5" t="inlineStr">
        <is>
          <t>Operatives Ergebnis (EBIT)</t>
        </is>
      </c>
      <c r="B21" s="5" t="inlineStr">
        <is>
          <t>EBIT Earning Before Interest &amp; Tax</t>
        </is>
      </c>
      <c r="C21" t="n">
        <v>6135</v>
      </c>
      <c r="D21" t="n">
        <v>6066</v>
      </c>
      <c r="E21" t="n">
        <v>5009</v>
      </c>
      <c r="F21" t="n">
        <v>3372</v>
      </c>
      <c r="G21" t="n">
        <v>3318</v>
      </c>
      <c r="H21" t="n">
        <v>2552</v>
      </c>
      <c r="I21" t="n">
        <v>1777</v>
      </c>
      <c r="J21" t="n">
        <v>542</v>
      </c>
      <c r="K21" t="n">
        <v>1514</v>
      </c>
      <c r="L21" t="n">
        <v>2608</v>
      </c>
      <c r="M21" t="n">
        <v>1499</v>
      </c>
      <c r="N21" t="n">
        <v>1172</v>
      </c>
      <c r="O21" t="n">
        <v>4817</v>
      </c>
      <c r="P21" t="n">
        <v>6912</v>
      </c>
      <c r="Q21" t="n">
        <v>8778</v>
      </c>
      <c r="R21" t="n">
        <v>4376</v>
      </c>
      <c r="S21" t="n">
        <v>3518</v>
      </c>
      <c r="T21" t="n">
        <v>2539</v>
      </c>
      <c r="U21" t="n">
        <v>3177</v>
      </c>
      <c r="V21" t="n">
        <v>3177</v>
      </c>
    </row>
    <row r="22">
      <c r="A22" s="5" t="inlineStr">
        <is>
          <t>Finanzergebnis</t>
        </is>
      </c>
      <c r="B22" s="5" t="inlineStr">
        <is>
          <t>Financial Result</t>
        </is>
      </c>
      <c r="C22" t="n">
        <v>-183</v>
      </c>
      <c r="D22" t="n">
        <v>430</v>
      </c>
      <c r="E22" t="n">
        <v>920</v>
      </c>
      <c r="F22" t="n">
        <v>-25</v>
      </c>
      <c r="G22" t="n">
        <v>1572</v>
      </c>
      <c r="H22" t="n">
        <v>678</v>
      </c>
      <c r="I22" t="n">
        <v>1190</v>
      </c>
      <c r="J22" t="n">
        <v>-2704</v>
      </c>
      <c r="K22" t="n">
        <v>-1700</v>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row>
    <row r="23">
      <c r="A23" s="5" t="inlineStr">
        <is>
          <t>Ergebnis vor Steuer (EBT)</t>
        </is>
      </c>
      <c r="B23" s="5" t="inlineStr">
        <is>
          <t>EBT Earning Before Tax</t>
        </is>
      </c>
      <c r="C23" t="n">
        <v>5952</v>
      </c>
      <c r="D23" t="n">
        <v>6496</v>
      </c>
      <c r="E23" t="n">
        <v>5929</v>
      </c>
      <c r="F23" t="n">
        <v>3347</v>
      </c>
      <c r="G23" t="n">
        <v>4890</v>
      </c>
      <c r="H23" t="n">
        <v>3230</v>
      </c>
      <c r="I23" t="n">
        <v>2967</v>
      </c>
      <c r="J23" t="n">
        <v>-2162</v>
      </c>
      <c r="K23" t="n">
        <v>-186</v>
      </c>
      <c r="L23" t="n">
        <v>2608</v>
      </c>
      <c r="M23" t="n">
        <v>1499</v>
      </c>
      <c r="N23" t="n">
        <v>1172</v>
      </c>
      <c r="O23" t="n">
        <v>4817</v>
      </c>
      <c r="P23" t="n">
        <v>6912</v>
      </c>
      <c r="Q23" t="n">
        <v>8778</v>
      </c>
      <c r="R23" t="n">
        <v>4376</v>
      </c>
      <c r="S23" t="n">
        <v>3518</v>
      </c>
      <c r="T23" t="n">
        <v>2539</v>
      </c>
      <c r="U23" t="n">
        <v>3177</v>
      </c>
      <c r="V23" t="n">
        <v>3177</v>
      </c>
    </row>
    <row r="24">
      <c r="A24" s="5" t="inlineStr">
        <is>
          <t>Steuern auf Einkommen und Ertrag</t>
        </is>
      </c>
      <c r="B24" s="5" t="inlineStr">
        <is>
          <t>Taxes on income and earnings</t>
        </is>
      </c>
      <c r="C24" t="n">
        <v>456</v>
      </c>
      <c r="D24" t="n">
        <v>1466</v>
      </c>
      <c r="E24" t="n">
        <v>1732</v>
      </c>
      <c r="F24" t="n">
        <v>695</v>
      </c>
      <c r="G24" t="n">
        <v>898</v>
      </c>
      <c r="H24" t="n">
        <v>469</v>
      </c>
      <c r="I24" t="n">
        <v>140</v>
      </c>
      <c r="J24" t="n">
        <v>360</v>
      </c>
      <c r="K24" t="n">
        <v>1026</v>
      </c>
      <c r="L24" t="n">
        <v>877</v>
      </c>
      <c r="M24" t="n">
        <v>211</v>
      </c>
      <c r="N24" t="n">
        <v>-66</v>
      </c>
      <c r="O24" t="n">
        <v>257</v>
      </c>
      <c r="P24" t="n">
        <v>1590</v>
      </c>
      <c r="Q24" t="n">
        <v>2465</v>
      </c>
      <c r="R24" t="n">
        <v>857</v>
      </c>
      <c r="S24" t="n">
        <v>722</v>
      </c>
      <c r="T24" t="n">
        <v>428</v>
      </c>
      <c r="U24" t="n">
        <v>975</v>
      </c>
      <c r="V24" t="n">
        <v>975</v>
      </c>
    </row>
    <row r="25">
      <c r="A25" s="5" t="inlineStr">
        <is>
          <t>Ergebnis nach Steuer</t>
        </is>
      </c>
      <c r="B25" s="5" t="inlineStr">
        <is>
          <t>Earnings after tax</t>
        </is>
      </c>
      <c r="C25" t="n">
        <v>5496</v>
      </c>
      <c r="D25" t="n">
        <v>5030</v>
      </c>
      <c r="E25" t="n">
        <v>4197</v>
      </c>
      <c r="F25" t="n">
        <v>2652</v>
      </c>
      <c r="G25" t="n">
        <v>3992</v>
      </c>
      <c r="H25" t="n">
        <v>2761</v>
      </c>
      <c r="I25" t="n">
        <v>2827</v>
      </c>
      <c r="J25" t="n">
        <v>-2522</v>
      </c>
      <c r="K25" t="n">
        <v>-1212</v>
      </c>
      <c r="L25" t="n">
        <v>1731</v>
      </c>
      <c r="M25" t="n">
        <v>1288</v>
      </c>
      <c r="N25" t="n">
        <v>1238</v>
      </c>
      <c r="O25" t="n">
        <v>4560</v>
      </c>
      <c r="P25" t="n">
        <v>5322</v>
      </c>
      <c r="Q25" t="n">
        <v>6313</v>
      </c>
      <c r="R25" t="n">
        <v>3519</v>
      </c>
      <c r="S25" t="n">
        <v>2796</v>
      </c>
      <c r="T25" t="n">
        <v>2111</v>
      </c>
      <c r="U25" t="n">
        <v>2202</v>
      </c>
      <c r="V25" t="n">
        <v>2202</v>
      </c>
    </row>
    <row r="26">
      <c r="A26" s="5" t="inlineStr">
        <is>
          <t>Minderheitenanteil</t>
        </is>
      </c>
      <c r="B26" s="5" t="inlineStr">
        <is>
          <t>Minority Share</t>
        </is>
      </c>
      <c r="C26" t="n">
        <v>-614</v>
      </c>
      <c r="D26" t="n">
        <v>-627</v>
      </c>
      <c r="E26" t="n">
        <v>-568</v>
      </c>
      <c r="F26" t="n">
        <v>-415</v>
      </c>
      <c r="G26" t="n">
        <v>-455</v>
      </c>
      <c r="H26" t="n">
        <v>-416</v>
      </c>
      <c r="I26" t="n">
        <v>-376</v>
      </c>
      <c r="J26" t="n">
        <v>42</v>
      </c>
      <c r="K26" t="n">
        <v>-272</v>
      </c>
      <c r="L26" t="n">
        <v>-489</v>
      </c>
      <c r="M26" t="n">
        <v>-321</v>
      </c>
      <c r="N26" t="n">
        <v>-242</v>
      </c>
      <c r="O26" t="n">
        <v>-512</v>
      </c>
      <c r="P26" t="n">
        <v>-399</v>
      </c>
      <c r="Q26" t="n">
        <v>-330</v>
      </c>
      <c r="R26" t="n">
        <v>-304</v>
      </c>
      <c r="S26" t="n">
        <v>-353</v>
      </c>
      <c r="T26" t="n">
        <v>-175</v>
      </c>
      <c r="U26" t="n">
        <v>-253</v>
      </c>
      <c r="V26" t="n">
        <v>-253</v>
      </c>
    </row>
    <row r="27">
      <c r="A27" s="5" t="inlineStr">
        <is>
          <t>Jahresüberschuss/-fehlbetrag</t>
        </is>
      </c>
      <c r="B27" s="5" t="inlineStr">
        <is>
          <t>Net Profit</t>
        </is>
      </c>
      <c r="C27" t="n">
        <v>4844</v>
      </c>
      <c r="D27" t="n">
        <v>4400</v>
      </c>
      <c r="E27" t="n">
        <v>3649</v>
      </c>
      <c r="F27" t="n">
        <v>3540</v>
      </c>
      <c r="G27" t="n">
        <v>3516</v>
      </c>
      <c r="H27" t="n">
        <v>2340</v>
      </c>
      <c r="I27" t="n">
        <v>2505</v>
      </c>
      <c r="J27" t="n">
        <v>-6471</v>
      </c>
      <c r="K27" t="n">
        <v>-1470</v>
      </c>
      <c r="L27" t="n">
        <v>1263</v>
      </c>
      <c r="M27" t="n">
        <v>1125</v>
      </c>
      <c r="N27" t="n">
        <v>1024</v>
      </c>
      <c r="O27" t="n">
        <v>4044</v>
      </c>
      <c r="P27" t="n">
        <v>4920</v>
      </c>
      <c r="Q27" t="n">
        <v>5983</v>
      </c>
      <c r="R27" t="n">
        <v>2203</v>
      </c>
      <c r="S27" t="n">
        <v>1140</v>
      </c>
      <c r="T27" t="n">
        <v>1246</v>
      </c>
      <c r="U27" t="n">
        <v>1609</v>
      </c>
      <c r="V27" t="n">
        <v>1609</v>
      </c>
    </row>
    <row r="28">
      <c r="A28" s="5" t="inlineStr">
        <is>
          <t>Summe Aktiva</t>
        </is>
      </c>
      <c r="B28" s="5" t="inlineStr">
        <is>
          <t>Total Assets</t>
        </is>
      </c>
      <c r="C28" t="n">
        <v>1770000</v>
      </c>
      <c r="D28" t="n">
        <v>1620000</v>
      </c>
      <c r="E28" t="n">
        <v>1550000</v>
      </c>
      <c r="F28" t="n">
        <v>1520000</v>
      </c>
      <c r="G28" t="n">
        <v>1530000</v>
      </c>
      <c r="H28" t="n">
        <v>1590000</v>
      </c>
      <c r="I28" t="n">
        <v>1540000</v>
      </c>
      <c r="J28" t="n">
        <v>1840000</v>
      </c>
      <c r="K28" t="n">
        <v>1720000</v>
      </c>
      <c r="L28" t="n">
        <v>1590000</v>
      </c>
      <c r="M28" t="n">
        <v>1560000</v>
      </c>
      <c r="N28" t="n">
        <v>1650000</v>
      </c>
      <c r="O28" t="n">
        <v>1410000</v>
      </c>
      <c r="P28" t="n">
        <v>1260000</v>
      </c>
      <c r="Q28" t="n">
        <v>1170000</v>
      </c>
      <c r="R28" t="n">
        <v>815282</v>
      </c>
      <c r="S28" t="n">
        <v>786042</v>
      </c>
      <c r="T28" t="n">
        <v>756503</v>
      </c>
      <c r="U28" t="n">
        <v>705322</v>
      </c>
      <c r="V28" t="n">
        <v>705322</v>
      </c>
    </row>
    <row r="29">
      <c r="A29" s="5" t="inlineStr">
        <is>
          <t>Summe Fremdkapital</t>
        </is>
      </c>
      <c r="B29" s="5" t="inlineStr">
        <is>
          <t>Total Liabilities</t>
        </is>
      </c>
      <c r="C29" t="n">
        <v>1690000</v>
      </c>
      <c r="D29" t="n">
        <v>149173</v>
      </c>
      <c r="E29" t="n">
        <v>1490000</v>
      </c>
      <c r="F29" t="n">
        <v>1460000</v>
      </c>
      <c r="G29" t="n">
        <v>1470000</v>
      </c>
      <c r="H29" t="n">
        <v>1530000</v>
      </c>
      <c r="I29" t="n">
        <v>1490000</v>
      </c>
      <c r="J29" t="n">
        <v>1800000</v>
      </c>
      <c r="K29" t="n">
        <v>1670000</v>
      </c>
      <c r="L29" t="n">
        <v>1540000</v>
      </c>
      <c r="M29" t="n">
        <v>1510000</v>
      </c>
      <c r="N29" t="n">
        <v>1610000</v>
      </c>
      <c r="O29" t="n">
        <v>1370000</v>
      </c>
      <c r="P29" t="n">
        <v>1220000</v>
      </c>
      <c r="Q29" t="n">
        <v>1120000</v>
      </c>
      <c r="R29" t="n">
        <v>786301</v>
      </c>
      <c r="S29" t="n">
        <v>758131</v>
      </c>
      <c r="T29" t="n">
        <v>733828</v>
      </c>
      <c r="U29" t="n">
        <v>683582</v>
      </c>
      <c r="V29" t="n">
        <v>683582</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row>
    <row r="31">
      <c r="A31" s="5" t="inlineStr">
        <is>
          <t>Summe Eigenkapital</t>
        </is>
      </c>
      <c r="B31" s="5" t="inlineStr">
        <is>
          <t>Equity</t>
        </is>
      </c>
      <c r="C31" t="n">
        <v>62920</v>
      </c>
      <c r="D31" t="n">
        <v>58811</v>
      </c>
      <c r="E31" t="n">
        <v>58056</v>
      </c>
      <c r="F31" t="n">
        <v>58276</v>
      </c>
      <c r="G31" t="n">
        <v>53813</v>
      </c>
      <c r="H31" t="n">
        <v>50063</v>
      </c>
      <c r="I31" t="n">
        <v>42294</v>
      </c>
      <c r="J31" t="n">
        <v>39727</v>
      </c>
      <c r="K31" t="n">
        <v>42797</v>
      </c>
      <c r="L31" t="n">
        <v>45667</v>
      </c>
      <c r="M31" t="n">
        <v>45457</v>
      </c>
      <c r="N31" t="n">
        <v>41731</v>
      </c>
      <c r="O31" t="n">
        <v>40691</v>
      </c>
      <c r="P31" t="n">
        <v>35078</v>
      </c>
      <c r="Q31" t="n">
        <v>51235</v>
      </c>
      <c r="R31" t="n">
        <v>24940</v>
      </c>
      <c r="S31" t="n">
        <v>23454</v>
      </c>
      <c r="T31" t="n">
        <v>20150</v>
      </c>
      <c r="U31" t="n">
        <v>19488</v>
      </c>
      <c r="V31" t="n">
        <v>19488</v>
      </c>
    </row>
    <row r="32">
      <c r="A32" s="5" t="inlineStr">
        <is>
          <t>Summe Passiva</t>
        </is>
      </c>
      <c r="B32" s="5" t="inlineStr">
        <is>
          <t>Liabilities &amp; Shareholder Equity</t>
        </is>
      </c>
      <c r="C32" t="n">
        <v>1770000</v>
      </c>
      <c r="D32" t="n">
        <v>1620000</v>
      </c>
      <c r="E32" t="n">
        <v>1550000</v>
      </c>
      <c r="F32" t="n">
        <v>1520000</v>
      </c>
      <c r="G32" t="n">
        <v>1530000</v>
      </c>
      <c r="H32" t="n">
        <v>1590000</v>
      </c>
      <c r="I32" t="n">
        <v>1540000</v>
      </c>
      <c r="J32" t="n">
        <v>1840000</v>
      </c>
      <c r="K32" t="n">
        <v>1720000</v>
      </c>
      <c r="L32" t="n">
        <v>1590000</v>
      </c>
      <c r="M32" t="n">
        <v>1560000</v>
      </c>
      <c r="N32" t="n">
        <v>1650000</v>
      </c>
      <c r="O32" t="n">
        <v>1410000</v>
      </c>
      <c r="P32" t="n">
        <v>1260000</v>
      </c>
      <c r="Q32" t="n">
        <v>1170000</v>
      </c>
      <c r="R32" t="n">
        <v>815282</v>
      </c>
      <c r="S32" t="n">
        <v>786042</v>
      </c>
      <c r="T32" t="n">
        <v>756503</v>
      </c>
      <c r="U32" t="n">
        <v>705322</v>
      </c>
      <c r="V32" t="n">
        <v>705322</v>
      </c>
    </row>
    <row r="33">
      <c r="A33" s="5" t="inlineStr">
        <is>
          <t>Mio.Aktien im Umlauf</t>
        </is>
      </c>
      <c r="B33" s="5" t="inlineStr">
        <is>
          <t>Million shares outstanding</t>
        </is>
      </c>
      <c r="C33" t="n">
        <v>2885</v>
      </c>
      <c r="D33" t="n">
        <v>2866</v>
      </c>
      <c r="E33" t="n">
        <v>2846</v>
      </c>
      <c r="F33" t="n">
        <v>2846</v>
      </c>
      <c r="G33" t="n">
        <v>2639</v>
      </c>
      <c r="H33" t="n">
        <v>2576</v>
      </c>
      <c r="I33" t="n">
        <v>2502</v>
      </c>
      <c r="J33" t="n">
        <v>2498</v>
      </c>
      <c r="K33" t="n">
        <v>2498</v>
      </c>
      <c r="L33" t="n">
        <v>2402</v>
      </c>
      <c r="M33" t="n">
        <v>2320</v>
      </c>
      <c r="N33" t="n">
        <v>2226</v>
      </c>
      <c r="O33" t="n">
        <v>1670</v>
      </c>
      <c r="P33" t="n">
        <v>1497</v>
      </c>
      <c r="Q33" t="n">
        <v>1497</v>
      </c>
      <c r="R33" t="n">
        <v>1474</v>
      </c>
      <c r="S33" t="n">
        <v>1474</v>
      </c>
      <c r="T33" t="n">
        <v>972.2</v>
      </c>
      <c r="U33" t="inlineStr">
        <is>
          <t>-</t>
        </is>
      </c>
      <c r="V33" t="inlineStr">
        <is>
          <t>-</t>
        </is>
      </c>
    </row>
    <row r="34">
      <c r="A34" s="5" t="inlineStr">
        <is>
          <t>Gezeichnetes Kapital (in Mio.)</t>
        </is>
      </c>
      <c r="B34" s="5" t="inlineStr">
        <is>
          <t>Subscribed Capital in M</t>
        </is>
      </c>
      <c r="C34" t="n">
        <v>8654</v>
      </c>
      <c r="D34" t="n">
        <v>8599</v>
      </c>
      <c r="E34" t="n">
        <v>8538</v>
      </c>
      <c r="F34" t="n">
        <v>8538</v>
      </c>
      <c r="G34" t="n">
        <v>7918</v>
      </c>
      <c r="H34" t="n">
        <v>7205</v>
      </c>
      <c r="I34" t="n">
        <v>7505</v>
      </c>
      <c r="J34" t="n">
        <v>7494</v>
      </c>
      <c r="K34" t="n">
        <v>7494</v>
      </c>
      <c r="L34" t="n">
        <v>7205</v>
      </c>
      <c r="M34" t="n">
        <v>6959</v>
      </c>
      <c r="N34" t="n">
        <v>6679</v>
      </c>
      <c r="O34" t="n">
        <v>5009</v>
      </c>
      <c r="P34" t="n">
        <v>4492</v>
      </c>
      <c r="Q34" t="n">
        <v>4492</v>
      </c>
      <c r="R34" t="n">
        <v>4421</v>
      </c>
      <c r="S34" t="inlineStr">
        <is>
          <t>-</t>
        </is>
      </c>
      <c r="T34" t="inlineStr">
        <is>
          <t>-</t>
        </is>
      </c>
      <c r="U34" t="inlineStr">
        <is>
          <t>-</t>
        </is>
      </c>
      <c r="V34" t="inlineStr">
        <is>
          <t>-</t>
        </is>
      </c>
    </row>
    <row r="35">
      <c r="A35" s="5" t="inlineStr">
        <is>
          <t>Ergebnis je Aktie (brutto)</t>
        </is>
      </c>
      <c r="B35" s="5" t="inlineStr">
        <is>
          <t>Earnings per share</t>
        </is>
      </c>
      <c r="C35" t="n">
        <v>2.06</v>
      </c>
      <c r="D35" t="n">
        <v>2.27</v>
      </c>
      <c r="E35" t="n">
        <v>2.08</v>
      </c>
      <c r="F35" t="n">
        <v>1.18</v>
      </c>
      <c r="G35" t="n">
        <v>1.85</v>
      </c>
      <c r="H35" t="n">
        <v>1.25</v>
      </c>
      <c r="I35" t="n">
        <v>1.19</v>
      </c>
      <c r="J35" t="n">
        <v>-0.87</v>
      </c>
      <c r="K35" t="n">
        <v>-0.07000000000000001</v>
      </c>
      <c r="L35" t="n">
        <v>1.09</v>
      </c>
      <c r="M35" t="n">
        <v>0.65</v>
      </c>
      <c r="N35" t="n">
        <v>0.53</v>
      </c>
      <c r="O35" t="n">
        <v>2.88</v>
      </c>
      <c r="P35" t="n">
        <v>4.62</v>
      </c>
      <c r="Q35" t="n">
        <v>5.86</v>
      </c>
      <c r="R35" t="n">
        <v>2.97</v>
      </c>
      <c r="S35" t="n">
        <v>2.39</v>
      </c>
      <c r="T35" t="n">
        <v>2.61</v>
      </c>
      <c r="U35" t="inlineStr">
        <is>
          <t>-</t>
        </is>
      </c>
      <c r="V35" t="inlineStr">
        <is>
          <t>-</t>
        </is>
      </c>
    </row>
    <row r="36">
      <c r="A36" s="5" t="inlineStr">
        <is>
          <t>Ergebnis je Aktie (unverwässert)</t>
        </is>
      </c>
      <c r="B36" s="5" t="inlineStr">
        <is>
          <t>Basic Earnings per share</t>
        </is>
      </c>
      <c r="C36" t="n">
        <v>1.48</v>
      </c>
      <c r="D36" t="n">
        <v>1.39</v>
      </c>
      <c r="E36" t="n">
        <v>1.12</v>
      </c>
      <c r="F36" t="n">
        <v>1.12</v>
      </c>
      <c r="G36" t="n">
        <v>1.21</v>
      </c>
      <c r="H36" t="n">
        <v>0.83</v>
      </c>
      <c r="I36" t="n">
        <v>1.01</v>
      </c>
      <c r="J36" t="n">
        <v>-2.61</v>
      </c>
      <c r="K36" t="n">
        <v>-0.6</v>
      </c>
      <c r="L36" t="n">
        <v>0.54</v>
      </c>
      <c r="M36" t="n">
        <v>0.5</v>
      </c>
      <c r="N36" t="n">
        <v>0.51</v>
      </c>
      <c r="O36" t="n">
        <v>2.51</v>
      </c>
      <c r="P36" t="n">
        <v>3.35</v>
      </c>
      <c r="Q36" t="n">
        <v>2.68</v>
      </c>
      <c r="R36" t="n">
        <v>1.5</v>
      </c>
      <c r="S36" t="n">
        <v>0.85</v>
      </c>
      <c r="T36" t="n">
        <v>0.9399999999999999</v>
      </c>
      <c r="U36" t="n">
        <v>1.21</v>
      </c>
      <c r="V36" t="n">
        <v>1.21</v>
      </c>
    </row>
    <row r="37">
      <c r="A37" s="5" t="inlineStr">
        <is>
          <t>Ergebnis je Aktie (verwässert)</t>
        </is>
      </c>
      <c r="B37" s="5" t="inlineStr">
        <is>
          <t>Diluted Earnings per share</t>
        </is>
      </c>
      <c r="C37" t="n">
        <v>1.48</v>
      </c>
      <c r="D37" t="n">
        <v>1.39</v>
      </c>
      <c r="E37" t="n">
        <v>1.12</v>
      </c>
      <c r="F37" t="n">
        <v>1.12</v>
      </c>
      <c r="G37" t="n">
        <v>1.22</v>
      </c>
      <c r="H37" t="n">
        <v>0.83</v>
      </c>
      <c r="I37" t="n">
        <v>1.01</v>
      </c>
      <c r="J37" t="n">
        <v>-2.61</v>
      </c>
      <c r="K37" t="n">
        <v>-0.6</v>
      </c>
      <c r="L37" t="n">
        <v>0.54</v>
      </c>
      <c r="M37" t="n">
        <v>0.5</v>
      </c>
      <c r="N37" t="n">
        <v>0.51</v>
      </c>
      <c r="O37" t="n">
        <v>2.31</v>
      </c>
      <c r="P37" t="n">
        <v>3.29</v>
      </c>
      <c r="Q37" t="n">
        <v>2.68</v>
      </c>
      <c r="R37" t="n">
        <v>1.5</v>
      </c>
      <c r="S37" t="n">
        <v>0.85</v>
      </c>
      <c r="T37" t="n">
        <v>0.9399999999999999</v>
      </c>
      <c r="U37" t="n">
        <v>1.21</v>
      </c>
      <c r="V37" t="n">
        <v>1.21</v>
      </c>
    </row>
    <row r="38">
      <c r="A38" s="5" t="inlineStr">
        <is>
          <t>Dividende je Aktie</t>
        </is>
      </c>
      <c r="B38" s="5" t="inlineStr">
        <is>
          <t>Dividend per share</t>
        </is>
      </c>
      <c r="C38" t="n">
        <v>0.7</v>
      </c>
      <c r="D38" t="n">
        <v>0.6899999999999999</v>
      </c>
      <c r="E38" t="n">
        <v>0.63</v>
      </c>
      <c r="F38" t="n">
        <v>0.6</v>
      </c>
      <c r="G38" t="n">
        <v>0.6</v>
      </c>
      <c r="H38" t="n">
        <v>0.35</v>
      </c>
      <c r="I38" t="n">
        <v>0.35</v>
      </c>
      <c r="J38" t="inlineStr">
        <is>
          <t>-</t>
        </is>
      </c>
      <c r="K38" t="inlineStr">
        <is>
          <t>-</t>
        </is>
      </c>
      <c r="L38" t="n">
        <v>0.45</v>
      </c>
      <c r="M38" t="n">
        <v>0.45</v>
      </c>
      <c r="N38" t="n">
        <v>0.45</v>
      </c>
      <c r="O38" t="n">
        <v>1.2</v>
      </c>
      <c r="P38" t="n">
        <v>1.15</v>
      </c>
      <c r="Q38" t="n">
        <v>0.9399999999999999</v>
      </c>
      <c r="R38" t="n">
        <v>0.66</v>
      </c>
      <c r="S38" t="n">
        <v>0.55</v>
      </c>
      <c r="T38" t="n">
        <v>0.55</v>
      </c>
      <c r="U38" t="n">
        <v>0.55</v>
      </c>
      <c r="V38" t="n">
        <v>0.55</v>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c r="P39" t="inlineStr">
        <is>
          <t>-</t>
        </is>
      </c>
      <c r="Q39" t="inlineStr">
        <is>
          <t>-</t>
        </is>
      </c>
      <c r="R39" t="inlineStr">
        <is>
          <t>-</t>
        </is>
      </c>
      <c r="S39" t="inlineStr">
        <is>
          <t>-</t>
        </is>
      </c>
      <c r="T39" t="inlineStr">
        <is>
          <t>-</t>
        </is>
      </c>
      <c r="U39" t="inlineStr">
        <is>
          <t>-</t>
        </is>
      </c>
      <c r="V39" t="inlineStr">
        <is>
          <t>-</t>
        </is>
      </c>
    </row>
    <row r="40">
      <c r="A40" s="5" t="inlineStr">
        <is>
          <t>Ertrag</t>
        </is>
      </c>
      <c r="B40" s="5" t="inlineStr">
        <is>
          <t>Income</t>
        </is>
      </c>
      <c r="C40" t="n">
        <v>6.99</v>
      </c>
      <c r="D40" t="n">
        <v>6.89</v>
      </c>
      <c r="E40" t="n">
        <v>6.55</v>
      </c>
      <c r="F40" t="n">
        <v>5.92</v>
      </c>
      <c r="G40" t="n">
        <v>6.51</v>
      </c>
      <c r="H40" t="n">
        <v>6.15</v>
      </c>
      <c r="I40" t="n">
        <v>6.4</v>
      </c>
      <c r="J40" t="n">
        <v>6.53</v>
      </c>
      <c r="K40" t="n">
        <v>8.32</v>
      </c>
      <c r="L40" t="n">
        <v>8.380000000000001</v>
      </c>
      <c r="M40" t="n">
        <v>7.73</v>
      </c>
      <c r="N40" t="n">
        <v>7.17</v>
      </c>
      <c r="O40" t="n">
        <v>10.04</v>
      </c>
      <c r="P40" t="n">
        <v>10.81</v>
      </c>
      <c r="Q40" t="n">
        <v>17.33</v>
      </c>
      <c r="R40" t="n">
        <v>8.49</v>
      </c>
      <c r="S40" t="n">
        <v>8.630000000000001</v>
      </c>
      <c r="T40" t="n">
        <v>11.99</v>
      </c>
      <c r="U40" t="inlineStr">
        <is>
          <t>-</t>
        </is>
      </c>
      <c r="V40" t="inlineStr">
        <is>
          <t>-</t>
        </is>
      </c>
    </row>
    <row r="41">
      <c r="A41" s="5" t="inlineStr">
        <is>
          <t>Buchwert je Aktie</t>
        </is>
      </c>
      <c r="B41" s="5" t="inlineStr">
        <is>
          <t>Book value per share</t>
        </is>
      </c>
      <c r="C41" t="n">
        <v>21.81</v>
      </c>
      <c r="D41" t="n">
        <v>20.52</v>
      </c>
      <c r="E41" t="n">
        <v>20.4</v>
      </c>
      <c r="F41" t="n">
        <v>20.48</v>
      </c>
      <c r="G41" t="n">
        <v>20.39</v>
      </c>
      <c r="H41" t="n">
        <v>19.43</v>
      </c>
      <c r="I41" t="n">
        <v>16.91</v>
      </c>
      <c r="J41" t="n">
        <v>15.9</v>
      </c>
      <c r="K41" t="n">
        <v>17.13</v>
      </c>
      <c r="L41" t="n">
        <v>19.01</v>
      </c>
      <c r="M41" t="n">
        <v>19.6</v>
      </c>
      <c r="N41" t="n">
        <v>18.74</v>
      </c>
      <c r="O41" t="n">
        <v>24.37</v>
      </c>
      <c r="P41" t="n">
        <v>23.43</v>
      </c>
      <c r="Q41" t="n">
        <v>34.22</v>
      </c>
      <c r="R41" t="n">
        <v>16.93</v>
      </c>
      <c r="S41" t="n">
        <v>15.92</v>
      </c>
      <c r="T41" t="n">
        <v>20.73</v>
      </c>
      <c r="U41" t="inlineStr">
        <is>
          <t>-</t>
        </is>
      </c>
      <c r="V41" t="inlineStr">
        <is>
          <t>-</t>
        </is>
      </c>
    </row>
    <row r="42">
      <c r="A42" s="5" t="inlineStr">
        <is>
          <t>Cashflow je Aktie</t>
        </is>
      </c>
      <c r="B42" s="5" t="inlineStr">
        <is>
          <t>Cashflow per share</t>
        </is>
      </c>
      <c r="C42" t="n">
        <v>2.37</v>
      </c>
      <c r="D42" t="n">
        <v>8.699999999999999</v>
      </c>
      <c r="E42" t="n">
        <v>10.04</v>
      </c>
      <c r="F42" t="n">
        <v>-7.98</v>
      </c>
      <c r="G42" t="n">
        <v>-2.46</v>
      </c>
      <c r="H42" t="n">
        <v>-6.6</v>
      </c>
      <c r="I42" t="n">
        <v>4.12</v>
      </c>
      <c r="J42" t="n">
        <v>7.71</v>
      </c>
      <c r="K42" t="n">
        <v>1.41</v>
      </c>
      <c r="L42" t="n">
        <v>-4.65</v>
      </c>
      <c r="M42" t="n">
        <v>0.46</v>
      </c>
      <c r="N42" t="n">
        <v>1.63</v>
      </c>
      <c r="O42" t="n">
        <v>18.94</v>
      </c>
      <c r="P42" t="n">
        <v>-15.48</v>
      </c>
      <c r="Q42" t="n">
        <v>-10.54</v>
      </c>
      <c r="R42" t="inlineStr">
        <is>
          <t>-</t>
        </is>
      </c>
      <c r="S42" t="inlineStr">
        <is>
          <t>-</t>
        </is>
      </c>
      <c r="T42" t="inlineStr">
        <is>
          <t>-</t>
        </is>
      </c>
      <c r="U42" t="inlineStr">
        <is>
          <t>-</t>
        </is>
      </c>
      <c r="V42" t="inlineStr">
        <is>
          <t>-</t>
        </is>
      </c>
    </row>
    <row r="43">
      <c r="A43" s="5" t="inlineStr">
        <is>
          <t>Bilanzsumme je Aktie</t>
        </is>
      </c>
      <c r="B43" s="5" t="inlineStr">
        <is>
          <t>Total assets per share</t>
        </is>
      </c>
      <c r="C43" t="n">
        <v>612.77</v>
      </c>
      <c r="D43" t="n">
        <v>566.6900000000001</v>
      </c>
      <c r="E43" t="n">
        <v>544.7</v>
      </c>
      <c r="F43" t="n">
        <v>535.55</v>
      </c>
      <c r="G43" t="n">
        <v>579.4299999999999</v>
      </c>
      <c r="H43" t="n">
        <v>616.79</v>
      </c>
      <c r="I43" t="n">
        <v>614.36</v>
      </c>
      <c r="J43" t="n">
        <v>737.53</v>
      </c>
      <c r="K43" t="n">
        <v>690</v>
      </c>
      <c r="L43" t="n">
        <v>663.5</v>
      </c>
      <c r="M43" t="n">
        <v>671.38</v>
      </c>
      <c r="N43" t="n">
        <v>742.59</v>
      </c>
      <c r="O43" t="n">
        <v>846.99</v>
      </c>
      <c r="P43" t="n">
        <v>842.38</v>
      </c>
      <c r="Q43" t="n">
        <v>781.64</v>
      </c>
      <c r="R43" t="n">
        <v>553.3</v>
      </c>
      <c r="S43" t="n">
        <v>533.45</v>
      </c>
      <c r="T43" t="n">
        <v>778.14</v>
      </c>
      <c r="U43" t="inlineStr">
        <is>
          <t>-</t>
        </is>
      </c>
      <c r="V43" t="inlineStr">
        <is>
          <t>-</t>
        </is>
      </c>
    </row>
    <row r="44">
      <c r="A44" s="5" t="inlineStr">
        <is>
          <t>Personal am Ende des Jahres</t>
        </is>
      </c>
      <c r="B44" s="5" t="inlineStr">
        <is>
          <t>Staff at the end of year</t>
        </is>
      </c>
      <c r="C44" t="n">
        <v>73037</v>
      </c>
      <c r="D44" t="n">
        <v>73346</v>
      </c>
      <c r="E44" t="n">
        <v>73707</v>
      </c>
      <c r="F44" t="n">
        <v>70830</v>
      </c>
      <c r="G44" t="n">
        <v>71495</v>
      </c>
      <c r="H44" t="n">
        <v>79282</v>
      </c>
      <c r="I44" t="n">
        <v>75529</v>
      </c>
      <c r="J44" t="n">
        <v>79282</v>
      </c>
      <c r="K44" t="n">
        <v>87451</v>
      </c>
      <c r="L44" t="n">
        <v>87520</v>
      </c>
      <c r="M44" t="n">
        <v>89172</v>
      </c>
      <c r="N44" t="n">
        <v>88933</v>
      </c>
      <c r="O44" t="n">
        <v>86866</v>
      </c>
      <c r="P44" t="n">
        <v>77000</v>
      </c>
      <c r="Q44" t="n">
        <v>62112</v>
      </c>
      <c r="R44" t="n">
        <v>62001</v>
      </c>
      <c r="S44" t="n">
        <v>64191</v>
      </c>
      <c r="T44" t="n">
        <v>64028</v>
      </c>
      <c r="U44" t="inlineStr">
        <is>
          <t>-</t>
        </is>
      </c>
      <c r="V44" t="inlineStr">
        <is>
          <t>-</t>
        </is>
      </c>
    </row>
    <row r="45">
      <c r="A45" s="5" t="inlineStr">
        <is>
          <t>Personalaufwand in Mio. EUR</t>
        </is>
      </c>
      <c r="B45" s="5" t="inlineStr">
        <is>
          <t>Personnel expenses in M</t>
        </is>
      </c>
      <c r="C45" t="n">
        <v>7147</v>
      </c>
      <c r="D45" t="n">
        <v>7123</v>
      </c>
      <c r="E45" t="n">
        <v>6933</v>
      </c>
      <c r="F45" t="n">
        <v>6591</v>
      </c>
      <c r="G45" t="n">
        <v>6508</v>
      </c>
      <c r="H45" t="n">
        <v>6335</v>
      </c>
      <c r="I45" t="n">
        <v>6399</v>
      </c>
      <c r="J45" t="n">
        <v>6613</v>
      </c>
      <c r="K45" t="n">
        <v>7824</v>
      </c>
      <c r="L45" t="n">
        <v>7567</v>
      </c>
      <c r="M45" t="n">
        <v>6892</v>
      </c>
      <c r="N45" t="n">
        <v>7119</v>
      </c>
      <c r="O45" t="n">
        <v>7306</v>
      </c>
      <c r="P45" t="n">
        <v>5890</v>
      </c>
      <c r="Q45" t="n">
        <v>5676</v>
      </c>
      <c r="R45" t="n">
        <v>4724</v>
      </c>
      <c r="S45" t="n">
        <v>4971</v>
      </c>
      <c r="T45" t="n">
        <v>4859</v>
      </c>
      <c r="U45" t="n">
        <v>5036</v>
      </c>
      <c r="V45" t="n">
        <v>5036</v>
      </c>
    </row>
    <row r="46">
      <c r="A46" s="5" t="inlineStr">
        <is>
          <t>Aufwand je Mitarbeiter in EUR</t>
        </is>
      </c>
      <c r="B46" s="5" t="inlineStr">
        <is>
          <t>Effort per employee</t>
        </is>
      </c>
      <c r="C46" t="n">
        <v>97855</v>
      </c>
      <c r="D46" t="n">
        <v>97115</v>
      </c>
      <c r="E46" t="n">
        <v>94062</v>
      </c>
      <c r="F46" t="n">
        <v>93054</v>
      </c>
      <c r="G46" t="n">
        <v>91027</v>
      </c>
      <c r="H46" t="n">
        <v>79905</v>
      </c>
      <c r="I46" t="n">
        <v>84722</v>
      </c>
      <c r="J46" t="n">
        <v>83411</v>
      </c>
      <c r="K46" t="n">
        <v>89467</v>
      </c>
      <c r="L46" t="n">
        <v>86460</v>
      </c>
      <c r="M46" t="n">
        <v>77289</v>
      </c>
      <c r="N46" t="n">
        <v>80049</v>
      </c>
      <c r="O46" t="n">
        <v>84107</v>
      </c>
      <c r="P46" t="n">
        <v>76494</v>
      </c>
      <c r="Q46" t="n">
        <v>91383</v>
      </c>
      <c r="R46" t="n">
        <v>76192</v>
      </c>
      <c r="S46" t="n">
        <v>77441</v>
      </c>
      <c r="T46" t="n">
        <v>75889</v>
      </c>
      <c r="U46" t="inlineStr">
        <is>
          <t>-</t>
        </is>
      </c>
      <c r="V46" t="inlineStr">
        <is>
          <t>-</t>
        </is>
      </c>
    </row>
    <row r="47">
      <c r="A47" s="5" t="inlineStr">
        <is>
          <t>Ertrag je Mitarbeiter in EUR</t>
        </is>
      </c>
      <c r="B47" s="5" t="inlineStr">
        <is>
          <t>Income per employee</t>
        </is>
      </c>
      <c r="C47" t="n">
        <v>275915</v>
      </c>
      <c r="D47" t="n">
        <v>269081</v>
      </c>
      <c r="E47" t="n">
        <v>252812</v>
      </c>
      <c r="F47" t="n">
        <v>237936</v>
      </c>
      <c r="G47" t="n">
        <v>240492</v>
      </c>
      <c r="H47" t="n">
        <v>199907</v>
      </c>
      <c r="I47" t="n">
        <v>212038</v>
      </c>
      <c r="J47" t="n">
        <v>207830</v>
      </c>
      <c r="K47" t="n">
        <v>237653</v>
      </c>
      <c r="L47" t="n">
        <v>229993</v>
      </c>
      <c r="M47" t="n">
        <v>201206</v>
      </c>
      <c r="N47" t="n">
        <v>179415</v>
      </c>
      <c r="O47" t="n">
        <v>193032</v>
      </c>
      <c r="P47" t="n">
        <v>210220</v>
      </c>
      <c r="Q47" t="n">
        <v>417777</v>
      </c>
      <c r="R47" t="n">
        <v>201819</v>
      </c>
      <c r="S47" t="n">
        <v>198174</v>
      </c>
      <c r="T47" t="n">
        <v>182092</v>
      </c>
      <c r="U47" t="inlineStr">
        <is>
          <t>-</t>
        </is>
      </c>
      <c r="V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row>
    <row r="49">
      <c r="A49" s="5" t="inlineStr">
        <is>
          <t>Gewinn je Mitarbeiter in EUR</t>
        </is>
      </c>
      <c r="B49" s="5" t="inlineStr">
        <is>
          <t>Earnings per employee</t>
        </is>
      </c>
      <c r="C49" t="n">
        <v>66323</v>
      </c>
      <c r="D49" t="n">
        <v>59990</v>
      </c>
      <c r="E49" t="n">
        <v>49507</v>
      </c>
      <c r="F49" t="n">
        <v>49979</v>
      </c>
      <c r="G49" t="n">
        <v>49178</v>
      </c>
      <c r="H49" t="n">
        <v>29515</v>
      </c>
      <c r="I49" t="n">
        <v>33166</v>
      </c>
      <c r="J49" t="n">
        <v>-81620</v>
      </c>
      <c r="K49" t="n">
        <v>-16809</v>
      </c>
      <c r="L49" t="n">
        <v>14431</v>
      </c>
      <c r="M49" t="n">
        <v>12616</v>
      </c>
      <c r="N49" t="n">
        <v>11514</v>
      </c>
      <c r="O49" t="n">
        <v>46554</v>
      </c>
      <c r="P49" t="n">
        <v>63896</v>
      </c>
      <c r="Q49" t="n">
        <v>96326</v>
      </c>
      <c r="R49" t="n">
        <v>35532</v>
      </c>
      <c r="S49" t="n">
        <v>17760</v>
      </c>
      <c r="T49" t="n">
        <v>19460</v>
      </c>
      <c r="U49" t="inlineStr">
        <is>
          <t>-</t>
        </is>
      </c>
      <c r="V49" t="inlineStr">
        <is>
          <t>-</t>
        </is>
      </c>
    </row>
    <row r="50">
      <c r="A50" s="5" t="inlineStr">
        <is>
          <t>KGV (Kurs/Gewinn)</t>
        </is>
      </c>
      <c r="B50" s="5" t="inlineStr">
        <is>
          <t>PE (price/earnings)</t>
        </is>
      </c>
      <c r="C50" t="n">
        <v>8.699999999999999</v>
      </c>
      <c r="D50" t="n">
        <v>6.8</v>
      </c>
      <c r="E50" t="n">
        <v>12.3</v>
      </c>
      <c r="F50" t="n">
        <v>10.5</v>
      </c>
      <c r="G50" t="n">
        <v>9</v>
      </c>
      <c r="H50" t="n">
        <v>13</v>
      </c>
      <c r="I50" t="n">
        <v>9.199999999999999</v>
      </c>
      <c r="J50" t="inlineStr">
        <is>
          <t>-</t>
        </is>
      </c>
      <c r="K50" t="inlineStr">
        <is>
          <t>-</t>
        </is>
      </c>
      <c r="L50" t="n">
        <v>17.6</v>
      </c>
      <c r="M50" t="n">
        <v>24.7</v>
      </c>
      <c r="N50" t="n">
        <v>15.7</v>
      </c>
      <c r="O50" t="n">
        <v>9.199999999999999</v>
      </c>
      <c r="P50" t="n">
        <v>9.4</v>
      </c>
      <c r="Q50" t="n">
        <v>9.9</v>
      </c>
      <c r="R50" t="n">
        <v>14.8</v>
      </c>
      <c r="S50" t="n">
        <v>22.3</v>
      </c>
      <c r="T50" t="n">
        <v>15.3</v>
      </c>
      <c r="U50" t="inlineStr">
        <is>
          <t>-</t>
        </is>
      </c>
      <c r="V50" t="inlineStr">
        <is>
          <t>-</t>
        </is>
      </c>
    </row>
    <row r="51">
      <c r="A51" s="5" t="inlineStr">
        <is>
          <t>KUV (Kurs/Umsatz)</t>
        </is>
      </c>
      <c r="B51" s="5" t="inlineStr">
        <is>
          <t>PS (price/sales)</t>
        </is>
      </c>
      <c r="C51" t="n">
        <v>1.83</v>
      </c>
      <c r="D51" t="n">
        <v>1.37</v>
      </c>
      <c r="E51" t="n">
        <v>2.11</v>
      </c>
      <c r="F51" t="n">
        <v>1.99</v>
      </c>
      <c r="G51" t="n">
        <v>1.67</v>
      </c>
      <c r="H51" t="n">
        <v>1.75</v>
      </c>
      <c r="I51" t="n">
        <v>1.45</v>
      </c>
      <c r="J51" t="n">
        <v>0.93</v>
      </c>
      <c r="K51" t="n">
        <v>0.52</v>
      </c>
      <c r="L51" t="n">
        <v>1.13</v>
      </c>
      <c r="M51" t="n">
        <v>1.59</v>
      </c>
      <c r="N51" t="n">
        <v>1.12</v>
      </c>
      <c r="O51" t="n">
        <v>2.3</v>
      </c>
      <c r="P51" t="n">
        <v>2.9</v>
      </c>
      <c r="Q51" t="n">
        <v>1.54</v>
      </c>
      <c r="R51" t="n">
        <v>2.61</v>
      </c>
      <c r="S51" t="n">
        <v>2.19</v>
      </c>
      <c r="T51" t="n">
        <v>1.2</v>
      </c>
      <c r="U51" t="inlineStr">
        <is>
          <t>-</t>
        </is>
      </c>
      <c r="V51" t="inlineStr">
        <is>
          <t>-</t>
        </is>
      </c>
    </row>
    <row r="52">
      <c r="A52" s="5" t="inlineStr">
        <is>
          <t>KBV (Kurs/Buchwert)</t>
        </is>
      </c>
      <c r="B52" s="5" t="inlineStr">
        <is>
          <t>PB (price/book value)</t>
        </is>
      </c>
      <c r="C52" t="n">
        <v>0.59</v>
      </c>
      <c r="D52" t="n">
        <v>0.46</v>
      </c>
      <c r="E52" t="n">
        <v>0.68</v>
      </c>
      <c r="F52" t="n">
        <v>0.58</v>
      </c>
      <c r="G52" t="n">
        <v>0.53</v>
      </c>
      <c r="H52" t="n">
        <v>0.55</v>
      </c>
      <c r="I52" t="n">
        <v>0.55</v>
      </c>
      <c r="J52" t="n">
        <v>0.38</v>
      </c>
      <c r="K52" t="n">
        <v>0.25</v>
      </c>
      <c r="L52" t="n">
        <v>0.5</v>
      </c>
      <c r="M52" t="n">
        <v>0.63</v>
      </c>
      <c r="N52" t="n">
        <v>0.43</v>
      </c>
      <c r="O52" t="n">
        <v>0.95</v>
      </c>
      <c r="P52" t="n">
        <v>1.34</v>
      </c>
      <c r="Q52" t="n">
        <v>0.78</v>
      </c>
      <c r="R52" t="n">
        <v>1.31</v>
      </c>
      <c r="S52" t="n">
        <v>1.19</v>
      </c>
      <c r="T52" t="n">
        <v>0.6899999999999999</v>
      </c>
      <c r="U52" t="inlineStr">
        <is>
          <t>-</t>
        </is>
      </c>
      <c r="V52" t="inlineStr">
        <is>
          <t>-</t>
        </is>
      </c>
    </row>
    <row r="53">
      <c r="A53" s="5" t="inlineStr">
        <is>
          <t>KCV (Kurs/Cashflow)</t>
        </is>
      </c>
      <c r="B53" s="5" t="inlineStr">
        <is>
          <t>PC (price/cashflow)</t>
        </is>
      </c>
      <c r="C53" t="n">
        <v>5.46</v>
      </c>
      <c r="D53" t="n">
        <v>1.08</v>
      </c>
      <c r="E53" t="n">
        <v>1.37</v>
      </c>
      <c r="F53" t="n">
        <v>-1.48</v>
      </c>
      <c r="G53" t="n">
        <v>-4.44</v>
      </c>
      <c r="H53" t="n">
        <v>-1.63</v>
      </c>
      <c r="I53" t="n">
        <v>2.26</v>
      </c>
      <c r="J53" t="n">
        <v>0.79</v>
      </c>
      <c r="K53" t="n">
        <v>3.1</v>
      </c>
      <c r="L53" t="n">
        <v>-2.04</v>
      </c>
      <c r="M53" t="n">
        <v>26.83</v>
      </c>
      <c r="N53" t="n">
        <v>4.92</v>
      </c>
      <c r="O53" t="n">
        <v>1.22</v>
      </c>
      <c r="P53" t="n">
        <v>-2.03</v>
      </c>
      <c r="Q53" t="n">
        <v>-2.52</v>
      </c>
      <c r="R53" t="inlineStr">
        <is>
          <t>-</t>
        </is>
      </c>
      <c r="S53" t="inlineStr">
        <is>
          <t>-</t>
        </is>
      </c>
      <c r="T53" t="inlineStr">
        <is>
          <t>-</t>
        </is>
      </c>
      <c r="U53" t="inlineStr">
        <is>
          <t>-</t>
        </is>
      </c>
      <c r="V53" t="inlineStr">
        <is>
          <t>-</t>
        </is>
      </c>
    </row>
    <row r="54">
      <c r="A54" s="5" t="inlineStr">
        <is>
          <t>Dividendenrendite in %</t>
        </is>
      </c>
      <c r="B54" s="5" t="inlineStr">
        <is>
          <t>Dividend Yield in %</t>
        </is>
      </c>
      <c r="C54" t="n">
        <v>5.41</v>
      </c>
      <c r="D54" t="n">
        <v>7.32</v>
      </c>
      <c r="E54" t="n">
        <v>4.57</v>
      </c>
      <c r="F54" t="n">
        <v>5.09</v>
      </c>
      <c r="G54" t="n">
        <v>5.5</v>
      </c>
      <c r="H54" t="n">
        <v>3.25</v>
      </c>
      <c r="I54" t="n">
        <v>3.76</v>
      </c>
      <c r="J54" t="inlineStr">
        <is>
          <t>-</t>
        </is>
      </c>
      <c r="K54" t="inlineStr">
        <is>
          <t>-</t>
        </is>
      </c>
      <c r="L54" t="n">
        <v>4.74</v>
      </c>
      <c r="M54" t="n">
        <v>3.65</v>
      </c>
      <c r="N54" t="n">
        <v>5.63</v>
      </c>
      <c r="O54" t="n">
        <v>5.2</v>
      </c>
      <c r="P54" t="n">
        <v>3.67</v>
      </c>
      <c r="Q54" t="n">
        <v>3.53</v>
      </c>
      <c r="R54" t="n">
        <v>2.97</v>
      </c>
      <c r="S54" t="n">
        <v>2.91</v>
      </c>
      <c r="T54" t="n">
        <v>3.82</v>
      </c>
      <c r="U54" t="inlineStr">
        <is>
          <t>-</t>
        </is>
      </c>
      <c r="V54" t="inlineStr">
        <is>
          <t>-</t>
        </is>
      </c>
    </row>
    <row r="55">
      <c r="A55" s="5" t="inlineStr">
        <is>
          <t>Gewinnrendite in %</t>
        </is>
      </c>
      <c r="B55" s="5" t="inlineStr">
        <is>
          <t>Return on profit in %</t>
        </is>
      </c>
      <c r="C55" t="n">
        <v>11.5</v>
      </c>
      <c r="D55" t="n">
        <v>14.7</v>
      </c>
      <c r="E55" t="n">
        <v>8.1</v>
      </c>
      <c r="F55" t="n">
        <v>9.5</v>
      </c>
      <c r="G55" t="n">
        <v>11.1</v>
      </c>
      <c r="H55" t="n">
        <v>7.7</v>
      </c>
      <c r="I55" t="n">
        <v>10.8</v>
      </c>
      <c r="J55" t="n">
        <v>-43</v>
      </c>
      <c r="K55" t="n">
        <v>-13.9</v>
      </c>
      <c r="L55" t="n">
        <v>5.7</v>
      </c>
      <c r="M55" t="n">
        <v>4.1</v>
      </c>
      <c r="N55" t="n">
        <v>6.4</v>
      </c>
      <c r="O55" t="n">
        <v>10.9</v>
      </c>
      <c r="P55" t="n">
        <v>10.7</v>
      </c>
      <c r="Q55" t="n">
        <v>10.1</v>
      </c>
      <c r="R55" t="n">
        <v>6.8</v>
      </c>
      <c r="S55" t="n">
        <v>4.5</v>
      </c>
      <c r="T55" t="n">
        <v>6.5</v>
      </c>
      <c r="U55" t="inlineStr">
        <is>
          <t>-</t>
        </is>
      </c>
      <c r="V55" t="inlineStr">
        <is>
          <t>-</t>
        </is>
      </c>
    </row>
    <row r="56">
      <c r="A56" s="5" t="inlineStr">
        <is>
          <t>Eigenkapitalrendite in %</t>
        </is>
      </c>
      <c r="B56" s="5" t="inlineStr">
        <is>
          <t>Return on Equity in %</t>
        </is>
      </c>
      <c r="C56" t="n">
        <v>7.7</v>
      </c>
      <c r="D56" t="n">
        <v>7.48</v>
      </c>
      <c r="E56" t="n">
        <v>6.29</v>
      </c>
      <c r="F56" t="n">
        <v>6.07</v>
      </c>
      <c r="G56" t="n">
        <v>6.53</v>
      </c>
      <c r="H56" t="n">
        <v>4.67</v>
      </c>
      <c r="I56" t="n">
        <v>5.92</v>
      </c>
      <c r="J56" t="n">
        <v>-16.29</v>
      </c>
      <c r="K56" t="n">
        <v>-3.43</v>
      </c>
      <c r="L56" t="n">
        <v>2.77</v>
      </c>
      <c r="M56" t="n">
        <v>2.47</v>
      </c>
      <c r="N56" t="n">
        <v>2.45</v>
      </c>
      <c r="O56" t="n">
        <v>9.94</v>
      </c>
      <c r="P56" t="n">
        <v>14.03</v>
      </c>
      <c r="Q56" t="n">
        <v>11.68</v>
      </c>
      <c r="R56" t="n">
        <v>8.83</v>
      </c>
      <c r="S56" t="n">
        <v>4.86</v>
      </c>
      <c r="T56" t="n">
        <v>6.18</v>
      </c>
      <c r="U56" t="n">
        <v>8.26</v>
      </c>
      <c r="V56" t="n">
        <v>8.26</v>
      </c>
    </row>
    <row r="57">
      <c r="A57" s="5" t="inlineStr">
        <is>
          <t>Gesamtkapitalrendite in %</t>
        </is>
      </c>
      <c r="B57" s="5" t="inlineStr">
        <is>
          <t>Total Return on Investment in %</t>
        </is>
      </c>
      <c r="C57" t="n">
        <v>0.27</v>
      </c>
      <c r="D57" t="n">
        <v>0.27</v>
      </c>
      <c r="E57" t="n">
        <v>0.24</v>
      </c>
      <c r="F57" t="n">
        <v>0.23</v>
      </c>
      <c r="G57" t="n">
        <v>0.23</v>
      </c>
      <c r="H57" t="n">
        <v>0.15</v>
      </c>
      <c r="I57" t="n">
        <v>0.16</v>
      </c>
      <c r="J57" t="n">
        <v>-0.35</v>
      </c>
      <c r="K57" t="n">
        <v>-0.09</v>
      </c>
      <c r="L57" t="n">
        <v>0.08</v>
      </c>
      <c r="M57" t="n">
        <v>0.07000000000000001</v>
      </c>
      <c r="N57" t="n">
        <v>0.06</v>
      </c>
      <c r="O57" t="n">
        <v>0.29</v>
      </c>
      <c r="P57" t="n">
        <v>0.39</v>
      </c>
      <c r="Q57" t="n">
        <v>0.51</v>
      </c>
      <c r="R57" t="n">
        <v>0.27</v>
      </c>
      <c r="S57" t="n">
        <v>0.15</v>
      </c>
      <c r="T57" t="n">
        <v>0.16</v>
      </c>
      <c r="U57" t="n">
        <v>0.23</v>
      </c>
      <c r="V57" t="n">
        <v>0.23</v>
      </c>
    </row>
    <row r="58">
      <c r="A58" s="5" t="inlineStr">
        <is>
          <t>Eigenkapitalquote in %</t>
        </is>
      </c>
      <c r="B58" s="5" t="inlineStr">
        <is>
          <t>Equity Ratio in %</t>
        </is>
      </c>
      <c r="C58" t="n">
        <v>3.56</v>
      </c>
      <c r="D58" t="n">
        <v>3.62</v>
      </c>
      <c r="E58" t="n">
        <v>3.74</v>
      </c>
      <c r="F58" t="n">
        <v>3.82</v>
      </c>
      <c r="G58" t="n">
        <v>3.52</v>
      </c>
      <c r="H58" t="n">
        <v>3.15</v>
      </c>
      <c r="I58" t="n">
        <v>2.75</v>
      </c>
      <c r="J58" t="n">
        <v>2.16</v>
      </c>
      <c r="K58" t="n">
        <v>2.48</v>
      </c>
      <c r="L58" t="n">
        <v>2.87</v>
      </c>
      <c r="M58" t="n">
        <v>2.92</v>
      </c>
      <c r="N58" t="n">
        <v>2.52</v>
      </c>
      <c r="O58" t="n">
        <v>2.88</v>
      </c>
      <c r="P58" t="n">
        <v>2.78</v>
      </c>
      <c r="Q58" t="n">
        <v>4.38</v>
      </c>
      <c r="R58" t="n">
        <v>3.06</v>
      </c>
      <c r="S58" t="n">
        <v>2.98</v>
      </c>
      <c r="T58" t="n">
        <v>2.66</v>
      </c>
      <c r="U58" t="n">
        <v>2.76</v>
      </c>
      <c r="V58" t="n">
        <v>2.76</v>
      </c>
    </row>
    <row r="59">
      <c r="A59" s="5" t="inlineStr">
        <is>
          <t>Fremdkapitalquote in %</t>
        </is>
      </c>
      <c r="B59" s="5" t="inlineStr">
        <is>
          <t>Debt Ratio in %</t>
        </is>
      </c>
      <c r="C59" t="n">
        <v>96.44</v>
      </c>
      <c r="D59" t="n">
        <v>96.38</v>
      </c>
      <c r="E59" t="n">
        <v>96.26000000000001</v>
      </c>
      <c r="F59" t="n">
        <v>96.18000000000001</v>
      </c>
      <c r="G59" t="n">
        <v>96.48</v>
      </c>
      <c r="H59" t="n">
        <v>96.84999999999999</v>
      </c>
      <c r="I59" t="n">
        <v>97.25</v>
      </c>
      <c r="J59" t="n">
        <v>97.84</v>
      </c>
      <c r="K59" t="n">
        <v>97.52</v>
      </c>
      <c r="L59" t="n">
        <v>97.13</v>
      </c>
      <c r="M59" t="n">
        <v>97.08</v>
      </c>
      <c r="N59" t="n">
        <v>97.48</v>
      </c>
      <c r="O59" t="n">
        <v>97.12</v>
      </c>
      <c r="P59" t="n">
        <v>97.22</v>
      </c>
      <c r="Q59" t="n">
        <v>95.62</v>
      </c>
      <c r="R59" t="n">
        <v>96.94</v>
      </c>
      <c r="S59" t="n">
        <v>97.02</v>
      </c>
      <c r="T59" t="n">
        <v>97.34</v>
      </c>
      <c r="U59" t="n">
        <v>97.23999999999999</v>
      </c>
      <c r="V59" t="n">
        <v>97.23999999999999</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0.27</v>
      </c>
      <c r="D66" t="n">
        <v>0.27</v>
      </c>
      <c r="E66" t="n">
        <v>0.24</v>
      </c>
      <c r="F66" t="n">
        <v>0.23</v>
      </c>
      <c r="G66" t="n">
        <v>0.23</v>
      </c>
      <c r="H66" t="n">
        <v>0.15</v>
      </c>
      <c r="I66" t="n">
        <v>0.16</v>
      </c>
      <c r="J66" t="n">
        <v>-0.35</v>
      </c>
      <c r="K66" t="n">
        <v>-0.09</v>
      </c>
      <c r="L66" t="n">
        <v>0.08</v>
      </c>
      <c r="M66" t="n">
        <v>0.07000000000000001</v>
      </c>
      <c r="N66" t="n">
        <v>0.06</v>
      </c>
      <c r="O66" t="n">
        <v>0.29</v>
      </c>
      <c r="P66" t="n">
        <v>0.39</v>
      </c>
      <c r="Q66" t="n">
        <v>0.51</v>
      </c>
      <c r="R66" t="n">
        <v>0.27</v>
      </c>
      <c r="S66" t="n">
        <v>0.15</v>
      </c>
      <c r="T66" t="n">
        <v>0.16</v>
      </c>
      <c r="U66" t="n">
        <v>0.23</v>
      </c>
    </row>
    <row r="67">
      <c r="A67" s="5" t="inlineStr">
        <is>
          <t>Ertrag des eingesetzten Kapitals</t>
        </is>
      </c>
      <c r="B67" s="5" t="inlineStr">
        <is>
          <t>ROCE Return on Cap. Empl. in %</t>
        </is>
      </c>
      <c r="C67" t="n">
        <v>0.35</v>
      </c>
      <c r="D67" t="n">
        <v>0.37</v>
      </c>
      <c r="E67" t="n">
        <v>0.32</v>
      </c>
      <c r="F67" t="n">
        <v>0.22</v>
      </c>
      <c r="G67" t="n">
        <v>0.22</v>
      </c>
      <c r="H67" t="n">
        <v>0.16</v>
      </c>
      <c r="I67" t="n">
        <v>0.12</v>
      </c>
      <c r="J67" t="n">
        <v>0.03</v>
      </c>
      <c r="K67" t="n">
        <v>0.09</v>
      </c>
      <c r="L67" t="n">
        <v>0.16</v>
      </c>
      <c r="M67" t="n">
        <v>0.1</v>
      </c>
      <c r="N67" t="n">
        <v>0.07000000000000001</v>
      </c>
      <c r="O67" t="n">
        <v>0.34</v>
      </c>
      <c r="P67" t="n">
        <v>0.55</v>
      </c>
      <c r="Q67" t="n">
        <v>0.75</v>
      </c>
      <c r="R67" t="n">
        <v>0.54</v>
      </c>
      <c r="S67" t="n">
        <v>0.45</v>
      </c>
      <c r="T67" t="n">
        <v>0.34</v>
      </c>
      <c r="U67" t="n">
        <v>0.45</v>
      </c>
    </row>
    <row r="68">
      <c r="A68" s="5" t="inlineStr"/>
      <c r="B68" s="5" t="inlineStr"/>
    </row>
    <row r="69">
      <c r="A69" s="5" t="inlineStr"/>
      <c r="B69" s="5" t="inlineStr"/>
    </row>
    <row r="70">
      <c r="A70" s="5" t="inlineStr">
        <is>
          <t>Operativer Cashflow</t>
        </is>
      </c>
      <c r="B70" s="5" t="inlineStr">
        <is>
          <t>Operating Cashflow in M</t>
        </is>
      </c>
      <c r="C70" t="n">
        <v>15752.1</v>
      </c>
      <c r="D70" t="n">
        <v>3095.28</v>
      </c>
      <c r="E70" t="n">
        <v>3899.02</v>
      </c>
      <c r="F70" t="n">
        <v>-4212.08</v>
      </c>
      <c r="G70" t="n">
        <v>-11717.16</v>
      </c>
      <c r="H70" t="n">
        <v>-4198.88</v>
      </c>
      <c r="I70" t="n">
        <v>5654.52</v>
      </c>
      <c r="J70" t="n">
        <v>1973.42</v>
      </c>
      <c r="K70" t="n">
        <v>7743.8</v>
      </c>
      <c r="L70" t="n">
        <v>-4900.08</v>
      </c>
      <c r="M70" t="n">
        <v>62245.6</v>
      </c>
      <c r="N70" t="n">
        <v>10951.92</v>
      </c>
      <c r="O70" t="n">
        <v>2037.4</v>
      </c>
      <c r="P70" t="n">
        <v>-3038.91</v>
      </c>
      <c r="Q70" t="n">
        <v>-3772.44</v>
      </c>
      <c r="R70" t="inlineStr">
        <is>
          <t>-</t>
        </is>
      </c>
      <c r="S70" t="inlineStr">
        <is>
          <t>-</t>
        </is>
      </c>
      <c r="T70" t="inlineStr">
        <is>
          <t>-</t>
        </is>
      </c>
      <c r="U70" t="inlineStr">
        <is>
          <t>-</t>
        </is>
      </c>
    </row>
    <row r="71">
      <c r="A71" s="5" t="inlineStr">
        <is>
          <t>Aktienrückkauf</t>
        </is>
      </c>
      <c r="B71" s="5" t="inlineStr">
        <is>
          <t>Share Buyback in M</t>
        </is>
      </c>
      <c r="C71" t="n">
        <v>-19</v>
      </c>
      <c r="D71" t="n">
        <v>-20</v>
      </c>
      <c r="E71" t="n">
        <v>0</v>
      </c>
      <c r="F71" t="n">
        <v>-207</v>
      </c>
      <c r="G71" t="n">
        <v>-63</v>
      </c>
      <c r="H71" t="n">
        <v>-74</v>
      </c>
      <c r="I71" t="n">
        <v>-4</v>
      </c>
      <c r="J71" t="n">
        <v>0</v>
      </c>
      <c r="K71" t="n">
        <v>-96</v>
      </c>
      <c r="L71" t="n">
        <v>-82</v>
      </c>
      <c r="M71" t="n">
        <v>-94</v>
      </c>
      <c r="N71" t="n">
        <v>-556</v>
      </c>
      <c r="O71" t="n">
        <v>-173</v>
      </c>
      <c r="P71" t="n">
        <v>0</v>
      </c>
      <c r="Q71" t="n">
        <v>-23</v>
      </c>
      <c r="R71" t="n">
        <v>0</v>
      </c>
      <c r="S71" t="n">
        <v>-501.8</v>
      </c>
      <c r="T71" t="inlineStr">
        <is>
          <t>-</t>
        </is>
      </c>
      <c r="U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10.09</v>
      </c>
      <c r="D76" t="n">
        <v>20.58</v>
      </c>
      <c r="E76" t="n">
        <v>3.08</v>
      </c>
      <c r="F76" t="n">
        <v>0.68</v>
      </c>
      <c r="G76" t="n">
        <v>50.26</v>
      </c>
      <c r="H76" t="n">
        <v>-6.59</v>
      </c>
      <c r="I76" t="n">
        <v>-138.71</v>
      </c>
      <c r="J76" t="n">
        <v>340.2</v>
      </c>
      <c r="K76" t="n">
        <v>-216.39</v>
      </c>
      <c r="L76" t="n">
        <v>12.27</v>
      </c>
      <c r="M76" t="n">
        <v>9.859999999999999</v>
      </c>
      <c r="N76" t="n">
        <v>-74.68000000000001</v>
      </c>
      <c r="O76" t="n">
        <v>-17.8</v>
      </c>
      <c r="P76" t="n">
        <v>-17.77</v>
      </c>
      <c r="Q76" t="n">
        <v>171.58</v>
      </c>
      <c r="R76" t="n">
        <v>93.25</v>
      </c>
      <c r="S76" t="n">
        <v>-8.51</v>
      </c>
      <c r="T76" t="n">
        <v>-22.56</v>
      </c>
      <c r="U76" t="inlineStr">
        <is>
          <t>-</t>
        </is>
      </c>
    </row>
    <row r="77">
      <c r="A77" s="5" t="inlineStr">
        <is>
          <t>Gewinnwachstum 3J in %</t>
        </is>
      </c>
      <c r="B77" s="5" t="inlineStr">
        <is>
          <t>Earnings Growth 3Y in %</t>
        </is>
      </c>
      <c r="C77" t="n">
        <v>11.25</v>
      </c>
      <c r="D77" t="n">
        <v>8.109999999999999</v>
      </c>
      <c r="E77" t="n">
        <v>18.01</v>
      </c>
      <c r="F77" t="n">
        <v>14.78</v>
      </c>
      <c r="G77" t="n">
        <v>-31.68</v>
      </c>
      <c r="H77" t="n">
        <v>64.97</v>
      </c>
      <c r="I77" t="n">
        <v>-4.97</v>
      </c>
      <c r="J77" t="n">
        <v>45.36</v>
      </c>
      <c r="K77" t="n">
        <v>-64.75</v>
      </c>
      <c r="L77" t="n">
        <v>-17.52</v>
      </c>
      <c r="M77" t="n">
        <v>-27.54</v>
      </c>
      <c r="N77" t="n">
        <v>-36.75</v>
      </c>
      <c r="O77" t="n">
        <v>45.34</v>
      </c>
      <c r="P77" t="n">
        <v>82.34999999999999</v>
      </c>
      <c r="Q77" t="n">
        <v>85.44</v>
      </c>
      <c r="R77" t="n">
        <v>20.73</v>
      </c>
      <c r="S77" t="n">
        <v>-10.36</v>
      </c>
      <c r="T77" t="inlineStr">
        <is>
          <t>-</t>
        </is>
      </c>
      <c r="U77" t="inlineStr">
        <is>
          <t>-</t>
        </is>
      </c>
    </row>
    <row r="78">
      <c r="A78" s="5" t="inlineStr">
        <is>
          <t>Gewinnwachstum 5J in %</t>
        </is>
      </c>
      <c r="B78" s="5" t="inlineStr">
        <is>
          <t>Earnings Growth 5Y in %</t>
        </is>
      </c>
      <c r="C78" t="n">
        <v>16.94</v>
      </c>
      <c r="D78" t="n">
        <v>13.6</v>
      </c>
      <c r="E78" t="n">
        <v>-18.26</v>
      </c>
      <c r="F78" t="n">
        <v>49.17</v>
      </c>
      <c r="G78" t="n">
        <v>5.75</v>
      </c>
      <c r="H78" t="n">
        <v>-1.84</v>
      </c>
      <c r="I78" t="n">
        <v>1.45</v>
      </c>
      <c r="J78" t="n">
        <v>14.25</v>
      </c>
      <c r="K78" t="n">
        <v>-57.35</v>
      </c>
      <c r="L78" t="n">
        <v>-17.62</v>
      </c>
      <c r="M78" t="n">
        <v>14.24</v>
      </c>
      <c r="N78" t="n">
        <v>30.92</v>
      </c>
      <c r="O78" t="n">
        <v>44.15</v>
      </c>
      <c r="P78" t="n">
        <v>43.2</v>
      </c>
      <c r="Q78" t="n">
        <v>46.75</v>
      </c>
      <c r="R78" t="inlineStr">
        <is>
          <t>-</t>
        </is>
      </c>
      <c r="S78" t="inlineStr">
        <is>
          <t>-</t>
        </is>
      </c>
      <c r="T78" t="inlineStr">
        <is>
          <t>-</t>
        </is>
      </c>
      <c r="U78" t="inlineStr">
        <is>
          <t>-</t>
        </is>
      </c>
    </row>
    <row r="79">
      <c r="A79" s="5" t="inlineStr">
        <is>
          <t>Gewinnwachstum 10J in %</t>
        </is>
      </c>
      <c r="B79" s="5" t="inlineStr">
        <is>
          <t>Earnings Growth 10Y in %</t>
        </is>
      </c>
      <c r="C79" t="n">
        <v>7.55</v>
      </c>
      <c r="D79" t="n">
        <v>7.52</v>
      </c>
      <c r="E79" t="n">
        <v>-2</v>
      </c>
      <c r="F79" t="n">
        <v>-4.09</v>
      </c>
      <c r="G79" t="n">
        <v>-5.94</v>
      </c>
      <c r="H79" t="n">
        <v>6.2</v>
      </c>
      <c r="I79" t="n">
        <v>16.18</v>
      </c>
      <c r="J79" t="n">
        <v>29.2</v>
      </c>
      <c r="K79" t="n">
        <v>-7.07</v>
      </c>
      <c r="L79" t="n">
        <v>14.56</v>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PEG Ratio</t>
        </is>
      </c>
      <c r="B80" s="5" t="inlineStr">
        <is>
          <t>KGW Kurs/Gewinn/Wachstum</t>
        </is>
      </c>
      <c r="C80" t="n">
        <v>0.51</v>
      </c>
      <c r="D80" t="n">
        <v>0.5</v>
      </c>
      <c r="E80" t="n">
        <v>-0.67</v>
      </c>
      <c r="F80" t="n">
        <v>0.21</v>
      </c>
      <c r="G80" t="n">
        <v>1.57</v>
      </c>
      <c r="H80" t="n">
        <v>-7.07</v>
      </c>
      <c r="I80" t="n">
        <v>6.34</v>
      </c>
      <c r="J80" t="inlineStr">
        <is>
          <t>-</t>
        </is>
      </c>
      <c r="K80" t="inlineStr">
        <is>
          <t>-</t>
        </is>
      </c>
      <c r="L80" t="n">
        <v>-1</v>
      </c>
      <c r="M80" t="n">
        <v>1.73</v>
      </c>
      <c r="N80" t="n">
        <v>0.51</v>
      </c>
      <c r="O80" t="n">
        <v>0.21</v>
      </c>
      <c r="P80" t="n">
        <v>0.22</v>
      </c>
      <c r="Q80" t="n">
        <v>0.21</v>
      </c>
      <c r="R80" t="inlineStr">
        <is>
          <t>-</t>
        </is>
      </c>
      <c r="S80" t="inlineStr">
        <is>
          <t>-</t>
        </is>
      </c>
      <c r="T80" t="inlineStr">
        <is>
          <t>-</t>
        </is>
      </c>
      <c r="U80" t="inlineStr">
        <is>
          <t>-</t>
        </is>
      </c>
    </row>
    <row r="81">
      <c r="A81" s="5" t="inlineStr">
        <is>
          <t>EBIT-Wachstum 1J in %</t>
        </is>
      </c>
      <c r="B81" s="5" t="inlineStr">
        <is>
          <t>EBIT Growth 1Y in %</t>
        </is>
      </c>
      <c r="C81" t="n">
        <v>1.14</v>
      </c>
      <c r="D81" t="n">
        <v>21.1</v>
      </c>
      <c r="E81" t="n">
        <v>48.55</v>
      </c>
      <c r="F81" t="n">
        <v>1.63</v>
      </c>
      <c r="G81" t="n">
        <v>30.02</v>
      </c>
      <c r="H81" t="n">
        <v>43.61</v>
      </c>
      <c r="I81" t="n">
        <v>227.86</v>
      </c>
      <c r="J81" t="n">
        <v>-64.2</v>
      </c>
      <c r="K81" t="n">
        <v>-41.95</v>
      </c>
      <c r="L81" t="n">
        <v>73.98</v>
      </c>
      <c r="M81" t="n">
        <v>27.9</v>
      </c>
      <c r="N81" t="n">
        <v>-75.67</v>
      </c>
      <c r="O81" t="n">
        <v>-30.31</v>
      </c>
      <c r="P81" t="n">
        <v>-21.26</v>
      </c>
      <c r="Q81" t="n">
        <v>100.59</v>
      </c>
      <c r="R81" t="n">
        <v>24.39</v>
      </c>
      <c r="S81" t="n">
        <v>38.56</v>
      </c>
      <c r="T81" t="n">
        <v>-20.08</v>
      </c>
      <c r="U81" t="inlineStr">
        <is>
          <t>-</t>
        </is>
      </c>
    </row>
    <row r="82">
      <c r="A82" s="5" t="inlineStr">
        <is>
          <t>EBIT-Wachstum 3J in %</t>
        </is>
      </c>
      <c r="B82" s="5" t="inlineStr">
        <is>
          <t>EBIT Growth 3Y in %</t>
        </is>
      </c>
      <c r="C82" t="n">
        <v>23.6</v>
      </c>
      <c r="D82" t="n">
        <v>23.76</v>
      </c>
      <c r="E82" t="n">
        <v>26.73</v>
      </c>
      <c r="F82" t="n">
        <v>25.09</v>
      </c>
      <c r="G82" t="n">
        <v>100.5</v>
      </c>
      <c r="H82" t="n">
        <v>69.09</v>
      </c>
      <c r="I82" t="n">
        <v>40.57</v>
      </c>
      <c r="J82" t="n">
        <v>-10.72</v>
      </c>
      <c r="K82" t="n">
        <v>19.98</v>
      </c>
      <c r="L82" t="n">
        <v>8.74</v>
      </c>
      <c r="M82" t="n">
        <v>-26.03</v>
      </c>
      <c r="N82" t="n">
        <v>-42.41</v>
      </c>
      <c r="O82" t="n">
        <v>16.34</v>
      </c>
      <c r="P82" t="n">
        <v>34.57</v>
      </c>
      <c r="Q82" t="n">
        <v>54.51</v>
      </c>
      <c r="R82" t="n">
        <v>14.29</v>
      </c>
      <c r="S82" t="n">
        <v>6.16</v>
      </c>
      <c r="T82" t="inlineStr">
        <is>
          <t>-</t>
        </is>
      </c>
      <c r="U82" t="inlineStr">
        <is>
          <t>-</t>
        </is>
      </c>
    </row>
    <row r="83">
      <c r="A83" s="5" t="inlineStr">
        <is>
          <t>EBIT-Wachstum 5J in %</t>
        </is>
      </c>
      <c r="B83" s="5" t="inlineStr">
        <is>
          <t>EBIT Growth 5Y in %</t>
        </is>
      </c>
      <c r="C83" t="n">
        <v>20.49</v>
      </c>
      <c r="D83" t="n">
        <v>28.98</v>
      </c>
      <c r="E83" t="n">
        <v>70.33</v>
      </c>
      <c r="F83" t="n">
        <v>47.78</v>
      </c>
      <c r="G83" t="n">
        <v>39.07</v>
      </c>
      <c r="H83" t="n">
        <v>47.86</v>
      </c>
      <c r="I83" t="n">
        <v>44.72</v>
      </c>
      <c r="J83" t="n">
        <v>-15.99</v>
      </c>
      <c r="K83" t="n">
        <v>-9.210000000000001</v>
      </c>
      <c r="L83" t="n">
        <v>-5.07</v>
      </c>
      <c r="M83" t="n">
        <v>0.25</v>
      </c>
      <c r="N83" t="n">
        <v>-0.45</v>
      </c>
      <c r="O83" t="n">
        <v>22.39</v>
      </c>
      <c r="P83" t="n">
        <v>24.44</v>
      </c>
      <c r="Q83" t="n">
        <v>28.69</v>
      </c>
      <c r="R83" t="inlineStr">
        <is>
          <t>-</t>
        </is>
      </c>
      <c r="S83" t="inlineStr">
        <is>
          <t>-</t>
        </is>
      </c>
      <c r="T83" t="inlineStr">
        <is>
          <t>-</t>
        </is>
      </c>
      <c r="U83" t="inlineStr">
        <is>
          <t>-</t>
        </is>
      </c>
    </row>
    <row r="84">
      <c r="A84" s="5" t="inlineStr">
        <is>
          <t>EBIT-Wachstum 10J in %</t>
        </is>
      </c>
      <c r="B84" s="5" t="inlineStr">
        <is>
          <t>EBIT Growth 10Y in %</t>
        </is>
      </c>
      <c r="C84" t="n">
        <v>34.17</v>
      </c>
      <c r="D84" t="n">
        <v>36.85</v>
      </c>
      <c r="E84" t="n">
        <v>27.17</v>
      </c>
      <c r="F84" t="n">
        <v>19.29</v>
      </c>
      <c r="G84" t="n">
        <v>17</v>
      </c>
      <c r="H84" t="n">
        <v>24.06</v>
      </c>
      <c r="I84" t="n">
        <v>22.13</v>
      </c>
      <c r="J84" t="n">
        <v>3.2</v>
      </c>
      <c r="K84" t="n">
        <v>7.62</v>
      </c>
      <c r="L84" t="n">
        <v>11.81</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Op.Cashflow Wachstum 1J in %</t>
        </is>
      </c>
      <c r="B85" s="5" t="inlineStr">
        <is>
          <t>Op.Cashflow Wachstum 1Y in %</t>
        </is>
      </c>
      <c r="C85" t="n">
        <v>405.56</v>
      </c>
      <c r="D85" t="n">
        <v>-21.17</v>
      </c>
      <c r="E85" t="n">
        <v>-192.57</v>
      </c>
      <c r="F85" t="n">
        <v>-66.67</v>
      </c>
      <c r="G85" t="n">
        <v>172.39</v>
      </c>
      <c r="H85" t="n">
        <v>-172.12</v>
      </c>
      <c r="I85" t="n">
        <v>186.08</v>
      </c>
      <c r="J85" t="n">
        <v>-74.52</v>
      </c>
      <c r="K85" t="n">
        <v>-251.96</v>
      </c>
      <c r="L85" t="n">
        <v>-107.6</v>
      </c>
      <c r="M85" t="n">
        <v>445.33</v>
      </c>
      <c r="N85" t="n">
        <v>303.28</v>
      </c>
      <c r="O85" t="n">
        <v>-160.1</v>
      </c>
      <c r="P85" t="n">
        <v>-19.44</v>
      </c>
      <c r="Q85" t="inlineStr">
        <is>
          <t>-</t>
        </is>
      </c>
      <c r="R85" t="inlineStr">
        <is>
          <t>-</t>
        </is>
      </c>
      <c r="S85" t="inlineStr">
        <is>
          <t>-</t>
        </is>
      </c>
      <c r="T85" t="inlineStr">
        <is>
          <t>-</t>
        </is>
      </c>
      <c r="U85" t="inlineStr">
        <is>
          <t>-</t>
        </is>
      </c>
    </row>
    <row r="86">
      <c r="A86" s="5" t="inlineStr">
        <is>
          <t>Op.Cashflow Wachstum 3J in %</t>
        </is>
      </c>
      <c r="B86" s="5" t="inlineStr">
        <is>
          <t>Op.Cashflow Wachstum 3Y in %</t>
        </is>
      </c>
      <c r="C86" t="n">
        <v>63.94</v>
      </c>
      <c r="D86" t="n">
        <v>-93.47</v>
      </c>
      <c r="E86" t="n">
        <v>-28.95</v>
      </c>
      <c r="F86" t="n">
        <v>-22.13</v>
      </c>
      <c r="G86" t="n">
        <v>62.12</v>
      </c>
      <c r="H86" t="n">
        <v>-20.19</v>
      </c>
      <c r="I86" t="n">
        <v>-46.8</v>
      </c>
      <c r="J86" t="n">
        <v>-144.69</v>
      </c>
      <c r="K86" t="n">
        <v>28.59</v>
      </c>
      <c r="L86" t="n">
        <v>213.67</v>
      </c>
      <c r="M86" t="n">
        <v>196.17</v>
      </c>
      <c r="N86" t="n">
        <v>41.25</v>
      </c>
      <c r="O86" t="inlineStr">
        <is>
          <t>-</t>
        </is>
      </c>
      <c r="P86" t="inlineStr">
        <is>
          <t>-</t>
        </is>
      </c>
      <c r="Q86" t="inlineStr">
        <is>
          <t>-</t>
        </is>
      </c>
      <c r="R86" t="inlineStr">
        <is>
          <t>-</t>
        </is>
      </c>
      <c r="S86" t="inlineStr">
        <is>
          <t>-</t>
        </is>
      </c>
      <c r="T86" t="inlineStr">
        <is>
          <t>-</t>
        </is>
      </c>
      <c r="U86" t="inlineStr">
        <is>
          <t>-</t>
        </is>
      </c>
    </row>
    <row r="87">
      <c r="A87" s="5" t="inlineStr">
        <is>
          <t>Op.Cashflow Wachstum 5J in %</t>
        </is>
      </c>
      <c r="B87" s="5" t="inlineStr">
        <is>
          <t>Op.Cashflow Wachstum 5Y in %</t>
        </is>
      </c>
      <c r="C87" t="n">
        <v>59.51</v>
      </c>
      <c r="D87" t="n">
        <v>-56.03</v>
      </c>
      <c r="E87" t="n">
        <v>-14.58</v>
      </c>
      <c r="F87" t="n">
        <v>9.029999999999999</v>
      </c>
      <c r="G87" t="n">
        <v>-28.03</v>
      </c>
      <c r="H87" t="n">
        <v>-84.02</v>
      </c>
      <c r="I87" t="n">
        <v>39.47</v>
      </c>
      <c r="J87" t="n">
        <v>62.91</v>
      </c>
      <c r="K87" t="n">
        <v>45.79</v>
      </c>
      <c r="L87" t="n">
        <v>92.29000000000001</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Op.Cashflow Wachstum 10J in %</t>
        </is>
      </c>
      <c r="B88" s="5" t="inlineStr">
        <is>
          <t>Op.Cashflow Wachstum 10Y in %</t>
        </is>
      </c>
      <c r="C88" t="n">
        <v>-12.26</v>
      </c>
      <c r="D88" t="n">
        <v>-8.279999999999999</v>
      </c>
      <c r="E88" t="n">
        <v>24.16</v>
      </c>
      <c r="F88" t="n">
        <v>27.41</v>
      </c>
      <c r="G88" t="n">
        <v>32.13</v>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Verschuldungsgrad in %</t>
        </is>
      </c>
      <c r="B89" s="5" t="inlineStr">
        <is>
          <t>Finance Gearing in %</t>
        </is>
      </c>
      <c r="C89" t="n">
        <v>2709</v>
      </c>
      <c r="D89" t="n">
        <v>2662</v>
      </c>
      <c r="E89" t="n">
        <v>2570</v>
      </c>
      <c r="F89" t="n">
        <v>2516</v>
      </c>
      <c r="G89" t="n">
        <v>2742</v>
      </c>
      <c r="H89" t="n">
        <v>3074</v>
      </c>
      <c r="I89" t="n">
        <v>3534</v>
      </c>
      <c r="J89" t="n">
        <v>4538</v>
      </c>
      <c r="K89" t="n">
        <v>3927</v>
      </c>
      <c r="L89" t="n">
        <v>3389</v>
      </c>
      <c r="M89" t="n">
        <v>3326</v>
      </c>
      <c r="N89" t="n">
        <v>3862</v>
      </c>
      <c r="O89" t="n">
        <v>3376</v>
      </c>
      <c r="P89" t="n">
        <v>3496</v>
      </c>
      <c r="Q89" t="n">
        <v>2184</v>
      </c>
      <c r="R89" t="n">
        <v>3169</v>
      </c>
      <c r="S89" t="n">
        <v>3251</v>
      </c>
      <c r="T89" t="n">
        <v>3654</v>
      </c>
      <c r="U89" t="n">
        <v>3519</v>
      </c>
      <c r="V89" t="n">
        <v>3519</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1"/>
    <col customWidth="1" max="16" min="16" width="19"/>
    <col customWidth="1" max="17" min="17" width="19"/>
    <col customWidth="1" max="18" min="18" width="20"/>
    <col customWidth="1" max="19" min="19" width="19"/>
    <col customWidth="1" max="20" min="20" width="20"/>
    <col customWidth="1" max="21" min="21" width="19"/>
    <col customWidth="1" max="22" min="22" width="20"/>
    <col customWidth="1" max="23" min="23" width="10"/>
  </cols>
  <sheetData>
    <row r="1">
      <c r="A1" s="1" t="inlineStr">
        <is>
          <t xml:space="preserve">DANONE </t>
        </is>
      </c>
      <c r="B1" s="2" t="inlineStr">
        <is>
          <t>WKN: 851194  ISIN: FR0000120644  US-Symbol:GPDNF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1919</t>
        </is>
      </c>
      <c r="C4" s="5" t="inlineStr">
        <is>
          <t>Telefon / Phone</t>
        </is>
      </c>
      <c r="D4" s="5" t="inlineStr"/>
      <c r="E4" t="inlineStr">
        <is>
          <t>+33-1-44-35-2020</t>
        </is>
      </c>
      <c r="G4" t="inlineStr">
        <is>
          <t>26.02.2020</t>
        </is>
      </c>
      <c r="H4" t="inlineStr">
        <is>
          <t>Q4 Result</t>
        </is>
      </c>
      <c r="J4" t="inlineStr">
        <is>
          <t>MFS</t>
        </is>
      </c>
      <c r="L4" t="inlineStr">
        <is>
          <t>7,40%</t>
        </is>
      </c>
    </row>
    <row r="5">
      <c r="A5" s="5" t="inlineStr">
        <is>
          <t>Ticker</t>
        </is>
      </c>
      <c r="B5" t="inlineStr">
        <is>
          <t>BSN</t>
        </is>
      </c>
      <c r="C5" s="5" t="inlineStr">
        <is>
          <t>Fax</t>
        </is>
      </c>
      <c r="D5" s="5" t="inlineStr"/>
      <c r="E5" t="inlineStr">
        <is>
          <t>+33-1-42-25-6716</t>
        </is>
      </c>
      <c r="G5" t="inlineStr">
        <is>
          <t>19.03.2020</t>
        </is>
      </c>
      <c r="H5" t="inlineStr">
        <is>
          <t>Publication Of Annual Report</t>
        </is>
      </c>
      <c r="J5" t="inlineStr">
        <is>
          <t>BlackRock</t>
        </is>
      </c>
      <c r="L5" t="inlineStr">
        <is>
          <t>5,70%</t>
        </is>
      </c>
    </row>
    <row r="6">
      <c r="A6" s="5" t="inlineStr">
        <is>
          <t>Gelistet Seit / Listed Since</t>
        </is>
      </c>
      <c r="B6" t="inlineStr">
        <is>
          <t>-</t>
        </is>
      </c>
      <c r="C6" s="5" t="inlineStr">
        <is>
          <t>Internet</t>
        </is>
      </c>
      <c r="D6" s="5" t="inlineStr"/>
      <c r="E6" t="inlineStr">
        <is>
          <t>http://www.danone.com</t>
        </is>
      </c>
      <c r="G6" t="inlineStr">
        <is>
          <t>26.06.2020</t>
        </is>
      </c>
      <c r="H6" t="inlineStr">
        <is>
          <t>Annual General Meeting</t>
        </is>
      </c>
      <c r="J6" t="inlineStr">
        <is>
          <t>Amundi Asset Management</t>
        </is>
      </c>
      <c r="L6" t="inlineStr">
        <is>
          <t>3,40%</t>
        </is>
      </c>
    </row>
    <row r="7">
      <c r="A7" s="5" t="inlineStr">
        <is>
          <t>Nominalwert / Nominal Value</t>
        </is>
      </c>
      <c r="B7" t="inlineStr">
        <is>
          <t>0,25</t>
        </is>
      </c>
      <c r="C7" s="5" t="inlineStr">
        <is>
          <t>Inv. Relations Telefon / Phone</t>
        </is>
      </c>
      <c r="D7" s="5" t="inlineStr"/>
      <c r="E7" t="inlineStr">
        <is>
          <t>+33-1-44-35-2076</t>
        </is>
      </c>
      <c r="G7" t="inlineStr">
        <is>
          <t>14.07.2020</t>
        </is>
      </c>
      <c r="H7" t="inlineStr">
        <is>
          <t>Ex Dividend</t>
        </is>
      </c>
      <c r="J7" t="inlineStr">
        <is>
          <t>Freefloat</t>
        </is>
      </c>
      <c r="L7" t="inlineStr">
        <is>
          <t>83,50%</t>
        </is>
      </c>
    </row>
    <row r="8">
      <c r="A8" s="5" t="inlineStr">
        <is>
          <t>Land / Country</t>
        </is>
      </c>
      <c r="B8" t="inlineStr">
        <is>
          <t>Frankreich</t>
        </is>
      </c>
      <c r="C8" s="5" t="inlineStr">
        <is>
          <t>Inv. Relations E-Mail</t>
        </is>
      </c>
      <c r="D8" s="5" t="inlineStr"/>
      <c r="E8" t="inlineStr">
        <is>
          <t>nadia.bensalem-nicolas@danone.com</t>
        </is>
      </c>
      <c r="G8" t="inlineStr">
        <is>
          <t>16.07.2020</t>
        </is>
      </c>
      <c r="H8" t="inlineStr">
        <is>
          <t>Dividend Payout</t>
        </is>
      </c>
    </row>
    <row r="9">
      <c r="A9" s="5" t="inlineStr">
        <is>
          <t>Währung / Currency</t>
        </is>
      </c>
      <c r="B9" t="inlineStr">
        <is>
          <t>EUR</t>
        </is>
      </c>
      <c r="C9" s="5" t="inlineStr">
        <is>
          <t>Kontaktperson / Contact Person</t>
        </is>
      </c>
      <c r="D9" s="5" t="inlineStr"/>
      <c r="E9" t="inlineStr">
        <is>
          <t>Nadia Ben-Salem Nicolas</t>
        </is>
      </c>
      <c r="G9" t="inlineStr">
        <is>
          <t>30.07.2020</t>
        </is>
      </c>
      <c r="H9" t="inlineStr">
        <is>
          <t>Score Half Year</t>
        </is>
      </c>
    </row>
    <row r="10">
      <c r="A10" s="5" t="inlineStr">
        <is>
          <t>Branche / Industry</t>
        </is>
      </c>
      <c r="B10" t="inlineStr">
        <is>
          <t>Food</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Danone SA17, Boulevard Haussmann  F-75009 Paris</t>
        </is>
      </c>
    </row>
    <row r="14">
      <c r="A14" s="5" t="inlineStr">
        <is>
          <t>Management</t>
        </is>
      </c>
      <c r="B14" t="inlineStr">
        <is>
          <t>Emmanuel Faber, Bertrand Austruy, Henri Bruxelles, Cécile Cabanis, Francisco Camacho, Nigyar Makhmudova, Véronique Penchienati-Bosetta</t>
        </is>
      </c>
    </row>
    <row r="15">
      <c r="A15" s="5" t="inlineStr">
        <is>
          <t>Aufsichtsrat / Board</t>
        </is>
      </c>
      <c r="B15" t="inlineStr">
        <is>
          <t>Emmanuel Faber, Franck Riboud, Guido Barilla, Frederic Boutebba, Cécile Cabanis, Gregg L. Engles, Clara Gaymard, Michel Landel, Gaëlle Olivier, Benoît Potier, Isabelle Seillier, Jean-Michel Severino, Virginia A. Stallings, Bettina Theissig, Serpil Timuray, Lionel Zinsou-Derlin</t>
        </is>
      </c>
    </row>
    <row r="16">
      <c r="A16" s="5" t="inlineStr">
        <is>
          <t>Beschreibung</t>
        </is>
      </c>
      <c r="B16" t="inlineStr">
        <is>
          <t>Groupe Danone ist ein in der Lebensmittelbranche tätiger Konzern, der sich insbesondere auf Milchprodukte, Getränke und Gebäck spezialisiert hat. Das Unternehmen vertreibt auch abgefülltes Trinkwasser, Babynahrung sowie medizinische Nahrungsprodukte. Die Angebotspalette des Konzerns reicht dabei von Joghurt, Quark und Käse über Wasser bis hin zu Babynahrung. Darüber hinaus entwickelt und vertreibt die Gesellschaft medizinische Nährlösungen und Nährstoffe, die vor allem für Kinder und Senioren gedacht sind. Copyright 2014 FINANCE BASE AG</t>
        </is>
      </c>
    </row>
    <row r="17">
      <c r="A17" s="5" t="inlineStr">
        <is>
          <t>Profile</t>
        </is>
      </c>
      <c r="B17" t="inlineStr">
        <is>
          <t>Groupe Danone is a provider in the food industry group, which specializes in particular dairy products, drinks and pastries. The company also sells bottled water, baby food and medical nutrition products. The range of the group ranges from yoghurt, quark and cheese over water to baby food. In addition, the company develops and sells medical nutrient solutions and nutrients that are designed especially for children and seniors.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25287</v>
      </c>
      <c r="D20" t="n">
        <v>24651</v>
      </c>
      <c r="E20" t="n">
        <v>24677</v>
      </c>
      <c r="F20" t="n">
        <v>21944</v>
      </c>
      <c r="G20" t="n">
        <v>22412</v>
      </c>
      <c r="H20" t="n">
        <v>21144</v>
      </c>
      <c r="I20" t="n">
        <v>21298</v>
      </c>
      <c r="J20" t="n">
        <v>20869</v>
      </c>
      <c r="K20" t="n">
        <v>19318</v>
      </c>
      <c r="L20" t="n">
        <v>17010</v>
      </c>
      <c r="M20" t="n">
        <v>14982</v>
      </c>
      <c r="N20" t="n">
        <v>15220</v>
      </c>
      <c r="O20" t="n">
        <v>12776</v>
      </c>
      <c r="P20" t="n">
        <v>14073</v>
      </c>
      <c r="Q20" t="n">
        <v>13024</v>
      </c>
      <c r="R20" t="n">
        <v>13555</v>
      </c>
      <c r="S20" t="n">
        <v>13131</v>
      </c>
      <c r="T20" t="n">
        <v>13555</v>
      </c>
      <c r="U20" t="n">
        <v>14470</v>
      </c>
      <c r="V20" t="n">
        <v>14287</v>
      </c>
      <c r="W20" t="inlineStr">
        <is>
          <t>-</t>
        </is>
      </c>
    </row>
    <row r="21">
      <c r="A21" s="5" t="inlineStr">
        <is>
          <t>Operatives Ergebnis (EBIT)</t>
        </is>
      </c>
      <c r="B21" s="5" t="inlineStr">
        <is>
          <t>EBIT Earning Before Interest &amp; Tax</t>
        </is>
      </c>
      <c r="C21" t="n">
        <v>3237</v>
      </c>
      <c r="D21" t="n">
        <v>2741</v>
      </c>
      <c r="E21" t="n">
        <v>3734</v>
      </c>
      <c r="F21" t="n">
        <v>2923</v>
      </c>
      <c r="G21" t="n">
        <v>2210</v>
      </c>
      <c r="H21" t="n">
        <v>2151</v>
      </c>
      <c r="I21" t="n">
        <v>2128</v>
      </c>
      <c r="J21" t="n">
        <v>2747</v>
      </c>
      <c r="K21" t="n">
        <v>2729</v>
      </c>
      <c r="L21" t="n">
        <v>2498</v>
      </c>
      <c r="M21" t="n">
        <v>2511</v>
      </c>
      <c r="N21" t="n">
        <v>2187</v>
      </c>
      <c r="O21" t="n">
        <v>1546</v>
      </c>
      <c r="P21" t="n">
        <v>1874</v>
      </c>
      <c r="Q21" t="n">
        <v>1706</v>
      </c>
      <c r="R21" t="n">
        <v>1590</v>
      </c>
      <c r="S21" t="n">
        <v>1604</v>
      </c>
      <c r="T21" t="n">
        <v>1590</v>
      </c>
      <c r="U21" t="n">
        <v>1609</v>
      </c>
      <c r="V21" t="n">
        <v>1550</v>
      </c>
      <c r="W21" t="inlineStr">
        <is>
          <t>-</t>
        </is>
      </c>
    </row>
    <row r="22">
      <c r="A22" s="5" t="inlineStr">
        <is>
          <t>Finanzergebnis</t>
        </is>
      </c>
      <c r="B22" s="5" t="inlineStr">
        <is>
          <t>Financial Result</t>
        </is>
      </c>
      <c r="C22" t="n">
        <v>-370</v>
      </c>
      <c r="D22" t="n">
        <v>-348</v>
      </c>
      <c r="E22" t="n">
        <v>-438</v>
      </c>
      <c r="F22" t="n">
        <v>-293</v>
      </c>
      <c r="G22" t="n">
        <v>-285</v>
      </c>
      <c r="H22" t="n">
        <v>-312</v>
      </c>
      <c r="I22" t="n">
        <v>-263</v>
      </c>
      <c r="J22" t="n">
        <v>-302</v>
      </c>
      <c r="K22" t="n">
        <v>-294</v>
      </c>
      <c r="L22" t="n">
        <v>-9</v>
      </c>
      <c r="M22" t="n">
        <v>-489</v>
      </c>
      <c r="N22" t="n">
        <v>-584</v>
      </c>
      <c r="O22" t="n">
        <v>-177</v>
      </c>
      <c r="P22" t="n">
        <v>-68</v>
      </c>
      <c r="Q22" t="n">
        <v>-110</v>
      </c>
      <c r="R22" t="n">
        <v>348</v>
      </c>
      <c r="S22" t="n">
        <v>-130</v>
      </c>
      <c r="T22" t="n">
        <v>348</v>
      </c>
      <c r="U22" t="n">
        <v>-937</v>
      </c>
      <c r="V22" t="n">
        <v>-170</v>
      </c>
      <c r="W22" t="inlineStr">
        <is>
          <t>-</t>
        </is>
      </c>
    </row>
    <row r="23">
      <c r="A23" s="5" t="inlineStr">
        <is>
          <t>Ergebnis vor Steuer (EBT)</t>
        </is>
      </c>
      <c r="B23" s="5" t="inlineStr">
        <is>
          <t>EBT Earning Before Tax</t>
        </is>
      </c>
      <c r="C23" t="n">
        <v>2867</v>
      </c>
      <c r="D23" t="n">
        <v>2393</v>
      </c>
      <c r="E23" t="n">
        <v>3296</v>
      </c>
      <c r="F23" t="n">
        <v>2630</v>
      </c>
      <c r="G23" t="n">
        <v>1925</v>
      </c>
      <c r="H23" t="n">
        <v>1839</v>
      </c>
      <c r="I23" t="n">
        <v>1865</v>
      </c>
      <c r="J23" t="n">
        <v>2445</v>
      </c>
      <c r="K23" t="n">
        <v>2435</v>
      </c>
      <c r="L23" t="n">
        <v>2489</v>
      </c>
      <c r="M23" t="n">
        <v>2022</v>
      </c>
      <c r="N23" t="n">
        <v>1603</v>
      </c>
      <c r="O23" t="n">
        <v>1369</v>
      </c>
      <c r="P23" t="n">
        <v>1806</v>
      </c>
      <c r="Q23" t="n">
        <v>1596</v>
      </c>
      <c r="R23" t="n">
        <v>1938</v>
      </c>
      <c r="S23" t="n">
        <v>1474</v>
      </c>
      <c r="T23" t="n">
        <v>1938</v>
      </c>
      <c r="U23" t="n">
        <v>672</v>
      </c>
      <c r="V23" t="n">
        <v>1380</v>
      </c>
      <c r="W23" t="inlineStr">
        <is>
          <t>-</t>
        </is>
      </c>
    </row>
    <row r="24">
      <c r="A24" s="5" t="inlineStr">
        <is>
          <t>Steuern auf Einkommen und Ertrag</t>
        </is>
      </c>
      <c r="B24" s="5" t="inlineStr">
        <is>
          <t>Taxes on income and earnings</t>
        </is>
      </c>
      <c r="C24" t="n">
        <v>793</v>
      </c>
      <c r="D24" t="n">
        <v>716</v>
      </c>
      <c r="E24" t="n">
        <v>842</v>
      </c>
      <c r="F24" t="n">
        <v>804</v>
      </c>
      <c r="G24" t="n">
        <v>626</v>
      </c>
      <c r="H24" t="n">
        <v>599</v>
      </c>
      <c r="I24" t="n">
        <v>604</v>
      </c>
      <c r="J24" t="n">
        <v>712</v>
      </c>
      <c r="K24" t="n">
        <v>626</v>
      </c>
      <c r="L24" t="n">
        <v>576</v>
      </c>
      <c r="M24" t="n">
        <v>424</v>
      </c>
      <c r="N24" t="n">
        <v>443</v>
      </c>
      <c r="O24" t="n">
        <v>410</v>
      </c>
      <c r="P24" t="n">
        <v>360</v>
      </c>
      <c r="Q24" t="n">
        <v>473</v>
      </c>
      <c r="R24" t="n">
        <v>490</v>
      </c>
      <c r="S24" t="n">
        <v>488</v>
      </c>
      <c r="T24" t="n">
        <v>490</v>
      </c>
      <c r="U24" t="n">
        <v>416</v>
      </c>
      <c r="V24" t="n">
        <v>562</v>
      </c>
      <c r="W24" t="inlineStr">
        <is>
          <t>-</t>
        </is>
      </c>
    </row>
    <row r="25">
      <c r="A25" s="5" t="inlineStr">
        <is>
          <t>Ergebnis nach Steuer</t>
        </is>
      </c>
      <c r="B25" s="5" t="inlineStr">
        <is>
          <t>Earnings after tax</t>
        </is>
      </c>
      <c r="C25" t="n">
        <v>2075</v>
      </c>
      <c r="D25" t="n">
        <v>1678</v>
      </c>
      <c r="E25" t="n">
        <v>2454</v>
      </c>
      <c r="F25" t="n">
        <v>1826</v>
      </c>
      <c r="G25" t="n">
        <v>1299</v>
      </c>
      <c r="H25" t="n">
        <v>1239</v>
      </c>
      <c r="I25" t="n">
        <v>1261</v>
      </c>
      <c r="J25" t="n">
        <v>1733</v>
      </c>
      <c r="K25" t="n">
        <v>1809</v>
      </c>
      <c r="L25" t="n">
        <v>1913</v>
      </c>
      <c r="M25" t="n">
        <v>1598</v>
      </c>
      <c r="N25" t="n">
        <v>1160</v>
      </c>
      <c r="O25" t="n">
        <v>959</v>
      </c>
      <c r="P25" t="n">
        <v>1446</v>
      </c>
      <c r="Q25" t="n">
        <v>1123</v>
      </c>
      <c r="R25" t="n">
        <v>1448</v>
      </c>
      <c r="S25" t="n">
        <v>986</v>
      </c>
      <c r="T25" t="n">
        <v>1448</v>
      </c>
      <c r="U25" t="n">
        <v>256</v>
      </c>
      <c r="V25" t="n">
        <v>818</v>
      </c>
      <c r="W25" t="inlineStr">
        <is>
          <t>-</t>
        </is>
      </c>
    </row>
    <row r="26">
      <c r="A26" s="5" t="inlineStr">
        <is>
          <t>Minderheitenanteil</t>
        </is>
      </c>
      <c r="B26" s="5" t="inlineStr">
        <is>
          <t>Minority Share</t>
        </is>
      </c>
      <c r="C26" t="n">
        <v>-99</v>
      </c>
      <c r="D26" t="n">
        <v>-90</v>
      </c>
      <c r="E26" t="n">
        <v>-110</v>
      </c>
      <c r="F26" t="n">
        <v>-107</v>
      </c>
      <c r="G26" t="n">
        <v>-115</v>
      </c>
      <c r="H26" t="n">
        <v>-134</v>
      </c>
      <c r="I26" t="n">
        <v>-128</v>
      </c>
      <c r="J26" t="n">
        <v>-115</v>
      </c>
      <c r="K26" t="n">
        <v>-184</v>
      </c>
      <c r="L26" t="n">
        <v>-164</v>
      </c>
      <c r="M26" t="n">
        <v>-160</v>
      </c>
      <c r="N26" t="n">
        <v>-178</v>
      </c>
      <c r="O26" t="n">
        <v>-158</v>
      </c>
      <c r="P26" t="n">
        <v>-207</v>
      </c>
      <c r="Q26" t="n">
        <v>-207</v>
      </c>
      <c r="R26" t="n">
        <v>-182</v>
      </c>
      <c r="S26" t="n">
        <v>-184</v>
      </c>
      <c r="T26" t="n">
        <v>-182</v>
      </c>
      <c r="U26" t="n">
        <v>-163</v>
      </c>
      <c r="V26" t="n">
        <v>-130</v>
      </c>
      <c r="W26" t="inlineStr">
        <is>
          <t>-</t>
        </is>
      </c>
    </row>
    <row r="27">
      <c r="A27" s="5" t="inlineStr">
        <is>
          <t>Jahresüberschuss/-fehlbetrag</t>
        </is>
      </c>
      <c r="B27" s="5" t="inlineStr">
        <is>
          <t>Net Profit</t>
        </is>
      </c>
      <c r="C27" t="n">
        <v>1929</v>
      </c>
      <c r="D27" t="n">
        <v>2349</v>
      </c>
      <c r="E27" t="n">
        <v>2453</v>
      </c>
      <c r="F27" t="n">
        <v>1720</v>
      </c>
      <c r="G27" t="n">
        <v>1282</v>
      </c>
      <c r="H27" t="n">
        <v>1119</v>
      </c>
      <c r="I27" t="n">
        <v>1422</v>
      </c>
      <c r="J27" t="n">
        <v>1672</v>
      </c>
      <c r="K27" t="n">
        <v>1671</v>
      </c>
      <c r="L27" t="n">
        <v>1870</v>
      </c>
      <c r="M27" t="n">
        <v>1361</v>
      </c>
      <c r="N27" t="n">
        <v>1313</v>
      </c>
      <c r="O27" t="n">
        <v>4180</v>
      </c>
      <c r="P27" t="n">
        <v>1353</v>
      </c>
      <c r="Q27" t="n">
        <v>1464</v>
      </c>
      <c r="R27" t="n">
        <v>1283</v>
      </c>
      <c r="S27" t="n">
        <v>839</v>
      </c>
      <c r="T27" t="n">
        <v>1283</v>
      </c>
      <c r="U27" t="n">
        <v>132</v>
      </c>
      <c r="V27" t="n">
        <v>721</v>
      </c>
      <c r="W27" t="inlineStr">
        <is>
          <t>-</t>
        </is>
      </c>
    </row>
    <row r="28">
      <c r="A28" s="5" t="inlineStr">
        <is>
          <t>Summe Umlaufvermögen</t>
        </is>
      </c>
      <c r="B28" s="5" t="inlineStr">
        <is>
          <t>Current Assets</t>
        </is>
      </c>
      <c r="C28" t="n">
        <v>10118</v>
      </c>
      <c r="D28" t="n">
        <v>10334</v>
      </c>
      <c r="E28" t="n">
        <v>9641</v>
      </c>
      <c r="F28" t="n">
        <v>19113</v>
      </c>
      <c r="G28" t="n">
        <v>7998</v>
      </c>
      <c r="H28" t="n">
        <v>7448</v>
      </c>
      <c r="I28" t="n">
        <v>7850</v>
      </c>
      <c r="J28" t="n">
        <v>6923</v>
      </c>
      <c r="K28" t="n">
        <v>6112</v>
      </c>
      <c r="L28" t="n">
        <v>5895</v>
      </c>
      <c r="M28" t="n">
        <v>4407</v>
      </c>
      <c r="N28" t="n">
        <v>4883</v>
      </c>
      <c r="O28" t="n">
        <v>4394</v>
      </c>
      <c r="P28" t="n">
        <v>6154</v>
      </c>
      <c r="Q28" t="n">
        <v>6118</v>
      </c>
      <c r="R28" t="n">
        <v>5684</v>
      </c>
      <c r="S28" t="n">
        <v>4323</v>
      </c>
      <c r="T28" t="n">
        <v>5899</v>
      </c>
      <c r="U28" t="n">
        <v>4122</v>
      </c>
      <c r="V28" t="n">
        <v>4302</v>
      </c>
      <c r="W28" t="inlineStr">
        <is>
          <t>-</t>
        </is>
      </c>
    </row>
    <row r="29">
      <c r="A29" s="5" t="inlineStr">
        <is>
          <t>Summe Anlagevermögen</t>
        </is>
      </c>
      <c r="B29" s="5" t="inlineStr">
        <is>
          <t>Fixed Assets</t>
        </is>
      </c>
      <c r="C29" t="n">
        <v>35244</v>
      </c>
      <c r="D29" t="n">
        <v>33843</v>
      </c>
      <c r="E29" t="n">
        <v>34627</v>
      </c>
      <c r="F29" t="n">
        <v>24836</v>
      </c>
      <c r="G29" t="n">
        <v>24714</v>
      </c>
      <c r="H29" t="n">
        <v>24299</v>
      </c>
      <c r="I29" t="n">
        <v>23078</v>
      </c>
      <c r="J29" t="n">
        <v>22614</v>
      </c>
      <c r="K29" t="n">
        <v>22314</v>
      </c>
      <c r="L29" t="n">
        <v>22204</v>
      </c>
      <c r="M29" t="n">
        <v>22466</v>
      </c>
      <c r="N29" t="n">
        <v>21982</v>
      </c>
      <c r="O29" t="n">
        <v>23182</v>
      </c>
      <c r="P29" t="n">
        <v>10702</v>
      </c>
      <c r="Q29" t="n">
        <v>10607</v>
      </c>
      <c r="R29" t="n">
        <v>9591</v>
      </c>
      <c r="S29" t="n">
        <v>9982</v>
      </c>
      <c r="T29" t="n">
        <v>9591</v>
      </c>
      <c r="U29" t="n">
        <v>12973</v>
      </c>
      <c r="V29" t="n">
        <v>12931</v>
      </c>
      <c r="W29" t="inlineStr">
        <is>
          <t>-</t>
        </is>
      </c>
    </row>
    <row r="30">
      <c r="A30" s="5" t="inlineStr">
        <is>
          <t>Summe Aktiva</t>
        </is>
      </c>
      <c r="B30" s="5" t="inlineStr">
        <is>
          <t>Total Assets</t>
        </is>
      </c>
      <c r="C30" t="n">
        <v>45362</v>
      </c>
      <c r="D30" t="n">
        <v>44177</v>
      </c>
      <c r="E30" t="n">
        <v>44268</v>
      </c>
      <c r="F30" t="n">
        <v>43949</v>
      </c>
      <c r="G30" t="n">
        <v>32712</v>
      </c>
      <c r="H30" t="n">
        <v>31747</v>
      </c>
      <c r="I30" t="n">
        <v>30928</v>
      </c>
      <c r="J30" t="n">
        <v>29537</v>
      </c>
      <c r="K30" t="n">
        <v>28426</v>
      </c>
      <c r="L30" t="n">
        <v>28099</v>
      </c>
      <c r="M30" t="n">
        <v>26873</v>
      </c>
      <c r="N30" t="n">
        <v>26865</v>
      </c>
      <c r="O30" t="n">
        <v>27576</v>
      </c>
      <c r="P30" t="n">
        <v>16856</v>
      </c>
      <c r="Q30" t="n">
        <v>16725</v>
      </c>
      <c r="R30" t="n">
        <v>15275</v>
      </c>
      <c r="S30" t="n">
        <v>14305</v>
      </c>
      <c r="T30" t="n">
        <v>15490</v>
      </c>
      <c r="U30" t="n">
        <v>17095</v>
      </c>
      <c r="V30" t="n">
        <v>17233</v>
      </c>
      <c r="W30" t="inlineStr">
        <is>
          <t>-</t>
        </is>
      </c>
    </row>
    <row r="31">
      <c r="A31" s="5" t="inlineStr">
        <is>
          <t>Summe kurzfristiges Fremdkapital</t>
        </is>
      </c>
      <c r="B31" s="5" t="inlineStr">
        <is>
          <t>Short-Term Debt</t>
        </is>
      </c>
      <c r="C31" t="n">
        <v>11253</v>
      </c>
      <c r="D31" t="n">
        <v>9965</v>
      </c>
      <c r="E31" t="n">
        <v>10411</v>
      </c>
      <c r="F31" t="n">
        <v>9050</v>
      </c>
      <c r="G31" t="n">
        <v>9202</v>
      </c>
      <c r="H31" t="n">
        <v>10625</v>
      </c>
      <c r="I31" t="n">
        <v>10607</v>
      </c>
      <c r="J31" t="n">
        <v>8553</v>
      </c>
      <c r="K31" t="n">
        <v>6962</v>
      </c>
      <c r="L31" t="n">
        <v>7203</v>
      </c>
      <c r="M31" t="n">
        <v>5856</v>
      </c>
      <c r="N31" t="n">
        <v>4898</v>
      </c>
      <c r="O31" t="n">
        <v>6813</v>
      </c>
      <c r="P31" t="n">
        <v>4248</v>
      </c>
      <c r="Q31" t="n">
        <v>4560</v>
      </c>
      <c r="R31" t="n">
        <v>4603</v>
      </c>
      <c r="S31" t="n">
        <v>3986</v>
      </c>
      <c r="T31" t="n">
        <v>4818</v>
      </c>
      <c r="U31" t="n">
        <v>4067</v>
      </c>
      <c r="V31" t="n">
        <v>4337</v>
      </c>
      <c r="W31" t="inlineStr">
        <is>
          <t>-</t>
        </is>
      </c>
    </row>
    <row r="32">
      <c r="A32" s="5" t="inlineStr">
        <is>
          <t>Summe langfristiges Fremdkapital</t>
        </is>
      </c>
      <c r="B32" s="5" t="inlineStr">
        <is>
          <t>Long-Term Debt</t>
        </is>
      </c>
      <c r="C32" t="n">
        <v>16868</v>
      </c>
      <c r="D32" t="n">
        <v>17868</v>
      </c>
      <c r="E32" t="n">
        <v>19356</v>
      </c>
      <c r="F32" t="n">
        <v>21790</v>
      </c>
      <c r="G32" t="n">
        <v>10904</v>
      </c>
      <c r="H32" t="n">
        <v>9426</v>
      </c>
      <c r="I32" t="n">
        <v>9627</v>
      </c>
      <c r="J32" t="n">
        <v>8793</v>
      </c>
      <c r="K32" t="n">
        <v>9364</v>
      </c>
      <c r="L32" t="n">
        <v>8956</v>
      </c>
      <c r="M32" t="n">
        <v>7762</v>
      </c>
      <c r="N32" t="n">
        <v>13323</v>
      </c>
      <c r="O32" t="n">
        <v>11745</v>
      </c>
      <c r="P32" t="n">
        <v>6785</v>
      </c>
      <c r="Q32" t="n">
        <v>6885</v>
      </c>
      <c r="R32" t="n">
        <v>5585</v>
      </c>
      <c r="S32" t="n">
        <v>5495</v>
      </c>
      <c r="T32" t="n">
        <v>5585</v>
      </c>
      <c r="U32" t="n">
        <v>7081</v>
      </c>
      <c r="V32" t="n">
        <v>5707</v>
      </c>
      <c r="W32" t="inlineStr">
        <is>
          <t>-</t>
        </is>
      </c>
    </row>
    <row r="33">
      <c r="A33" s="5" t="inlineStr">
        <is>
          <t>Summe Fremdkapital</t>
        </is>
      </c>
      <c r="B33" s="5" t="inlineStr">
        <is>
          <t>Total Liabilities</t>
        </is>
      </c>
      <c r="C33" t="n">
        <v>27984</v>
      </c>
      <c r="D33" t="n">
        <v>27702</v>
      </c>
      <c r="E33" t="n">
        <v>29694</v>
      </c>
      <c r="F33" t="n">
        <v>30755</v>
      </c>
      <c r="G33" t="n">
        <v>20043</v>
      </c>
      <c r="H33" t="n">
        <v>20002</v>
      </c>
      <c r="I33" t="n">
        <v>20199</v>
      </c>
      <c r="J33" t="n">
        <v>17283</v>
      </c>
      <c r="K33" t="n">
        <v>16228</v>
      </c>
      <c r="L33" t="n">
        <v>16112</v>
      </c>
      <c r="M33" t="n">
        <v>13564</v>
      </c>
      <c r="N33" t="n">
        <v>18165</v>
      </c>
      <c r="O33" t="n">
        <v>18476</v>
      </c>
      <c r="P33" t="n">
        <v>10787</v>
      </c>
      <c r="Q33" t="n">
        <v>11104</v>
      </c>
      <c r="R33" t="n">
        <v>9459</v>
      </c>
      <c r="S33" t="n">
        <v>8777</v>
      </c>
      <c r="T33" t="n">
        <v>9674</v>
      </c>
      <c r="U33" t="n">
        <v>10368</v>
      </c>
      <c r="V33" t="n">
        <v>9214</v>
      </c>
      <c r="W33" t="inlineStr">
        <is>
          <t>-</t>
        </is>
      </c>
    </row>
    <row r="34">
      <c r="A34" s="5" t="inlineStr">
        <is>
          <t>Minderheitenanteil</t>
        </is>
      </c>
      <c r="B34" s="5" t="inlineStr">
        <is>
          <t>Minority Share</t>
        </is>
      </c>
      <c r="C34" t="n">
        <v>137</v>
      </c>
      <c r="D34" t="n">
        <v>131</v>
      </c>
      <c r="E34" t="n">
        <v>73</v>
      </c>
      <c r="F34" t="n">
        <v>85</v>
      </c>
      <c r="G34" t="n">
        <v>63</v>
      </c>
      <c r="H34" t="n">
        <v>49</v>
      </c>
      <c r="I34" t="n">
        <v>35</v>
      </c>
      <c r="J34" t="n">
        <v>63</v>
      </c>
      <c r="K34" t="n">
        <v>98</v>
      </c>
      <c r="L34" t="n">
        <v>47</v>
      </c>
      <c r="M34" t="n">
        <v>54</v>
      </c>
      <c r="N34" t="n">
        <v>56</v>
      </c>
      <c r="O34" t="n">
        <v>82</v>
      </c>
      <c r="P34" t="n">
        <v>246</v>
      </c>
      <c r="Q34" t="n">
        <v>341</v>
      </c>
      <c r="R34" t="n">
        <v>729</v>
      </c>
      <c r="S34" t="n">
        <v>704</v>
      </c>
      <c r="T34" t="n">
        <v>729</v>
      </c>
      <c r="U34" t="n">
        <v>780</v>
      </c>
      <c r="V34" t="n">
        <v>830</v>
      </c>
      <c r="W34" t="inlineStr">
        <is>
          <t>-</t>
        </is>
      </c>
    </row>
    <row r="35">
      <c r="A35" s="5" t="inlineStr">
        <is>
          <t>Summe Eigenkapital</t>
        </is>
      </c>
      <c r="B35" s="5" t="inlineStr">
        <is>
          <t>Equity</t>
        </is>
      </c>
      <c r="C35" t="n">
        <v>17241</v>
      </c>
      <c r="D35" t="n">
        <v>16344</v>
      </c>
      <c r="E35" t="n">
        <v>14501</v>
      </c>
      <c r="F35" t="n">
        <v>13109</v>
      </c>
      <c r="G35" t="n">
        <v>12606</v>
      </c>
      <c r="H35" t="n">
        <v>11696</v>
      </c>
      <c r="I35" t="n">
        <v>10694</v>
      </c>
      <c r="J35" t="n">
        <v>12191</v>
      </c>
      <c r="K35" t="n">
        <v>12100</v>
      </c>
      <c r="L35" t="n">
        <v>11940</v>
      </c>
      <c r="M35" t="n">
        <v>13255</v>
      </c>
      <c r="N35" t="n">
        <v>8644</v>
      </c>
      <c r="O35" t="n">
        <v>9018</v>
      </c>
      <c r="P35" t="n">
        <v>5823</v>
      </c>
      <c r="Q35" t="n">
        <v>5280</v>
      </c>
      <c r="R35" t="n">
        <v>5087</v>
      </c>
      <c r="S35" t="n">
        <v>4824</v>
      </c>
      <c r="T35" t="n">
        <v>5087</v>
      </c>
      <c r="U35" t="n">
        <v>5947</v>
      </c>
      <c r="V35" t="n">
        <v>7189</v>
      </c>
      <c r="W35" t="inlineStr">
        <is>
          <t>-</t>
        </is>
      </c>
    </row>
    <row r="36">
      <c r="A36" s="5" t="inlineStr">
        <is>
          <t>Summe Passiva</t>
        </is>
      </c>
      <c r="B36" s="5" t="inlineStr">
        <is>
          <t>Liabilities &amp; Shareholder Equity</t>
        </is>
      </c>
      <c r="C36" t="n">
        <v>45362</v>
      </c>
      <c r="D36" t="n">
        <v>44177</v>
      </c>
      <c r="E36" t="n">
        <v>44268</v>
      </c>
      <c r="F36" t="n">
        <v>43949</v>
      </c>
      <c r="G36" t="n">
        <v>32712</v>
      </c>
      <c r="H36" t="n">
        <v>31747</v>
      </c>
      <c r="I36" t="n">
        <v>30928</v>
      </c>
      <c r="J36" t="n">
        <v>29537</v>
      </c>
      <c r="K36" t="n">
        <v>28426</v>
      </c>
      <c r="L36" t="n">
        <v>28099</v>
      </c>
      <c r="M36" t="n">
        <v>26873</v>
      </c>
      <c r="N36" t="n">
        <v>26865</v>
      </c>
      <c r="O36" t="n">
        <v>27576</v>
      </c>
      <c r="P36" t="n">
        <v>16856</v>
      </c>
      <c r="Q36" t="n">
        <v>16725</v>
      </c>
      <c r="R36" t="n">
        <v>15275</v>
      </c>
      <c r="S36" t="n">
        <v>14305</v>
      </c>
      <c r="T36" t="n">
        <v>15490</v>
      </c>
      <c r="U36" t="n">
        <v>17095</v>
      </c>
      <c r="V36" t="n">
        <v>17233</v>
      </c>
      <c r="W36" t="inlineStr">
        <is>
          <t>-</t>
        </is>
      </c>
    </row>
    <row r="37">
      <c r="A37" s="5" t="inlineStr">
        <is>
          <t>Mio.Aktien im Umlauf</t>
        </is>
      </c>
      <c r="B37" s="5" t="inlineStr">
        <is>
          <t>Million shares outstanding</t>
        </is>
      </c>
      <c r="C37" t="n">
        <v>648.87</v>
      </c>
      <c r="D37" t="n">
        <v>647.27</v>
      </c>
      <c r="E37" t="n">
        <v>632.4</v>
      </c>
      <c r="F37" t="n">
        <v>616.98</v>
      </c>
      <c r="G37" t="n">
        <v>615.23</v>
      </c>
      <c r="H37" t="n">
        <v>600.08</v>
      </c>
      <c r="I37" t="n">
        <v>586.42</v>
      </c>
      <c r="J37" t="n">
        <v>593.33</v>
      </c>
      <c r="K37" t="n">
        <v>600.64</v>
      </c>
      <c r="L37" t="n">
        <v>616.23</v>
      </c>
      <c r="M37" t="n">
        <v>613.48</v>
      </c>
      <c r="N37" t="n">
        <v>513.8</v>
      </c>
      <c r="O37" t="n">
        <v>512.8</v>
      </c>
      <c r="P37" t="n">
        <v>521.8</v>
      </c>
      <c r="Q37" t="n">
        <v>528.4</v>
      </c>
      <c r="R37" t="n">
        <v>536.2</v>
      </c>
      <c r="S37" t="n">
        <v>539.6</v>
      </c>
      <c r="T37" t="n">
        <v>549.2</v>
      </c>
      <c r="U37" t="n">
        <v>564</v>
      </c>
      <c r="V37" t="n">
        <v>596.4</v>
      </c>
      <c r="W37" t="n">
        <v>593.2</v>
      </c>
    </row>
    <row r="38">
      <c r="A38" s="5" t="inlineStr">
        <is>
          <t>Ergebnis je Aktie (brutto)</t>
        </is>
      </c>
      <c r="B38" s="5" t="inlineStr">
        <is>
          <t>Earnings per share</t>
        </is>
      </c>
      <c r="C38" t="n">
        <v>4.42</v>
      </c>
      <c r="D38" t="n">
        <v>3.7</v>
      </c>
      <c r="E38" t="n">
        <v>5.21</v>
      </c>
      <c r="F38" t="n">
        <v>4.26</v>
      </c>
      <c r="G38" t="n">
        <v>3.13</v>
      </c>
      <c r="H38" t="n">
        <v>3.06</v>
      </c>
      <c r="I38" t="n">
        <v>3.18</v>
      </c>
      <c r="J38" t="n">
        <v>4.12</v>
      </c>
      <c r="K38" t="n">
        <v>4.05</v>
      </c>
      <c r="L38" t="n">
        <v>4.04</v>
      </c>
      <c r="M38" t="n">
        <v>3.3</v>
      </c>
      <c r="N38" t="n">
        <v>3.12</v>
      </c>
      <c r="O38" t="n">
        <v>2.67</v>
      </c>
      <c r="P38" t="n">
        <v>3.46</v>
      </c>
      <c r="Q38" t="n">
        <v>3.02</v>
      </c>
      <c r="R38" t="n">
        <v>3.61</v>
      </c>
      <c r="S38" t="n">
        <v>2.73</v>
      </c>
      <c r="T38" t="n">
        <v>3.53</v>
      </c>
      <c r="U38" t="n">
        <v>1.19</v>
      </c>
      <c r="V38" t="n">
        <v>2.31</v>
      </c>
      <c r="W38" t="inlineStr">
        <is>
          <t>-</t>
        </is>
      </c>
    </row>
    <row r="39">
      <c r="A39" s="5" t="inlineStr">
        <is>
          <t>Ergebnis je Aktie (unverwässert)</t>
        </is>
      </c>
      <c r="B39" s="5" t="inlineStr">
        <is>
          <t>Basic Earnings per share</t>
        </is>
      </c>
      <c r="C39" t="n">
        <v>2.95</v>
      </c>
      <c r="D39" t="n">
        <v>3.63</v>
      </c>
      <c r="E39" t="n">
        <v>3.9</v>
      </c>
      <c r="F39" t="n">
        <v>2.79</v>
      </c>
      <c r="G39" t="n">
        <v>2.1</v>
      </c>
      <c r="H39" t="n">
        <v>1.88</v>
      </c>
      <c r="I39" t="n">
        <v>2.42</v>
      </c>
      <c r="J39" t="n">
        <v>2.78</v>
      </c>
      <c r="K39" t="n">
        <v>2.77</v>
      </c>
      <c r="L39" t="n">
        <v>3.04</v>
      </c>
      <c r="M39" t="n">
        <v>2.57</v>
      </c>
      <c r="N39" t="n">
        <v>2.75</v>
      </c>
      <c r="O39" t="n">
        <v>8.77</v>
      </c>
      <c r="P39" t="n">
        <v>2.79</v>
      </c>
      <c r="Q39" t="n">
        <v>2.98</v>
      </c>
      <c r="R39" t="n">
        <v>0.63</v>
      </c>
      <c r="S39" t="n">
        <v>1.65</v>
      </c>
      <c r="T39" t="n">
        <v>2.44</v>
      </c>
      <c r="U39" t="n">
        <v>0.24</v>
      </c>
      <c r="V39" t="n">
        <v>1.29</v>
      </c>
      <c r="W39" t="n">
        <v>1.22</v>
      </c>
    </row>
    <row r="40">
      <c r="A40" s="5" t="inlineStr">
        <is>
          <t>Ergebnis je Aktie (verwässert)</t>
        </is>
      </c>
      <c r="B40" s="5" t="inlineStr">
        <is>
          <t>Diluted Earnings per share</t>
        </is>
      </c>
      <c r="C40" t="n">
        <v>2.95</v>
      </c>
      <c r="D40" t="n">
        <v>3.63</v>
      </c>
      <c r="E40" t="n">
        <v>3.9</v>
      </c>
      <c r="F40" t="n">
        <v>2.79</v>
      </c>
      <c r="G40" t="n">
        <v>2.1</v>
      </c>
      <c r="H40" t="n">
        <v>1.88</v>
      </c>
      <c r="I40" t="n">
        <v>2.42</v>
      </c>
      <c r="J40" t="n">
        <v>2.77</v>
      </c>
      <c r="K40" t="n">
        <v>2.77</v>
      </c>
      <c r="L40" t="n">
        <v>3.04</v>
      </c>
      <c r="M40" t="n">
        <v>2.57</v>
      </c>
      <c r="N40" t="n">
        <v>2.74</v>
      </c>
      <c r="O40" t="n">
        <v>8.710000000000001</v>
      </c>
      <c r="P40" t="n">
        <v>2.77</v>
      </c>
      <c r="Q40" t="n">
        <v>2.94</v>
      </c>
      <c r="R40" t="n">
        <v>0.63</v>
      </c>
      <c r="S40" t="n">
        <v>1.62</v>
      </c>
      <c r="T40" t="n">
        <v>2.36</v>
      </c>
      <c r="U40" t="n">
        <v>0.25</v>
      </c>
      <c r="V40" t="n">
        <v>1.28</v>
      </c>
      <c r="W40" t="n">
        <v>1.18</v>
      </c>
    </row>
    <row r="41">
      <c r="A41" s="5" t="inlineStr">
        <is>
          <t>Dividende je Aktie</t>
        </is>
      </c>
      <c r="B41" s="5" t="inlineStr">
        <is>
          <t>Dividend per share</t>
        </is>
      </c>
      <c r="C41" t="n">
        <v>2.1</v>
      </c>
      <c r="D41" t="n">
        <v>1.94</v>
      </c>
      <c r="E41" t="n">
        <v>1.9</v>
      </c>
      <c r="F41" t="n">
        <v>1.7</v>
      </c>
      <c r="G41" t="n">
        <v>1.6</v>
      </c>
      <c r="H41" t="n">
        <v>1.5</v>
      </c>
      <c r="I41" t="n">
        <v>1.45</v>
      </c>
      <c r="J41" t="n">
        <v>1.45</v>
      </c>
      <c r="K41" t="n">
        <v>1.39</v>
      </c>
      <c r="L41" t="n">
        <v>1.3</v>
      </c>
      <c r="M41" t="n">
        <v>1.2</v>
      </c>
      <c r="N41" t="n">
        <v>1.2</v>
      </c>
      <c r="O41" t="n">
        <v>1.1</v>
      </c>
      <c r="P41" t="n">
        <v>1</v>
      </c>
      <c r="Q41" t="n">
        <v>0.85</v>
      </c>
      <c r="R41" t="n">
        <v>0.68</v>
      </c>
      <c r="S41" t="n">
        <v>0.92</v>
      </c>
      <c r="T41" t="n">
        <v>0.87</v>
      </c>
      <c r="U41" t="n">
        <v>0.78</v>
      </c>
      <c r="V41" t="n">
        <v>0.73</v>
      </c>
      <c r="W41" t="n">
        <v>0.65</v>
      </c>
    </row>
    <row r="42">
      <c r="A42" s="5" t="inlineStr">
        <is>
          <t>Dividendenausschüttung in Mio</t>
        </is>
      </c>
      <c r="B42" s="5" t="inlineStr">
        <is>
          <t>Dividend Payment in M</t>
        </is>
      </c>
      <c r="C42" t="n">
        <v>1441</v>
      </c>
      <c r="D42" t="n">
        <v>1329</v>
      </c>
      <c r="E42" t="n">
        <v>1274</v>
      </c>
      <c r="F42" t="n">
        <v>1115</v>
      </c>
      <c r="G42" t="n">
        <v>995</v>
      </c>
      <c r="H42" t="n">
        <v>311</v>
      </c>
      <c r="I42" t="n">
        <v>299</v>
      </c>
      <c r="J42" t="n">
        <v>848</v>
      </c>
      <c r="K42" t="n">
        <v>835</v>
      </c>
      <c r="L42" t="n">
        <v>783</v>
      </c>
      <c r="M42" t="n">
        <v>737</v>
      </c>
      <c r="N42" t="n">
        <v>451</v>
      </c>
      <c r="O42" t="n">
        <v>705</v>
      </c>
      <c r="P42" t="n">
        <v>622</v>
      </c>
      <c r="Q42" t="n">
        <v>610</v>
      </c>
      <c r="R42" t="n">
        <v>489</v>
      </c>
      <c r="S42" t="n">
        <v>456</v>
      </c>
      <c r="T42" t="n">
        <v>432</v>
      </c>
      <c r="U42" t="n">
        <v>404</v>
      </c>
      <c r="V42" t="n">
        <v>404</v>
      </c>
      <c r="W42" t="n">
        <v>393</v>
      </c>
    </row>
    <row r="43">
      <c r="A43" s="5" t="inlineStr">
        <is>
          <t>Umsatz</t>
        </is>
      </c>
      <c r="B43" s="5" t="inlineStr">
        <is>
          <t>Revenue</t>
        </is>
      </c>
      <c r="C43" t="n">
        <v>38.97</v>
      </c>
      <c r="D43" t="n">
        <v>38.08</v>
      </c>
      <c r="E43" t="n">
        <v>39.02</v>
      </c>
      <c r="F43" t="n">
        <v>35.57</v>
      </c>
      <c r="G43" t="n">
        <v>36.43</v>
      </c>
      <c r="H43" t="n">
        <v>35.24</v>
      </c>
      <c r="I43" t="n">
        <v>36.32</v>
      </c>
      <c r="J43" t="n">
        <v>35.17</v>
      </c>
      <c r="K43" t="n">
        <v>32.16</v>
      </c>
      <c r="L43" t="n">
        <v>27.6</v>
      </c>
      <c r="M43" t="n">
        <v>24.42</v>
      </c>
      <c r="N43" t="n">
        <v>29.62</v>
      </c>
      <c r="O43" t="n">
        <v>24.91</v>
      </c>
      <c r="P43" t="n">
        <v>26.97</v>
      </c>
      <c r="Q43" t="n">
        <v>24.65</v>
      </c>
      <c r="R43" t="n">
        <v>25.28</v>
      </c>
      <c r="S43" t="n">
        <v>24.33</v>
      </c>
      <c r="T43" t="n">
        <v>24.68</v>
      </c>
      <c r="U43" t="n">
        <v>25.66</v>
      </c>
      <c r="V43" t="n">
        <v>23.96</v>
      </c>
      <c r="W43" t="inlineStr">
        <is>
          <t>-</t>
        </is>
      </c>
    </row>
    <row r="44">
      <c r="A44" s="5" t="inlineStr">
        <is>
          <t>Buchwert je Aktie</t>
        </is>
      </c>
      <c r="B44" s="5" t="inlineStr">
        <is>
          <t>Book value per share</t>
        </is>
      </c>
      <c r="C44" t="n">
        <v>26.57</v>
      </c>
      <c r="D44" t="n">
        <v>25.25</v>
      </c>
      <c r="E44" t="n">
        <v>22.93</v>
      </c>
      <c r="F44" t="n">
        <v>21.25</v>
      </c>
      <c r="G44" t="n">
        <v>20.49</v>
      </c>
      <c r="H44" t="n">
        <v>19.49</v>
      </c>
      <c r="I44" t="n">
        <v>18.24</v>
      </c>
      <c r="J44" t="n">
        <v>20.55</v>
      </c>
      <c r="K44" t="n">
        <v>20.15</v>
      </c>
      <c r="L44" t="n">
        <v>19.38</v>
      </c>
      <c r="M44" t="n">
        <v>21.61</v>
      </c>
      <c r="N44" t="n">
        <v>16.82</v>
      </c>
      <c r="O44" t="n">
        <v>17.59</v>
      </c>
      <c r="P44" t="n">
        <v>11.16</v>
      </c>
      <c r="Q44" t="n">
        <v>9.99</v>
      </c>
      <c r="R44" t="n">
        <v>9.49</v>
      </c>
      <c r="S44" t="n">
        <v>8.94</v>
      </c>
      <c r="T44" t="n">
        <v>9.26</v>
      </c>
      <c r="U44" t="n">
        <v>10.54</v>
      </c>
      <c r="V44" t="n">
        <v>12.05</v>
      </c>
      <c r="W44" t="inlineStr">
        <is>
          <t>-</t>
        </is>
      </c>
    </row>
    <row r="45">
      <c r="A45" s="5" t="inlineStr">
        <is>
          <t>Cashflow je Aktie</t>
        </is>
      </c>
      <c r="B45" s="5" t="inlineStr">
        <is>
          <t>Cashflow per share</t>
        </is>
      </c>
      <c r="C45" t="n">
        <v>5.31</v>
      </c>
      <c r="D45" t="n">
        <v>4.81</v>
      </c>
      <c r="E45" t="n">
        <v>4.68</v>
      </c>
      <c r="F45" t="n">
        <v>4.3</v>
      </c>
      <c r="G45" t="n">
        <v>3.85</v>
      </c>
      <c r="H45" t="n">
        <v>3.65</v>
      </c>
      <c r="I45" t="n">
        <v>4.02</v>
      </c>
      <c r="J45" t="n">
        <v>4.82</v>
      </c>
      <c r="K45" t="n">
        <v>4.34</v>
      </c>
      <c r="L45" t="n">
        <v>4.02</v>
      </c>
      <c r="M45" t="n">
        <v>3.26</v>
      </c>
      <c r="N45" t="n">
        <v>3.41</v>
      </c>
      <c r="O45" t="n">
        <v>3.14</v>
      </c>
      <c r="P45" t="n">
        <v>4.16</v>
      </c>
      <c r="Q45" t="n">
        <v>3.5</v>
      </c>
      <c r="R45" t="n">
        <v>3.06</v>
      </c>
      <c r="S45" t="n">
        <v>3.06</v>
      </c>
      <c r="T45" t="n">
        <v>2.99</v>
      </c>
      <c r="U45" t="n">
        <v>3.97</v>
      </c>
      <c r="V45" t="n">
        <v>2.38</v>
      </c>
      <c r="W45" t="inlineStr">
        <is>
          <t>-</t>
        </is>
      </c>
    </row>
    <row r="46">
      <c r="A46" s="5" t="inlineStr">
        <is>
          <t>Bilanzsumme je Aktie</t>
        </is>
      </c>
      <c r="B46" s="5" t="inlineStr">
        <is>
          <t>Total assets per share</t>
        </is>
      </c>
      <c r="C46" t="n">
        <v>69.91</v>
      </c>
      <c r="D46" t="n">
        <v>68.25</v>
      </c>
      <c r="E46" t="n">
        <v>70</v>
      </c>
      <c r="F46" t="n">
        <v>71.23</v>
      </c>
      <c r="G46" t="n">
        <v>53.17</v>
      </c>
      <c r="H46" t="n">
        <v>52.9</v>
      </c>
      <c r="I46" t="n">
        <v>52.74</v>
      </c>
      <c r="J46" t="n">
        <v>49.78</v>
      </c>
      <c r="K46" t="n">
        <v>47.33</v>
      </c>
      <c r="L46" t="n">
        <v>45.6</v>
      </c>
      <c r="M46" t="n">
        <v>43.8</v>
      </c>
      <c r="N46" t="n">
        <v>52.29</v>
      </c>
      <c r="O46" t="n">
        <v>53.78</v>
      </c>
      <c r="P46" t="n">
        <v>32.3</v>
      </c>
      <c r="Q46" t="n">
        <v>31.65</v>
      </c>
      <c r="R46" t="n">
        <v>28.49</v>
      </c>
      <c r="S46" t="n">
        <v>26.51</v>
      </c>
      <c r="T46" t="n">
        <v>28.2</v>
      </c>
      <c r="U46" t="n">
        <v>30.31</v>
      </c>
      <c r="V46" t="n">
        <v>28.9</v>
      </c>
      <c r="W46" t="inlineStr">
        <is>
          <t>-</t>
        </is>
      </c>
    </row>
    <row r="47">
      <c r="A47" s="5" t="inlineStr">
        <is>
          <t>Personal am Ende des Jahres</t>
        </is>
      </c>
      <c r="B47" s="5" t="inlineStr">
        <is>
          <t>Staff at the end of year</t>
        </is>
      </c>
      <c r="C47" t="n">
        <v>102398</v>
      </c>
      <c r="D47" t="n">
        <v>105783</v>
      </c>
      <c r="E47" t="n">
        <v>104843</v>
      </c>
      <c r="F47" t="n">
        <v>99187</v>
      </c>
      <c r="G47" t="n">
        <v>99781</v>
      </c>
      <c r="H47" t="n">
        <v>99927</v>
      </c>
      <c r="I47" t="n">
        <v>104642</v>
      </c>
      <c r="J47" t="n">
        <v>102401</v>
      </c>
      <c r="K47" t="n">
        <v>101885</v>
      </c>
      <c r="L47" t="n">
        <v>100995</v>
      </c>
      <c r="M47" t="n">
        <v>80976</v>
      </c>
      <c r="N47" t="n">
        <v>80143</v>
      </c>
      <c r="O47" t="n">
        <v>76044</v>
      </c>
      <c r="P47" t="n">
        <v>88124</v>
      </c>
      <c r="Q47" t="n">
        <v>88184</v>
      </c>
      <c r="R47" t="n">
        <v>89449</v>
      </c>
      <c r="S47" t="n">
        <v>88607</v>
      </c>
      <c r="T47" t="n">
        <v>92209</v>
      </c>
      <c r="U47" t="n">
        <v>100560</v>
      </c>
      <c r="V47" t="n">
        <v>86657</v>
      </c>
      <c r="W47" t="n">
        <v>75965</v>
      </c>
    </row>
    <row r="48">
      <c r="A48" s="5" t="inlineStr">
        <is>
          <t>Personalaufwand in Mio. EUR</t>
        </is>
      </c>
      <c r="B48" s="5" t="inlineStr">
        <is>
          <t>Personnel expenses in M</t>
        </is>
      </c>
      <c r="C48" t="n">
        <v>3917</v>
      </c>
      <c r="D48" t="n">
        <v>3668</v>
      </c>
      <c r="E48" t="n">
        <v>3614</v>
      </c>
      <c r="F48" t="n">
        <v>3433</v>
      </c>
      <c r="G48" t="n">
        <v>3385</v>
      </c>
      <c r="H48" t="n">
        <v>2971</v>
      </c>
      <c r="I48" t="n">
        <v>3040</v>
      </c>
      <c r="J48" t="n">
        <v>2851</v>
      </c>
      <c r="K48" t="n">
        <v>2694</v>
      </c>
      <c r="L48" t="n">
        <v>2506</v>
      </c>
      <c r="M48" t="n">
        <v>2253</v>
      </c>
      <c r="N48" t="n">
        <v>2135</v>
      </c>
      <c r="O48" t="n">
        <v>1612</v>
      </c>
      <c r="P48" t="n">
        <v>1807</v>
      </c>
      <c r="Q48" t="n">
        <v>1793</v>
      </c>
      <c r="R48" t="n">
        <v>1729</v>
      </c>
      <c r="S48" t="n">
        <v>1853</v>
      </c>
      <c r="T48" t="n">
        <v>1930</v>
      </c>
      <c r="U48" t="n">
        <v>2066</v>
      </c>
      <c r="V48" t="n">
        <v>2067</v>
      </c>
      <c r="W48" t="n">
        <v>2053</v>
      </c>
    </row>
    <row r="49">
      <c r="A49" s="5" t="inlineStr">
        <is>
          <t>Aufwand je Mitarbeiter in EUR</t>
        </is>
      </c>
      <c r="B49" s="5" t="inlineStr">
        <is>
          <t>Effort per employee</t>
        </is>
      </c>
      <c r="C49" t="n">
        <v>38253</v>
      </c>
      <c r="D49" t="n">
        <v>34675</v>
      </c>
      <c r="E49" t="n">
        <v>34471</v>
      </c>
      <c r="F49" t="n">
        <v>34611</v>
      </c>
      <c r="G49" t="n">
        <v>33924</v>
      </c>
      <c r="H49" t="n">
        <v>29732</v>
      </c>
      <c r="I49" t="n">
        <v>29051</v>
      </c>
      <c r="J49" t="n">
        <v>27842</v>
      </c>
      <c r="K49" t="n">
        <v>26442</v>
      </c>
      <c r="L49" t="n">
        <v>24813</v>
      </c>
      <c r="M49" t="n">
        <v>27823</v>
      </c>
      <c r="N49" t="n">
        <v>26640</v>
      </c>
      <c r="O49" t="n">
        <v>21198</v>
      </c>
      <c r="P49" t="n">
        <v>20505</v>
      </c>
      <c r="Q49" t="n">
        <v>20332</v>
      </c>
      <c r="R49" t="n">
        <v>19329</v>
      </c>
      <c r="S49" t="n">
        <v>20913</v>
      </c>
      <c r="T49" t="n">
        <v>20931</v>
      </c>
      <c r="U49" t="n">
        <v>20545</v>
      </c>
      <c r="V49" t="n">
        <v>23853</v>
      </c>
      <c r="W49" t="inlineStr">
        <is>
          <t>-</t>
        </is>
      </c>
    </row>
    <row r="50">
      <c r="A50" s="5" t="inlineStr">
        <is>
          <t>Umsatz je Aktie</t>
        </is>
      </c>
      <c r="B50" s="5" t="inlineStr">
        <is>
          <t>Revenue per share</t>
        </is>
      </c>
      <c r="C50" t="n">
        <v>246948</v>
      </c>
      <c r="D50" t="n">
        <v>233034</v>
      </c>
      <c r="E50" t="n">
        <v>235371</v>
      </c>
      <c r="F50" t="n">
        <v>221239</v>
      </c>
      <c r="G50" t="n">
        <v>224611</v>
      </c>
      <c r="H50" t="n">
        <v>211594</v>
      </c>
      <c r="I50" t="n">
        <v>203532</v>
      </c>
      <c r="J50" t="n">
        <v>203797</v>
      </c>
      <c r="K50" t="n">
        <v>189606</v>
      </c>
      <c r="L50" t="n">
        <v>168424</v>
      </c>
      <c r="M50" t="n">
        <v>185018</v>
      </c>
      <c r="N50" t="n">
        <v>189910</v>
      </c>
      <c r="O50" t="n">
        <v>168007</v>
      </c>
      <c r="P50" t="n">
        <v>159695</v>
      </c>
      <c r="Q50" t="n">
        <v>147691</v>
      </c>
      <c r="R50" t="n">
        <v>151454</v>
      </c>
      <c r="S50" t="n">
        <v>148193</v>
      </c>
      <c r="T50" t="n">
        <v>147003</v>
      </c>
      <c r="U50" t="n">
        <v>143894</v>
      </c>
      <c r="V50" t="n">
        <v>164868</v>
      </c>
      <c r="W50" t="n">
        <v>174988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18838</v>
      </c>
      <c r="D52" t="n">
        <v>22206</v>
      </c>
      <c r="E52" t="n">
        <v>23397</v>
      </c>
      <c r="F52" t="n">
        <v>17341</v>
      </c>
      <c r="G52" t="n">
        <v>12848</v>
      </c>
      <c r="H52" t="n">
        <v>11198</v>
      </c>
      <c r="I52" t="n">
        <v>13589</v>
      </c>
      <c r="J52" t="n">
        <v>16328</v>
      </c>
      <c r="K52" t="n">
        <v>16401</v>
      </c>
      <c r="L52" t="n">
        <v>18516</v>
      </c>
      <c r="M52" t="n">
        <v>16807</v>
      </c>
      <c r="N52" t="n">
        <v>16383</v>
      </c>
      <c r="O52" t="n">
        <v>54968</v>
      </c>
      <c r="P52" t="n">
        <v>15353</v>
      </c>
      <c r="Q52" t="n">
        <v>16602</v>
      </c>
      <c r="R52" t="n">
        <v>14343</v>
      </c>
      <c r="S52" t="n">
        <v>9469</v>
      </c>
      <c r="T52" t="n">
        <v>13914</v>
      </c>
      <c r="U52" t="n">
        <v>1313</v>
      </c>
      <c r="V52" t="n">
        <v>8320</v>
      </c>
      <c r="W52" t="inlineStr">
        <is>
          <t>-</t>
        </is>
      </c>
    </row>
    <row r="53">
      <c r="A53" s="5" t="inlineStr">
        <is>
          <t>KGV (Kurs/Gewinn)</t>
        </is>
      </c>
      <c r="B53" s="5" t="inlineStr">
        <is>
          <t>PE (price/earnings)</t>
        </is>
      </c>
      <c r="C53" t="n">
        <v>25.1</v>
      </c>
      <c r="D53" t="n">
        <v>16.9</v>
      </c>
      <c r="E53" t="n">
        <v>17.9</v>
      </c>
      <c r="F53" t="n">
        <v>21.6</v>
      </c>
      <c r="G53" t="n">
        <v>29.7</v>
      </c>
      <c r="H53" t="n">
        <v>29</v>
      </c>
      <c r="I53" t="n">
        <v>21.6</v>
      </c>
      <c r="J53" t="n">
        <v>17.9</v>
      </c>
      <c r="K53" t="n">
        <v>17.5</v>
      </c>
      <c r="L53" t="n">
        <v>15.5</v>
      </c>
      <c r="M53" t="n">
        <v>16.6</v>
      </c>
      <c r="N53" t="n">
        <v>15.7</v>
      </c>
      <c r="O53" t="n">
        <v>7</v>
      </c>
      <c r="P53" t="n">
        <v>20.6</v>
      </c>
      <c r="Q53" t="n">
        <v>14.8</v>
      </c>
      <c r="R53" t="n">
        <v>53.9</v>
      </c>
      <c r="S53" t="n">
        <v>19.6</v>
      </c>
      <c r="T53" t="n">
        <v>13.1</v>
      </c>
      <c r="U53" t="n">
        <v>142.7</v>
      </c>
      <c r="V53" t="n">
        <v>31.1</v>
      </c>
      <c r="W53" t="n">
        <v>24</v>
      </c>
    </row>
    <row r="54">
      <c r="A54" s="5" t="inlineStr">
        <is>
          <t>KUV (Kurs/Umsatz)</t>
        </is>
      </c>
      <c r="B54" s="5" t="inlineStr">
        <is>
          <t>PS (price/sales)</t>
        </is>
      </c>
      <c r="C54" t="n">
        <v>1.9</v>
      </c>
      <c r="D54" t="n">
        <v>1.62</v>
      </c>
      <c r="E54" t="n">
        <v>1.79</v>
      </c>
      <c r="F54" t="n">
        <v>1.69</v>
      </c>
      <c r="G54" t="n">
        <v>1.71</v>
      </c>
      <c r="H54" t="n">
        <v>1.55</v>
      </c>
      <c r="I54" t="n">
        <v>1.44</v>
      </c>
      <c r="J54" t="n">
        <v>1.42</v>
      </c>
      <c r="K54" t="n">
        <v>1.51</v>
      </c>
      <c r="L54" t="n">
        <v>1.7</v>
      </c>
      <c r="M54" t="n">
        <v>1.74</v>
      </c>
      <c r="N54" t="n">
        <v>1.46</v>
      </c>
      <c r="O54" t="n">
        <v>2.46</v>
      </c>
      <c r="P54" t="n">
        <v>2.13</v>
      </c>
      <c r="Q54" t="n">
        <v>1.79</v>
      </c>
      <c r="R54" t="n">
        <v>1.34</v>
      </c>
      <c r="S54" t="n">
        <v>1.33</v>
      </c>
      <c r="T54" t="n">
        <v>1.3</v>
      </c>
      <c r="U54" t="n">
        <v>1.33</v>
      </c>
      <c r="V54" t="n">
        <v>1.68</v>
      </c>
      <c r="W54" t="inlineStr">
        <is>
          <t>-</t>
        </is>
      </c>
    </row>
    <row r="55">
      <c r="A55" s="5" t="inlineStr">
        <is>
          <t>KBV (Kurs/Buchwert)</t>
        </is>
      </c>
      <c r="B55" s="5" t="inlineStr">
        <is>
          <t>PB (price/book value)</t>
        </is>
      </c>
      <c r="C55" t="n">
        <v>2.78</v>
      </c>
      <c r="D55" t="n">
        <v>2.44</v>
      </c>
      <c r="E55" t="n">
        <v>3.05</v>
      </c>
      <c r="F55" t="n">
        <v>2.83</v>
      </c>
      <c r="G55" t="n">
        <v>3.04</v>
      </c>
      <c r="H55" t="n">
        <v>2.79</v>
      </c>
      <c r="I55" t="n">
        <v>2.87</v>
      </c>
      <c r="J55" t="n">
        <v>2.43</v>
      </c>
      <c r="K55" t="n">
        <v>2.41</v>
      </c>
      <c r="L55" t="n">
        <v>2.43</v>
      </c>
      <c r="M55" t="n">
        <v>1.97</v>
      </c>
      <c r="N55" t="n">
        <v>2.57</v>
      </c>
      <c r="O55" t="n">
        <v>3.49</v>
      </c>
      <c r="P55" t="n">
        <v>5.14</v>
      </c>
      <c r="Q55" t="n">
        <v>4.42</v>
      </c>
      <c r="R55" t="n">
        <v>3.58</v>
      </c>
      <c r="S55" t="n">
        <v>3.62</v>
      </c>
      <c r="T55" t="n">
        <v>3.46</v>
      </c>
      <c r="U55" t="n">
        <v>3.25</v>
      </c>
      <c r="V55" t="n">
        <v>3.33</v>
      </c>
      <c r="W55" t="inlineStr">
        <is>
          <t>-</t>
        </is>
      </c>
    </row>
    <row r="56">
      <c r="A56" s="5" t="inlineStr">
        <is>
          <t>KCV (Kurs/Cashflow)</t>
        </is>
      </c>
      <c r="B56" s="5" t="inlineStr">
        <is>
          <t>PC (price/cashflow)</t>
        </is>
      </c>
      <c r="C56" t="n">
        <v>13.92</v>
      </c>
      <c r="D56" t="n">
        <v>12.8</v>
      </c>
      <c r="E56" t="n">
        <v>14.95</v>
      </c>
      <c r="F56" t="n">
        <v>14.01</v>
      </c>
      <c r="G56" t="n">
        <v>16.17</v>
      </c>
      <c r="H56" t="n">
        <v>14.93</v>
      </c>
      <c r="I56" t="n">
        <v>13.02</v>
      </c>
      <c r="J56" t="n">
        <v>10.36</v>
      </c>
      <c r="K56" t="n">
        <v>11.2</v>
      </c>
      <c r="L56" t="n">
        <v>11.7</v>
      </c>
      <c r="M56" t="n">
        <v>13.07</v>
      </c>
      <c r="N56" t="n">
        <v>12.65</v>
      </c>
      <c r="O56" t="n">
        <v>19.54</v>
      </c>
      <c r="P56" t="n">
        <v>13.81</v>
      </c>
      <c r="Q56" t="n">
        <v>12.62</v>
      </c>
      <c r="R56" t="n">
        <v>11.1</v>
      </c>
      <c r="S56" t="n">
        <v>10.56</v>
      </c>
      <c r="T56" t="n">
        <v>10.73</v>
      </c>
      <c r="U56" t="n">
        <v>8.619999999999999</v>
      </c>
      <c r="V56" t="n">
        <v>16.84</v>
      </c>
      <c r="W56" t="inlineStr">
        <is>
          <t>-</t>
        </is>
      </c>
    </row>
    <row r="57">
      <c r="A57" s="5" t="inlineStr">
        <is>
          <t>Dividendenrendite in %</t>
        </is>
      </c>
      <c r="B57" s="5" t="inlineStr">
        <is>
          <t>Dividend Yield in %</t>
        </is>
      </c>
      <c r="C57" t="n">
        <v>2.84</v>
      </c>
      <c r="D57" t="n">
        <v>3.15</v>
      </c>
      <c r="E57" t="n">
        <v>2.72</v>
      </c>
      <c r="F57" t="n">
        <v>2.82</v>
      </c>
      <c r="G57" t="n">
        <v>2.57</v>
      </c>
      <c r="H57" t="n">
        <v>2.75</v>
      </c>
      <c r="I57" t="n">
        <v>2.77</v>
      </c>
      <c r="J57" t="n">
        <v>2.91</v>
      </c>
      <c r="K57" t="n">
        <v>2.86</v>
      </c>
      <c r="L57" t="n">
        <v>2.76</v>
      </c>
      <c r="M57" t="n">
        <v>2.82</v>
      </c>
      <c r="N57" t="n">
        <v>2.78</v>
      </c>
      <c r="O57" t="n">
        <v>1.79</v>
      </c>
      <c r="P57" t="n">
        <v>1.74</v>
      </c>
      <c r="Q57" t="n">
        <v>1.93</v>
      </c>
      <c r="R57" t="n">
        <v>2</v>
      </c>
      <c r="S57" t="n">
        <v>2.84</v>
      </c>
      <c r="T57" t="n">
        <v>2.71</v>
      </c>
      <c r="U57" t="n">
        <v>2.28</v>
      </c>
      <c r="V57" t="n">
        <v>1.82</v>
      </c>
      <c r="W57" t="n">
        <v>2.22</v>
      </c>
    </row>
    <row r="58">
      <c r="A58" s="5" t="inlineStr">
        <is>
          <t>Gewinnrendite in %</t>
        </is>
      </c>
      <c r="B58" s="5" t="inlineStr">
        <is>
          <t>Return on profit in %</t>
        </is>
      </c>
      <c r="C58" t="n">
        <v>4</v>
      </c>
      <c r="D58" t="n">
        <v>5.9</v>
      </c>
      <c r="E58" t="n">
        <v>5.6</v>
      </c>
      <c r="F58" t="n">
        <v>4.6</v>
      </c>
      <c r="G58" t="n">
        <v>3.4</v>
      </c>
      <c r="H58" t="n">
        <v>3.5</v>
      </c>
      <c r="I58" t="n">
        <v>4.6</v>
      </c>
      <c r="J58" t="n">
        <v>5.6</v>
      </c>
      <c r="K58" t="n">
        <v>5.7</v>
      </c>
      <c r="L58" t="n">
        <v>6.5</v>
      </c>
      <c r="M58" t="n">
        <v>6</v>
      </c>
      <c r="N58" t="n">
        <v>6.4</v>
      </c>
      <c r="O58" t="n">
        <v>14.3</v>
      </c>
      <c r="P58" t="n">
        <v>4.9</v>
      </c>
      <c r="Q58" t="n">
        <v>6.8</v>
      </c>
      <c r="R58" t="n">
        <v>1.9</v>
      </c>
      <c r="S58" t="n">
        <v>5.1</v>
      </c>
      <c r="T58" t="n">
        <v>7.6</v>
      </c>
      <c r="U58" t="n">
        <v>0.7</v>
      </c>
      <c r="V58" t="n">
        <v>3.2</v>
      </c>
      <c r="W58" t="n">
        <v>4.2</v>
      </c>
    </row>
    <row r="59">
      <c r="A59" s="5" t="inlineStr">
        <is>
          <t>Eigenkapitalrendite in %</t>
        </is>
      </c>
      <c r="B59" s="5" t="inlineStr">
        <is>
          <t>Return on Equity in %</t>
        </is>
      </c>
      <c r="C59" t="n">
        <v>11.19</v>
      </c>
      <c r="D59" t="n">
        <v>14.37</v>
      </c>
      <c r="E59" t="n">
        <v>16.92</v>
      </c>
      <c r="F59" t="n">
        <v>13.12</v>
      </c>
      <c r="G59" t="n">
        <v>10.17</v>
      </c>
      <c r="H59" t="n">
        <v>9.57</v>
      </c>
      <c r="I59" t="n">
        <v>13.3</v>
      </c>
      <c r="J59" t="n">
        <v>13.72</v>
      </c>
      <c r="K59" t="n">
        <v>13.81</v>
      </c>
      <c r="L59" t="n">
        <v>15.66</v>
      </c>
      <c r="M59" t="n">
        <v>10.27</v>
      </c>
      <c r="N59" t="n">
        <v>15.19</v>
      </c>
      <c r="O59" t="n">
        <v>46.35</v>
      </c>
      <c r="P59" t="n">
        <v>23.24</v>
      </c>
      <c r="Q59" t="n">
        <v>27.73</v>
      </c>
      <c r="R59" t="n">
        <v>25.22</v>
      </c>
      <c r="S59" t="n">
        <v>17.39</v>
      </c>
      <c r="T59" t="n">
        <v>25.22</v>
      </c>
      <c r="U59" t="n">
        <v>2.22</v>
      </c>
      <c r="V59" t="n">
        <v>10.03</v>
      </c>
      <c r="W59" t="inlineStr">
        <is>
          <t>-</t>
        </is>
      </c>
    </row>
    <row r="60">
      <c r="A60" s="5" t="inlineStr">
        <is>
          <t>Umsatzrendite in %</t>
        </is>
      </c>
      <c r="B60" s="5" t="inlineStr">
        <is>
          <t>Return on sales in %</t>
        </is>
      </c>
      <c r="C60" t="n">
        <v>7.63</v>
      </c>
      <c r="D60" t="n">
        <v>9.529999999999999</v>
      </c>
      <c r="E60" t="n">
        <v>9.94</v>
      </c>
      <c r="F60" t="n">
        <v>7.84</v>
      </c>
      <c r="G60" t="n">
        <v>5.72</v>
      </c>
      <c r="H60" t="n">
        <v>5.29</v>
      </c>
      <c r="I60" t="n">
        <v>6.68</v>
      </c>
      <c r="J60" t="n">
        <v>8.01</v>
      </c>
      <c r="K60" t="n">
        <v>8.65</v>
      </c>
      <c r="L60" t="n">
        <v>10.99</v>
      </c>
      <c r="M60" t="n">
        <v>9.08</v>
      </c>
      <c r="N60" t="n">
        <v>8.630000000000001</v>
      </c>
      <c r="O60" t="n">
        <v>32.72</v>
      </c>
      <c r="P60" t="n">
        <v>9.609999999999999</v>
      </c>
      <c r="Q60" t="n">
        <v>11.24</v>
      </c>
      <c r="R60" t="n">
        <v>9.470000000000001</v>
      </c>
      <c r="S60" t="n">
        <v>6.39</v>
      </c>
      <c r="T60" t="n">
        <v>9.470000000000001</v>
      </c>
      <c r="U60" t="n">
        <v>0.91</v>
      </c>
      <c r="V60" t="n">
        <v>5.05</v>
      </c>
      <c r="W60" t="inlineStr">
        <is>
          <t>-</t>
        </is>
      </c>
    </row>
    <row r="61">
      <c r="A61" s="5" t="inlineStr">
        <is>
          <t>Gesamtkapitalrendite in %</t>
        </is>
      </c>
      <c r="B61" s="5" t="inlineStr">
        <is>
          <t>Total Return on Investment in %</t>
        </is>
      </c>
      <c r="C61" t="n">
        <v>5.13</v>
      </c>
      <c r="D61" t="n">
        <v>6.21</v>
      </c>
      <c r="E61" t="n">
        <v>6.48</v>
      </c>
      <c r="F61" t="n">
        <v>4.54</v>
      </c>
      <c r="G61" t="n">
        <v>4.76</v>
      </c>
      <c r="H61" t="n">
        <v>4.39</v>
      </c>
      <c r="I61" t="n">
        <v>5.47</v>
      </c>
      <c r="J61" t="n">
        <v>6.49</v>
      </c>
      <c r="K61" t="n">
        <v>6.73</v>
      </c>
      <c r="L61" t="n">
        <v>7.16</v>
      </c>
      <c r="M61" t="n">
        <v>6.05</v>
      </c>
      <c r="N61" t="n">
        <v>6.52</v>
      </c>
      <c r="O61" t="n">
        <v>15.79</v>
      </c>
      <c r="P61" t="n">
        <v>8.25</v>
      </c>
      <c r="Q61" t="n">
        <v>9.359999999999999</v>
      </c>
      <c r="R61" t="n">
        <v>9.119999999999999</v>
      </c>
      <c r="S61" t="n">
        <v>6.35</v>
      </c>
      <c r="T61" t="n">
        <v>8.99</v>
      </c>
      <c r="U61" t="n">
        <v>1.83</v>
      </c>
      <c r="V61" t="n">
        <v>5.3</v>
      </c>
      <c r="W61" t="inlineStr">
        <is>
          <t>-</t>
        </is>
      </c>
    </row>
    <row r="62">
      <c r="A62" s="5" t="inlineStr">
        <is>
          <t>Return on Investment in %</t>
        </is>
      </c>
      <c r="B62" s="5" t="inlineStr">
        <is>
          <t>Return on Investment in %</t>
        </is>
      </c>
      <c r="C62" t="n">
        <v>4.25</v>
      </c>
      <c r="D62" t="n">
        <v>5.32</v>
      </c>
      <c r="E62" t="n">
        <v>5.54</v>
      </c>
      <c r="F62" t="n">
        <v>3.91</v>
      </c>
      <c r="G62" t="n">
        <v>3.92</v>
      </c>
      <c r="H62" t="n">
        <v>3.52</v>
      </c>
      <c r="I62" t="n">
        <v>4.6</v>
      </c>
      <c r="J62" t="n">
        <v>5.66</v>
      </c>
      <c r="K62" t="n">
        <v>5.88</v>
      </c>
      <c r="L62" t="n">
        <v>6.66</v>
      </c>
      <c r="M62" t="n">
        <v>5.06</v>
      </c>
      <c r="N62" t="n">
        <v>4.89</v>
      </c>
      <c r="O62" t="n">
        <v>15.16</v>
      </c>
      <c r="P62" t="n">
        <v>8.029999999999999</v>
      </c>
      <c r="Q62" t="n">
        <v>8.75</v>
      </c>
      <c r="R62" t="n">
        <v>8.4</v>
      </c>
      <c r="S62" t="n">
        <v>5.87</v>
      </c>
      <c r="T62" t="n">
        <v>8.279999999999999</v>
      </c>
      <c r="U62" t="n">
        <v>0.77</v>
      </c>
      <c r="V62" t="n">
        <v>4.18</v>
      </c>
      <c r="W62" t="inlineStr">
        <is>
          <t>-</t>
        </is>
      </c>
    </row>
    <row r="63">
      <c r="A63" s="5" t="inlineStr">
        <is>
          <t>Arbeitsintensität in %</t>
        </is>
      </c>
      <c r="B63" s="5" t="inlineStr">
        <is>
          <t>Work Intensity in %</t>
        </is>
      </c>
      <c r="C63" t="n">
        <v>22.31</v>
      </c>
      <c r="D63" t="n">
        <v>23.39</v>
      </c>
      <c r="E63" t="n">
        <v>21.78</v>
      </c>
      <c r="F63" t="n">
        <v>43.49</v>
      </c>
      <c r="G63" t="n">
        <v>24.45</v>
      </c>
      <c r="H63" t="n">
        <v>23.46</v>
      </c>
      <c r="I63" t="n">
        <v>25.38</v>
      </c>
      <c r="J63" t="n">
        <v>23.44</v>
      </c>
      <c r="K63" t="n">
        <v>21.5</v>
      </c>
      <c r="L63" t="n">
        <v>20.98</v>
      </c>
      <c r="M63" t="n">
        <v>16.4</v>
      </c>
      <c r="N63" t="n">
        <v>18.18</v>
      </c>
      <c r="O63" t="n">
        <v>15.93</v>
      </c>
      <c r="P63" t="n">
        <v>36.51</v>
      </c>
      <c r="Q63" t="n">
        <v>36.58</v>
      </c>
      <c r="R63" t="n">
        <v>37.21</v>
      </c>
      <c r="S63" t="n">
        <v>30.22</v>
      </c>
      <c r="T63" t="n">
        <v>38.08</v>
      </c>
      <c r="U63" t="n">
        <v>24.11</v>
      </c>
      <c r="V63" t="n">
        <v>24.96</v>
      </c>
      <c r="W63" t="inlineStr">
        <is>
          <t>-</t>
        </is>
      </c>
    </row>
    <row r="64">
      <c r="A64" s="5" t="inlineStr">
        <is>
          <t>Eigenkapitalquote in %</t>
        </is>
      </c>
      <c r="B64" s="5" t="inlineStr">
        <is>
          <t>Equity Ratio in %</t>
        </is>
      </c>
      <c r="C64" t="n">
        <v>38.01</v>
      </c>
      <c r="D64" t="n">
        <v>37</v>
      </c>
      <c r="E64" t="n">
        <v>32.76</v>
      </c>
      <c r="F64" t="n">
        <v>29.83</v>
      </c>
      <c r="G64" t="n">
        <v>38.54</v>
      </c>
      <c r="H64" t="n">
        <v>36.84</v>
      </c>
      <c r="I64" t="n">
        <v>34.58</v>
      </c>
      <c r="J64" t="n">
        <v>41.27</v>
      </c>
      <c r="K64" t="n">
        <v>42.57</v>
      </c>
      <c r="L64" t="n">
        <v>42.49</v>
      </c>
      <c r="M64" t="n">
        <v>49.32</v>
      </c>
      <c r="N64" t="n">
        <v>32.18</v>
      </c>
      <c r="O64" t="n">
        <v>32.7</v>
      </c>
      <c r="P64" t="n">
        <v>34.55</v>
      </c>
      <c r="Q64" t="n">
        <v>31.57</v>
      </c>
      <c r="R64" t="n">
        <v>33.3</v>
      </c>
      <c r="S64" t="n">
        <v>33.72</v>
      </c>
      <c r="T64" t="n">
        <v>32.84</v>
      </c>
      <c r="U64" t="n">
        <v>34.79</v>
      </c>
      <c r="V64" t="n">
        <v>41.72</v>
      </c>
      <c r="W64" t="inlineStr">
        <is>
          <t>-</t>
        </is>
      </c>
    </row>
    <row r="65">
      <c r="A65" s="5" t="inlineStr">
        <is>
          <t>Fremdkapitalquote in %</t>
        </is>
      </c>
      <c r="B65" s="5" t="inlineStr">
        <is>
          <t>Debt Ratio in %</t>
        </is>
      </c>
      <c r="C65" t="n">
        <v>61.99</v>
      </c>
      <c r="D65" t="n">
        <v>63</v>
      </c>
      <c r="E65" t="n">
        <v>67.23999999999999</v>
      </c>
      <c r="F65" t="n">
        <v>70.17</v>
      </c>
      <c r="G65" t="n">
        <v>61.46</v>
      </c>
      <c r="H65" t="n">
        <v>63.16</v>
      </c>
      <c r="I65" t="n">
        <v>65.42</v>
      </c>
      <c r="J65" t="n">
        <v>58.73</v>
      </c>
      <c r="K65" t="n">
        <v>57.43</v>
      </c>
      <c r="L65" t="n">
        <v>57.51</v>
      </c>
      <c r="M65" t="n">
        <v>50.68</v>
      </c>
      <c r="N65" t="n">
        <v>67.81999999999999</v>
      </c>
      <c r="O65" t="n">
        <v>67.3</v>
      </c>
      <c r="P65" t="n">
        <v>65.45</v>
      </c>
      <c r="Q65" t="n">
        <v>68.43000000000001</v>
      </c>
      <c r="R65" t="n">
        <v>66.7</v>
      </c>
      <c r="S65" t="n">
        <v>66.28</v>
      </c>
      <c r="T65" t="n">
        <v>67.16</v>
      </c>
      <c r="U65" t="n">
        <v>65.20999999999999</v>
      </c>
      <c r="V65" t="n">
        <v>58.28</v>
      </c>
      <c r="W65" t="inlineStr">
        <is>
          <t>-</t>
        </is>
      </c>
    </row>
    <row r="66">
      <c r="A66" s="5" t="inlineStr">
        <is>
          <t>Verschuldungsgrad in %</t>
        </is>
      </c>
      <c r="B66" s="5" t="inlineStr">
        <is>
          <t>Finance Gearing in %</t>
        </is>
      </c>
      <c r="C66" t="n">
        <v>163.11</v>
      </c>
      <c r="D66" t="n">
        <v>170.29</v>
      </c>
      <c r="E66" t="n">
        <v>205.28</v>
      </c>
      <c r="F66" t="n">
        <v>235.26</v>
      </c>
      <c r="G66" t="n">
        <v>159.5</v>
      </c>
      <c r="H66" t="n">
        <v>171.43</v>
      </c>
      <c r="I66" t="n">
        <v>189.21</v>
      </c>
      <c r="J66" t="n">
        <v>142.29</v>
      </c>
      <c r="K66" t="n">
        <v>134.93</v>
      </c>
      <c r="L66" t="n">
        <v>135.34</v>
      </c>
      <c r="M66" t="n">
        <v>102.74</v>
      </c>
      <c r="N66" t="n">
        <v>210.79</v>
      </c>
      <c r="O66" t="n">
        <v>205.79</v>
      </c>
      <c r="P66" t="n">
        <v>189.47</v>
      </c>
      <c r="Q66" t="n">
        <v>216.76</v>
      </c>
      <c r="R66" t="n">
        <v>200.28</v>
      </c>
      <c r="S66" t="n">
        <v>196.54</v>
      </c>
      <c r="T66" t="n">
        <v>204.5</v>
      </c>
      <c r="U66" t="n">
        <v>187.46</v>
      </c>
      <c r="V66" t="n">
        <v>139.71</v>
      </c>
      <c r="W66" t="inlineStr">
        <is>
          <t>-</t>
        </is>
      </c>
    </row>
    <row r="67">
      <c r="A67" s="5" t="inlineStr"/>
      <c r="B67" s="5" t="inlineStr"/>
    </row>
    <row r="68">
      <c r="A68" s="5" t="inlineStr">
        <is>
          <t>Kurzfristige Vermögensquote in %</t>
        </is>
      </c>
      <c r="B68" s="5" t="inlineStr">
        <is>
          <t>Current Assets Ratio in %</t>
        </is>
      </c>
      <c r="C68" t="n">
        <v>22.31</v>
      </c>
      <c r="D68" t="n">
        <v>23.39</v>
      </c>
      <c r="E68" t="n">
        <v>21.78</v>
      </c>
      <c r="F68" t="n">
        <v>43.49</v>
      </c>
      <c r="G68" t="n">
        <v>24.45</v>
      </c>
      <c r="H68" t="n">
        <v>23.46</v>
      </c>
      <c r="I68" t="n">
        <v>25.38</v>
      </c>
      <c r="J68" t="n">
        <v>23.44</v>
      </c>
      <c r="K68" t="n">
        <v>21.5</v>
      </c>
      <c r="L68" t="n">
        <v>20.98</v>
      </c>
      <c r="M68" t="n">
        <v>16.4</v>
      </c>
      <c r="N68" t="n">
        <v>18.18</v>
      </c>
      <c r="O68" t="n">
        <v>15.93</v>
      </c>
      <c r="P68" t="n">
        <v>36.51</v>
      </c>
      <c r="Q68" t="n">
        <v>36.58</v>
      </c>
      <c r="R68" t="n">
        <v>37.21</v>
      </c>
      <c r="S68" t="n">
        <v>30.22</v>
      </c>
      <c r="T68" t="n">
        <v>38.08</v>
      </c>
      <c r="U68" t="n">
        <v>24.11</v>
      </c>
      <c r="V68" t="n">
        <v>24.96</v>
      </c>
    </row>
    <row r="69">
      <c r="A69" s="5" t="inlineStr">
        <is>
          <t>Nettogewinn Marge in %</t>
        </is>
      </c>
      <c r="B69" s="5" t="inlineStr">
        <is>
          <t>Net Profit Marge in %</t>
        </is>
      </c>
      <c r="C69" t="n">
        <v>4949.96</v>
      </c>
      <c r="D69" t="n">
        <v>6168.59</v>
      </c>
      <c r="E69" t="n">
        <v>6286.52</v>
      </c>
      <c r="F69" t="n">
        <v>4835.54</v>
      </c>
      <c r="G69" t="n">
        <v>3519.08</v>
      </c>
      <c r="H69" t="n">
        <v>3175.37</v>
      </c>
      <c r="I69" t="n">
        <v>3915.2</v>
      </c>
      <c r="J69" t="n">
        <v>4754.05</v>
      </c>
      <c r="K69" t="n">
        <v>5195.9</v>
      </c>
      <c r="L69" t="n">
        <v>6775.36</v>
      </c>
      <c r="M69" t="n">
        <v>5573.3</v>
      </c>
      <c r="N69" t="n">
        <v>4432.82</v>
      </c>
      <c r="O69" t="n">
        <v>16780.41</v>
      </c>
      <c r="P69" t="n">
        <v>5016.69</v>
      </c>
      <c r="Q69" t="n">
        <v>5939.15</v>
      </c>
      <c r="R69" t="n">
        <v>5075.16</v>
      </c>
      <c r="S69" t="n">
        <v>3448.42</v>
      </c>
      <c r="T69" t="n">
        <v>5198.54</v>
      </c>
      <c r="U69" t="n">
        <v>514.42</v>
      </c>
      <c r="V69" t="n">
        <v>3009.18</v>
      </c>
    </row>
    <row r="70">
      <c r="A70" s="5" t="inlineStr">
        <is>
          <t>Operative Ergebnis Marge in %</t>
        </is>
      </c>
      <c r="B70" s="5" t="inlineStr">
        <is>
          <t>EBIT Marge in %</t>
        </is>
      </c>
      <c r="C70" t="n">
        <v>8306.389999999999</v>
      </c>
      <c r="D70" t="n">
        <v>7198</v>
      </c>
      <c r="E70" t="n">
        <v>9569.450000000001</v>
      </c>
      <c r="F70" t="n">
        <v>8217.6</v>
      </c>
      <c r="G70" t="n">
        <v>6066.43</v>
      </c>
      <c r="H70" t="n">
        <v>6103.86</v>
      </c>
      <c r="I70" t="n">
        <v>5859.03</v>
      </c>
      <c r="J70" t="n">
        <v>7810.63</v>
      </c>
      <c r="K70" t="n">
        <v>8485.700000000001</v>
      </c>
      <c r="L70" t="n">
        <v>9050.719999999999</v>
      </c>
      <c r="M70" t="n">
        <v>10282.56</v>
      </c>
      <c r="N70" t="n">
        <v>7383.52</v>
      </c>
      <c r="O70" t="n">
        <v>6206.34</v>
      </c>
      <c r="P70" t="n">
        <v>6948.46</v>
      </c>
      <c r="Q70" t="n">
        <v>6920.89</v>
      </c>
      <c r="R70" t="n">
        <v>6289.56</v>
      </c>
      <c r="S70" t="n">
        <v>6592.68</v>
      </c>
      <c r="T70" t="n">
        <v>6442.46</v>
      </c>
      <c r="U70" t="n">
        <v>6270.46</v>
      </c>
      <c r="V70" t="n">
        <v>6469.12</v>
      </c>
    </row>
    <row r="71">
      <c r="A71" s="5" t="inlineStr">
        <is>
          <t>Vermögensumsschlag in %</t>
        </is>
      </c>
      <c r="B71" s="5" t="inlineStr">
        <is>
          <t>Asset Turnover in %</t>
        </is>
      </c>
      <c r="C71" t="n">
        <v>0.09</v>
      </c>
      <c r="D71" t="n">
        <v>0.09</v>
      </c>
      <c r="E71" t="n">
        <v>0.09</v>
      </c>
      <c r="F71" t="n">
        <v>0.08</v>
      </c>
      <c r="G71" t="n">
        <v>0.11</v>
      </c>
      <c r="H71" t="n">
        <v>0.11</v>
      </c>
      <c r="I71" t="n">
        <v>0.12</v>
      </c>
      <c r="J71" t="n">
        <v>0.12</v>
      </c>
      <c r="K71" t="n">
        <v>0.11</v>
      </c>
      <c r="L71" t="n">
        <v>0.1</v>
      </c>
      <c r="M71" t="n">
        <v>0.09</v>
      </c>
      <c r="N71" t="n">
        <v>0.11</v>
      </c>
      <c r="O71" t="n">
        <v>0.09</v>
      </c>
      <c r="P71" t="n">
        <v>0.16</v>
      </c>
      <c r="Q71" t="n">
        <v>0.15</v>
      </c>
      <c r="R71" t="n">
        <v>0.17</v>
      </c>
      <c r="S71" t="n">
        <v>0.17</v>
      </c>
      <c r="T71" t="n">
        <v>0.16</v>
      </c>
      <c r="U71" t="n">
        <v>0.15</v>
      </c>
      <c r="V71" t="n">
        <v>0.14</v>
      </c>
    </row>
    <row r="72">
      <c r="A72" s="5" t="inlineStr">
        <is>
          <t>Langfristige Vermögensquote in %</t>
        </is>
      </c>
      <c r="B72" s="5" t="inlineStr">
        <is>
          <t>Non-Current Assets Ratio in %</t>
        </is>
      </c>
      <c r="C72" t="n">
        <v>77.69</v>
      </c>
      <c r="D72" t="n">
        <v>76.61</v>
      </c>
      <c r="E72" t="n">
        <v>78.22</v>
      </c>
      <c r="F72" t="n">
        <v>56.51</v>
      </c>
      <c r="G72" t="n">
        <v>75.55</v>
      </c>
      <c r="H72" t="n">
        <v>76.54000000000001</v>
      </c>
      <c r="I72" t="n">
        <v>74.62</v>
      </c>
      <c r="J72" t="n">
        <v>76.56</v>
      </c>
      <c r="K72" t="n">
        <v>78.5</v>
      </c>
      <c r="L72" t="n">
        <v>79.02</v>
      </c>
      <c r="M72" t="n">
        <v>83.59999999999999</v>
      </c>
      <c r="N72" t="n">
        <v>81.81999999999999</v>
      </c>
      <c r="O72" t="n">
        <v>84.06999999999999</v>
      </c>
      <c r="P72" t="n">
        <v>63.49</v>
      </c>
      <c r="Q72" t="n">
        <v>63.42</v>
      </c>
      <c r="R72" t="n">
        <v>62.79</v>
      </c>
      <c r="S72" t="n">
        <v>69.78</v>
      </c>
      <c r="T72" t="n">
        <v>61.92</v>
      </c>
      <c r="U72" t="n">
        <v>75.89</v>
      </c>
      <c r="V72" t="n">
        <v>75.04000000000001</v>
      </c>
    </row>
    <row r="73">
      <c r="A73" s="5" t="inlineStr">
        <is>
          <t>Gesamtkapitalrentabilität</t>
        </is>
      </c>
      <c r="B73" s="5" t="inlineStr">
        <is>
          <t>ROA Return on Assets in %</t>
        </is>
      </c>
      <c r="C73" t="n">
        <v>4.25</v>
      </c>
      <c r="D73" t="n">
        <v>5.32</v>
      </c>
      <c r="E73" t="n">
        <v>5.54</v>
      </c>
      <c r="F73" t="n">
        <v>3.91</v>
      </c>
      <c r="G73" t="n">
        <v>3.92</v>
      </c>
      <c r="H73" t="n">
        <v>3.52</v>
      </c>
      <c r="I73" t="n">
        <v>4.6</v>
      </c>
      <c r="J73" t="n">
        <v>5.66</v>
      </c>
      <c r="K73" t="n">
        <v>5.88</v>
      </c>
      <c r="L73" t="n">
        <v>6.66</v>
      </c>
      <c r="M73" t="n">
        <v>5.06</v>
      </c>
      <c r="N73" t="n">
        <v>4.89</v>
      </c>
      <c r="O73" t="n">
        <v>15.16</v>
      </c>
      <c r="P73" t="n">
        <v>8.029999999999999</v>
      </c>
      <c r="Q73" t="n">
        <v>8.75</v>
      </c>
      <c r="R73" t="n">
        <v>8.4</v>
      </c>
      <c r="S73" t="n">
        <v>5.87</v>
      </c>
      <c r="T73" t="n">
        <v>8.279999999999999</v>
      </c>
      <c r="U73" t="n">
        <v>0.77</v>
      </c>
      <c r="V73" t="n">
        <v>4.18</v>
      </c>
    </row>
    <row r="74">
      <c r="A74" s="5" t="inlineStr">
        <is>
          <t>Ertrag des eingesetzten Kapitals</t>
        </is>
      </c>
      <c r="B74" s="5" t="inlineStr">
        <is>
          <t>ROCE Return on Cap. Empl. in %</t>
        </is>
      </c>
      <c r="C74" t="n">
        <v>9.49</v>
      </c>
      <c r="D74" t="n">
        <v>8.01</v>
      </c>
      <c r="E74" t="n">
        <v>11.03</v>
      </c>
      <c r="F74" t="n">
        <v>8.380000000000001</v>
      </c>
      <c r="G74" t="n">
        <v>9.4</v>
      </c>
      <c r="H74" t="n">
        <v>10.18</v>
      </c>
      <c r="I74" t="n">
        <v>10.47</v>
      </c>
      <c r="J74" t="n">
        <v>13.09</v>
      </c>
      <c r="K74" t="n">
        <v>12.71</v>
      </c>
      <c r="L74" t="n">
        <v>11.95</v>
      </c>
      <c r="M74" t="n">
        <v>11.95</v>
      </c>
      <c r="N74" t="n">
        <v>9.960000000000001</v>
      </c>
      <c r="O74" t="n">
        <v>7.45</v>
      </c>
      <c r="P74" t="n">
        <v>14.86</v>
      </c>
      <c r="Q74" t="n">
        <v>14.02</v>
      </c>
      <c r="R74" t="n">
        <v>14.9</v>
      </c>
      <c r="S74" t="n">
        <v>15.54</v>
      </c>
      <c r="T74" t="n">
        <v>14.9</v>
      </c>
      <c r="U74" t="n">
        <v>12.35</v>
      </c>
      <c r="V74" t="n">
        <v>12.02</v>
      </c>
    </row>
    <row r="75">
      <c r="A75" s="5" t="inlineStr">
        <is>
          <t>Eigenkapital zu Anlagevermögen</t>
        </is>
      </c>
      <c r="B75" s="5" t="inlineStr">
        <is>
          <t>Equity to Fixed Assets in %</t>
        </is>
      </c>
      <c r="C75" t="n">
        <v>48.92</v>
      </c>
      <c r="D75" t="n">
        <v>48.29</v>
      </c>
      <c r="E75" t="n">
        <v>41.88</v>
      </c>
      <c r="F75" t="n">
        <v>52.78</v>
      </c>
      <c r="G75" t="n">
        <v>51.01</v>
      </c>
      <c r="H75" t="n">
        <v>48.13</v>
      </c>
      <c r="I75" t="n">
        <v>46.34</v>
      </c>
      <c r="J75" t="n">
        <v>53.91</v>
      </c>
      <c r="K75" t="n">
        <v>54.23</v>
      </c>
      <c r="L75" t="n">
        <v>53.77</v>
      </c>
      <c r="M75" t="n">
        <v>59</v>
      </c>
      <c r="N75" t="n">
        <v>39.32</v>
      </c>
      <c r="O75" t="n">
        <v>38.9</v>
      </c>
      <c r="P75" t="n">
        <v>54.41</v>
      </c>
      <c r="Q75" t="n">
        <v>49.78</v>
      </c>
      <c r="R75" t="n">
        <v>53.04</v>
      </c>
      <c r="S75" t="n">
        <v>48.33</v>
      </c>
      <c r="T75" t="n">
        <v>53.04</v>
      </c>
      <c r="U75" t="n">
        <v>45.84</v>
      </c>
      <c r="V75" t="n">
        <v>55.6</v>
      </c>
    </row>
    <row r="76">
      <c r="A76" s="5" t="inlineStr">
        <is>
          <t>Liquidität Dritten Grades</t>
        </is>
      </c>
      <c r="B76" s="5" t="inlineStr">
        <is>
          <t>Current Ratio in %</t>
        </is>
      </c>
      <c r="C76" t="n">
        <v>89.91</v>
      </c>
      <c r="D76" t="n">
        <v>103.7</v>
      </c>
      <c r="E76" t="n">
        <v>92.59999999999999</v>
      </c>
      <c r="F76" t="n">
        <v>211.19</v>
      </c>
      <c r="G76" t="n">
        <v>86.92</v>
      </c>
      <c r="H76" t="n">
        <v>70.09999999999999</v>
      </c>
      <c r="I76" t="n">
        <v>74.01000000000001</v>
      </c>
      <c r="J76" t="n">
        <v>80.94</v>
      </c>
      <c r="K76" t="n">
        <v>87.79000000000001</v>
      </c>
      <c r="L76" t="n">
        <v>81.84</v>
      </c>
      <c r="M76" t="n">
        <v>75.26000000000001</v>
      </c>
      <c r="N76" t="n">
        <v>99.69</v>
      </c>
      <c r="O76" t="n">
        <v>64.48999999999999</v>
      </c>
      <c r="P76" t="n">
        <v>144.87</v>
      </c>
      <c r="Q76" t="n">
        <v>134.17</v>
      </c>
      <c r="R76" t="n">
        <v>123.48</v>
      </c>
      <c r="S76" t="n">
        <v>108.45</v>
      </c>
      <c r="T76" t="n">
        <v>122.44</v>
      </c>
      <c r="U76" t="n">
        <v>101.35</v>
      </c>
      <c r="V76" t="n">
        <v>99.19</v>
      </c>
    </row>
    <row r="77">
      <c r="A77" s="5" t="inlineStr">
        <is>
          <t>Operativer Cashflow</t>
        </is>
      </c>
      <c r="B77" s="5" t="inlineStr">
        <is>
          <t>Operating Cashflow in M</t>
        </is>
      </c>
      <c r="C77" t="n">
        <v>9032.270399999999</v>
      </c>
      <c r="D77" t="n">
        <v>8285.056</v>
      </c>
      <c r="E77" t="n">
        <v>9454.379999999999</v>
      </c>
      <c r="F77" t="n">
        <v>8643.889800000001</v>
      </c>
      <c r="G77" t="n">
        <v>9948.269100000001</v>
      </c>
      <c r="H77" t="n">
        <v>8959.1944</v>
      </c>
      <c r="I77" t="n">
        <v>7635.188399999999</v>
      </c>
      <c r="J77" t="n">
        <v>6146.8988</v>
      </c>
      <c r="K77" t="n">
        <v>6727.168</v>
      </c>
      <c r="L77" t="n">
        <v>7209.891</v>
      </c>
      <c r="M77" t="n">
        <v>8018.1836</v>
      </c>
      <c r="N77" t="n">
        <v>6499.57</v>
      </c>
      <c r="O77" t="n">
        <v>10020.112</v>
      </c>
      <c r="P77" t="n">
        <v>7206.058</v>
      </c>
      <c r="Q77" t="n">
        <v>6668.407999999999</v>
      </c>
      <c r="R77" t="n">
        <v>5951.820000000001</v>
      </c>
      <c r="S77" t="n">
        <v>5698.176</v>
      </c>
      <c r="T77" t="n">
        <v>5892.916000000001</v>
      </c>
      <c r="U77" t="n">
        <v>4861.679999999999</v>
      </c>
      <c r="V77" t="n">
        <v>10043.376</v>
      </c>
    </row>
    <row r="78">
      <c r="A78" s="5" t="inlineStr">
        <is>
          <t>Aktienrückkauf</t>
        </is>
      </c>
      <c r="B78" s="5" t="inlineStr">
        <is>
          <t>Share Buyback in M</t>
        </is>
      </c>
      <c r="C78" t="n">
        <v>-1.600000000000023</v>
      </c>
      <c r="D78" t="n">
        <v>-14.87</v>
      </c>
      <c r="E78" t="n">
        <v>-15.41999999999996</v>
      </c>
      <c r="F78" t="n">
        <v>-1.75</v>
      </c>
      <c r="G78" t="n">
        <v>-15.14999999999998</v>
      </c>
      <c r="H78" t="n">
        <v>-13.66000000000008</v>
      </c>
      <c r="I78" t="n">
        <v>6.910000000000082</v>
      </c>
      <c r="J78" t="n">
        <v>7.309999999999945</v>
      </c>
      <c r="K78" t="n">
        <v>15.59000000000003</v>
      </c>
      <c r="L78" t="n">
        <v>-2.75</v>
      </c>
      <c r="M78" t="n">
        <v>-99.68000000000006</v>
      </c>
      <c r="N78" t="n">
        <v>-1</v>
      </c>
      <c r="O78" t="n">
        <v>9</v>
      </c>
      <c r="P78" t="n">
        <v>6.600000000000023</v>
      </c>
      <c r="Q78" t="n">
        <v>7.800000000000068</v>
      </c>
      <c r="R78" t="n">
        <v>3.399999999999977</v>
      </c>
      <c r="S78" t="n">
        <v>9.600000000000023</v>
      </c>
      <c r="T78" t="n">
        <v>14.79999999999995</v>
      </c>
      <c r="U78" t="n">
        <v>32.39999999999998</v>
      </c>
      <c r="V78" t="n">
        <v>-3.199999999999932</v>
      </c>
    </row>
    <row r="79">
      <c r="A79" s="5" t="inlineStr">
        <is>
          <t>Umsatzwachstum 1J in %</t>
        </is>
      </c>
      <c r="B79" s="5" t="inlineStr">
        <is>
          <t>Revenue Growth 1Y in %</t>
        </is>
      </c>
      <c r="C79" t="n">
        <v>2.34</v>
      </c>
      <c r="D79" t="n">
        <v>-2.41</v>
      </c>
      <c r="E79" t="n">
        <v>9.699999999999999</v>
      </c>
      <c r="F79" t="n">
        <v>-2.36</v>
      </c>
      <c r="G79" t="n">
        <v>3.38</v>
      </c>
      <c r="H79" t="n">
        <v>-2.97</v>
      </c>
      <c r="I79" t="n">
        <v>3.27</v>
      </c>
      <c r="J79" t="n">
        <v>9.359999999999999</v>
      </c>
      <c r="K79" t="n">
        <v>16.52</v>
      </c>
      <c r="L79" t="n">
        <v>13.02</v>
      </c>
      <c r="M79" t="n">
        <v>-17.56</v>
      </c>
      <c r="N79" t="n">
        <v>18.91</v>
      </c>
      <c r="O79" t="n">
        <v>-7.64</v>
      </c>
      <c r="P79" t="n">
        <v>9.41</v>
      </c>
      <c r="Q79" t="n">
        <v>-2.49</v>
      </c>
      <c r="R79" t="n">
        <v>3.9</v>
      </c>
      <c r="S79" t="n">
        <v>-1.42</v>
      </c>
      <c r="T79" t="n">
        <v>-3.82</v>
      </c>
      <c r="U79" t="n">
        <v>7.1</v>
      </c>
      <c r="V79" t="inlineStr">
        <is>
          <t>-</t>
        </is>
      </c>
    </row>
    <row r="80">
      <c r="A80" s="5" t="inlineStr">
        <is>
          <t>Umsatzwachstum 3J in %</t>
        </is>
      </c>
      <c r="B80" s="5" t="inlineStr">
        <is>
          <t>Revenue Growth 3Y in %</t>
        </is>
      </c>
      <c r="C80" t="n">
        <v>3.21</v>
      </c>
      <c r="D80" t="n">
        <v>1.64</v>
      </c>
      <c r="E80" t="n">
        <v>3.57</v>
      </c>
      <c r="F80" t="n">
        <v>-0.65</v>
      </c>
      <c r="G80" t="n">
        <v>1.23</v>
      </c>
      <c r="H80" t="n">
        <v>3.22</v>
      </c>
      <c r="I80" t="n">
        <v>9.720000000000001</v>
      </c>
      <c r="J80" t="n">
        <v>12.97</v>
      </c>
      <c r="K80" t="n">
        <v>3.99</v>
      </c>
      <c r="L80" t="n">
        <v>4.79</v>
      </c>
      <c r="M80" t="n">
        <v>-2.1</v>
      </c>
      <c r="N80" t="n">
        <v>6.89</v>
      </c>
      <c r="O80" t="n">
        <v>-0.24</v>
      </c>
      <c r="P80" t="n">
        <v>3.61</v>
      </c>
      <c r="Q80" t="inlineStr">
        <is>
          <t>-</t>
        </is>
      </c>
      <c r="R80" t="n">
        <v>-0.45</v>
      </c>
      <c r="S80" t="n">
        <v>0.62</v>
      </c>
      <c r="T80" t="inlineStr">
        <is>
          <t>-</t>
        </is>
      </c>
      <c r="U80" t="inlineStr">
        <is>
          <t>-</t>
        </is>
      </c>
      <c r="V80" t="inlineStr">
        <is>
          <t>-</t>
        </is>
      </c>
    </row>
    <row r="81">
      <c r="A81" s="5" t="inlineStr">
        <is>
          <t>Umsatzwachstum 5J in %</t>
        </is>
      </c>
      <c r="B81" s="5" t="inlineStr">
        <is>
          <t>Revenue Growth 5Y in %</t>
        </is>
      </c>
      <c r="C81" t="n">
        <v>2.13</v>
      </c>
      <c r="D81" t="n">
        <v>1.07</v>
      </c>
      <c r="E81" t="n">
        <v>2.2</v>
      </c>
      <c r="F81" t="n">
        <v>2.14</v>
      </c>
      <c r="G81" t="n">
        <v>5.91</v>
      </c>
      <c r="H81" t="n">
        <v>7.84</v>
      </c>
      <c r="I81" t="n">
        <v>4.92</v>
      </c>
      <c r="J81" t="n">
        <v>8.050000000000001</v>
      </c>
      <c r="K81" t="n">
        <v>4.65</v>
      </c>
      <c r="L81" t="n">
        <v>3.23</v>
      </c>
      <c r="M81" t="n">
        <v>0.13</v>
      </c>
      <c r="N81" t="n">
        <v>4.42</v>
      </c>
      <c r="O81" t="n">
        <v>0.35</v>
      </c>
      <c r="P81" t="n">
        <v>1.12</v>
      </c>
      <c r="Q81" t="n">
        <v>0.65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4.98</v>
      </c>
      <c r="D82" t="n">
        <v>2.99</v>
      </c>
      <c r="E82" t="n">
        <v>5.13</v>
      </c>
      <c r="F82" t="n">
        <v>3.39</v>
      </c>
      <c r="G82" t="n">
        <v>4.57</v>
      </c>
      <c r="H82" t="n">
        <v>3.98</v>
      </c>
      <c r="I82" t="n">
        <v>4.67</v>
      </c>
      <c r="J82" t="n">
        <v>4.2</v>
      </c>
      <c r="K82" t="n">
        <v>2.88</v>
      </c>
      <c r="L82" t="n">
        <v>1.94</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-17.88</v>
      </c>
      <c r="D83" t="n">
        <v>-4.24</v>
      </c>
      <c r="E83" t="n">
        <v>42.62</v>
      </c>
      <c r="F83" t="n">
        <v>34.17</v>
      </c>
      <c r="G83" t="n">
        <v>14.57</v>
      </c>
      <c r="H83" t="n">
        <v>-21.31</v>
      </c>
      <c r="I83" t="n">
        <v>-14.95</v>
      </c>
      <c r="J83" t="n">
        <v>0.06</v>
      </c>
      <c r="K83" t="n">
        <v>-10.64</v>
      </c>
      <c r="L83" t="n">
        <v>37.4</v>
      </c>
      <c r="M83" t="n">
        <v>3.66</v>
      </c>
      <c r="N83" t="n">
        <v>-68.59</v>
      </c>
      <c r="O83" t="n">
        <v>208.94</v>
      </c>
      <c r="P83" t="n">
        <v>-7.58</v>
      </c>
      <c r="Q83" t="n">
        <v>14.11</v>
      </c>
      <c r="R83" t="n">
        <v>52.92</v>
      </c>
      <c r="S83" t="n">
        <v>-34.61</v>
      </c>
      <c r="T83" t="n">
        <v>871.97</v>
      </c>
      <c r="U83" t="n">
        <v>-81.69</v>
      </c>
      <c r="V83" t="inlineStr">
        <is>
          <t>-</t>
        </is>
      </c>
    </row>
    <row r="84">
      <c r="A84" s="5" t="inlineStr">
        <is>
          <t>Gewinnwachstum 3J in %</t>
        </is>
      </c>
      <c r="B84" s="5" t="inlineStr">
        <is>
          <t>Earnings Growth 3Y in %</t>
        </is>
      </c>
      <c r="C84" t="n">
        <v>6.83</v>
      </c>
      <c r="D84" t="n">
        <v>24.18</v>
      </c>
      <c r="E84" t="n">
        <v>30.45</v>
      </c>
      <c r="F84" t="n">
        <v>9.140000000000001</v>
      </c>
      <c r="G84" t="n">
        <v>-7.23</v>
      </c>
      <c r="H84" t="n">
        <v>-12.07</v>
      </c>
      <c r="I84" t="n">
        <v>-8.51</v>
      </c>
      <c r="J84" t="n">
        <v>8.94</v>
      </c>
      <c r="K84" t="n">
        <v>10.14</v>
      </c>
      <c r="L84" t="n">
        <v>-9.18</v>
      </c>
      <c r="M84" t="n">
        <v>48</v>
      </c>
      <c r="N84" t="n">
        <v>44.26</v>
      </c>
      <c r="O84" t="n">
        <v>71.81999999999999</v>
      </c>
      <c r="P84" t="n">
        <v>19.82</v>
      </c>
      <c r="Q84" t="n">
        <v>10.81</v>
      </c>
      <c r="R84" t="n">
        <v>296.76</v>
      </c>
      <c r="S84" t="n">
        <v>251.89</v>
      </c>
      <c r="T84" t="inlineStr">
        <is>
          <t>-</t>
        </is>
      </c>
      <c r="U84" t="inlineStr">
        <is>
          <t>-</t>
        </is>
      </c>
      <c r="V84" t="inlineStr">
        <is>
          <t>-</t>
        </is>
      </c>
    </row>
    <row r="85">
      <c r="A85" s="5" t="inlineStr">
        <is>
          <t>Gewinnwachstum 5J in %</t>
        </is>
      </c>
      <c r="B85" s="5" t="inlineStr">
        <is>
          <t>Earnings Growth 5Y in %</t>
        </is>
      </c>
      <c r="C85" t="n">
        <v>13.85</v>
      </c>
      <c r="D85" t="n">
        <v>13.16</v>
      </c>
      <c r="E85" t="n">
        <v>11.02</v>
      </c>
      <c r="F85" t="n">
        <v>2.51</v>
      </c>
      <c r="G85" t="n">
        <v>-6.45</v>
      </c>
      <c r="H85" t="n">
        <v>-1.89</v>
      </c>
      <c r="I85" t="n">
        <v>3.11</v>
      </c>
      <c r="J85" t="n">
        <v>-7.62</v>
      </c>
      <c r="K85" t="n">
        <v>34.15</v>
      </c>
      <c r="L85" t="n">
        <v>34.77</v>
      </c>
      <c r="M85" t="n">
        <v>30.11</v>
      </c>
      <c r="N85" t="n">
        <v>39.96</v>
      </c>
      <c r="O85" t="n">
        <v>46.76</v>
      </c>
      <c r="P85" t="n">
        <v>179.36</v>
      </c>
      <c r="Q85" t="n">
        <v>164.54</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5.98</v>
      </c>
      <c r="D86" t="n">
        <v>8.130000000000001</v>
      </c>
      <c r="E86" t="n">
        <v>1.7</v>
      </c>
      <c r="F86" t="n">
        <v>18.33</v>
      </c>
      <c r="G86" t="n">
        <v>14.16</v>
      </c>
      <c r="H86" t="n">
        <v>14.11</v>
      </c>
      <c r="I86" t="n">
        <v>21.53</v>
      </c>
      <c r="J86" t="n">
        <v>19.57</v>
      </c>
      <c r="K86" t="n">
        <v>106.76</v>
      </c>
      <c r="L86" t="n">
        <v>99.65000000000001</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1.81</v>
      </c>
      <c r="D87" t="n">
        <v>1.28</v>
      </c>
      <c r="E87" t="n">
        <v>1.62</v>
      </c>
      <c r="F87" t="n">
        <v>8.609999999999999</v>
      </c>
      <c r="G87" t="n">
        <v>-4.6</v>
      </c>
      <c r="H87" t="n">
        <v>-15.34</v>
      </c>
      <c r="I87" t="n">
        <v>6.95</v>
      </c>
      <c r="J87" t="n">
        <v>-2.35</v>
      </c>
      <c r="K87" t="n">
        <v>0.51</v>
      </c>
      <c r="L87" t="n">
        <v>0.45</v>
      </c>
      <c r="M87" t="n">
        <v>0.55</v>
      </c>
      <c r="N87" t="n">
        <v>0.39</v>
      </c>
      <c r="O87" t="n">
        <v>0.15</v>
      </c>
      <c r="P87" t="n">
        <v>0.11</v>
      </c>
      <c r="Q87" t="n">
        <v>0.09</v>
      </c>
      <c r="R87" t="inlineStr">
        <is>
          <t>-</t>
        </is>
      </c>
      <c r="S87" t="inlineStr">
        <is>
          <t>-</t>
        </is>
      </c>
      <c r="T87" t="inlineStr">
        <is>
          <t>-</t>
        </is>
      </c>
      <c r="U87" t="inlineStr">
        <is>
          <t>-</t>
        </is>
      </c>
      <c r="V87" t="inlineStr">
        <is>
          <t>-</t>
        </is>
      </c>
    </row>
    <row r="88">
      <c r="A88" s="5" t="inlineStr">
        <is>
          <t>EBIT-Wachstum 1J in %</t>
        </is>
      </c>
      <c r="B88" s="5" t="inlineStr">
        <is>
          <t>EBIT Growth 1Y in %</t>
        </is>
      </c>
      <c r="C88" t="n">
        <v>18.1</v>
      </c>
      <c r="D88" t="n">
        <v>-26.59</v>
      </c>
      <c r="E88" t="n">
        <v>27.75</v>
      </c>
      <c r="F88" t="n">
        <v>32.26</v>
      </c>
      <c r="G88" t="n">
        <v>2.74</v>
      </c>
      <c r="H88" t="n">
        <v>1.08</v>
      </c>
      <c r="I88" t="n">
        <v>-22.53</v>
      </c>
      <c r="J88" t="n">
        <v>0.66</v>
      </c>
      <c r="K88" t="n">
        <v>9.25</v>
      </c>
      <c r="L88" t="n">
        <v>-0.52</v>
      </c>
      <c r="M88" t="n">
        <v>14.81</v>
      </c>
      <c r="N88" t="n">
        <v>41.46</v>
      </c>
      <c r="O88" t="n">
        <v>-17.5</v>
      </c>
      <c r="P88" t="n">
        <v>9.85</v>
      </c>
      <c r="Q88" t="n">
        <v>7.3</v>
      </c>
      <c r="R88" t="n">
        <v>-0.87</v>
      </c>
      <c r="S88" t="n">
        <v>0.88</v>
      </c>
      <c r="T88" t="n">
        <v>-1.18</v>
      </c>
      <c r="U88" t="n">
        <v>3.81</v>
      </c>
      <c r="V88" t="inlineStr">
        <is>
          <t>-</t>
        </is>
      </c>
    </row>
    <row r="89">
      <c r="A89" s="5" t="inlineStr">
        <is>
          <t>EBIT-Wachstum 3J in %</t>
        </is>
      </c>
      <c r="B89" s="5" t="inlineStr">
        <is>
          <t>EBIT Growth 3Y in %</t>
        </is>
      </c>
      <c r="C89" t="n">
        <v>6.42</v>
      </c>
      <c r="D89" t="n">
        <v>11.14</v>
      </c>
      <c r="E89" t="n">
        <v>20.92</v>
      </c>
      <c r="F89" t="n">
        <v>12.03</v>
      </c>
      <c r="G89" t="n">
        <v>-6.24</v>
      </c>
      <c r="H89" t="n">
        <v>-6.93</v>
      </c>
      <c r="I89" t="n">
        <v>-4.21</v>
      </c>
      <c r="J89" t="n">
        <v>3.13</v>
      </c>
      <c r="K89" t="n">
        <v>7.85</v>
      </c>
      <c r="L89" t="n">
        <v>18.58</v>
      </c>
      <c r="M89" t="n">
        <v>12.92</v>
      </c>
      <c r="N89" t="n">
        <v>11.27</v>
      </c>
      <c r="O89" t="n">
        <v>-0.12</v>
      </c>
      <c r="P89" t="n">
        <v>5.43</v>
      </c>
      <c r="Q89" t="n">
        <v>2.44</v>
      </c>
      <c r="R89" t="n">
        <v>-0.39</v>
      </c>
      <c r="S89" t="n">
        <v>1.17</v>
      </c>
      <c r="T89" t="inlineStr">
        <is>
          <t>-</t>
        </is>
      </c>
      <c r="U89" t="inlineStr">
        <is>
          <t>-</t>
        </is>
      </c>
      <c r="V89" t="inlineStr">
        <is>
          <t>-</t>
        </is>
      </c>
    </row>
    <row r="90">
      <c r="A90" s="5" t="inlineStr">
        <is>
          <t>EBIT-Wachstum 5J in %</t>
        </is>
      </c>
      <c r="B90" s="5" t="inlineStr">
        <is>
          <t>EBIT Growth 5Y in %</t>
        </is>
      </c>
      <c r="C90" t="n">
        <v>10.85</v>
      </c>
      <c r="D90" t="n">
        <v>7.45</v>
      </c>
      <c r="E90" t="n">
        <v>8.26</v>
      </c>
      <c r="F90" t="n">
        <v>2.84</v>
      </c>
      <c r="G90" t="n">
        <v>-1.76</v>
      </c>
      <c r="H90" t="n">
        <v>-2.41</v>
      </c>
      <c r="I90" t="n">
        <v>0.33</v>
      </c>
      <c r="J90" t="n">
        <v>13.13</v>
      </c>
      <c r="K90" t="n">
        <v>9.5</v>
      </c>
      <c r="L90" t="n">
        <v>9.619999999999999</v>
      </c>
      <c r="M90" t="n">
        <v>11.18</v>
      </c>
      <c r="N90" t="n">
        <v>8.050000000000001</v>
      </c>
      <c r="O90" t="n">
        <v>-0.07000000000000001</v>
      </c>
      <c r="P90" t="n">
        <v>3.2</v>
      </c>
      <c r="Q90" t="n">
        <v>1.99</v>
      </c>
      <c r="R90" t="inlineStr">
        <is>
          <t>-</t>
        </is>
      </c>
      <c r="S90" t="inlineStr">
        <is>
          <t>-</t>
        </is>
      </c>
      <c r="T90" t="inlineStr">
        <is>
          <t>-</t>
        </is>
      </c>
      <c r="U90" t="inlineStr">
        <is>
          <t>-</t>
        </is>
      </c>
      <c r="V90" t="inlineStr">
        <is>
          <t>-</t>
        </is>
      </c>
    </row>
    <row r="91">
      <c r="A91" s="5" t="inlineStr">
        <is>
          <t>EBIT-Wachstum 10J in %</t>
        </is>
      </c>
      <c r="B91" s="5" t="inlineStr">
        <is>
          <t>EBIT Growth 10Y in %</t>
        </is>
      </c>
      <c r="C91" t="n">
        <v>4.22</v>
      </c>
      <c r="D91" t="n">
        <v>3.89</v>
      </c>
      <c r="E91" t="n">
        <v>10.7</v>
      </c>
      <c r="F91" t="n">
        <v>6.17</v>
      </c>
      <c r="G91" t="n">
        <v>3.93</v>
      </c>
      <c r="H91" t="n">
        <v>4.39</v>
      </c>
      <c r="I91" t="n">
        <v>4.19</v>
      </c>
      <c r="J91" t="n">
        <v>6.53</v>
      </c>
      <c r="K91" t="n">
        <v>6.35</v>
      </c>
      <c r="L91" t="n">
        <v>5.8</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8.75</v>
      </c>
      <c r="D92" t="n">
        <v>-14.38</v>
      </c>
      <c r="E92" t="n">
        <v>6.71</v>
      </c>
      <c r="F92" t="n">
        <v>-13.36</v>
      </c>
      <c r="G92" t="n">
        <v>8.31</v>
      </c>
      <c r="H92" t="n">
        <v>14.67</v>
      </c>
      <c r="I92" t="n">
        <v>25.68</v>
      </c>
      <c r="J92" t="n">
        <v>-7.5</v>
      </c>
      <c r="K92" t="n">
        <v>-4.27</v>
      </c>
      <c r="L92" t="n">
        <v>-10.48</v>
      </c>
      <c r="M92" t="n">
        <v>3.32</v>
      </c>
      <c r="N92" t="n">
        <v>-35.26</v>
      </c>
      <c r="O92" t="n">
        <v>41.49</v>
      </c>
      <c r="P92" t="n">
        <v>9.43</v>
      </c>
      <c r="Q92" t="n">
        <v>13.69</v>
      </c>
      <c r="R92" t="n">
        <v>5.11</v>
      </c>
      <c r="S92" t="n">
        <v>-1.58</v>
      </c>
      <c r="T92" t="n">
        <v>24.48</v>
      </c>
      <c r="U92" t="n">
        <v>-48.81</v>
      </c>
      <c r="V92" t="inlineStr">
        <is>
          <t>-</t>
        </is>
      </c>
    </row>
    <row r="93">
      <c r="A93" s="5" t="inlineStr">
        <is>
          <t>Op.Cashflow Wachstum 3J in %</t>
        </is>
      </c>
      <c r="B93" s="5" t="inlineStr">
        <is>
          <t>Op.Cashflow Wachstum 3Y in %</t>
        </is>
      </c>
      <c r="C93" t="n">
        <v>0.36</v>
      </c>
      <c r="D93" t="n">
        <v>-7.01</v>
      </c>
      <c r="E93" t="n">
        <v>0.55</v>
      </c>
      <c r="F93" t="n">
        <v>3.21</v>
      </c>
      <c r="G93" t="n">
        <v>16.22</v>
      </c>
      <c r="H93" t="n">
        <v>10.95</v>
      </c>
      <c r="I93" t="n">
        <v>4.64</v>
      </c>
      <c r="J93" t="n">
        <v>-7.42</v>
      </c>
      <c r="K93" t="n">
        <v>-3.81</v>
      </c>
      <c r="L93" t="n">
        <v>-14.14</v>
      </c>
      <c r="M93" t="n">
        <v>3.18</v>
      </c>
      <c r="N93" t="n">
        <v>5.22</v>
      </c>
      <c r="O93" t="n">
        <v>21.54</v>
      </c>
      <c r="P93" t="n">
        <v>9.41</v>
      </c>
      <c r="Q93" t="n">
        <v>5.74</v>
      </c>
      <c r="R93" t="n">
        <v>9.34</v>
      </c>
      <c r="S93" t="n">
        <v>-8.640000000000001</v>
      </c>
      <c r="T93" t="inlineStr">
        <is>
          <t>-</t>
        </is>
      </c>
      <c r="U93" t="inlineStr">
        <is>
          <t>-</t>
        </is>
      </c>
      <c r="V93" t="inlineStr">
        <is>
          <t>-</t>
        </is>
      </c>
    </row>
    <row r="94">
      <c r="A94" s="5" t="inlineStr">
        <is>
          <t>Op.Cashflow Wachstum 5J in %</t>
        </is>
      </c>
      <c r="B94" s="5" t="inlineStr">
        <is>
          <t>Op.Cashflow Wachstum 5Y in %</t>
        </is>
      </c>
      <c r="C94" t="n">
        <v>-0.79</v>
      </c>
      <c r="D94" t="n">
        <v>0.39</v>
      </c>
      <c r="E94" t="n">
        <v>8.4</v>
      </c>
      <c r="F94" t="n">
        <v>5.56</v>
      </c>
      <c r="G94" t="n">
        <v>7.38</v>
      </c>
      <c r="H94" t="n">
        <v>3.62</v>
      </c>
      <c r="I94" t="n">
        <v>1.35</v>
      </c>
      <c r="J94" t="n">
        <v>-10.84</v>
      </c>
      <c r="K94" t="n">
        <v>-1.04</v>
      </c>
      <c r="L94" t="n">
        <v>1.7</v>
      </c>
      <c r="M94" t="n">
        <v>6.53</v>
      </c>
      <c r="N94" t="n">
        <v>6.89</v>
      </c>
      <c r="O94" t="n">
        <v>13.63</v>
      </c>
      <c r="P94" t="n">
        <v>10.23</v>
      </c>
      <c r="Q94" t="n">
        <v>-1.42</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1.41</v>
      </c>
      <c r="D95" t="n">
        <v>0.87</v>
      </c>
      <c r="E95" t="n">
        <v>-1.22</v>
      </c>
      <c r="F95" t="n">
        <v>2.26</v>
      </c>
      <c r="G95" t="n">
        <v>4.54</v>
      </c>
      <c r="H95" t="n">
        <v>5.08</v>
      </c>
      <c r="I95" t="n">
        <v>4.12</v>
      </c>
      <c r="J95" t="n">
        <v>1.4</v>
      </c>
      <c r="K95" t="n">
        <v>4.59</v>
      </c>
      <c r="L95" t="n">
        <v>0.14</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-1135</v>
      </c>
      <c r="D96" t="n">
        <v>369</v>
      </c>
      <c r="E96" t="n">
        <v>-770</v>
      </c>
      <c r="F96" t="n">
        <v>10063</v>
      </c>
      <c r="G96" t="n">
        <v>-1204</v>
      </c>
      <c r="H96" t="n">
        <v>-3177</v>
      </c>
      <c r="I96" t="n">
        <v>-2757</v>
      </c>
      <c r="J96" t="n">
        <v>-1630</v>
      </c>
      <c r="K96" t="n">
        <v>-850</v>
      </c>
      <c r="L96" t="n">
        <v>-1308</v>
      </c>
      <c r="M96" t="n">
        <v>-1449</v>
      </c>
      <c r="N96" t="n">
        <v>-15</v>
      </c>
      <c r="O96" t="n">
        <v>-2419</v>
      </c>
      <c r="P96" t="n">
        <v>1906</v>
      </c>
      <c r="Q96" t="n">
        <v>1558</v>
      </c>
      <c r="R96" t="n">
        <v>1081</v>
      </c>
      <c r="S96" t="n">
        <v>337</v>
      </c>
      <c r="T96" t="n">
        <v>1081</v>
      </c>
      <c r="U96" t="n">
        <v>55</v>
      </c>
      <c r="V96" t="n">
        <v>-35</v>
      </c>
      <c r="W96"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N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s>
  <sheetData>
    <row r="1">
      <c r="A1" s="1" t="inlineStr">
        <is>
          <t xml:space="preserve">DASSAULT SYST%C3%A8MES </t>
        </is>
      </c>
      <c r="B1" s="2" t="inlineStr">
        <is>
          <t>WKN: 901295  ISIN: FR0000130650  US-Symbol:DASTF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+33-1-6162-6162</t>
        </is>
      </c>
      <c r="G4" t="inlineStr">
        <is>
          <t>06.02.2020</t>
        </is>
      </c>
      <c r="H4" t="inlineStr">
        <is>
          <t>Preliminary Results</t>
        </is>
      </c>
      <c r="J4" t="inlineStr">
        <is>
          <t>Groupe Industriel Marcel Dassault</t>
        </is>
      </c>
      <c r="L4" t="inlineStr">
        <is>
          <t>40,50%</t>
        </is>
      </c>
    </row>
    <row r="5">
      <c r="A5" s="5" t="inlineStr">
        <is>
          <t>Ticker</t>
        </is>
      </c>
      <c r="B5" t="inlineStr">
        <is>
          <t>DSY1</t>
        </is>
      </c>
      <c r="C5" s="5" t="inlineStr">
        <is>
          <t>Fax</t>
        </is>
      </c>
      <c r="D5" s="5" t="inlineStr"/>
      <c r="E5" t="inlineStr">
        <is>
          <t>+33-1-7073-4363</t>
        </is>
      </c>
      <c r="G5" t="inlineStr">
        <is>
          <t>20.03.2020</t>
        </is>
      </c>
      <c r="H5" t="inlineStr">
        <is>
          <t>Publication Of Annual Report</t>
        </is>
      </c>
      <c r="J5" t="inlineStr">
        <is>
          <t>Charles Edelstenne</t>
        </is>
      </c>
      <c r="L5" t="inlineStr">
        <is>
          <t>5,99%</t>
        </is>
      </c>
    </row>
    <row r="6">
      <c r="A6" s="5" t="inlineStr">
        <is>
          <t>Gelistet Seit / Listed Since</t>
        </is>
      </c>
      <c r="B6" t="inlineStr">
        <is>
          <t>-</t>
        </is>
      </c>
      <c r="C6" s="5" t="inlineStr">
        <is>
          <t>Internet</t>
        </is>
      </c>
      <c r="D6" s="5" t="inlineStr"/>
      <c r="E6" t="inlineStr">
        <is>
          <t>http://www.3ds.com/</t>
        </is>
      </c>
      <c r="G6" t="inlineStr">
        <is>
          <t>23.04.2020</t>
        </is>
      </c>
      <c r="H6" t="inlineStr">
        <is>
          <t>Result Q1</t>
        </is>
      </c>
      <c r="J6" t="inlineStr">
        <is>
          <t>Bernard Charles</t>
        </is>
      </c>
      <c r="L6" t="inlineStr">
        <is>
          <t>1,51%</t>
        </is>
      </c>
    </row>
    <row r="7">
      <c r="A7" s="5" t="inlineStr">
        <is>
          <t>Nominalwert / Nominal Value</t>
        </is>
      </c>
      <c r="B7" t="inlineStr">
        <is>
          <t>0,50</t>
        </is>
      </c>
      <c r="C7" s="5" t="inlineStr">
        <is>
          <t>Inv. Relations Telefon / Phone</t>
        </is>
      </c>
      <c r="D7" s="5" t="inlineStr"/>
      <c r="E7" t="inlineStr">
        <is>
          <t>+33-1-6162-6924</t>
        </is>
      </c>
      <c r="G7" t="inlineStr">
        <is>
          <t>27.05.2020</t>
        </is>
      </c>
      <c r="H7" t="inlineStr">
        <is>
          <t>Ex Dividend</t>
        </is>
      </c>
      <c r="J7" t="inlineStr">
        <is>
          <t>eigene Aktien</t>
        </is>
      </c>
      <c r="L7" t="inlineStr">
        <is>
          <t>1,73%</t>
        </is>
      </c>
    </row>
    <row r="8">
      <c r="A8" s="5" t="inlineStr">
        <is>
          <t>Land / Country</t>
        </is>
      </c>
      <c r="B8" t="inlineStr">
        <is>
          <t>Frankreich</t>
        </is>
      </c>
      <c r="C8" s="5" t="inlineStr">
        <is>
          <t>Inv. Relations E-Mail</t>
        </is>
      </c>
      <c r="D8" s="5" t="inlineStr"/>
      <c r="E8" t="inlineStr">
        <is>
          <t>investors@3ds.com</t>
        </is>
      </c>
      <c r="G8" t="inlineStr">
        <is>
          <t>29.05.2020</t>
        </is>
      </c>
      <c r="H8" t="inlineStr">
        <is>
          <t>Dividend Payout</t>
        </is>
      </c>
      <c r="J8" t="inlineStr">
        <is>
          <t>Freefloat</t>
        </is>
      </c>
      <c r="L8" t="inlineStr">
        <is>
          <t>50,27%</t>
        </is>
      </c>
    </row>
    <row r="9">
      <c r="A9" s="5" t="inlineStr">
        <is>
          <t>Währung / Currency</t>
        </is>
      </c>
      <c r="B9" t="inlineStr">
        <is>
          <t>EUR</t>
        </is>
      </c>
      <c r="C9" s="5" t="inlineStr">
        <is>
          <t>Kontaktperson / Contact Person</t>
        </is>
      </c>
      <c r="D9" s="5" t="inlineStr"/>
      <c r="E9" t="inlineStr">
        <is>
          <t>François-José Bordonado</t>
        </is>
      </c>
      <c r="G9" t="inlineStr">
        <is>
          <t>23.07.2020</t>
        </is>
      </c>
      <c r="H9" t="inlineStr">
        <is>
          <t>Score Half Year</t>
        </is>
      </c>
    </row>
    <row r="10">
      <c r="A10" s="5" t="inlineStr">
        <is>
          <t>Branche / Industry</t>
        </is>
      </c>
      <c r="B10" t="inlineStr">
        <is>
          <t>Electrotechnology</t>
        </is>
      </c>
      <c r="C10" s="5" t="inlineStr">
        <is>
          <t>22.10.2020</t>
        </is>
      </c>
      <c r="D10" s="5" t="inlineStr">
        <is>
          <t>Q3 Earnings</t>
        </is>
      </c>
    </row>
    <row r="11">
      <c r="A11" s="5" t="inlineStr">
        <is>
          <t>Sektor / Sector</t>
        </is>
      </c>
      <c r="B11" t="inlineStr">
        <is>
          <t>Technology</t>
        </is>
      </c>
    </row>
    <row r="12">
      <c r="A12" s="5" t="inlineStr">
        <is>
          <t>Typ / Genre</t>
        </is>
      </c>
      <c r="B12" t="inlineStr">
        <is>
          <t>Stammaktie</t>
        </is>
      </c>
    </row>
    <row r="13">
      <c r="A13" s="5" t="inlineStr">
        <is>
          <t>Adresse / Address</t>
        </is>
      </c>
      <c r="B13" t="inlineStr">
        <is>
          <t>Dassault Systemes SA10, Rue Marcel Dassault  F-78140 Vélizy-Villacoublay</t>
        </is>
      </c>
    </row>
    <row r="14">
      <c r="A14" s="5" t="inlineStr">
        <is>
          <t>Management</t>
        </is>
      </c>
      <c r="B14" t="inlineStr">
        <is>
          <t>Bernard Charlès, Dominique Florack, Pascal Daloz, Florence Hu-Aubigny, Philippe Laufer, Florence Verzelen, Olivier Ribet, Samson Khaou, Laurence Barthès, Thibault de Tersant</t>
        </is>
      </c>
    </row>
    <row r="15">
      <c r="A15" s="5" t="inlineStr">
        <is>
          <t>Aufsichtsrat / Board</t>
        </is>
      </c>
      <c r="B15" t="inlineStr">
        <is>
          <t>Charles Edelstenne, Bernard Charles, Thibault de Tersant, Xavier Cauchois, Catherine Dassault, Odile Desforges, Soumitra Dutta, Tanneguy de Fromont de Bouaille, Marie-Hélène Habert-Dassault, Laurence Lescourret, Toshiko Mori</t>
        </is>
      </c>
    </row>
    <row r="16">
      <c r="A16" s="5" t="inlineStr">
        <is>
          <t>Beschreibung</t>
        </is>
      </c>
      <c r="B16" t="inlineStr">
        <is>
          <t>Dassault Systèmes SA ist ein international tätiges Softwareunternehmen mit Fokus auf 3D-Design, dreidimensionale Prototypen und PLM-Lösungen (Product Lifecycle Management). Der Konzern entwickelt und vertreibt 3D-Design-Software, Lösungen für digitale Prototypen in 3D wie auch Product Lifecycle Management (PLM), die Produktentwicklungsprozesse unterstützen und eine dreidimensionale Betrachtung des gesamten Produktlebenszyklus bieten. Diese werden unter den registrierten Marken SolidWorks, CATIA, SIMULIA, DELMIA, GEOVIA, ENOVIA, EXALEAD, NETVIBES, 3DVIA, BIOVIA® und 3DEXCITE® angeboten. SolidWorks® umfasst 3D Lösungen in den Bereichen Konstruktion, Simulation, Datenmanagement, Kommunikation und Analyse-Tools an, CATIA® ist auf die virtuelle Produktentwicklung fokussiert, DELMIA® offeriert Software für die virtuelle Produktion und Erstellung digitaler Prototypen, SIMULIA® beinhaltet realistische Simulationslösungen zur Produktperformance, GEOVIA® unterstützt bei der Modellierung und Simulation der Erde, um die Werte von Vorhersagen, die Effizienz, Sicherheit und Nachhaltigkeit bei der Förderung von Bodenschätzen zu verbessern, ENOVIA® vernetzt Anwender im gesamten Unternehmen und spartenübergreifend in der virtuelle Produktmodellierung und dem Life-Cycle-Management (PLM), EXALEAD® und NETVIBES® sind auf suchbasierte Anwendungen (SBA) ausgerichtet, 3DVIA® ist konzipiert für grafische 3D-Technologie zur Kommunikation von Unternehmen mit Verbrauchern über das Internet, BIOVIA® fürWissenschaft und Forschung und 3DEXCITE® Software, Lösungen und CGI High-End-3D-Visualisierungen in Echtzeit für High-Impact-Erzählungen über alle Medienkanäle. Dassault Systèmes betreut über 200.000 Kunden in mehr als 140 Ländern weltweit. Die Gesellschaft wurde 1981 gegründet und hat seinen Hauptsitz in Vélizy-Villacoublay, Frankreich. Copyright 2014 FINANCE BASE AG</t>
        </is>
      </c>
    </row>
    <row r="17">
      <c r="A17" s="5" t="inlineStr">
        <is>
          <t>Profile</t>
        </is>
      </c>
      <c r="B17" t="inlineStr">
        <is>
          <t>Dassault Systemes SA is an international software company with a focus on 3D design, three-dimensional prototypes and PLM (Product Lifecycle Management). The Group develops and sells 3D design software support solutions for digital prototypes in 3D as well as product lifecycle management (PLM), product development processes and provide a three-dimensional vision of the entire product lifecycle. These are sold under the registered trademarks SolidWorks, CATIA, SIMULIA, DELMIA, GEOVIA, ENOVIA, EXALEAD, NETVIBES, 3DVIA, BIOVIA® and 3DEXCITE®. SolidWorks includes 3D solutions for design, simulation, data management, communication and analysis tools on, CATIA ® is focused on designing the virtual product, DELMIA® offers software for virtual production and digital prototyping, SIMULIA® includes realistic simulation solutions for product performance , GEOVIA® supports the modeling and simulation of the earth to the values ​​of predictions, the efficiency, safety and sustainability to improve the promotion of natural resources, ENOVIA® networked users across the enterprise and multi-discipline in the virtual product modeling and life cycle management (PLM), and Exalead® NETVIBES® are focused on search-based applications (SBA), 3D VIA® is designed for graphical 3D technology for communication of companies with consumers over the Internet, BIOVIA® fürWissenschaft and research and 3DEXCITE® software solutions CGI and high-end 3D Visualisierun gen in real time for high-impact stories across all media channels. Dassault Systèmes care in more than 140 countries over 200,000 customers. The company was founded in 1981 and headquartered in Velizy-Villacoublay,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4018</v>
      </c>
      <c r="D20" t="n">
        <v>3477</v>
      </c>
      <c r="E20" t="n">
        <v>3228</v>
      </c>
      <c r="F20" t="n">
        <v>3056</v>
      </c>
      <c r="G20" t="n">
        <v>2840</v>
      </c>
      <c r="H20" t="n">
        <v>2294</v>
      </c>
      <c r="I20" t="n">
        <v>2066</v>
      </c>
      <c r="J20" t="n">
        <v>2028</v>
      </c>
      <c r="K20" t="n">
        <v>1783</v>
      </c>
      <c r="L20" t="n">
        <v>1564</v>
      </c>
      <c r="M20" t="n">
        <v>1251</v>
      </c>
      <c r="N20" t="n">
        <v>1335</v>
      </c>
    </row>
    <row r="21">
      <c r="A21" s="5" t="inlineStr">
        <is>
          <t>Operatives Ergebnis (EBIT)</t>
        </is>
      </c>
      <c r="B21" s="5" t="inlineStr">
        <is>
          <t>EBIT Earning Before Interest &amp; Tax</t>
        </is>
      </c>
      <c r="C21" t="n">
        <v>812.8</v>
      </c>
      <c r="D21" t="n">
        <v>768.2</v>
      </c>
      <c r="E21" t="n">
        <v>729</v>
      </c>
      <c r="F21" t="n">
        <v>672</v>
      </c>
      <c r="G21" t="n">
        <v>633.2</v>
      </c>
      <c r="H21" t="n">
        <v>430.8</v>
      </c>
      <c r="I21" t="n">
        <v>503</v>
      </c>
      <c r="J21" t="n">
        <v>501</v>
      </c>
      <c r="K21" t="n">
        <v>427.9</v>
      </c>
      <c r="L21" t="n">
        <v>322</v>
      </c>
      <c r="M21" t="n">
        <v>231</v>
      </c>
      <c r="N21" t="n">
        <v>273.9</v>
      </c>
    </row>
    <row r="22">
      <c r="A22" s="5" t="inlineStr">
        <is>
          <t>Finanzergebnis</t>
        </is>
      </c>
      <c r="B22" s="5" t="inlineStr">
        <is>
          <t>Financial Result</t>
        </is>
      </c>
      <c r="C22" t="n">
        <v>3.1</v>
      </c>
      <c r="D22" t="inlineStr">
        <is>
          <t>-</t>
        </is>
      </c>
      <c r="E22" t="inlineStr">
        <is>
          <t>-</t>
        </is>
      </c>
      <c r="F22" t="inlineStr">
        <is>
          <t>-</t>
        </is>
      </c>
      <c r="G22" t="n">
        <v>-0.1</v>
      </c>
      <c r="H22" t="n">
        <v>15</v>
      </c>
      <c r="I22" t="n">
        <v>18</v>
      </c>
      <c r="J22" t="n">
        <v>18.1</v>
      </c>
      <c r="K22" t="n">
        <v>1.1</v>
      </c>
      <c r="L22" t="n">
        <v>-2</v>
      </c>
      <c r="M22" t="n">
        <v>-4.1</v>
      </c>
      <c r="N22" t="n">
        <v>9</v>
      </c>
    </row>
    <row r="23">
      <c r="A23" s="5" t="inlineStr">
        <is>
          <t>Ergebnis vor Steuer (EBT)</t>
        </is>
      </c>
      <c r="B23" s="5" t="inlineStr">
        <is>
          <t>EBT Earning Before Tax</t>
        </is>
      </c>
      <c r="C23" t="n">
        <v>815.9</v>
      </c>
      <c r="D23" t="n">
        <v>768.2</v>
      </c>
      <c r="E23" t="n">
        <v>729</v>
      </c>
      <c r="F23" t="n">
        <v>672</v>
      </c>
      <c r="G23" t="n">
        <v>633.1</v>
      </c>
      <c r="H23" t="n">
        <v>445.8</v>
      </c>
      <c r="I23" t="n">
        <v>521</v>
      </c>
      <c r="J23" t="n">
        <v>519.1</v>
      </c>
      <c r="K23" t="n">
        <v>429</v>
      </c>
      <c r="L23" t="n">
        <v>320</v>
      </c>
      <c r="M23" t="n">
        <v>226.9</v>
      </c>
      <c r="N23" t="n">
        <v>282.9</v>
      </c>
    </row>
    <row r="24">
      <c r="A24" s="5" t="inlineStr">
        <is>
          <t>Ergebnis nach Steuer</t>
        </is>
      </c>
      <c r="B24" s="5" t="inlineStr">
        <is>
          <t>Earnings after tax</t>
        </is>
      </c>
      <c r="C24" t="n">
        <v>606.3</v>
      </c>
      <c r="D24" t="n">
        <v>563.4</v>
      </c>
      <c r="E24" t="n">
        <v>520.1</v>
      </c>
      <c r="F24" t="n">
        <v>452.2</v>
      </c>
      <c r="G24" t="n">
        <v>406</v>
      </c>
      <c r="H24" t="n">
        <v>292.5</v>
      </c>
      <c r="I24" t="n">
        <v>355.2</v>
      </c>
      <c r="J24" t="n">
        <v>338.8</v>
      </c>
      <c r="K24" t="n">
        <v>290.5</v>
      </c>
      <c r="L24" t="n">
        <v>220.7</v>
      </c>
      <c r="M24" t="n">
        <v>170</v>
      </c>
      <c r="N24" t="n">
        <v>200.9</v>
      </c>
    </row>
    <row r="25">
      <c r="A25" s="5" t="inlineStr">
        <is>
          <t>Minderheitenanteil</t>
        </is>
      </c>
      <c r="B25" s="5" t="inlineStr">
        <is>
          <t>Minority Share</t>
        </is>
      </c>
      <c r="C25" t="n">
        <v>9</v>
      </c>
      <c r="D25" t="n">
        <v>6</v>
      </c>
      <c r="E25" t="n">
        <v>-0.7</v>
      </c>
      <c r="F25" t="n">
        <v>-5</v>
      </c>
      <c r="G25" t="n">
        <v>-3.8</v>
      </c>
      <c r="H25" t="n">
        <v>-1.2</v>
      </c>
      <c r="I25" t="n">
        <v>-2.9</v>
      </c>
      <c r="J25" t="n">
        <v>-4</v>
      </c>
      <c r="K25" t="n">
        <v>-1.3</v>
      </c>
      <c r="L25" t="n">
        <v>-0.2</v>
      </c>
      <c r="M25" t="n">
        <v>-0.3</v>
      </c>
      <c r="N25" t="n">
        <v>-0.4</v>
      </c>
    </row>
    <row r="26">
      <c r="A26" s="5" t="inlineStr">
        <is>
          <t>Jahresüberschuss/-fehlbetrag</t>
        </is>
      </c>
      <c r="B26" s="5" t="inlineStr">
        <is>
          <t>Net Profit</t>
        </is>
      </c>
      <c r="C26" t="n">
        <v>615.3</v>
      </c>
      <c r="D26" t="n">
        <v>569.4</v>
      </c>
      <c r="E26" t="n">
        <v>519.4</v>
      </c>
      <c r="F26" t="n">
        <v>447.2</v>
      </c>
      <c r="G26" t="n">
        <v>402.2</v>
      </c>
      <c r="H26" t="n">
        <v>291.3</v>
      </c>
      <c r="I26" t="n">
        <v>352.3</v>
      </c>
      <c r="J26" t="n">
        <v>334.8</v>
      </c>
      <c r="K26" t="n">
        <v>289.2</v>
      </c>
      <c r="L26" t="n">
        <v>220.5</v>
      </c>
      <c r="M26" t="n">
        <v>169.7</v>
      </c>
      <c r="N26" t="n">
        <v>200.5</v>
      </c>
    </row>
    <row r="27">
      <c r="A27" s="5" t="inlineStr">
        <is>
          <t>Summe Umlaufvermögen</t>
        </is>
      </c>
      <c r="B27" s="5" t="inlineStr">
        <is>
          <t>Current Assets</t>
        </is>
      </c>
      <c r="C27" t="n">
        <v>3669</v>
      </c>
      <c r="D27" t="n">
        <v>4202</v>
      </c>
      <c r="E27" t="n">
        <v>3600</v>
      </c>
      <c r="F27" t="n">
        <v>3570</v>
      </c>
      <c r="G27" t="n">
        <v>3241</v>
      </c>
      <c r="H27" t="n">
        <v>1980</v>
      </c>
      <c r="I27" t="n">
        <v>2420</v>
      </c>
      <c r="J27" t="n">
        <v>1931</v>
      </c>
      <c r="K27" t="n">
        <v>2057</v>
      </c>
      <c r="L27" t="n">
        <v>1673</v>
      </c>
      <c r="M27" t="n">
        <v>1502</v>
      </c>
      <c r="N27" t="n">
        <v>1298</v>
      </c>
    </row>
    <row r="28">
      <c r="A28" s="5" t="inlineStr">
        <is>
          <t>Summe Anlagevermögen</t>
        </is>
      </c>
      <c r="B28" s="5" t="inlineStr">
        <is>
          <t>Fixed Assets</t>
        </is>
      </c>
      <c r="C28" t="n">
        <v>10204</v>
      </c>
      <c r="D28" t="n">
        <v>3772</v>
      </c>
      <c r="E28" t="n">
        <v>3430</v>
      </c>
      <c r="F28" t="n">
        <v>3373</v>
      </c>
      <c r="G28" t="n">
        <v>3070</v>
      </c>
      <c r="H28" t="n">
        <v>2989</v>
      </c>
      <c r="I28" t="n">
        <v>1768</v>
      </c>
      <c r="J28" t="n">
        <v>1710</v>
      </c>
      <c r="K28" t="n">
        <v>1460</v>
      </c>
      <c r="L28" t="n">
        <v>1399</v>
      </c>
      <c r="M28" t="n">
        <v>798</v>
      </c>
      <c r="N28" t="n">
        <v>843.8</v>
      </c>
    </row>
    <row r="29">
      <c r="A29" s="5" t="inlineStr">
        <is>
          <t>Summe Aktiva</t>
        </is>
      </c>
      <c r="B29" s="5" t="inlineStr">
        <is>
          <t>Total Assets</t>
        </is>
      </c>
      <c r="C29" t="n">
        <v>13873</v>
      </c>
      <c r="D29" t="n">
        <v>7974</v>
      </c>
      <c r="E29" t="n">
        <v>7030</v>
      </c>
      <c r="F29" t="n">
        <v>6943</v>
      </c>
      <c r="G29" t="n">
        <v>6311</v>
      </c>
      <c r="H29" t="n">
        <v>4968</v>
      </c>
      <c r="I29" t="n">
        <v>4188</v>
      </c>
      <c r="J29" t="n">
        <v>3641</v>
      </c>
      <c r="K29" t="n">
        <v>3517</v>
      </c>
      <c r="L29" t="n">
        <v>3072</v>
      </c>
      <c r="M29" t="n">
        <v>2300</v>
      </c>
      <c r="N29" t="n">
        <v>2142</v>
      </c>
    </row>
    <row r="30">
      <c r="A30" s="5" t="inlineStr">
        <is>
          <t>Summe kurzfristiges Fremdkapital</t>
        </is>
      </c>
      <c r="B30" s="5" t="inlineStr">
        <is>
          <t>Short-Term Debt</t>
        </is>
      </c>
      <c r="C30" t="n">
        <v>2134</v>
      </c>
      <c r="D30" t="n">
        <v>2023</v>
      </c>
      <c r="E30" t="n">
        <v>1528</v>
      </c>
      <c r="F30" t="n">
        <v>1466</v>
      </c>
      <c r="G30" t="n">
        <v>1312</v>
      </c>
      <c r="H30" t="n">
        <v>1139</v>
      </c>
      <c r="I30" t="n">
        <v>888.3</v>
      </c>
      <c r="J30" t="n">
        <v>932</v>
      </c>
      <c r="K30" t="n">
        <v>1138</v>
      </c>
      <c r="L30" t="n">
        <v>775.1</v>
      </c>
      <c r="M30" t="n">
        <v>485.7</v>
      </c>
      <c r="N30" t="n">
        <v>523</v>
      </c>
    </row>
    <row r="31">
      <c r="A31" s="5" t="inlineStr">
        <is>
          <t>Summe langfristiges Fremdkapital</t>
        </is>
      </c>
      <c r="B31" s="5" t="inlineStr">
        <is>
          <t>Long-Term Debt</t>
        </is>
      </c>
      <c r="C31" t="n">
        <v>6476</v>
      </c>
      <c r="D31" t="n">
        <v>1325</v>
      </c>
      <c r="E31" t="n">
        <v>1506</v>
      </c>
      <c r="F31" t="n">
        <v>1595</v>
      </c>
      <c r="G31" t="n">
        <v>1512</v>
      </c>
      <c r="H31" t="n">
        <v>869.3</v>
      </c>
      <c r="I31" t="n">
        <v>675.5</v>
      </c>
      <c r="J31" t="n">
        <v>328.4</v>
      </c>
      <c r="K31" t="n">
        <v>295</v>
      </c>
      <c r="L31" t="n">
        <v>504.9</v>
      </c>
      <c r="M31" t="n">
        <v>365.2</v>
      </c>
      <c r="N31" t="n">
        <v>308.5</v>
      </c>
    </row>
    <row r="32">
      <c r="A32" s="5" t="inlineStr">
        <is>
          <t>Summe Fremdkapital</t>
        </is>
      </c>
      <c r="B32" s="5" t="inlineStr">
        <is>
          <t>Total Liabilities</t>
        </is>
      </c>
      <c r="C32" t="n">
        <v>8610</v>
      </c>
      <c r="D32" t="n">
        <v>3348</v>
      </c>
      <c r="E32" t="n">
        <v>3034</v>
      </c>
      <c r="F32" t="n">
        <v>3060</v>
      </c>
      <c r="G32" t="n">
        <v>2824</v>
      </c>
      <c r="H32" t="n">
        <v>2009</v>
      </c>
      <c r="I32" t="n">
        <v>1564</v>
      </c>
      <c r="J32" t="n">
        <v>1260</v>
      </c>
      <c r="K32" t="n">
        <v>1433</v>
      </c>
      <c r="L32" t="n">
        <v>1280</v>
      </c>
      <c r="M32" t="n">
        <v>850.9</v>
      </c>
      <c r="N32" t="n">
        <v>831.5</v>
      </c>
    </row>
    <row r="33">
      <c r="A33" s="5" t="inlineStr">
        <is>
          <t>Minderheitenanteil</t>
        </is>
      </c>
      <c r="B33" s="5" t="inlineStr">
        <is>
          <t>Minority Share</t>
        </is>
      </c>
      <c r="C33" t="n">
        <v>53.9</v>
      </c>
      <c r="D33" t="n">
        <v>63.9</v>
      </c>
      <c r="E33" t="n">
        <v>1.9</v>
      </c>
      <c r="F33" t="n">
        <v>22.6</v>
      </c>
      <c r="G33" t="n">
        <v>17.3</v>
      </c>
      <c r="H33" t="n">
        <v>16</v>
      </c>
      <c r="I33" t="n">
        <v>13.6</v>
      </c>
      <c r="J33" t="n">
        <v>16.2</v>
      </c>
      <c r="K33" t="n">
        <v>17.5</v>
      </c>
      <c r="L33" t="n">
        <v>1</v>
      </c>
      <c r="M33" t="n">
        <v>1.1</v>
      </c>
      <c r="N33" t="n">
        <v>1.6</v>
      </c>
    </row>
    <row r="34">
      <c r="A34" s="5" t="inlineStr">
        <is>
          <t>Summe Eigenkapital</t>
        </is>
      </c>
      <c r="B34" s="5" t="inlineStr">
        <is>
          <t>Equity</t>
        </is>
      </c>
      <c r="C34" t="n">
        <v>5209</v>
      </c>
      <c r="D34" t="n">
        <v>4562</v>
      </c>
      <c r="E34" t="n">
        <v>3994</v>
      </c>
      <c r="F34" t="n">
        <v>3860</v>
      </c>
      <c r="G34" t="n">
        <v>3470</v>
      </c>
      <c r="H34" t="n">
        <v>2944</v>
      </c>
      <c r="I34" t="n">
        <v>2611</v>
      </c>
      <c r="J34" t="n">
        <v>2365</v>
      </c>
      <c r="K34" t="n">
        <v>2066</v>
      </c>
      <c r="L34" t="n">
        <v>1791</v>
      </c>
      <c r="M34" t="n">
        <v>1448</v>
      </c>
      <c r="N34" t="n">
        <v>1309</v>
      </c>
    </row>
    <row r="35">
      <c r="A35" s="5" t="inlineStr">
        <is>
          <t>Summe Passiva</t>
        </is>
      </c>
      <c r="B35" s="5" t="inlineStr">
        <is>
          <t>Liabilities &amp; Shareholder Equity</t>
        </is>
      </c>
      <c r="C35" t="n">
        <v>13873</v>
      </c>
      <c r="D35" t="n">
        <v>7974</v>
      </c>
      <c r="E35" t="n">
        <v>7030</v>
      </c>
      <c r="F35" t="n">
        <v>6943</v>
      </c>
      <c r="G35" t="n">
        <v>6311</v>
      </c>
      <c r="H35" t="n">
        <v>4968</v>
      </c>
      <c r="I35" t="n">
        <v>4188</v>
      </c>
      <c r="J35" t="n">
        <v>3641</v>
      </c>
      <c r="K35" t="n">
        <v>3517</v>
      </c>
      <c r="L35" t="n">
        <v>3072</v>
      </c>
      <c r="M35" t="n">
        <v>2300</v>
      </c>
      <c r="N35" t="n">
        <v>2142</v>
      </c>
    </row>
    <row r="36">
      <c r="A36" s="5" t="inlineStr">
        <is>
          <t>Mio.Aktien im Umlauf</t>
        </is>
      </c>
      <c r="B36" s="5" t="inlineStr">
        <is>
          <t>Million shares outstanding</t>
        </is>
      </c>
      <c r="C36" t="n">
        <v>259.46</v>
      </c>
      <c r="D36" t="n">
        <v>258.61</v>
      </c>
      <c r="E36" t="n">
        <v>256.03</v>
      </c>
      <c r="F36" t="n">
        <v>253.63</v>
      </c>
      <c r="G36" t="n">
        <v>256.5</v>
      </c>
      <c r="H36" t="n">
        <v>256.4</v>
      </c>
      <c r="I36" t="n">
        <v>253.8</v>
      </c>
      <c r="J36" t="n">
        <v>250.2</v>
      </c>
      <c r="K36" t="n">
        <v>246.2</v>
      </c>
      <c r="L36" t="n">
        <v>242.6</v>
      </c>
      <c r="M36" t="n">
        <v>236.8</v>
      </c>
      <c r="N36" t="n">
        <v>237.8</v>
      </c>
    </row>
    <row r="37">
      <c r="A37" s="5" t="inlineStr">
        <is>
          <t>Gezeichnetes Kapital (in Mio.)</t>
        </is>
      </c>
      <c r="B37" s="5" t="inlineStr">
        <is>
          <t>Subscribed Capital in M</t>
        </is>
      </c>
      <c r="C37" t="n">
        <v>132</v>
      </c>
      <c r="D37" t="n">
        <v>131.4</v>
      </c>
      <c r="E37" t="n">
        <v>130.5</v>
      </c>
      <c r="F37" t="n">
        <v>129</v>
      </c>
      <c r="G37" t="n">
        <v>128.4</v>
      </c>
      <c r="H37" t="n">
        <v>128.2</v>
      </c>
      <c r="I37" t="n">
        <v>126.9</v>
      </c>
      <c r="J37" t="n">
        <v>125.1</v>
      </c>
      <c r="K37" t="n">
        <v>123.1</v>
      </c>
      <c r="L37" t="n">
        <v>121.3</v>
      </c>
      <c r="M37" t="n">
        <v>118.4</v>
      </c>
      <c r="N37" t="n">
        <v>118.9</v>
      </c>
    </row>
    <row r="38">
      <c r="A38" s="5" t="inlineStr">
        <is>
          <t>Ergebnis je Aktie (brutto)</t>
        </is>
      </c>
      <c r="B38" s="5" t="inlineStr">
        <is>
          <t>Earnings per share</t>
        </is>
      </c>
      <c r="C38" t="n">
        <v>3.14</v>
      </c>
      <c r="D38" t="n">
        <v>2.97</v>
      </c>
      <c r="E38" t="n">
        <v>2.85</v>
      </c>
      <c r="F38" t="n">
        <v>2.65</v>
      </c>
      <c r="G38" t="n">
        <v>2.47</v>
      </c>
      <c r="H38" t="n">
        <v>1.74</v>
      </c>
      <c r="I38" t="n">
        <v>2.05</v>
      </c>
      <c r="J38" t="n">
        <v>2.07</v>
      </c>
      <c r="K38" t="n">
        <v>1.74</v>
      </c>
      <c r="L38" t="n">
        <v>1.32</v>
      </c>
      <c r="M38" t="n">
        <v>0.96</v>
      </c>
      <c r="N38" t="n">
        <v>1.19</v>
      </c>
    </row>
    <row r="39">
      <c r="A39" s="5" t="inlineStr">
        <is>
          <t>Ergebnis je Aktie (unverwässert)</t>
        </is>
      </c>
      <c r="B39" s="5" t="inlineStr">
        <is>
          <t>Basic Earnings per share</t>
        </is>
      </c>
      <c r="C39" t="n">
        <v>2.37</v>
      </c>
      <c r="D39" t="n">
        <v>2.2</v>
      </c>
      <c r="E39" t="n">
        <v>2.04</v>
      </c>
      <c r="F39" t="n">
        <v>1.76</v>
      </c>
      <c r="G39" t="n">
        <v>1.59</v>
      </c>
      <c r="H39" t="n">
        <v>1.16</v>
      </c>
      <c r="I39" t="n">
        <v>1.41</v>
      </c>
      <c r="J39" t="n">
        <v>1.36</v>
      </c>
      <c r="K39" t="n">
        <v>1.19</v>
      </c>
      <c r="L39" t="n">
        <v>0.93</v>
      </c>
      <c r="M39" t="n">
        <v>0.72</v>
      </c>
      <c r="N39" t="n">
        <v>0.86</v>
      </c>
    </row>
    <row r="40">
      <c r="A40" s="5" t="inlineStr">
        <is>
          <t>Ergebnis je Aktie (verwässert)</t>
        </is>
      </c>
      <c r="B40" s="5" t="inlineStr">
        <is>
          <t>Diluted Earnings per share</t>
        </is>
      </c>
      <c r="C40" t="n">
        <v>2.34</v>
      </c>
      <c r="D40" t="n">
        <v>2.18</v>
      </c>
      <c r="E40" t="n">
        <v>2.01</v>
      </c>
      <c r="F40" t="n">
        <v>1.74</v>
      </c>
      <c r="G40" t="n">
        <v>1.57</v>
      </c>
      <c r="H40" t="n">
        <v>1.14</v>
      </c>
      <c r="I40" t="n">
        <v>1.38</v>
      </c>
      <c r="J40" t="n">
        <v>1.33</v>
      </c>
      <c r="K40" t="n">
        <v>1.16</v>
      </c>
      <c r="L40" t="n">
        <v>0.91</v>
      </c>
      <c r="M40" t="n">
        <v>0.72</v>
      </c>
      <c r="N40" t="n">
        <v>0.84</v>
      </c>
    </row>
    <row r="41">
      <c r="A41" s="5" t="inlineStr">
        <is>
          <t>Dividende je Aktie</t>
        </is>
      </c>
      <c r="B41" s="5" t="inlineStr">
        <is>
          <t>Dividend per share</t>
        </is>
      </c>
      <c r="C41" t="n">
        <v>0.7</v>
      </c>
      <c r="D41" t="n">
        <v>0.65</v>
      </c>
      <c r="E41" t="n">
        <v>0.58</v>
      </c>
      <c r="F41" t="n">
        <v>0.53</v>
      </c>
      <c r="G41" t="n">
        <v>0.47</v>
      </c>
      <c r="H41" t="n">
        <v>0.43</v>
      </c>
      <c r="I41" t="n">
        <v>0.41</v>
      </c>
      <c r="J41" t="n">
        <v>0.4</v>
      </c>
      <c r="K41" t="n">
        <v>0.35</v>
      </c>
      <c r="L41" t="n">
        <v>0.27</v>
      </c>
      <c r="M41" t="n">
        <v>0.23</v>
      </c>
      <c r="N41" t="n">
        <v>0.23</v>
      </c>
    </row>
    <row r="42">
      <c r="A42" s="5" t="inlineStr">
        <is>
          <t>Dividendenausschüttung in Mio</t>
        </is>
      </c>
      <c r="B42" s="5" t="inlineStr">
        <is>
          <t>Dividend Payment in M</t>
        </is>
      </c>
      <c r="C42" t="n">
        <v>185</v>
      </c>
      <c r="D42" t="n">
        <v>170.9</v>
      </c>
      <c r="E42" t="n">
        <v>151.5</v>
      </c>
      <c r="F42" t="n">
        <v>101.9</v>
      </c>
      <c r="G42" t="n">
        <v>120.6</v>
      </c>
      <c r="H42" t="n">
        <v>110.3</v>
      </c>
      <c r="I42" t="n">
        <v>104.8</v>
      </c>
      <c r="J42" t="n">
        <v>100.5</v>
      </c>
      <c r="K42" t="n">
        <v>86.7</v>
      </c>
      <c r="L42" t="n">
        <v>70.5</v>
      </c>
      <c r="M42" t="n">
        <v>54.4</v>
      </c>
      <c r="N42" t="n">
        <v>54</v>
      </c>
    </row>
    <row r="43">
      <c r="A43" s="5" t="inlineStr">
        <is>
          <t>Umsatz</t>
        </is>
      </c>
      <c r="B43" s="5" t="inlineStr">
        <is>
          <t>Revenue</t>
        </is>
      </c>
      <c r="C43" t="n">
        <v>15.49</v>
      </c>
      <c r="D43" t="n">
        <v>13.45</v>
      </c>
      <c r="E43" t="n">
        <v>12.61</v>
      </c>
      <c r="F43" t="n">
        <v>12.05</v>
      </c>
      <c r="G43" t="n">
        <v>11.07</v>
      </c>
      <c r="H43" t="n">
        <v>8.949999999999999</v>
      </c>
      <c r="I43" t="n">
        <v>8.140000000000001</v>
      </c>
      <c r="J43" t="n">
        <v>8.109999999999999</v>
      </c>
      <c r="K43" t="n">
        <v>7.24</v>
      </c>
      <c r="L43" t="n">
        <v>6.45</v>
      </c>
      <c r="M43" t="n">
        <v>5.28</v>
      </c>
      <c r="N43" t="n">
        <v>5.61</v>
      </c>
    </row>
    <row r="44">
      <c r="A44" s="5" t="inlineStr">
        <is>
          <t>Buchwert je Aktie</t>
        </is>
      </c>
      <c r="B44" s="5" t="inlineStr">
        <is>
          <t>Book value per share</t>
        </is>
      </c>
      <c r="C44" t="n">
        <v>20.08</v>
      </c>
      <c r="D44" t="n">
        <v>17.64</v>
      </c>
      <c r="E44" t="n">
        <v>15.6</v>
      </c>
      <c r="F44" t="n">
        <v>15.22</v>
      </c>
      <c r="G44" t="n">
        <v>13.53</v>
      </c>
      <c r="H44" t="n">
        <v>11.48</v>
      </c>
      <c r="I44" t="n">
        <v>10.29</v>
      </c>
      <c r="J44" t="n">
        <v>9.449999999999999</v>
      </c>
      <c r="K44" t="n">
        <v>8.390000000000001</v>
      </c>
      <c r="L44" t="n">
        <v>7.38</v>
      </c>
      <c r="M44" t="n">
        <v>6.11</v>
      </c>
      <c r="N44" t="n">
        <v>5.5</v>
      </c>
    </row>
    <row r="45">
      <c r="A45" s="5" t="inlineStr">
        <is>
          <t>Cashflow je Aktie</t>
        </is>
      </c>
      <c r="B45" s="5" t="inlineStr">
        <is>
          <t>Cashflow per share</t>
        </is>
      </c>
      <c r="C45" t="n">
        <v>4.57</v>
      </c>
      <c r="D45" t="n">
        <v>3.47</v>
      </c>
      <c r="E45" t="n">
        <v>2.91</v>
      </c>
      <c r="F45" t="n">
        <v>2.45</v>
      </c>
      <c r="G45" t="n">
        <v>2.47</v>
      </c>
      <c r="H45" t="n">
        <v>1.95</v>
      </c>
      <c r="I45" t="n">
        <v>2</v>
      </c>
      <c r="J45" t="n">
        <v>2.26</v>
      </c>
      <c r="K45" t="n">
        <v>1.83</v>
      </c>
      <c r="L45" t="n">
        <v>1.68</v>
      </c>
      <c r="M45" t="n">
        <v>1.26</v>
      </c>
      <c r="N45" t="n">
        <v>1.3</v>
      </c>
    </row>
    <row r="46">
      <c r="A46" s="5" t="inlineStr">
        <is>
          <t>Bilanzsumme je Aktie</t>
        </is>
      </c>
      <c r="B46" s="5" t="inlineStr">
        <is>
          <t>Total assets per share</t>
        </is>
      </c>
      <c r="C46" t="n">
        <v>53.47</v>
      </c>
      <c r="D46" t="n">
        <v>30.83</v>
      </c>
      <c r="E46" t="n">
        <v>27.46</v>
      </c>
      <c r="F46" t="n">
        <v>27.38</v>
      </c>
      <c r="G46" t="n">
        <v>24.61</v>
      </c>
      <c r="H46" t="n">
        <v>19.38</v>
      </c>
      <c r="I46" t="n">
        <v>16.5</v>
      </c>
      <c r="J46" t="n">
        <v>14.55</v>
      </c>
      <c r="K46" t="n">
        <v>14.28</v>
      </c>
      <c r="L46" t="n">
        <v>12.66</v>
      </c>
      <c r="M46" t="n">
        <v>9.710000000000001</v>
      </c>
      <c r="N46" t="n">
        <v>9.01</v>
      </c>
    </row>
    <row r="47">
      <c r="A47" s="5" t="inlineStr">
        <is>
          <t>Personal am Ende des Jahres</t>
        </is>
      </c>
      <c r="B47" s="5" t="inlineStr">
        <is>
          <t>Staff at the end of year</t>
        </is>
      </c>
      <c r="C47" t="n">
        <v>3595</v>
      </c>
      <c r="D47" t="n">
        <v>3374</v>
      </c>
      <c r="E47" t="n">
        <v>3263</v>
      </c>
      <c r="F47" t="n">
        <v>3030</v>
      </c>
      <c r="G47" t="n">
        <v>3025</v>
      </c>
      <c r="H47" t="n">
        <v>2748</v>
      </c>
      <c r="I47" t="n">
        <v>2541</v>
      </c>
      <c r="J47" t="n">
        <v>2372</v>
      </c>
      <c r="K47" t="n">
        <v>2141</v>
      </c>
      <c r="L47" t="n">
        <v>2022</v>
      </c>
      <c r="M47" t="n">
        <v>1887</v>
      </c>
      <c r="N47" t="n">
        <v>1794</v>
      </c>
    </row>
    <row r="48">
      <c r="A48" s="5" t="inlineStr">
        <is>
          <t>Personalaufwand in Mio. EUR</t>
        </is>
      </c>
      <c r="B48" s="5" t="inlineStr">
        <is>
          <t>Personnel expenses in M</t>
        </is>
      </c>
      <c r="C48" t="n">
        <v>527.4</v>
      </c>
      <c r="D48" t="n">
        <v>504.2</v>
      </c>
      <c r="E48" t="n">
        <v>429</v>
      </c>
      <c r="F48" t="n">
        <v>377</v>
      </c>
      <c r="G48" t="n">
        <v>340.5</v>
      </c>
      <c r="H48" t="n">
        <v>203.7</v>
      </c>
      <c r="I48" t="n">
        <v>180.1</v>
      </c>
      <c r="J48" t="n">
        <v>164.3</v>
      </c>
      <c r="K48" t="n">
        <v>140.1</v>
      </c>
      <c r="L48" t="n">
        <v>120.6</v>
      </c>
      <c r="M48" t="n">
        <v>106.4</v>
      </c>
      <c r="N48" t="n">
        <v>102.6</v>
      </c>
    </row>
    <row r="49">
      <c r="A49" s="5" t="inlineStr">
        <is>
          <t>Aufwand je Mitarbeiter in EUR</t>
        </is>
      </c>
      <c r="B49" s="5" t="inlineStr">
        <is>
          <t>Effort per employee</t>
        </is>
      </c>
      <c r="C49" t="n">
        <v>146704</v>
      </c>
      <c r="D49" t="n">
        <v>149437</v>
      </c>
      <c r="E49" t="n">
        <v>131474</v>
      </c>
      <c r="F49" t="n">
        <v>124422</v>
      </c>
      <c r="G49" t="n">
        <v>112562</v>
      </c>
      <c r="H49" t="n">
        <v>74127</v>
      </c>
      <c r="I49" t="n">
        <v>70878</v>
      </c>
      <c r="J49" t="n">
        <v>69266</v>
      </c>
      <c r="K49" t="n">
        <v>65437</v>
      </c>
      <c r="L49" t="n">
        <v>59644</v>
      </c>
      <c r="M49" t="n">
        <v>56386</v>
      </c>
      <c r="N49" t="n">
        <v>57191</v>
      </c>
    </row>
    <row r="50">
      <c r="A50" s="5" t="inlineStr">
        <is>
          <t>Umsatz je Aktie</t>
        </is>
      </c>
      <c r="B50" s="5" t="inlineStr">
        <is>
          <t>Revenue per share</t>
        </is>
      </c>
      <c r="C50" t="n">
        <v>1120000</v>
      </c>
      <c r="D50" t="n">
        <v>1030000</v>
      </c>
      <c r="E50" t="n">
        <v>989274</v>
      </c>
      <c r="F50" t="n">
        <v>1010000</v>
      </c>
      <c r="G50" t="n">
        <v>938678</v>
      </c>
      <c r="H50" t="n">
        <v>834898</v>
      </c>
      <c r="I50" t="n">
        <v>813105</v>
      </c>
      <c r="J50" t="n">
        <v>855101</v>
      </c>
      <c r="K50" t="n">
        <v>832788</v>
      </c>
      <c r="L50" t="n">
        <v>773393</v>
      </c>
      <c r="M50" t="n">
        <v>663116</v>
      </c>
      <c r="N50" t="n">
        <v>744036</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Gewinn je Mitarbeiter in EUR</t>
        </is>
      </c>
      <c r="B52" s="5" t="inlineStr">
        <is>
          <t>Earnings per employee</t>
        </is>
      </c>
      <c r="C52" t="n">
        <v>171154</v>
      </c>
      <c r="D52" t="n">
        <v>168761</v>
      </c>
      <c r="E52" t="n">
        <v>159179</v>
      </c>
      <c r="F52" t="n">
        <v>147591</v>
      </c>
      <c r="G52" t="n">
        <v>132959</v>
      </c>
      <c r="H52" t="n">
        <v>106004</v>
      </c>
      <c r="I52" t="n">
        <v>138646</v>
      </c>
      <c r="J52" t="n">
        <v>141147</v>
      </c>
      <c r="K52" t="n">
        <v>135077</v>
      </c>
      <c r="L52" t="n">
        <v>109050</v>
      </c>
      <c r="M52" t="n">
        <v>89931</v>
      </c>
      <c r="N52" t="n">
        <v>111761</v>
      </c>
    </row>
    <row r="53">
      <c r="A53" s="5" t="inlineStr">
        <is>
          <t>KGV (Kurs/Gewinn)</t>
        </is>
      </c>
      <c r="B53" s="5" t="inlineStr">
        <is>
          <t>PE (price/earnings)</t>
        </is>
      </c>
      <c r="C53" t="n">
        <v>61.8</v>
      </c>
      <c r="D53" t="n">
        <v>47.1</v>
      </c>
      <c r="E53" t="n">
        <v>43.4</v>
      </c>
      <c r="F53" t="n">
        <v>41.1</v>
      </c>
      <c r="G53" t="n">
        <v>46.5</v>
      </c>
      <c r="H53" t="n">
        <v>43.6</v>
      </c>
      <c r="I53" t="n">
        <v>32</v>
      </c>
      <c r="J53" t="n">
        <v>31</v>
      </c>
      <c r="K53" t="n">
        <v>26</v>
      </c>
      <c r="L53" t="n">
        <v>30.3</v>
      </c>
      <c r="M53" t="n">
        <v>27.6</v>
      </c>
      <c r="N53" t="n">
        <v>43.49</v>
      </c>
    </row>
    <row r="54">
      <c r="A54" s="5" t="inlineStr">
        <is>
          <t>KUV (Kurs/Umsatz)</t>
        </is>
      </c>
      <c r="B54" s="5" t="inlineStr">
        <is>
          <t>PS (price/sales)</t>
        </is>
      </c>
      <c r="C54" t="n">
        <v>9.460000000000001</v>
      </c>
      <c r="D54" t="n">
        <v>7.71</v>
      </c>
      <c r="E54" t="n">
        <v>7.03</v>
      </c>
      <c r="F54" t="n">
        <v>6.01</v>
      </c>
      <c r="G54" t="n">
        <v>6.68</v>
      </c>
      <c r="H54" t="n">
        <v>5.65</v>
      </c>
      <c r="I54" t="n">
        <v>5.54</v>
      </c>
      <c r="J54" t="n">
        <v>5.2</v>
      </c>
      <c r="K54" t="n">
        <v>4.28</v>
      </c>
      <c r="L54" t="n">
        <v>4.38</v>
      </c>
      <c r="M54" t="n">
        <v>3.76</v>
      </c>
      <c r="N54" t="n">
        <v>6.67</v>
      </c>
    </row>
    <row r="55">
      <c r="A55" s="5" t="inlineStr">
        <is>
          <t>KBV (Kurs/Buchwert)</t>
        </is>
      </c>
      <c r="B55" s="5" t="inlineStr">
        <is>
          <t>PB (price/book value)</t>
        </is>
      </c>
      <c r="C55" t="n">
        <v>7.3</v>
      </c>
      <c r="D55" t="n">
        <v>5.88</v>
      </c>
      <c r="E55" t="n">
        <v>5.68</v>
      </c>
      <c r="F55" t="n">
        <v>4.76</v>
      </c>
      <c r="G55" t="n">
        <v>5.47</v>
      </c>
      <c r="H55" t="n">
        <v>4.4</v>
      </c>
      <c r="I55" t="n">
        <v>4.39</v>
      </c>
      <c r="J55" t="n">
        <v>4.46</v>
      </c>
      <c r="K55" t="n">
        <v>3.69</v>
      </c>
      <c r="L55" t="n">
        <v>3.82</v>
      </c>
      <c r="M55" t="n">
        <v>3.25</v>
      </c>
      <c r="N55" t="n">
        <v>6.8</v>
      </c>
    </row>
    <row r="56">
      <c r="A56" s="5" t="inlineStr">
        <is>
          <t>KCV (Kurs/Cashflow)</t>
        </is>
      </c>
      <c r="B56" s="5" t="inlineStr">
        <is>
          <t>PC (price/cashflow)</t>
        </is>
      </c>
      <c r="C56" t="n">
        <v>32.06</v>
      </c>
      <c r="D56" t="n">
        <v>29.84</v>
      </c>
      <c r="E56" t="n">
        <v>30.44</v>
      </c>
      <c r="F56" t="n">
        <v>29.53</v>
      </c>
      <c r="G56" t="n">
        <v>29.97</v>
      </c>
      <c r="H56" t="n">
        <v>25.94</v>
      </c>
      <c r="I56" t="n">
        <v>22.6</v>
      </c>
      <c r="J56" t="n">
        <v>18.61</v>
      </c>
      <c r="K56" t="n">
        <v>16.91</v>
      </c>
      <c r="L56" t="n">
        <v>16.76</v>
      </c>
      <c r="M56" t="n">
        <v>15.8</v>
      </c>
      <c r="N56" t="inlineStr">
        <is>
          <t>-</t>
        </is>
      </c>
    </row>
    <row r="57">
      <c r="A57" s="5" t="inlineStr">
        <is>
          <t>Dividendenrendite in %</t>
        </is>
      </c>
      <c r="B57" s="5" t="inlineStr">
        <is>
          <t>Dividend Yield in %</t>
        </is>
      </c>
      <c r="C57" t="n">
        <v>0.48</v>
      </c>
      <c r="D57" t="n">
        <v>0.63</v>
      </c>
      <c r="E57" t="n">
        <v>0.65</v>
      </c>
      <c r="F57" t="n">
        <v>0.73</v>
      </c>
      <c r="G57" t="n">
        <v>0.64</v>
      </c>
      <c r="H57" t="n">
        <v>0.85</v>
      </c>
      <c r="I57" t="n">
        <v>0.91</v>
      </c>
      <c r="J57" t="n">
        <v>0.95</v>
      </c>
      <c r="K57" t="n">
        <v>1.13</v>
      </c>
      <c r="L57" t="n">
        <v>0.96</v>
      </c>
      <c r="M57" t="n">
        <v>1.16</v>
      </c>
      <c r="N57" t="n">
        <v>0.61</v>
      </c>
    </row>
    <row r="58">
      <c r="A58" s="5" t="inlineStr">
        <is>
          <t>Gewinnrendite in %</t>
        </is>
      </c>
      <c r="B58" s="5" t="inlineStr">
        <is>
          <t>Return on profit in %</t>
        </is>
      </c>
      <c r="C58" t="n">
        <v>1.6</v>
      </c>
      <c r="D58" t="n">
        <v>2.1</v>
      </c>
      <c r="E58" t="n">
        <v>2.3</v>
      </c>
      <c r="F58" t="n">
        <v>2.4</v>
      </c>
      <c r="G58" t="n">
        <v>2.1</v>
      </c>
      <c r="H58" t="n">
        <v>2.3</v>
      </c>
      <c r="I58" t="n">
        <v>3.1</v>
      </c>
      <c r="J58" t="n">
        <v>3.2</v>
      </c>
      <c r="K58" t="n">
        <v>3.8</v>
      </c>
      <c r="L58" t="n">
        <v>3.3</v>
      </c>
      <c r="M58" t="n">
        <v>3.6</v>
      </c>
      <c r="N58" t="inlineStr">
        <is>
          <t>-</t>
        </is>
      </c>
    </row>
    <row r="59">
      <c r="A59" s="5" t="inlineStr">
        <is>
          <t>Eigenkapitalrendite in %</t>
        </is>
      </c>
      <c r="B59" s="5" t="inlineStr">
        <is>
          <t>Return on Equity in %</t>
        </is>
      </c>
      <c r="C59" t="n">
        <v>11.81</v>
      </c>
      <c r="D59" t="n">
        <v>12.48</v>
      </c>
      <c r="E59" t="n">
        <v>13</v>
      </c>
      <c r="F59" t="n">
        <v>11.58</v>
      </c>
      <c r="G59" t="n">
        <v>11.59</v>
      </c>
      <c r="H59" t="n">
        <v>9.9</v>
      </c>
      <c r="I59" t="n">
        <v>13.5</v>
      </c>
      <c r="J59" t="n">
        <v>14.16</v>
      </c>
      <c r="K59" t="n">
        <v>14</v>
      </c>
      <c r="L59" t="n">
        <v>12.31</v>
      </c>
      <c r="M59" t="n">
        <v>11.72</v>
      </c>
      <c r="N59" t="n">
        <v>15.32</v>
      </c>
    </row>
    <row r="60">
      <c r="A60" s="5" t="inlineStr">
        <is>
          <t>Umsatzrendite in %</t>
        </is>
      </c>
      <c r="B60" s="5" t="inlineStr">
        <is>
          <t>Return on sales in %</t>
        </is>
      </c>
      <c r="C60" t="n">
        <v>15.31</v>
      </c>
      <c r="D60" t="n">
        <v>16.37</v>
      </c>
      <c r="E60" t="n">
        <v>16.09</v>
      </c>
      <c r="F60" t="n">
        <v>14.64</v>
      </c>
      <c r="G60" t="n">
        <v>14.16</v>
      </c>
      <c r="H60" t="n">
        <v>12.7</v>
      </c>
      <c r="I60" t="n">
        <v>17.05</v>
      </c>
      <c r="J60" t="n">
        <v>16.51</v>
      </c>
      <c r="K60" t="n">
        <v>16.22</v>
      </c>
      <c r="L60" t="n">
        <v>14.1</v>
      </c>
      <c r="M60" t="n">
        <v>13.56</v>
      </c>
      <c r="N60" t="n">
        <v>15.02</v>
      </c>
    </row>
    <row r="61">
      <c r="A61" s="5" t="inlineStr">
        <is>
          <t>Gesamtkapitalrendite in %</t>
        </is>
      </c>
      <c r="B61" s="5" t="inlineStr">
        <is>
          <t>Total Return on Investment in %</t>
        </is>
      </c>
      <c r="C61" t="n">
        <v>4.44</v>
      </c>
      <c r="D61" t="n">
        <v>7.14</v>
      </c>
      <c r="E61" t="n">
        <v>7.39</v>
      </c>
      <c r="F61" t="n">
        <v>6.44</v>
      </c>
      <c r="G61" t="n">
        <v>6.37</v>
      </c>
      <c r="H61" t="n">
        <v>5.86</v>
      </c>
      <c r="I61" t="n">
        <v>8.41</v>
      </c>
      <c r="J61" t="n">
        <v>9.19</v>
      </c>
      <c r="K61" t="n">
        <v>8.220000000000001</v>
      </c>
      <c r="L61" t="n">
        <v>7.18</v>
      </c>
      <c r="M61" t="n">
        <v>7.38</v>
      </c>
      <c r="N61" t="n">
        <v>9.359999999999999</v>
      </c>
    </row>
    <row r="62">
      <c r="A62" s="5" t="inlineStr">
        <is>
          <t>Return on Investment in %</t>
        </is>
      </c>
      <c r="B62" s="5" t="inlineStr">
        <is>
          <t>Return on Investment in %</t>
        </is>
      </c>
      <c r="C62" t="n">
        <v>4.44</v>
      </c>
      <c r="D62" t="n">
        <v>7.14</v>
      </c>
      <c r="E62" t="n">
        <v>7.39</v>
      </c>
      <c r="F62" t="n">
        <v>6.44</v>
      </c>
      <c r="G62" t="n">
        <v>6.37</v>
      </c>
      <c r="H62" t="n">
        <v>5.86</v>
      </c>
      <c r="I62" t="n">
        <v>8.41</v>
      </c>
      <c r="J62" t="n">
        <v>9.19</v>
      </c>
      <c r="K62" t="n">
        <v>8.220000000000001</v>
      </c>
      <c r="L62" t="n">
        <v>7.18</v>
      </c>
      <c r="M62" t="n">
        <v>7.38</v>
      </c>
      <c r="N62" t="n">
        <v>9.359999999999999</v>
      </c>
    </row>
    <row r="63">
      <c r="A63" s="5" t="inlineStr">
        <is>
          <t>Arbeitsintensität in %</t>
        </is>
      </c>
      <c r="B63" s="5" t="inlineStr">
        <is>
          <t>Work Intensity in %</t>
        </is>
      </c>
      <c r="C63" t="n">
        <v>26.45</v>
      </c>
      <c r="D63" t="n">
        <v>52.69</v>
      </c>
      <c r="E63" t="n">
        <v>51.2</v>
      </c>
      <c r="F63" t="n">
        <v>51.42</v>
      </c>
      <c r="G63" t="n">
        <v>51.35</v>
      </c>
      <c r="H63" t="n">
        <v>39.85</v>
      </c>
      <c r="I63" t="n">
        <v>57.79</v>
      </c>
      <c r="J63" t="n">
        <v>53.04</v>
      </c>
      <c r="K63" t="n">
        <v>58.48</v>
      </c>
      <c r="L63" t="n">
        <v>54.47</v>
      </c>
      <c r="M63" t="n">
        <v>65.3</v>
      </c>
      <c r="N63" t="n">
        <v>60.61</v>
      </c>
    </row>
    <row r="64">
      <c r="A64" s="5" t="inlineStr">
        <is>
          <t>Eigenkapitalquote in %</t>
        </is>
      </c>
      <c r="B64" s="5" t="inlineStr">
        <is>
          <t>Equity Ratio in %</t>
        </is>
      </c>
      <c r="C64" t="n">
        <v>37.55</v>
      </c>
      <c r="D64" t="n">
        <v>57.21</v>
      </c>
      <c r="E64" t="n">
        <v>56.82</v>
      </c>
      <c r="F64" t="n">
        <v>55.6</v>
      </c>
      <c r="G64" t="n">
        <v>54.99</v>
      </c>
      <c r="H64" t="n">
        <v>59.25</v>
      </c>
      <c r="I64" t="n">
        <v>62.33</v>
      </c>
      <c r="J64" t="n">
        <v>64.94</v>
      </c>
      <c r="K64" t="n">
        <v>58.75</v>
      </c>
      <c r="L64" t="n">
        <v>58.3</v>
      </c>
      <c r="M64" t="n">
        <v>62.95</v>
      </c>
      <c r="N64" t="n">
        <v>61.11</v>
      </c>
    </row>
    <row r="65">
      <c r="A65" s="5" t="inlineStr">
        <is>
          <t>Fremdkapitalquote in %</t>
        </is>
      </c>
      <c r="B65" s="5" t="inlineStr">
        <is>
          <t>Debt Ratio in %</t>
        </is>
      </c>
      <c r="C65" t="n">
        <v>62.45</v>
      </c>
      <c r="D65" t="n">
        <v>42.79</v>
      </c>
      <c r="E65" t="n">
        <v>43.18</v>
      </c>
      <c r="F65" t="n">
        <v>44.4</v>
      </c>
      <c r="G65" t="n">
        <v>45.01</v>
      </c>
      <c r="H65" t="n">
        <v>40.75</v>
      </c>
      <c r="I65" t="n">
        <v>37.67</v>
      </c>
      <c r="J65" t="n">
        <v>35.06</v>
      </c>
      <c r="K65" t="n">
        <v>41.25</v>
      </c>
      <c r="L65" t="n">
        <v>41.7</v>
      </c>
      <c r="M65" t="n">
        <v>37.05</v>
      </c>
      <c r="N65" t="n">
        <v>38.89</v>
      </c>
    </row>
    <row r="66">
      <c r="A66" s="5" t="inlineStr">
        <is>
          <t>Verschuldungsgrad in %</t>
        </is>
      </c>
      <c r="B66" s="5" t="inlineStr">
        <is>
          <t>Finance Gearing in %</t>
        </is>
      </c>
      <c r="C66" t="n">
        <v>166.34</v>
      </c>
      <c r="D66" t="n">
        <v>74.8</v>
      </c>
      <c r="E66" t="n">
        <v>76</v>
      </c>
      <c r="F66" t="n">
        <v>79.86</v>
      </c>
      <c r="G66" t="n">
        <v>81.86</v>
      </c>
      <c r="H66" t="n">
        <v>68.78</v>
      </c>
      <c r="I66" t="n">
        <v>60.43</v>
      </c>
      <c r="J66" t="n">
        <v>53.98</v>
      </c>
      <c r="K66" t="n">
        <v>70.20999999999999</v>
      </c>
      <c r="L66" t="n">
        <v>71.53</v>
      </c>
      <c r="M66" t="n">
        <v>58.85</v>
      </c>
      <c r="N66" t="n">
        <v>63.65</v>
      </c>
    </row>
    <row r="67">
      <c r="A67" s="5" t="inlineStr"/>
      <c r="B67" s="5" t="inlineStr"/>
    </row>
    <row r="68">
      <c r="A68" s="5" t="inlineStr">
        <is>
          <t>Kurzfristige Vermögensquote in %</t>
        </is>
      </c>
      <c r="B68" s="5" t="inlineStr">
        <is>
          <t>Current Assets Ratio in %</t>
        </is>
      </c>
      <c r="C68" t="n">
        <v>26.45</v>
      </c>
      <c r="D68" t="n">
        <v>52.7</v>
      </c>
      <c r="E68" t="n">
        <v>51.21</v>
      </c>
      <c r="F68" t="n">
        <v>51.42</v>
      </c>
      <c r="G68" t="n">
        <v>51.35</v>
      </c>
      <c r="H68" t="n">
        <v>39.86</v>
      </c>
      <c r="I68" t="n">
        <v>57.78</v>
      </c>
      <c r="J68" t="n">
        <v>53.03</v>
      </c>
      <c r="K68" t="n">
        <v>58.49</v>
      </c>
      <c r="L68" t="n">
        <v>54.46</v>
      </c>
      <c r="M68" t="n">
        <v>65.3</v>
      </c>
    </row>
    <row r="69">
      <c r="A69" s="5" t="inlineStr">
        <is>
          <t>Nettogewinn Marge in %</t>
        </is>
      </c>
      <c r="B69" s="5" t="inlineStr">
        <is>
          <t>Net Profit Marge in %</t>
        </is>
      </c>
      <c r="C69" t="n">
        <v>3972.24</v>
      </c>
      <c r="D69" t="n">
        <v>4233.46</v>
      </c>
      <c r="E69" t="n">
        <v>4118.95</v>
      </c>
      <c r="F69" t="n">
        <v>3711.2</v>
      </c>
      <c r="G69" t="n">
        <v>3633.24</v>
      </c>
      <c r="H69" t="n">
        <v>3254.75</v>
      </c>
      <c r="I69" t="n">
        <v>4328.01</v>
      </c>
      <c r="J69" t="n">
        <v>4128.24</v>
      </c>
      <c r="K69" t="n">
        <v>3994.48</v>
      </c>
      <c r="L69" t="n">
        <v>3418.6</v>
      </c>
      <c r="M69" t="n">
        <v>3214.02</v>
      </c>
    </row>
    <row r="70">
      <c r="A70" s="5" t="inlineStr">
        <is>
          <t>Operative Ergebnis Marge in %</t>
        </is>
      </c>
      <c r="B70" s="5" t="inlineStr">
        <is>
          <t>EBIT Marge in %</t>
        </is>
      </c>
      <c r="C70" t="n">
        <v>5247.26</v>
      </c>
      <c r="D70" t="n">
        <v>5711.52</v>
      </c>
      <c r="E70" t="n">
        <v>5781.13</v>
      </c>
      <c r="F70" t="n">
        <v>5576.76</v>
      </c>
      <c r="G70" t="n">
        <v>5719.96</v>
      </c>
      <c r="H70" t="n">
        <v>4813.41</v>
      </c>
      <c r="I70" t="n">
        <v>6179.36</v>
      </c>
      <c r="J70" t="n">
        <v>6177.56</v>
      </c>
      <c r="K70" t="n">
        <v>5910.22</v>
      </c>
      <c r="L70" t="n">
        <v>4992.25</v>
      </c>
      <c r="M70" t="n">
        <v>4375</v>
      </c>
    </row>
    <row r="71">
      <c r="A71" s="5" t="inlineStr">
        <is>
          <t>Vermögensumsschlag in %</t>
        </is>
      </c>
      <c r="B71" s="5" t="inlineStr">
        <is>
          <t>Asset Turnover in %</t>
        </is>
      </c>
      <c r="C71" t="n">
        <v>0.11</v>
      </c>
      <c r="D71" t="n">
        <v>0.17</v>
      </c>
      <c r="E71" t="n">
        <v>0.18</v>
      </c>
      <c r="F71" t="n">
        <v>0.17</v>
      </c>
      <c r="G71" t="n">
        <v>0.18</v>
      </c>
      <c r="H71" t="n">
        <v>0.18</v>
      </c>
      <c r="I71" t="n">
        <v>0.19</v>
      </c>
      <c r="J71" t="n">
        <v>0.22</v>
      </c>
      <c r="K71" t="n">
        <v>0.21</v>
      </c>
      <c r="L71" t="n">
        <v>0.21</v>
      </c>
      <c r="M71" t="n">
        <v>0.23</v>
      </c>
    </row>
    <row r="72">
      <c r="A72" s="5" t="inlineStr">
        <is>
          <t>Langfristige Vermögensquote in %</t>
        </is>
      </c>
      <c r="B72" s="5" t="inlineStr">
        <is>
          <t>Non-Current Assets Ratio in %</t>
        </is>
      </c>
      <c r="C72" t="n">
        <v>73.55</v>
      </c>
      <c r="D72" t="n">
        <v>47.3</v>
      </c>
      <c r="E72" t="n">
        <v>48.79</v>
      </c>
      <c r="F72" t="n">
        <v>48.58</v>
      </c>
      <c r="G72" t="n">
        <v>48.65</v>
      </c>
      <c r="H72" t="n">
        <v>60.17</v>
      </c>
      <c r="I72" t="n">
        <v>42.22</v>
      </c>
      <c r="J72" t="n">
        <v>46.97</v>
      </c>
      <c r="K72" t="n">
        <v>41.51</v>
      </c>
      <c r="L72" t="n">
        <v>45.54</v>
      </c>
      <c r="M72" t="n">
        <v>34.7</v>
      </c>
    </row>
    <row r="73">
      <c r="A73" s="5" t="inlineStr">
        <is>
          <t>Gesamtkapitalrentabilität</t>
        </is>
      </c>
      <c r="B73" s="5" t="inlineStr">
        <is>
          <t>ROA Return on Assets in %</t>
        </is>
      </c>
      <c r="C73" t="n">
        <v>4.44</v>
      </c>
      <c r="D73" t="n">
        <v>7.14</v>
      </c>
      <c r="E73" t="n">
        <v>7.39</v>
      </c>
      <c r="F73" t="n">
        <v>6.44</v>
      </c>
      <c r="G73" t="n">
        <v>6.37</v>
      </c>
      <c r="H73" t="n">
        <v>5.86</v>
      </c>
      <c r="I73" t="n">
        <v>8.41</v>
      </c>
      <c r="J73" t="n">
        <v>9.199999999999999</v>
      </c>
      <c r="K73" t="n">
        <v>8.220000000000001</v>
      </c>
      <c r="L73" t="n">
        <v>7.18</v>
      </c>
      <c r="M73" t="n">
        <v>7.38</v>
      </c>
    </row>
    <row r="74">
      <c r="A74" s="5" t="inlineStr">
        <is>
          <t>Ertrag des eingesetzten Kapitals</t>
        </is>
      </c>
      <c r="B74" s="5" t="inlineStr">
        <is>
          <t>ROCE Return on Cap. Empl. in %</t>
        </is>
      </c>
      <c r="C74" t="n">
        <v>6.92</v>
      </c>
      <c r="D74" t="n">
        <v>12.91</v>
      </c>
      <c r="E74" t="n">
        <v>13.25</v>
      </c>
      <c r="F74" t="n">
        <v>12.27</v>
      </c>
      <c r="G74" t="n">
        <v>12.67</v>
      </c>
      <c r="H74" t="n">
        <v>11.25</v>
      </c>
      <c r="I74" t="n">
        <v>15.24</v>
      </c>
      <c r="J74" t="n">
        <v>18.49</v>
      </c>
      <c r="K74" t="n">
        <v>17.99</v>
      </c>
      <c r="L74" t="n">
        <v>14.02</v>
      </c>
      <c r="M74" t="n">
        <v>12.73</v>
      </c>
    </row>
    <row r="75">
      <c r="A75" s="5" t="inlineStr">
        <is>
          <t>Eigenkapital zu Anlagevermögen</t>
        </is>
      </c>
      <c r="B75" s="5" t="inlineStr">
        <is>
          <t>Equity to Fixed Assets in %</t>
        </is>
      </c>
      <c r="C75" t="n">
        <v>51.05</v>
      </c>
      <c r="D75" t="n">
        <v>120.94</v>
      </c>
      <c r="E75" t="n">
        <v>116.44</v>
      </c>
      <c r="F75" t="n">
        <v>114.44</v>
      </c>
      <c r="G75" t="n">
        <v>113.03</v>
      </c>
      <c r="H75" t="n">
        <v>98.48999999999999</v>
      </c>
      <c r="I75" t="n">
        <v>147.68</v>
      </c>
      <c r="J75" t="n">
        <v>138.3</v>
      </c>
      <c r="K75" t="n">
        <v>141.51</v>
      </c>
      <c r="L75" t="n">
        <v>128.02</v>
      </c>
      <c r="M75" t="n">
        <v>181.45</v>
      </c>
    </row>
    <row r="76">
      <c r="A76" s="5" t="inlineStr">
        <is>
          <t>Liquidität Dritten Grades</t>
        </is>
      </c>
      <c r="B76" s="5" t="inlineStr">
        <is>
          <t>Current Ratio in %</t>
        </is>
      </c>
      <c r="C76" t="n">
        <v>171.93</v>
      </c>
      <c r="D76" t="n">
        <v>207.71</v>
      </c>
      <c r="E76" t="n">
        <v>235.6</v>
      </c>
      <c r="F76" t="n">
        <v>243.52</v>
      </c>
      <c r="G76" t="n">
        <v>247.03</v>
      </c>
      <c r="H76" t="n">
        <v>173.84</v>
      </c>
      <c r="I76" t="n">
        <v>272.43</v>
      </c>
      <c r="J76" t="n">
        <v>207.19</v>
      </c>
      <c r="K76" t="n">
        <v>180.76</v>
      </c>
      <c r="L76" t="n">
        <v>215.84</v>
      </c>
      <c r="M76" t="n">
        <v>309.24</v>
      </c>
    </row>
    <row r="77">
      <c r="A77" s="5" t="inlineStr">
        <is>
          <t>Operativer Cashflow</t>
        </is>
      </c>
      <c r="B77" s="5" t="inlineStr">
        <is>
          <t>Operating Cashflow in M</t>
        </is>
      </c>
      <c r="C77" t="n">
        <v>8318.2876</v>
      </c>
      <c r="D77" t="n">
        <v>7716.9224</v>
      </c>
      <c r="E77" t="n">
        <v>7793.553199999999</v>
      </c>
      <c r="F77" t="n">
        <v>7489.6939</v>
      </c>
      <c r="G77" t="n">
        <v>7687.304999999999</v>
      </c>
      <c r="H77" t="n">
        <v>6651.016</v>
      </c>
      <c r="I77" t="n">
        <v>5735.880000000001</v>
      </c>
      <c r="J77" t="n">
        <v>4656.222</v>
      </c>
      <c r="K77" t="n">
        <v>4163.242</v>
      </c>
      <c r="L77" t="n">
        <v>4065.976</v>
      </c>
      <c r="M77" t="n">
        <v>3741.440000000001</v>
      </c>
    </row>
    <row r="78">
      <c r="A78" s="5" t="inlineStr">
        <is>
          <t>Aktienrückkauf</t>
        </is>
      </c>
      <c r="B78" s="5" t="inlineStr">
        <is>
          <t>Share Buyback in M</t>
        </is>
      </c>
      <c r="C78" t="n">
        <v>-0.8499999999999659</v>
      </c>
      <c r="D78" t="n">
        <v>-2.580000000000041</v>
      </c>
      <c r="E78" t="n">
        <v>-2.399999999999977</v>
      </c>
      <c r="F78" t="n">
        <v>2.870000000000005</v>
      </c>
      <c r="G78" t="n">
        <v>-0.1000000000000227</v>
      </c>
      <c r="H78" t="n">
        <v>-2.599999999999966</v>
      </c>
      <c r="I78" t="n">
        <v>-3.600000000000023</v>
      </c>
      <c r="J78" t="n">
        <v>-4</v>
      </c>
      <c r="K78" t="n">
        <v>-3.599999999999994</v>
      </c>
      <c r="L78" t="n">
        <v>-5.799999999999983</v>
      </c>
      <c r="M78" t="n">
        <v>1</v>
      </c>
    </row>
    <row r="79">
      <c r="A79" s="5" t="inlineStr">
        <is>
          <t>Umsatzwachstum 1J in %</t>
        </is>
      </c>
      <c r="B79" s="5" t="inlineStr">
        <is>
          <t>Revenue Growth 1Y in %</t>
        </is>
      </c>
      <c r="C79" t="n">
        <v>15.17</v>
      </c>
      <c r="D79" t="n">
        <v>6.66</v>
      </c>
      <c r="E79" t="n">
        <v>4.65</v>
      </c>
      <c r="F79" t="n">
        <v>8.85</v>
      </c>
      <c r="G79" t="n">
        <v>23.69</v>
      </c>
      <c r="H79" t="n">
        <v>9.949999999999999</v>
      </c>
      <c r="I79" t="n">
        <v>0.37</v>
      </c>
      <c r="J79" t="n">
        <v>12.02</v>
      </c>
      <c r="K79" t="n">
        <v>12.25</v>
      </c>
      <c r="L79" t="n">
        <v>22.16</v>
      </c>
      <c r="M79" t="n">
        <v>-5.88</v>
      </c>
    </row>
    <row r="80">
      <c r="A80" s="5" t="inlineStr">
        <is>
          <t>Umsatzwachstum 3J in %</t>
        </is>
      </c>
      <c r="B80" s="5" t="inlineStr">
        <is>
          <t>Revenue Growth 3Y in %</t>
        </is>
      </c>
      <c r="C80" t="n">
        <v>8.83</v>
      </c>
      <c r="D80" t="n">
        <v>6.72</v>
      </c>
      <c r="E80" t="n">
        <v>12.4</v>
      </c>
      <c r="F80" t="n">
        <v>14.16</v>
      </c>
      <c r="G80" t="n">
        <v>11.34</v>
      </c>
      <c r="H80" t="n">
        <v>7.45</v>
      </c>
      <c r="I80" t="n">
        <v>8.210000000000001</v>
      </c>
      <c r="J80" t="n">
        <v>15.48</v>
      </c>
      <c r="K80" t="n">
        <v>9.51</v>
      </c>
      <c r="L80" t="inlineStr">
        <is>
          <t>-</t>
        </is>
      </c>
      <c r="M80" t="inlineStr">
        <is>
          <t>-</t>
        </is>
      </c>
    </row>
    <row r="81">
      <c r="A81" s="5" t="inlineStr">
        <is>
          <t>Umsatzwachstum 5J in %</t>
        </is>
      </c>
      <c r="B81" s="5" t="inlineStr">
        <is>
          <t>Revenue Growth 5Y in %</t>
        </is>
      </c>
      <c r="C81" t="n">
        <v>11.8</v>
      </c>
      <c r="D81" t="n">
        <v>10.76</v>
      </c>
      <c r="E81" t="n">
        <v>9.5</v>
      </c>
      <c r="F81" t="n">
        <v>10.98</v>
      </c>
      <c r="G81" t="n">
        <v>11.66</v>
      </c>
      <c r="H81" t="n">
        <v>11.35</v>
      </c>
      <c r="I81" t="n">
        <v>8.18</v>
      </c>
      <c r="J81" t="inlineStr">
        <is>
          <t>-</t>
        </is>
      </c>
      <c r="K81" t="inlineStr">
        <is>
          <t>-</t>
        </is>
      </c>
      <c r="L81" t="inlineStr">
        <is>
          <t>-</t>
        </is>
      </c>
      <c r="M81" t="inlineStr">
        <is>
          <t>-</t>
        </is>
      </c>
    </row>
    <row r="82">
      <c r="A82" s="5" t="inlineStr">
        <is>
          <t>Umsatzwachstum 10J in %</t>
        </is>
      </c>
      <c r="B82" s="5" t="inlineStr">
        <is>
          <t>Revenue Growth 10Y in %</t>
        </is>
      </c>
      <c r="C82" t="n">
        <v>11.58</v>
      </c>
      <c r="D82" t="n">
        <v>9.470000000000001</v>
      </c>
      <c r="E82" t="inlineStr">
        <is>
          <t>-</t>
        </is>
      </c>
      <c r="F82" t="inlineStr">
        <is>
          <t>-</t>
        </is>
      </c>
      <c r="G82" t="inlineStr">
        <is>
          <t>-</t>
        </is>
      </c>
      <c r="H82" t="inlineStr">
        <is>
          <t>-</t>
        </is>
      </c>
      <c r="I82" t="inlineStr">
        <is>
          <t>-</t>
        </is>
      </c>
      <c r="J82" t="inlineStr">
        <is>
          <t>-</t>
        </is>
      </c>
      <c r="K82" t="inlineStr">
        <is>
          <t>-</t>
        </is>
      </c>
      <c r="L82" t="inlineStr">
        <is>
          <t>-</t>
        </is>
      </c>
      <c r="M82" t="inlineStr">
        <is>
          <t>-</t>
        </is>
      </c>
    </row>
    <row r="83">
      <c r="A83" s="5" t="inlineStr">
        <is>
          <t>Gewinnwachstum 1J in %</t>
        </is>
      </c>
      <c r="B83" s="5" t="inlineStr">
        <is>
          <t>Earnings Growth 1Y in %</t>
        </is>
      </c>
      <c r="C83" t="n">
        <v>8.06</v>
      </c>
      <c r="D83" t="n">
        <v>9.630000000000001</v>
      </c>
      <c r="E83" t="n">
        <v>16.14</v>
      </c>
      <c r="F83" t="n">
        <v>11.19</v>
      </c>
      <c r="G83" t="n">
        <v>38.07</v>
      </c>
      <c r="H83" t="n">
        <v>-17.31</v>
      </c>
      <c r="I83" t="n">
        <v>5.23</v>
      </c>
      <c r="J83" t="n">
        <v>15.77</v>
      </c>
      <c r="K83" t="n">
        <v>31.16</v>
      </c>
      <c r="L83" t="n">
        <v>29.94</v>
      </c>
      <c r="M83" t="n">
        <v>-15.36</v>
      </c>
    </row>
    <row r="84">
      <c r="A84" s="5" t="inlineStr">
        <is>
          <t>Gewinnwachstum 3J in %</t>
        </is>
      </c>
      <c r="B84" s="5" t="inlineStr">
        <is>
          <t>Earnings Growth 3Y in %</t>
        </is>
      </c>
      <c r="C84" t="n">
        <v>11.28</v>
      </c>
      <c r="D84" t="n">
        <v>12.32</v>
      </c>
      <c r="E84" t="n">
        <v>21.8</v>
      </c>
      <c r="F84" t="n">
        <v>10.65</v>
      </c>
      <c r="G84" t="n">
        <v>8.66</v>
      </c>
      <c r="H84" t="n">
        <v>1.23</v>
      </c>
      <c r="I84" t="n">
        <v>17.39</v>
      </c>
      <c r="J84" t="n">
        <v>25.62</v>
      </c>
      <c r="K84" t="n">
        <v>15.25</v>
      </c>
      <c r="L84" t="inlineStr">
        <is>
          <t>-</t>
        </is>
      </c>
      <c r="M84" t="inlineStr">
        <is>
          <t>-</t>
        </is>
      </c>
    </row>
    <row r="85">
      <c r="A85" s="5" t="inlineStr">
        <is>
          <t>Gewinnwachstum 5J in %</t>
        </is>
      </c>
      <c r="B85" s="5" t="inlineStr">
        <is>
          <t>Earnings Growth 5Y in %</t>
        </is>
      </c>
      <c r="C85" t="n">
        <v>16.62</v>
      </c>
      <c r="D85" t="n">
        <v>11.54</v>
      </c>
      <c r="E85" t="n">
        <v>10.66</v>
      </c>
      <c r="F85" t="n">
        <v>10.59</v>
      </c>
      <c r="G85" t="n">
        <v>14.58</v>
      </c>
      <c r="H85" t="n">
        <v>12.96</v>
      </c>
      <c r="I85" t="n">
        <v>13.35</v>
      </c>
      <c r="J85" t="inlineStr">
        <is>
          <t>-</t>
        </is>
      </c>
      <c r="K85" t="inlineStr">
        <is>
          <t>-</t>
        </is>
      </c>
      <c r="L85" t="inlineStr">
        <is>
          <t>-</t>
        </is>
      </c>
      <c r="M85" t="inlineStr">
        <is>
          <t>-</t>
        </is>
      </c>
    </row>
    <row r="86">
      <c r="A86" s="5" t="inlineStr">
        <is>
          <t>Gewinnwachstum 10J in %</t>
        </is>
      </c>
      <c r="B86" s="5" t="inlineStr">
        <is>
          <t>Earnings Growth 10Y in %</t>
        </is>
      </c>
      <c r="C86" t="n">
        <v>14.79</v>
      </c>
      <c r="D86" t="n">
        <v>12.45</v>
      </c>
      <c r="E86" t="inlineStr">
        <is>
          <t>-</t>
        </is>
      </c>
      <c r="F86" t="inlineStr">
        <is>
          <t>-</t>
        </is>
      </c>
      <c r="G86" t="inlineStr">
        <is>
          <t>-</t>
        </is>
      </c>
      <c r="H86" t="inlineStr">
        <is>
          <t>-</t>
        </is>
      </c>
      <c r="I86" t="inlineStr">
        <is>
          <t>-</t>
        </is>
      </c>
      <c r="J86" t="inlineStr">
        <is>
          <t>-</t>
        </is>
      </c>
      <c r="K86" t="inlineStr">
        <is>
          <t>-</t>
        </is>
      </c>
      <c r="L86" t="inlineStr">
        <is>
          <t>-</t>
        </is>
      </c>
      <c r="M86" t="inlineStr">
        <is>
          <t>-</t>
        </is>
      </c>
    </row>
    <row r="87">
      <c r="A87" s="5" t="inlineStr">
        <is>
          <t>PEG Ratio</t>
        </is>
      </c>
      <c r="B87" s="5" t="inlineStr">
        <is>
          <t>KGW Kurs/Gewinn/Wachstum</t>
        </is>
      </c>
      <c r="C87" t="n">
        <v>3.72</v>
      </c>
      <c r="D87" t="n">
        <v>4.08</v>
      </c>
      <c r="E87" t="n">
        <v>4.07</v>
      </c>
      <c r="F87" t="n">
        <v>3.88</v>
      </c>
      <c r="G87" t="n">
        <v>3.19</v>
      </c>
      <c r="H87" t="n">
        <v>3.36</v>
      </c>
      <c r="I87" t="n">
        <v>2.4</v>
      </c>
      <c r="J87" t="inlineStr">
        <is>
          <t>-</t>
        </is>
      </c>
      <c r="K87" t="inlineStr">
        <is>
          <t>-</t>
        </is>
      </c>
      <c r="L87" t="inlineStr">
        <is>
          <t>-</t>
        </is>
      </c>
      <c r="M87" t="inlineStr">
        <is>
          <t>-</t>
        </is>
      </c>
    </row>
    <row r="88">
      <c r="A88" s="5" t="inlineStr">
        <is>
          <t>EBIT-Wachstum 1J in %</t>
        </is>
      </c>
      <c r="B88" s="5" t="inlineStr">
        <is>
          <t>EBIT Growth 1Y in %</t>
        </is>
      </c>
      <c r="C88" t="n">
        <v>5.81</v>
      </c>
      <c r="D88" t="n">
        <v>5.38</v>
      </c>
      <c r="E88" t="n">
        <v>8.48</v>
      </c>
      <c r="F88" t="n">
        <v>6.13</v>
      </c>
      <c r="G88" t="n">
        <v>46.98</v>
      </c>
      <c r="H88" t="n">
        <v>-14.35</v>
      </c>
      <c r="I88" t="n">
        <v>0.4</v>
      </c>
      <c r="J88" t="n">
        <v>17.08</v>
      </c>
      <c r="K88" t="n">
        <v>32.89</v>
      </c>
      <c r="L88" t="n">
        <v>39.39</v>
      </c>
      <c r="M88" t="n">
        <v>-15.66</v>
      </c>
    </row>
    <row r="89">
      <c r="A89" s="5" t="inlineStr">
        <is>
          <t>EBIT-Wachstum 3J in %</t>
        </is>
      </c>
      <c r="B89" s="5" t="inlineStr">
        <is>
          <t>EBIT Growth 3Y in %</t>
        </is>
      </c>
      <c r="C89" t="n">
        <v>6.56</v>
      </c>
      <c r="D89" t="n">
        <v>6.66</v>
      </c>
      <c r="E89" t="n">
        <v>20.53</v>
      </c>
      <c r="F89" t="n">
        <v>12.92</v>
      </c>
      <c r="G89" t="n">
        <v>11.01</v>
      </c>
      <c r="H89" t="n">
        <v>1.04</v>
      </c>
      <c r="I89" t="n">
        <v>16.79</v>
      </c>
      <c r="J89" t="n">
        <v>29.79</v>
      </c>
      <c r="K89" t="n">
        <v>18.87</v>
      </c>
      <c r="L89" t="inlineStr">
        <is>
          <t>-</t>
        </is>
      </c>
      <c r="M89" t="inlineStr">
        <is>
          <t>-</t>
        </is>
      </c>
    </row>
    <row r="90">
      <c r="A90" s="5" t="inlineStr">
        <is>
          <t>EBIT-Wachstum 5J in %</t>
        </is>
      </c>
      <c r="B90" s="5" t="inlineStr">
        <is>
          <t>EBIT Growth 5Y in %</t>
        </is>
      </c>
      <c r="C90" t="n">
        <v>14.56</v>
      </c>
      <c r="D90" t="n">
        <v>10.52</v>
      </c>
      <c r="E90" t="n">
        <v>9.529999999999999</v>
      </c>
      <c r="F90" t="n">
        <v>11.25</v>
      </c>
      <c r="G90" t="n">
        <v>16.6</v>
      </c>
      <c r="H90" t="n">
        <v>15.08</v>
      </c>
      <c r="I90" t="n">
        <v>14.82</v>
      </c>
      <c r="J90" t="inlineStr">
        <is>
          <t>-</t>
        </is>
      </c>
      <c r="K90" t="inlineStr">
        <is>
          <t>-</t>
        </is>
      </c>
      <c r="L90" t="inlineStr">
        <is>
          <t>-</t>
        </is>
      </c>
      <c r="M90" t="inlineStr">
        <is>
          <t>-</t>
        </is>
      </c>
    </row>
    <row r="91">
      <c r="A91" s="5" t="inlineStr">
        <is>
          <t>EBIT-Wachstum 10J in %</t>
        </is>
      </c>
      <c r="B91" s="5" t="inlineStr">
        <is>
          <t>EBIT Growth 10Y in %</t>
        </is>
      </c>
      <c r="C91" t="n">
        <v>14.82</v>
      </c>
      <c r="D91" t="n">
        <v>12.67</v>
      </c>
      <c r="E91" t="inlineStr">
        <is>
          <t>-</t>
        </is>
      </c>
      <c r="F91" t="inlineStr">
        <is>
          <t>-</t>
        </is>
      </c>
      <c r="G91" t="inlineStr">
        <is>
          <t>-</t>
        </is>
      </c>
      <c r="H91" t="inlineStr">
        <is>
          <t>-</t>
        </is>
      </c>
      <c r="I91" t="inlineStr">
        <is>
          <t>-</t>
        </is>
      </c>
      <c r="J91" t="inlineStr">
        <is>
          <t>-</t>
        </is>
      </c>
      <c r="K91" t="inlineStr">
        <is>
          <t>-</t>
        </is>
      </c>
      <c r="L91" t="inlineStr">
        <is>
          <t>-</t>
        </is>
      </c>
      <c r="M91" t="inlineStr">
        <is>
          <t>-</t>
        </is>
      </c>
    </row>
    <row r="92">
      <c r="A92" s="5" t="inlineStr">
        <is>
          <t>Op.Cashflow Wachstum 1J in %</t>
        </is>
      </c>
      <c r="B92" s="5" t="inlineStr">
        <is>
          <t>Op.Cashflow Wachstum 1Y in %</t>
        </is>
      </c>
      <c r="C92" t="n">
        <v>7.44</v>
      </c>
      <c r="D92" t="n">
        <v>-1.97</v>
      </c>
      <c r="E92" t="n">
        <v>3.08</v>
      </c>
      <c r="F92" t="n">
        <v>-1.47</v>
      </c>
      <c r="G92" t="n">
        <v>15.54</v>
      </c>
      <c r="H92" t="n">
        <v>14.78</v>
      </c>
      <c r="I92" t="n">
        <v>21.44</v>
      </c>
      <c r="J92" t="n">
        <v>10.05</v>
      </c>
      <c r="K92" t="n">
        <v>0.89</v>
      </c>
      <c r="L92" t="n">
        <v>6.08</v>
      </c>
      <c r="M92" t="inlineStr">
        <is>
          <t>-</t>
        </is>
      </c>
    </row>
    <row r="93">
      <c r="A93" s="5" t="inlineStr">
        <is>
          <t>Op.Cashflow Wachstum 3J in %</t>
        </is>
      </c>
      <c r="B93" s="5" t="inlineStr">
        <is>
          <t>Op.Cashflow Wachstum 3Y in %</t>
        </is>
      </c>
      <c r="C93" t="n">
        <v>2.85</v>
      </c>
      <c r="D93" t="n">
        <v>-0.12</v>
      </c>
      <c r="E93" t="n">
        <v>5.72</v>
      </c>
      <c r="F93" t="n">
        <v>9.619999999999999</v>
      </c>
      <c r="G93" t="n">
        <v>17.25</v>
      </c>
      <c r="H93" t="n">
        <v>15.42</v>
      </c>
      <c r="I93" t="n">
        <v>10.79</v>
      </c>
      <c r="J93" t="n">
        <v>5.67</v>
      </c>
      <c r="K93" t="inlineStr">
        <is>
          <t>-</t>
        </is>
      </c>
      <c r="L93" t="inlineStr">
        <is>
          <t>-</t>
        </is>
      </c>
      <c r="M93" t="inlineStr">
        <is>
          <t>-</t>
        </is>
      </c>
    </row>
    <row r="94">
      <c r="A94" s="5" t="inlineStr">
        <is>
          <t>Op.Cashflow Wachstum 5J in %</t>
        </is>
      </c>
      <c r="B94" s="5" t="inlineStr">
        <is>
          <t>Op.Cashflow Wachstum 5Y in %</t>
        </is>
      </c>
      <c r="C94" t="n">
        <v>4.52</v>
      </c>
      <c r="D94" t="n">
        <v>5.99</v>
      </c>
      <c r="E94" t="n">
        <v>10.67</v>
      </c>
      <c r="F94" t="n">
        <v>12.07</v>
      </c>
      <c r="G94" t="n">
        <v>12.54</v>
      </c>
      <c r="H94" t="n">
        <v>10.65</v>
      </c>
      <c r="I94" t="inlineStr">
        <is>
          <t>-</t>
        </is>
      </c>
      <c r="J94" t="inlineStr">
        <is>
          <t>-</t>
        </is>
      </c>
      <c r="K94" t="inlineStr">
        <is>
          <t>-</t>
        </is>
      </c>
      <c r="L94" t="inlineStr">
        <is>
          <t>-</t>
        </is>
      </c>
      <c r="M94" t="inlineStr">
        <is>
          <t>-</t>
        </is>
      </c>
    </row>
    <row r="95">
      <c r="A95" s="5" t="inlineStr">
        <is>
          <t>Op.Cashflow Wachstum 10J in %</t>
        </is>
      </c>
      <c r="B95" s="5" t="inlineStr">
        <is>
          <t>Op.Cashflow Wachstum 10Y in %</t>
        </is>
      </c>
      <c r="C95" t="n">
        <v>7.59</v>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row>
    <row r="96">
      <c r="A96" s="5" t="inlineStr">
        <is>
          <t>Working Capital in Mio</t>
        </is>
      </c>
      <c r="B96" s="5" t="inlineStr">
        <is>
          <t>Working Capital in M</t>
        </is>
      </c>
      <c r="C96" t="n">
        <v>1535</v>
      </c>
      <c r="D96" t="n">
        <v>2179</v>
      </c>
      <c r="E96" t="n">
        <v>2072</v>
      </c>
      <c r="F96" t="n">
        <v>2105</v>
      </c>
      <c r="G96" t="n">
        <v>1929</v>
      </c>
      <c r="H96" t="n">
        <v>840.3</v>
      </c>
      <c r="I96" t="n">
        <v>1532</v>
      </c>
      <c r="J96" t="n">
        <v>999.3</v>
      </c>
      <c r="K96" t="n">
        <v>918.6</v>
      </c>
      <c r="L96" t="n">
        <v>898.1</v>
      </c>
      <c r="M96" t="n">
        <v>1016</v>
      </c>
      <c r="N96" t="n">
        <v>775.2</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10"/>
    <col customWidth="1" max="22" min="22" width="19"/>
    <col customWidth="1" max="23" min="23" width="10"/>
  </cols>
  <sheetData>
    <row r="1">
      <c r="A1" s="1" t="inlineStr">
        <is>
          <t xml:space="preserve">ENGIE </t>
        </is>
      </c>
      <c r="B1" s="2" t="inlineStr">
        <is>
          <t>WKN: A0ER6Q  ISIN: FR0010208488  US-Symbol:GDSZF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1885</t>
        </is>
      </c>
      <c r="C4" s="5" t="inlineStr">
        <is>
          <t>Telefon / Phone</t>
        </is>
      </c>
      <c r="D4" s="5" t="inlineStr"/>
      <c r="E4" t="inlineStr">
        <is>
          <t>+33-1-57-04-66-00</t>
        </is>
      </c>
      <c r="G4" t="inlineStr">
        <is>
          <t>27.02.2020</t>
        </is>
      </c>
      <c r="H4" t="inlineStr">
        <is>
          <t>Q4 Result</t>
        </is>
      </c>
      <c r="J4" t="inlineStr">
        <is>
          <t>französischer Staat</t>
        </is>
      </c>
      <c r="L4" t="inlineStr">
        <is>
          <t>36,70%</t>
        </is>
      </c>
    </row>
    <row r="5">
      <c r="A5" s="5" t="inlineStr">
        <is>
          <t>Ticker</t>
        </is>
      </c>
      <c r="B5" t="inlineStr">
        <is>
          <t>GZF</t>
        </is>
      </c>
      <c r="C5" s="5" t="inlineStr">
        <is>
          <t>Fax</t>
        </is>
      </c>
      <c r="D5" s="5" t="inlineStr"/>
      <c r="E5" t="inlineStr">
        <is>
          <t>+33-1-40-06-67-33</t>
        </is>
      </c>
      <c r="G5" t="inlineStr">
        <is>
          <t>30.03.2020</t>
        </is>
      </c>
      <c r="H5" t="inlineStr">
        <is>
          <t>Publication Of Annual Report</t>
        </is>
      </c>
      <c r="J5" t="inlineStr">
        <is>
          <t>GBL</t>
        </is>
      </c>
      <c r="L5" t="inlineStr">
        <is>
          <t>2,40%</t>
        </is>
      </c>
    </row>
    <row r="6">
      <c r="A6" s="5" t="inlineStr">
        <is>
          <t>Gelistet Seit / Listed Since</t>
        </is>
      </c>
      <c r="B6" t="inlineStr">
        <is>
          <t>-</t>
        </is>
      </c>
      <c r="C6" s="5" t="inlineStr">
        <is>
          <t>Internet</t>
        </is>
      </c>
      <c r="D6" s="5" t="inlineStr"/>
      <c r="E6" t="inlineStr">
        <is>
          <t>http://www.gdfsuez.com/</t>
        </is>
      </c>
      <c r="G6" t="inlineStr">
        <is>
          <t>11.05.2020</t>
        </is>
      </c>
      <c r="H6" t="inlineStr">
        <is>
          <t>Result Q1</t>
        </is>
      </c>
      <c r="J6" t="inlineStr">
        <is>
          <t>Mitarbeiter</t>
        </is>
      </c>
      <c r="L6" t="inlineStr">
        <is>
          <t>2,40%</t>
        </is>
      </c>
    </row>
    <row r="7">
      <c r="A7" s="5" t="inlineStr">
        <is>
          <t>Nominalwert / Nominal Value</t>
        </is>
      </c>
      <c r="B7" t="inlineStr">
        <is>
          <t>-</t>
        </is>
      </c>
      <c r="C7" s="5" t="inlineStr">
        <is>
          <t>Inv. Relations Telefon / Phone</t>
        </is>
      </c>
      <c r="D7" s="5" t="inlineStr"/>
      <c r="E7" t="inlineStr">
        <is>
          <t>+33-1-44-22-66-29</t>
        </is>
      </c>
      <c r="G7" t="inlineStr">
        <is>
          <t>14.05.2020</t>
        </is>
      </c>
      <c r="H7" t="inlineStr">
        <is>
          <t>Annual General Meeting</t>
        </is>
      </c>
      <c r="J7" t="inlineStr">
        <is>
          <t>eigene Aktien</t>
        </is>
      </c>
      <c r="L7" t="inlineStr">
        <is>
          <t>2,30%</t>
        </is>
      </c>
    </row>
    <row r="8">
      <c r="A8" s="5" t="inlineStr">
        <is>
          <t>Land / Country</t>
        </is>
      </c>
      <c r="B8" t="inlineStr">
        <is>
          <t>Frankreich</t>
        </is>
      </c>
      <c r="C8" s="5" t="inlineStr">
        <is>
          <t>Inv. Relations E-Mail</t>
        </is>
      </c>
      <c r="D8" s="5" t="inlineStr"/>
      <c r="E8" t="inlineStr">
        <is>
          <t>ir@engie.com</t>
        </is>
      </c>
      <c r="G8" t="inlineStr">
        <is>
          <t>19.05.2020</t>
        </is>
      </c>
      <c r="H8" t="inlineStr">
        <is>
          <t>Ex Dividend</t>
        </is>
      </c>
      <c r="J8" t="inlineStr">
        <is>
          <t>CDC Group</t>
        </is>
      </c>
      <c r="L8" t="inlineStr">
        <is>
          <t>1,90%</t>
        </is>
      </c>
    </row>
    <row r="9">
      <c r="A9" s="5" t="inlineStr">
        <is>
          <t>Währung / Currency</t>
        </is>
      </c>
      <c r="B9" t="inlineStr">
        <is>
          <t>EUR</t>
        </is>
      </c>
      <c r="C9" s="5" t="inlineStr">
        <is>
          <t>Kontaktperson / Contact Person</t>
        </is>
      </c>
      <c r="D9" s="5" t="inlineStr"/>
      <c r="E9" t="inlineStr">
        <is>
          <t>Gary D. Leibowitz</t>
        </is>
      </c>
      <c r="G9" t="inlineStr">
        <is>
          <t>21.05.2020</t>
        </is>
      </c>
      <c r="H9" t="inlineStr">
        <is>
          <t>Dividend Payout</t>
        </is>
      </c>
      <c r="J9" t="inlineStr">
        <is>
          <t>CNP Assurances Group</t>
        </is>
      </c>
      <c r="L9" t="inlineStr">
        <is>
          <t>1,00%</t>
        </is>
      </c>
    </row>
    <row r="10">
      <c r="A10" s="5" t="inlineStr">
        <is>
          <t>Branche / Industry</t>
        </is>
      </c>
      <c r="B10" t="inlineStr">
        <is>
          <t>Others Utilities</t>
        </is>
      </c>
      <c r="C10" s="5" t="inlineStr">
        <is>
          <t>30.07.2020</t>
        </is>
      </c>
      <c r="D10" s="5" t="inlineStr">
        <is>
          <t>Result Half (Previous Year)</t>
        </is>
      </c>
      <c r="J10" t="inlineStr">
        <is>
          <t>Sofina</t>
        </is>
      </c>
      <c r="L10" t="inlineStr">
        <is>
          <t>0,50%</t>
        </is>
      </c>
    </row>
    <row r="11">
      <c r="A11" s="5" t="inlineStr">
        <is>
          <t>Sektor / Sector</t>
        </is>
      </c>
      <c r="B11" t="inlineStr">
        <is>
          <t>Provider</t>
        </is>
      </c>
      <c r="J11" t="inlineStr">
        <is>
          <t>Freefloat</t>
        </is>
      </c>
      <c r="L11" t="inlineStr">
        <is>
          <t>52,80%</t>
        </is>
      </c>
    </row>
    <row r="12">
      <c r="A12" s="5" t="inlineStr">
        <is>
          <t>Typ / Genre</t>
        </is>
      </c>
      <c r="B12" t="inlineStr">
        <is>
          <t>Inhaberaktie</t>
        </is>
      </c>
    </row>
    <row r="13">
      <c r="A13" s="5" t="inlineStr">
        <is>
          <t>Adresse / Address</t>
        </is>
      </c>
      <c r="B13" t="inlineStr">
        <is>
          <t>ENGIE S.A.1, Place Samuel de Champlain, Faubourg de l’Arche  F-92930 Paris la Défense</t>
        </is>
      </c>
    </row>
    <row r="14">
      <c r="A14" s="5" t="inlineStr">
        <is>
          <t>Management</t>
        </is>
      </c>
      <c r="B14" t="inlineStr">
        <is>
          <t>Isabelle Kocher, Paulo Almirante, Gwenaelle Avice-Huet, Olivier Biancarelli, Franck Bruel, Ana Busto, Pierre Chareyre, Pierre Deheunynck, Judith Hartmann, Didier Holleaux, Shankar Krishnamoorthy, Yves Le Gélard, Claire Waysand, Wilfrid Petrie</t>
        </is>
      </c>
    </row>
    <row r="15">
      <c r="A15" s="5" t="inlineStr">
        <is>
          <t>Aufsichtsrat / Board</t>
        </is>
      </c>
      <c r="B15" t="inlineStr">
        <is>
          <t>Jean-Pierre Clamadieu, Isabelle Kocher, Fabrice Brégier, Françoise Malrieu, Ross McInnes, Marie-José Nadeau, Lord Peter Ricketts of Shortlands, Patrice Durand, Mari-Noëlle Jégo-Laveissière, Isabelle Bui, Christophe Agogué, Alain Beullier, Philippe Lepage, Christophe Aubert, Laurent Michel, Anne-Florie Le Clézio-Coron</t>
        </is>
      </c>
    </row>
    <row r="16">
      <c r="A16" s="5" t="inlineStr">
        <is>
          <t>Beschreibung</t>
        </is>
      </c>
      <c r="B16" t="inlineStr">
        <is>
          <t>ENGIE (vormals GDF Suez S.A.) ist eine internationale Unternehmensgruppe, die im Bereich Energieversorgung mit Strom und Erdgas international tätig ist. Als einer der größten Energieversorger weltweit ist sie in der Erschließung und Produktion von Erdgas, der Erzeugung von Strom, der Energiebeschaffung und dem Energiehandel wie auch im Infrastrukturmanagement engagiert. Dazu kommen Umweltprojekte und -angebote wie Wasserversorgung und Abfallwirtschaft. Das Unternehmen ist auf allen Kontinenten der Welt tätig. Mit einer Beteiligung von über 35 Prozent ist der französische Staat Hauptaktionär der Gesellschaft. Copyright 2014 FINANCE BASE AG</t>
        </is>
      </c>
    </row>
    <row r="17">
      <c r="A17" s="5" t="inlineStr">
        <is>
          <t>Profile</t>
        </is>
      </c>
      <c r="B17" t="inlineStr">
        <is>
          <t>Engie (formerly GDF Suez S.A.) is an international group of companies which operates internationally in the energy supply of electricity and natural gas. she is engaged in the exploration and production of natural gas, the production of electricity, energy procurement and energy trading as well as in infrastructure management as one of the largest energy suppliers worldwide. There are also environmental projects and offerings such as water supply and waste management. The company is active in all continents of the world. With a stake of over 35 percent, the French state main shareholder of the company.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60058</v>
      </c>
      <c r="D20" t="n">
        <v>60596</v>
      </c>
      <c r="E20" t="n">
        <v>65029</v>
      </c>
      <c r="F20" t="n">
        <v>66639</v>
      </c>
      <c r="G20" t="n">
        <v>69883</v>
      </c>
      <c r="H20" t="n">
        <v>74686</v>
      </c>
      <c r="I20" t="n">
        <v>89300</v>
      </c>
      <c r="J20" t="n">
        <v>97038</v>
      </c>
      <c r="K20" t="n">
        <v>90673</v>
      </c>
      <c r="L20" t="n">
        <v>84478</v>
      </c>
      <c r="M20" t="n">
        <v>79908</v>
      </c>
      <c r="N20" t="n">
        <v>67924</v>
      </c>
      <c r="O20" t="n">
        <v>47475</v>
      </c>
      <c r="P20" t="n">
        <v>44289</v>
      </c>
      <c r="Q20" t="n">
        <v>41489</v>
      </c>
      <c r="R20" t="n">
        <v>40739</v>
      </c>
      <c r="S20" t="n">
        <v>39622</v>
      </c>
      <c r="T20" t="n">
        <v>46090</v>
      </c>
      <c r="U20" t="n">
        <v>42359</v>
      </c>
      <c r="V20" t="n">
        <v>34617</v>
      </c>
      <c r="W20" t="n">
        <v>31462</v>
      </c>
    </row>
    <row r="21">
      <c r="A21" s="5" t="inlineStr">
        <is>
          <t>Operatives Ergebnis (EBIT)</t>
        </is>
      </c>
      <c r="B21" s="5" t="inlineStr">
        <is>
          <t>EBIT Earning Before Interest &amp; Tax</t>
        </is>
      </c>
      <c r="C21" t="n">
        <v>3676</v>
      </c>
      <c r="D21" t="n">
        <v>2645</v>
      </c>
      <c r="E21" t="n">
        <v>2819</v>
      </c>
      <c r="F21" t="n">
        <v>2452</v>
      </c>
      <c r="G21" t="n">
        <v>-3242</v>
      </c>
      <c r="H21" t="n">
        <v>6574</v>
      </c>
      <c r="I21" t="n">
        <v>7828</v>
      </c>
      <c r="J21" t="n">
        <v>9520</v>
      </c>
      <c r="K21" t="n">
        <v>8978</v>
      </c>
      <c r="L21" t="n">
        <v>9497</v>
      </c>
      <c r="M21" t="n">
        <v>8174</v>
      </c>
      <c r="N21" t="n">
        <v>7679</v>
      </c>
      <c r="O21" t="n">
        <v>5408</v>
      </c>
      <c r="P21" t="n">
        <v>5368</v>
      </c>
      <c r="Q21" t="n">
        <v>3902</v>
      </c>
      <c r="R21" t="n">
        <v>3601</v>
      </c>
      <c r="S21" t="n">
        <v>3205</v>
      </c>
      <c r="T21" t="n">
        <v>3708</v>
      </c>
      <c r="U21" t="n">
        <v>4064</v>
      </c>
      <c r="V21" t="n">
        <v>3778</v>
      </c>
      <c r="W21" t="n">
        <v>2932</v>
      </c>
    </row>
    <row r="22">
      <c r="A22" s="5" t="inlineStr">
        <is>
          <t>Finanzergebnis</t>
        </is>
      </c>
      <c r="B22" s="5" t="inlineStr">
        <is>
          <t>Financial Result</t>
        </is>
      </c>
      <c r="C22" t="n">
        <v>-2667</v>
      </c>
      <c r="D22" t="n">
        <v>-1381</v>
      </c>
      <c r="E22" t="n">
        <v>-1296</v>
      </c>
      <c r="F22" t="n">
        <v>-1380</v>
      </c>
      <c r="G22" t="n">
        <v>-1547</v>
      </c>
      <c r="H22" t="n">
        <v>-1876</v>
      </c>
      <c r="I22" t="n">
        <v>-16500</v>
      </c>
      <c r="J22" t="n">
        <v>-5143</v>
      </c>
      <c r="K22" t="n">
        <v>-1899</v>
      </c>
      <c r="L22" t="n">
        <v>-2222</v>
      </c>
      <c r="M22" t="n">
        <v>-1628</v>
      </c>
      <c r="N22" t="n">
        <v>-1494</v>
      </c>
      <c r="O22" t="n">
        <v>-722.1</v>
      </c>
      <c r="P22" t="n">
        <v>-731</v>
      </c>
      <c r="Q22" t="n">
        <v>-105.9</v>
      </c>
      <c r="R22" t="n">
        <v>281.3</v>
      </c>
      <c r="S22" t="n">
        <v>-3638</v>
      </c>
      <c r="T22" t="n">
        <v>-2760</v>
      </c>
      <c r="U22" t="n">
        <v>-431.5</v>
      </c>
      <c r="V22" t="n">
        <v>-403.3</v>
      </c>
      <c r="W22" t="n">
        <v>334.4</v>
      </c>
    </row>
    <row r="23">
      <c r="A23" s="5" t="inlineStr">
        <is>
          <t>Ergebnis vor Steuer (EBT)</t>
        </is>
      </c>
      <c r="B23" s="5" t="inlineStr">
        <is>
          <t>EBT Earning Before Tax</t>
        </is>
      </c>
      <c r="C23" t="n">
        <v>1009</v>
      </c>
      <c r="D23" t="n">
        <v>1264</v>
      </c>
      <c r="E23" t="n">
        <v>1523</v>
      </c>
      <c r="F23" t="n">
        <v>1072</v>
      </c>
      <c r="G23" t="n">
        <v>-4789</v>
      </c>
      <c r="H23" t="n">
        <v>4698</v>
      </c>
      <c r="I23" t="n">
        <v>-8672</v>
      </c>
      <c r="J23" t="n">
        <v>4377</v>
      </c>
      <c r="K23" t="n">
        <v>7079</v>
      </c>
      <c r="L23" t="n">
        <v>7275</v>
      </c>
      <c r="M23" t="n">
        <v>6547</v>
      </c>
      <c r="N23" t="n">
        <v>6185</v>
      </c>
      <c r="O23" t="n">
        <v>4686</v>
      </c>
      <c r="P23" t="n">
        <v>4637</v>
      </c>
      <c r="Q23" t="n">
        <v>3796</v>
      </c>
      <c r="R23" t="n">
        <v>3883</v>
      </c>
      <c r="S23" t="n">
        <v>-432.6</v>
      </c>
      <c r="T23" t="n">
        <v>947.9</v>
      </c>
      <c r="U23" t="n">
        <v>3632</v>
      </c>
      <c r="V23" t="n">
        <v>3375</v>
      </c>
      <c r="W23" t="n">
        <v>3267</v>
      </c>
    </row>
    <row r="24">
      <c r="A24" s="5" t="inlineStr">
        <is>
          <t>Steuern auf Einkommen und Ertrag</t>
        </is>
      </c>
      <c r="B24" s="5" t="inlineStr">
        <is>
          <t>Taxes on income and earnings</t>
        </is>
      </c>
      <c r="C24" t="n">
        <v>640</v>
      </c>
      <c r="D24" t="n">
        <v>704</v>
      </c>
      <c r="E24" t="n">
        <v>-425</v>
      </c>
      <c r="F24" t="n">
        <v>909</v>
      </c>
      <c r="G24" t="n">
        <v>324</v>
      </c>
      <c r="H24" t="n">
        <v>1588</v>
      </c>
      <c r="I24" t="n">
        <v>727</v>
      </c>
      <c r="J24" t="n">
        <v>2054</v>
      </c>
      <c r="K24" t="n">
        <v>2119</v>
      </c>
      <c r="L24" t="n">
        <v>1913</v>
      </c>
      <c r="M24" t="n">
        <v>1719</v>
      </c>
      <c r="N24" t="n">
        <v>911.9</v>
      </c>
      <c r="O24" t="n">
        <v>527.5</v>
      </c>
      <c r="P24" t="n">
        <v>815.1</v>
      </c>
      <c r="Q24" t="n">
        <v>585.3</v>
      </c>
      <c r="R24" t="n">
        <v>936.8</v>
      </c>
      <c r="S24" t="n">
        <v>721</v>
      </c>
      <c r="T24" t="n">
        <v>657.1</v>
      </c>
      <c r="U24" t="n">
        <v>722</v>
      </c>
      <c r="V24" t="n">
        <v>662.5</v>
      </c>
      <c r="W24" t="n">
        <v>753.3</v>
      </c>
    </row>
    <row r="25">
      <c r="A25" s="5" t="inlineStr">
        <is>
          <t>Ergebnis nach Steuer</t>
        </is>
      </c>
      <c r="B25" s="5" t="inlineStr">
        <is>
          <t>Earnings after tax</t>
        </is>
      </c>
      <c r="C25" t="n">
        <v>1649</v>
      </c>
      <c r="D25" t="n">
        <v>560</v>
      </c>
      <c r="E25" t="n">
        <v>1948</v>
      </c>
      <c r="F25" t="n">
        <v>163</v>
      </c>
      <c r="G25" t="n">
        <v>-5113</v>
      </c>
      <c r="H25" t="n">
        <v>3110</v>
      </c>
      <c r="I25" t="n">
        <v>-9399</v>
      </c>
      <c r="J25" t="n">
        <v>2323</v>
      </c>
      <c r="K25" t="n">
        <v>4960</v>
      </c>
      <c r="L25" t="n">
        <v>5362</v>
      </c>
      <c r="M25" t="n">
        <v>4828</v>
      </c>
      <c r="N25" t="n">
        <v>5273</v>
      </c>
      <c r="O25" t="n">
        <v>4158</v>
      </c>
      <c r="P25" t="n">
        <v>3822</v>
      </c>
      <c r="Q25" t="n">
        <v>3211</v>
      </c>
      <c r="R25" t="n">
        <v>2946</v>
      </c>
      <c r="S25" t="n">
        <v>-1154</v>
      </c>
      <c r="T25" t="n">
        <v>290.8</v>
      </c>
      <c r="U25" t="n">
        <v>2910</v>
      </c>
      <c r="V25" t="n">
        <v>2712</v>
      </c>
      <c r="W25" t="n">
        <v>2513</v>
      </c>
    </row>
    <row r="26">
      <c r="A26" s="5" t="inlineStr">
        <is>
          <t>Minderheitenanteil</t>
        </is>
      </c>
      <c r="B26" s="5" t="inlineStr">
        <is>
          <t>Minority Share</t>
        </is>
      </c>
      <c r="C26" t="n">
        <v>-665</v>
      </c>
      <c r="D26" t="n">
        <v>-595</v>
      </c>
      <c r="E26" t="n">
        <v>-815</v>
      </c>
      <c r="F26" t="n">
        <v>-579</v>
      </c>
      <c r="G26" t="n">
        <v>496</v>
      </c>
      <c r="H26" t="n">
        <v>-669</v>
      </c>
      <c r="I26" t="n">
        <v>-380</v>
      </c>
      <c r="J26" t="n">
        <v>-1205</v>
      </c>
      <c r="K26" t="n">
        <v>-1418</v>
      </c>
      <c r="L26" t="n">
        <v>-1010</v>
      </c>
      <c r="M26" t="n">
        <v>-753.1</v>
      </c>
      <c r="N26" t="n">
        <v>-734</v>
      </c>
      <c r="O26" t="n">
        <v>-692.7</v>
      </c>
      <c r="P26" t="n">
        <v>-587.9</v>
      </c>
      <c r="Q26" t="n">
        <v>-1264</v>
      </c>
      <c r="R26" t="n">
        <v>-832.3</v>
      </c>
      <c r="S26" t="n">
        <v>-910.5</v>
      </c>
      <c r="T26" t="n">
        <v>-822.1</v>
      </c>
      <c r="U26" t="n">
        <v>-734.6</v>
      </c>
      <c r="V26" t="n">
        <v>-936</v>
      </c>
      <c r="W26" t="n">
        <v>-1248</v>
      </c>
    </row>
    <row r="27">
      <c r="A27" s="5" t="inlineStr">
        <is>
          <t>Jahresüberschuss/-fehlbetrag</t>
        </is>
      </c>
      <c r="B27" s="5" t="inlineStr">
        <is>
          <t>Net Profit</t>
        </is>
      </c>
      <c r="C27" t="n">
        <v>984</v>
      </c>
      <c r="D27" t="n">
        <v>1033</v>
      </c>
      <c r="E27" t="n">
        <v>1423</v>
      </c>
      <c r="F27" t="n">
        <v>-415</v>
      </c>
      <c r="G27" t="n">
        <v>-4617</v>
      </c>
      <c r="H27" t="n">
        <v>2440</v>
      </c>
      <c r="I27" t="n">
        <v>-9289</v>
      </c>
      <c r="J27" t="n">
        <v>1550</v>
      </c>
      <c r="K27" t="n">
        <v>4003</v>
      </c>
      <c r="L27" t="n">
        <v>4616</v>
      </c>
      <c r="M27" t="n">
        <v>4477</v>
      </c>
      <c r="N27" t="n">
        <v>4857</v>
      </c>
      <c r="O27" t="n">
        <v>3924</v>
      </c>
      <c r="P27" t="n">
        <v>3606</v>
      </c>
      <c r="Q27" t="n">
        <v>2513</v>
      </c>
      <c r="R27" t="n">
        <v>1804</v>
      </c>
      <c r="S27" t="n">
        <v>-2165</v>
      </c>
      <c r="T27" t="n">
        <v>-862.5</v>
      </c>
      <c r="U27" t="n">
        <v>2087</v>
      </c>
      <c r="V27" t="n">
        <v>1919</v>
      </c>
      <c r="W27" t="n">
        <v>1453</v>
      </c>
    </row>
    <row r="28">
      <c r="A28" s="5" t="inlineStr">
        <is>
          <t>Summe Umlaufvermögen</t>
        </is>
      </c>
      <c r="B28" s="5" t="inlineStr">
        <is>
          <t>Current Assets</t>
        </is>
      </c>
      <c r="C28" t="n">
        <v>60496</v>
      </c>
      <c r="D28" t="n">
        <v>61986</v>
      </c>
      <c r="E28" t="n">
        <v>58161</v>
      </c>
      <c r="F28" t="n">
        <v>59595</v>
      </c>
      <c r="G28" t="n">
        <v>59454</v>
      </c>
      <c r="H28" t="n">
        <v>55306</v>
      </c>
      <c r="I28" t="n">
        <v>52836</v>
      </c>
      <c r="J28" t="n">
        <v>60339</v>
      </c>
      <c r="K28" t="n">
        <v>63508</v>
      </c>
      <c r="L28" t="n">
        <v>51940</v>
      </c>
      <c r="M28" t="n">
        <v>49145</v>
      </c>
      <c r="N28" t="n">
        <v>52024</v>
      </c>
      <c r="O28" t="n">
        <v>27732</v>
      </c>
      <c r="P28" t="n">
        <v>26629</v>
      </c>
      <c r="Q28" t="n">
        <v>30335</v>
      </c>
      <c r="R28" t="n">
        <v>23791</v>
      </c>
      <c r="S28" t="n">
        <v>28321</v>
      </c>
      <c r="T28" t="n">
        <v>27162</v>
      </c>
      <c r="U28" t="n">
        <v>25772</v>
      </c>
      <c r="V28" t="n">
        <v>23739</v>
      </c>
      <c r="W28" t="n">
        <v>25195</v>
      </c>
    </row>
    <row r="29">
      <c r="A29" s="5" t="inlineStr">
        <is>
          <t>Summe Anlagevermögen</t>
        </is>
      </c>
      <c r="B29" s="5" t="inlineStr">
        <is>
          <t>Fixed Assets</t>
        </is>
      </c>
      <c r="C29" t="n">
        <v>99297</v>
      </c>
      <c r="D29" t="n">
        <v>91716</v>
      </c>
      <c r="E29" t="n">
        <v>92171</v>
      </c>
      <c r="F29" t="n">
        <v>98904</v>
      </c>
      <c r="G29" t="n">
        <v>101204</v>
      </c>
      <c r="H29" t="n">
        <v>109999</v>
      </c>
      <c r="I29" t="n">
        <v>106775</v>
      </c>
      <c r="J29" t="n">
        <v>145159</v>
      </c>
      <c r="K29" t="n">
        <v>149902</v>
      </c>
      <c r="L29" t="n">
        <v>132717</v>
      </c>
      <c r="M29" t="n">
        <v>122280</v>
      </c>
      <c r="N29" t="n">
        <v>115184</v>
      </c>
      <c r="O29" t="n">
        <v>51395</v>
      </c>
      <c r="P29" t="n">
        <v>46806</v>
      </c>
      <c r="Q29" t="n">
        <v>49947</v>
      </c>
      <c r="R29" t="n">
        <v>39191</v>
      </c>
      <c r="S29" t="n">
        <v>41630</v>
      </c>
      <c r="T29" t="n">
        <v>56990</v>
      </c>
      <c r="U29" t="n">
        <v>63709</v>
      </c>
      <c r="V29" t="n">
        <v>61759</v>
      </c>
      <c r="W29" t="n">
        <v>51702</v>
      </c>
    </row>
    <row r="30">
      <c r="A30" s="5" t="inlineStr">
        <is>
          <t>Summe Aktiva</t>
        </is>
      </c>
      <c r="B30" s="5" t="inlineStr">
        <is>
          <t>Total Assets</t>
        </is>
      </c>
      <c r="C30" t="n">
        <v>159793</v>
      </c>
      <c r="D30" t="n">
        <v>153702</v>
      </c>
      <c r="E30" t="n">
        <v>150332</v>
      </c>
      <c r="F30" t="n">
        <v>158499</v>
      </c>
      <c r="G30" t="n">
        <v>160658</v>
      </c>
      <c r="H30" t="n">
        <v>165305</v>
      </c>
      <c r="I30" t="n">
        <v>159611</v>
      </c>
      <c r="J30" t="n">
        <v>205498</v>
      </c>
      <c r="K30" t="n">
        <v>213410</v>
      </c>
      <c r="L30" t="n">
        <v>184657</v>
      </c>
      <c r="M30" t="n">
        <v>171425</v>
      </c>
      <c r="N30" t="n">
        <v>167208</v>
      </c>
      <c r="O30" t="n">
        <v>79127</v>
      </c>
      <c r="P30" t="n">
        <v>73435</v>
      </c>
      <c r="Q30" t="n">
        <v>80282</v>
      </c>
      <c r="R30" t="n">
        <v>62982</v>
      </c>
      <c r="S30" t="n">
        <v>69950</v>
      </c>
      <c r="T30" t="n">
        <v>84151</v>
      </c>
      <c r="U30" t="n">
        <v>89481</v>
      </c>
      <c r="V30" t="n">
        <v>85498</v>
      </c>
      <c r="W30" t="n">
        <v>76897</v>
      </c>
    </row>
    <row r="31">
      <c r="A31" s="5" t="inlineStr">
        <is>
          <t>Summe Fremdkapital</t>
        </is>
      </c>
      <c r="B31" s="5" t="inlineStr">
        <is>
          <t>Total Liabilities</t>
        </is>
      </c>
      <c r="C31" t="n">
        <v>121756</v>
      </c>
      <c r="D31" t="n">
        <v>112760</v>
      </c>
      <c r="E31" t="n">
        <v>107755</v>
      </c>
      <c r="F31" t="n">
        <v>113052</v>
      </c>
      <c r="G31" t="n">
        <v>111908</v>
      </c>
      <c r="H31" t="n">
        <v>109347</v>
      </c>
      <c r="I31" t="n">
        <v>106121</v>
      </c>
      <c r="J31" t="n">
        <v>134291</v>
      </c>
      <c r="K31" t="n">
        <v>133140</v>
      </c>
      <c r="L31" t="n">
        <v>113939</v>
      </c>
      <c r="M31" t="n">
        <v>105899</v>
      </c>
      <c r="N31" t="n">
        <v>104390</v>
      </c>
      <c r="O31" t="n">
        <v>54266</v>
      </c>
      <c r="P31" t="n">
        <v>50871</v>
      </c>
      <c r="Q31" t="n">
        <v>61192</v>
      </c>
      <c r="R31" t="n">
        <v>50289</v>
      </c>
      <c r="S31" t="n">
        <v>58207</v>
      </c>
      <c r="T31" t="n">
        <v>68383</v>
      </c>
      <c r="U31" t="n">
        <v>68637</v>
      </c>
      <c r="V31" t="n">
        <v>65274</v>
      </c>
      <c r="W31" t="n">
        <v>59208</v>
      </c>
    </row>
    <row r="32">
      <c r="A32" s="5" t="inlineStr">
        <is>
          <t>Minderheitenanteil</t>
        </is>
      </c>
      <c r="B32" s="5" t="inlineStr">
        <is>
          <t>Minority Share</t>
        </is>
      </c>
      <c r="C32" t="n">
        <v>4950</v>
      </c>
      <c r="D32" t="n">
        <v>5391</v>
      </c>
      <c r="E32" t="n">
        <v>5938</v>
      </c>
      <c r="F32" t="n">
        <v>5870</v>
      </c>
      <c r="G32" t="n">
        <v>5672</v>
      </c>
      <c r="H32" t="n">
        <v>6432</v>
      </c>
      <c r="I32" t="n">
        <v>5535</v>
      </c>
      <c r="J32" t="n">
        <v>11462</v>
      </c>
      <c r="K32" t="n">
        <v>17340</v>
      </c>
      <c r="L32" t="n">
        <v>8513</v>
      </c>
      <c r="M32" t="n">
        <v>5242</v>
      </c>
      <c r="N32" t="n">
        <v>5071</v>
      </c>
      <c r="O32" t="n">
        <v>2668</v>
      </c>
      <c r="P32" t="n">
        <v>3060</v>
      </c>
      <c r="Q32" t="n">
        <v>2578</v>
      </c>
      <c r="R32" t="n">
        <v>4771</v>
      </c>
      <c r="S32" t="n">
        <v>4847</v>
      </c>
      <c r="T32" t="n">
        <v>5191</v>
      </c>
      <c r="U32" t="n">
        <v>6447</v>
      </c>
      <c r="V32" t="n">
        <v>7089</v>
      </c>
      <c r="W32" t="n">
        <v>6418</v>
      </c>
    </row>
    <row r="33">
      <c r="A33" s="5" t="inlineStr">
        <is>
          <t>Summe Eigenkapital</t>
        </is>
      </c>
      <c r="B33" s="5" t="inlineStr">
        <is>
          <t>Equity</t>
        </is>
      </c>
      <c r="C33" t="n">
        <v>33087</v>
      </c>
      <c r="D33" t="n">
        <v>35551</v>
      </c>
      <c r="E33" t="n">
        <v>36639</v>
      </c>
      <c r="F33" t="n">
        <v>39578</v>
      </c>
      <c r="G33" t="n">
        <v>43078</v>
      </c>
      <c r="H33" t="n">
        <v>49527</v>
      </c>
      <c r="I33" t="n">
        <v>47955</v>
      </c>
      <c r="J33" t="n">
        <v>59745</v>
      </c>
      <c r="K33" t="n">
        <v>62930</v>
      </c>
      <c r="L33" t="n">
        <v>62205</v>
      </c>
      <c r="M33" t="n">
        <v>60285</v>
      </c>
      <c r="N33" t="n">
        <v>57748</v>
      </c>
      <c r="O33" t="n">
        <v>22193</v>
      </c>
      <c r="P33" t="n">
        <v>19504</v>
      </c>
      <c r="Q33" t="n">
        <v>16511</v>
      </c>
      <c r="R33" t="n">
        <v>7923</v>
      </c>
      <c r="S33" t="n">
        <v>6896</v>
      </c>
      <c r="T33" t="n">
        <v>10578</v>
      </c>
      <c r="U33" t="n">
        <v>14397</v>
      </c>
      <c r="V33" t="n">
        <v>13134</v>
      </c>
      <c r="W33" t="n">
        <v>11271</v>
      </c>
    </row>
    <row r="34">
      <c r="A34" s="5" t="inlineStr">
        <is>
          <t>Summe Passiva</t>
        </is>
      </c>
      <c r="B34" s="5" t="inlineStr">
        <is>
          <t>Liabilities &amp; Shareholder Equity</t>
        </is>
      </c>
      <c r="C34" t="n">
        <v>159793</v>
      </c>
      <c r="D34" t="n">
        <v>153702</v>
      </c>
      <c r="E34" t="n">
        <v>150332</v>
      </c>
      <c r="F34" t="n">
        <v>158499</v>
      </c>
      <c r="G34" t="n">
        <v>160658</v>
      </c>
      <c r="H34" t="n">
        <v>165305</v>
      </c>
      <c r="I34" t="n">
        <v>159611</v>
      </c>
      <c r="J34" t="n">
        <v>205498</v>
      </c>
      <c r="K34" t="n">
        <v>213410</v>
      </c>
      <c r="L34" t="n">
        <v>184657</v>
      </c>
      <c r="M34" t="n">
        <v>171425</v>
      </c>
      <c r="N34" t="n">
        <v>167208</v>
      </c>
      <c r="O34" t="n">
        <v>79127</v>
      </c>
      <c r="P34" t="n">
        <v>73435</v>
      </c>
      <c r="Q34" t="n">
        <v>80282</v>
      </c>
      <c r="R34" t="n">
        <v>62982</v>
      </c>
      <c r="S34" t="n">
        <v>69950</v>
      </c>
      <c r="T34" t="n">
        <v>84151</v>
      </c>
      <c r="U34" t="n">
        <v>89481</v>
      </c>
      <c r="V34" t="n">
        <v>85498</v>
      </c>
      <c r="W34" t="n">
        <v>76897</v>
      </c>
    </row>
    <row r="35">
      <c r="A35" s="5" t="inlineStr">
        <is>
          <t>Mio.Aktien im Umlauf</t>
        </is>
      </c>
      <c r="B35" s="5" t="inlineStr">
        <is>
          <t>Million shares outstanding</t>
        </is>
      </c>
      <c r="C35" t="n">
        <v>2413</v>
      </c>
      <c r="D35" t="n">
        <v>2411</v>
      </c>
      <c r="E35" t="n">
        <v>2388</v>
      </c>
      <c r="F35" t="n">
        <v>2398</v>
      </c>
      <c r="G35" t="n">
        <v>2435</v>
      </c>
      <c r="H35" t="n">
        <v>2435</v>
      </c>
      <c r="I35" t="n">
        <v>2413</v>
      </c>
      <c r="J35" t="n">
        <v>2413</v>
      </c>
      <c r="K35" t="n">
        <v>2253</v>
      </c>
      <c r="L35" t="n">
        <v>2250</v>
      </c>
      <c r="M35" t="n">
        <v>2261</v>
      </c>
      <c r="N35" t="n">
        <v>2194</v>
      </c>
      <c r="O35" t="n">
        <v>1307</v>
      </c>
      <c r="P35" t="n">
        <v>1277</v>
      </c>
      <c r="Q35" t="n">
        <v>1271</v>
      </c>
      <c r="R35" t="n">
        <v>1021</v>
      </c>
      <c r="S35" t="n">
        <v>1008</v>
      </c>
      <c r="T35" t="n">
        <v>1007</v>
      </c>
      <c r="U35" t="n">
        <v>1026</v>
      </c>
      <c r="V35" t="n">
        <v>1021</v>
      </c>
      <c r="W35" t="inlineStr">
        <is>
          <t>-</t>
        </is>
      </c>
    </row>
    <row r="36">
      <c r="A36" s="5" t="inlineStr">
        <is>
          <t>Ergebnis je Aktie (brutto)</t>
        </is>
      </c>
      <c r="B36" s="5" t="inlineStr">
        <is>
          <t>Earnings per share</t>
        </is>
      </c>
      <c r="C36" t="n">
        <v>0.42</v>
      </c>
      <c r="D36" t="n">
        <v>0.52</v>
      </c>
      <c r="E36" t="n">
        <v>0.64</v>
      </c>
      <c r="F36" t="n">
        <v>0.45</v>
      </c>
      <c r="G36" t="n">
        <v>-1.97</v>
      </c>
      <c r="H36" t="n">
        <v>1.93</v>
      </c>
      <c r="I36" t="n">
        <v>-3.59</v>
      </c>
      <c r="J36" t="n">
        <v>1.81</v>
      </c>
      <c r="K36" t="n">
        <v>3.14</v>
      </c>
      <c r="L36" t="n">
        <v>3.23</v>
      </c>
      <c r="M36" t="n">
        <v>2.9</v>
      </c>
      <c r="N36" t="n">
        <v>2.82</v>
      </c>
      <c r="O36" t="n">
        <v>3.59</v>
      </c>
      <c r="P36" t="n">
        <v>3.63</v>
      </c>
      <c r="Q36" t="n">
        <v>2.99</v>
      </c>
      <c r="R36" t="n">
        <v>3.8</v>
      </c>
      <c r="S36" t="n">
        <v>-0.43</v>
      </c>
      <c r="T36" t="n">
        <v>0.9399999999999999</v>
      </c>
      <c r="U36" t="n">
        <v>3.54</v>
      </c>
      <c r="V36" t="n">
        <v>3.3</v>
      </c>
      <c r="W36" t="inlineStr">
        <is>
          <t>-</t>
        </is>
      </c>
    </row>
    <row r="37">
      <c r="A37" s="5" t="inlineStr">
        <is>
          <t>Ergebnis je Aktie (unverwässert)</t>
        </is>
      </c>
      <c r="B37" s="5" t="inlineStr">
        <is>
          <t>Basic Earnings per share</t>
        </is>
      </c>
      <c r="C37" t="n">
        <v>0.34</v>
      </c>
      <c r="D37" t="n">
        <v>0.37</v>
      </c>
      <c r="E37" t="n">
        <v>0.53</v>
      </c>
      <c r="F37" t="n">
        <v>-0.23</v>
      </c>
      <c r="G37" t="n">
        <v>-1.99</v>
      </c>
      <c r="H37" t="n">
        <v>1</v>
      </c>
      <c r="I37" t="n">
        <v>-3.94</v>
      </c>
      <c r="J37" t="n">
        <v>0.68</v>
      </c>
      <c r="K37" t="n">
        <v>1.8</v>
      </c>
      <c r="L37" t="n">
        <v>2.11</v>
      </c>
      <c r="M37" t="n">
        <v>2.05</v>
      </c>
      <c r="N37" t="n">
        <v>2.98</v>
      </c>
      <c r="O37" t="n">
        <v>3.09</v>
      </c>
      <c r="P37" t="n">
        <v>2.86</v>
      </c>
      <c r="Q37" t="n">
        <v>2.39</v>
      </c>
      <c r="R37" t="n">
        <v>1.81</v>
      </c>
      <c r="S37" t="n">
        <v>-2.18</v>
      </c>
      <c r="T37" t="n">
        <v>-0.87</v>
      </c>
      <c r="U37" t="n">
        <v>2.12</v>
      </c>
      <c r="V37" t="n">
        <v>2.01</v>
      </c>
      <c r="W37" t="n">
        <v>1.89</v>
      </c>
    </row>
    <row r="38">
      <c r="A38" s="5" t="inlineStr">
        <is>
          <t>Ergebnis je Aktie (verwässert)</t>
        </is>
      </c>
      <c r="B38" s="5" t="inlineStr">
        <is>
          <t>Diluted Earnings per share</t>
        </is>
      </c>
      <c r="C38" t="n">
        <v>0.34</v>
      </c>
      <c r="D38" t="n">
        <v>0.37</v>
      </c>
      <c r="E38" t="n">
        <v>0.53</v>
      </c>
      <c r="F38" t="n">
        <v>-0.23</v>
      </c>
      <c r="G38" t="n">
        <v>-1.99</v>
      </c>
      <c r="H38" t="n">
        <v>1</v>
      </c>
      <c r="I38" t="n">
        <v>-3.91</v>
      </c>
      <c r="J38" t="n">
        <v>0.67</v>
      </c>
      <c r="K38" t="n">
        <v>1.8</v>
      </c>
      <c r="L38" t="n">
        <v>2.1</v>
      </c>
      <c r="M38" t="n">
        <v>2.03</v>
      </c>
      <c r="N38" t="n">
        <v>2.95</v>
      </c>
      <c r="O38" t="n">
        <v>3.04</v>
      </c>
      <c r="P38" t="n">
        <v>2.83</v>
      </c>
      <c r="Q38" t="n">
        <v>2.36</v>
      </c>
      <c r="R38" t="n">
        <v>1.8</v>
      </c>
      <c r="S38" t="n">
        <v>-2.18</v>
      </c>
      <c r="T38" t="n">
        <v>-0.87</v>
      </c>
      <c r="U38" t="n">
        <v>2.08</v>
      </c>
      <c r="V38" t="n">
        <v>1.94</v>
      </c>
      <c r="W38" t="n">
        <v>1.81</v>
      </c>
    </row>
    <row r="39">
      <c r="A39" s="5" t="inlineStr">
        <is>
          <t>Dividende je Aktie</t>
        </is>
      </c>
      <c r="B39" s="5" t="inlineStr">
        <is>
          <t>Dividend per share</t>
        </is>
      </c>
      <c r="C39" t="n">
        <v>0.8</v>
      </c>
      <c r="D39" t="n">
        <v>0.75</v>
      </c>
      <c r="E39" t="n">
        <v>0.7</v>
      </c>
      <c r="F39" t="n">
        <v>1</v>
      </c>
      <c r="G39" t="n">
        <v>1</v>
      </c>
      <c r="H39" t="n">
        <v>1</v>
      </c>
      <c r="I39" t="n">
        <v>1.5</v>
      </c>
      <c r="J39" t="n">
        <v>1.5</v>
      </c>
      <c r="K39" t="n">
        <v>1.5</v>
      </c>
      <c r="L39" t="n">
        <v>1.5</v>
      </c>
      <c r="M39" t="n">
        <v>1.47</v>
      </c>
      <c r="N39" t="n">
        <v>2.2</v>
      </c>
      <c r="O39" t="n">
        <v>1.36</v>
      </c>
      <c r="P39" t="n">
        <v>1.2</v>
      </c>
      <c r="Q39" t="n">
        <v>1</v>
      </c>
      <c r="R39" t="n">
        <v>0.8</v>
      </c>
      <c r="S39" t="n">
        <v>0.71</v>
      </c>
      <c r="T39" t="n">
        <v>0.71</v>
      </c>
      <c r="U39" t="n">
        <v>0.71</v>
      </c>
      <c r="V39" t="n">
        <v>0.66</v>
      </c>
      <c r="W39" t="n">
        <v>0.6</v>
      </c>
    </row>
    <row r="40">
      <c r="A40" s="5" t="inlineStr">
        <is>
          <t>Sonderdividende je Aktie</t>
        </is>
      </c>
      <c r="B40" s="5" t="inlineStr">
        <is>
          <t>Special Dividend per share</t>
        </is>
      </c>
      <c r="C40" t="inlineStr">
        <is>
          <t>-</t>
        </is>
      </c>
      <c r="D40" t="n">
        <v>0.37</v>
      </c>
      <c r="E40" t="inlineStr">
        <is>
          <t>-</t>
        </is>
      </c>
      <c r="F40" t="inlineStr">
        <is>
          <t>-</t>
        </is>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c r="W40" t="inlineStr">
        <is>
          <t>-</t>
        </is>
      </c>
    </row>
    <row r="41">
      <c r="A41" s="5" t="inlineStr">
        <is>
          <t>Dividendenausschüttung in Mio</t>
        </is>
      </c>
      <c r="B41" s="5" t="inlineStr">
        <is>
          <t>Dividend Payment in M</t>
        </is>
      </c>
      <c r="C41" t="n">
        <v>1948</v>
      </c>
      <c r="D41" t="n">
        <v>2718</v>
      </c>
      <c r="E41" t="n">
        <v>2871</v>
      </c>
      <c r="F41" t="n">
        <v>3155</v>
      </c>
      <c r="G41" t="n">
        <v>3107</v>
      </c>
      <c r="H41" t="n">
        <v>3720</v>
      </c>
      <c r="I41" t="n">
        <v>4346</v>
      </c>
      <c r="J41" t="n">
        <v>4694</v>
      </c>
      <c r="K41" t="n">
        <v>2117</v>
      </c>
      <c r="L41" t="n">
        <v>4363</v>
      </c>
      <c r="M41" t="n">
        <v>3918</v>
      </c>
      <c r="N41" t="n">
        <v>4028</v>
      </c>
      <c r="O41" t="n">
        <v>3900</v>
      </c>
      <c r="P41" t="n">
        <v>1969</v>
      </c>
      <c r="Q41" t="n">
        <v>1721</v>
      </c>
      <c r="R41" t="n">
        <v>1522</v>
      </c>
      <c r="S41" t="n">
        <v>1490</v>
      </c>
      <c r="T41" t="n">
        <v>1593</v>
      </c>
      <c r="U41" t="n">
        <v>1646</v>
      </c>
      <c r="V41" t="n">
        <v>1569</v>
      </c>
      <c r="W41" t="inlineStr">
        <is>
          <t>-</t>
        </is>
      </c>
    </row>
    <row r="42">
      <c r="A42" s="5" t="inlineStr">
        <is>
          <t>Umsatz</t>
        </is>
      </c>
      <c r="B42" s="5" t="inlineStr">
        <is>
          <t>Revenue</t>
        </is>
      </c>
      <c r="C42" t="n">
        <v>24.89</v>
      </c>
      <c r="D42" t="n">
        <v>25.13</v>
      </c>
      <c r="E42" t="n">
        <v>27.23</v>
      </c>
      <c r="F42" t="n">
        <v>27.79</v>
      </c>
      <c r="G42" t="n">
        <v>28.7</v>
      </c>
      <c r="H42" t="n">
        <v>30.67</v>
      </c>
      <c r="I42" t="n">
        <v>37.01</v>
      </c>
      <c r="J42" t="n">
        <v>40.22</v>
      </c>
      <c r="K42" t="n">
        <v>40.25</v>
      </c>
      <c r="L42" t="n">
        <v>37.54</v>
      </c>
      <c r="M42" t="n">
        <v>35.34</v>
      </c>
      <c r="N42" t="n">
        <v>30.96</v>
      </c>
      <c r="O42" t="n">
        <v>36.32</v>
      </c>
      <c r="P42" t="n">
        <v>34.67</v>
      </c>
      <c r="Q42" t="n">
        <v>32.65</v>
      </c>
      <c r="R42" t="n">
        <v>39.92</v>
      </c>
      <c r="S42" t="n">
        <v>39.32</v>
      </c>
      <c r="T42" t="n">
        <v>45.75</v>
      </c>
      <c r="U42" t="n">
        <v>41.27</v>
      </c>
      <c r="V42" t="n">
        <v>33.9</v>
      </c>
      <c r="W42" t="inlineStr">
        <is>
          <t>-</t>
        </is>
      </c>
    </row>
    <row r="43">
      <c r="A43" s="5" t="inlineStr">
        <is>
          <t>Buchwert je Aktie</t>
        </is>
      </c>
      <c r="B43" s="5" t="inlineStr">
        <is>
          <t>Book value per share</t>
        </is>
      </c>
      <c r="C43" t="n">
        <v>13.71</v>
      </c>
      <c r="D43" t="n">
        <v>14.74</v>
      </c>
      <c r="E43" t="n">
        <v>15.34</v>
      </c>
      <c r="F43" t="n">
        <v>16.51</v>
      </c>
      <c r="G43" t="n">
        <v>17.69</v>
      </c>
      <c r="H43" t="n">
        <v>20.34</v>
      </c>
      <c r="I43" t="n">
        <v>19.88</v>
      </c>
      <c r="J43" t="n">
        <v>24.76</v>
      </c>
      <c r="K43" t="n">
        <v>27.94</v>
      </c>
      <c r="L43" t="n">
        <v>27.64</v>
      </c>
      <c r="M43" t="n">
        <v>26.66</v>
      </c>
      <c r="N43" t="n">
        <v>26.33</v>
      </c>
      <c r="O43" t="n">
        <v>16.98</v>
      </c>
      <c r="P43" t="n">
        <v>15.27</v>
      </c>
      <c r="Q43" t="n">
        <v>12.99</v>
      </c>
      <c r="R43" t="n">
        <v>7.76</v>
      </c>
      <c r="S43" t="n">
        <v>6.84</v>
      </c>
      <c r="T43" t="n">
        <v>10.5</v>
      </c>
      <c r="U43" t="n">
        <v>14.03</v>
      </c>
      <c r="V43" t="n">
        <v>12.86</v>
      </c>
      <c r="W43" t="inlineStr">
        <is>
          <t>-</t>
        </is>
      </c>
    </row>
    <row r="44">
      <c r="A44" s="5" t="inlineStr">
        <is>
          <t>Cashflow je Aktie</t>
        </is>
      </c>
      <c r="B44" s="5" t="inlineStr">
        <is>
          <t>Cashflow per share</t>
        </is>
      </c>
      <c r="C44" t="inlineStr">
        <is>
          <t>-</t>
        </is>
      </c>
      <c r="D44" t="n">
        <v>3.26</v>
      </c>
      <c r="E44" t="n">
        <v>3.9</v>
      </c>
      <c r="F44" t="n">
        <v>4.24</v>
      </c>
      <c r="G44" t="n">
        <v>4.26</v>
      </c>
      <c r="H44" t="n">
        <v>3.59</v>
      </c>
      <c r="I44" t="n">
        <v>4.98</v>
      </c>
      <c r="J44" t="n">
        <v>5.64</v>
      </c>
      <c r="K44" t="n">
        <v>6.14</v>
      </c>
      <c r="L44" t="n">
        <v>5.48</v>
      </c>
      <c r="M44" t="n">
        <v>6.03</v>
      </c>
      <c r="N44" t="n">
        <v>2</v>
      </c>
      <c r="O44" t="n">
        <v>4.6</v>
      </c>
      <c r="P44" t="n">
        <v>4.05</v>
      </c>
      <c r="Q44" t="n">
        <v>4.58</v>
      </c>
      <c r="R44" t="n">
        <v>4.29</v>
      </c>
      <c r="S44" t="n">
        <v>4.46</v>
      </c>
      <c r="T44" t="n">
        <v>4.79</v>
      </c>
      <c r="U44" t="n">
        <v>5.26</v>
      </c>
      <c r="V44" t="n">
        <v>4.79</v>
      </c>
      <c r="W44" t="inlineStr">
        <is>
          <t>-</t>
        </is>
      </c>
    </row>
    <row r="45">
      <c r="A45" s="5" t="inlineStr">
        <is>
          <t>Bilanzsumme je Aktie</t>
        </is>
      </c>
      <c r="B45" s="5" t="inlineStr">
        <is>
          <t>Total assets per share</t>
        </is>
      </c>
      <c r="C45" t="n">
        <v>66.22</v>
      </c>
      <c r="D45" t="n">
        <v>63.74</v>
      </c>
      <c r="E45" t="n">
        <v>62.94</v>
      </c>
      <c r="F45" t="n">
        <v>66.09999999999999</v>
      </c>
      <c r="G45" t="n">
        <v>65.97</v>
      </c>
      <c r="H45" t="n">
        <v>67.88</v>
      </c>
      <c r="I45" t="n">
        <v>66.15000000000001</v>
      </c>
      <c r="J45" t="n">
        <v>85.17</v>
      </c>
      <c r="K45" t="n">
        <v>94.73999999999999</v>
      </c>
      <c r="L45" t="n">
        <v>82.06</v>
      </c>
      <c r="M45" t="n">
        <v>75.81999999999999</v>
      </c>
      <c r="N45" t="n">
        <v>76.23</v>
      </c>
      <c r="O45" t="n">
        <v>60.54</v>
      </c>
      <c r="P45" t="n">
        <v>57.49</v>
      </c>
      <c r="Q45" t="n">
        <v>63.17</v>
      </c>
      <c r="R45" t="n">
        <v>61.72</v>
      </c>
      <c r="S45" t="n">
        <v>69.41</v>
      </c>
      <c r="T45" t="n">
        <v>83.53</v>
      </c>
      <c r="U45" t="n">
        <v>87.19</v>
      </c>
      <c r="V45" t="n">
        <v>83.70999999999999</v>
      </c>
      <c r="W45" t="inlineStr">
        <is>
          <t>-</t>
        </is>
      </c>
    </row>
    <row r="46">
      <c r="A46" s="5" t="inlineStr">
        <is>
          <t>Personal am Ende des Jahres</t>
        </is>
      </c>
      <c r="B46" s="5" t="inlineStr">
        <is>
          <t>Staff at the end of year</t>
        </is>
      </c>
      <c r="C46" t="inlineStr">
        <is>
          <t>-</t>
        </is>
      </c>
      <c r="D46" t="inlineStr">
        <is>
          <t>-</t>
        </is>
      </c>
      <c r="E46" t="inlineStr">
        <is>
          <t>-</t>
        </is>
      </c>
      <c r="F46" t="inlineStr">
        <is>
          <t>-</t>
        </is>
      </c>
      <c r="G46" t="inlineStr">
        <is>
          <t>-</t>
        </is>
      </c>
      <c r="H46" t="inlineStr">
        <is>
          <t>-</t>
        </is>
      </c>
      <c r="I46" t="n">
        <v>178577</v>
      </c>
      <c r="J46" t="n">
        <v>219253</v>
      </c>
      <c r="K46" t="n">
        <v>218905</v>
      </c>
      <c r="L46" t="n">
        <v>215000</v>
      </c>
      <c r="M46" t="n">
        <v>200000</v>
      </c>
      <c r="N46" t="n">
        <v>234653</v>
      </c>
      <c r="O46" t="n">
        <v>192821</v>
      </c>
      <c r="P46" t="n">
        <v>186198</v>
      </c>
      <c r="Q46" t="n">
        <v>208891</v>
      </c>
      <c r="R46" t="n">
        <v>217180</v>
      </c>
      <c r="S46" t="n">
        <v>233009</v>
      </c>
      <c r="T46" t="n">
        <v>241607</v>
      </c>
      <c r="U46" t="n">
        <v>360142</v>
      </c>
      <c r="V46" t="n">
        <v>421899</v>
      </c>
      <c r="W46" t="n">
        <v>341755</v>
      </c>
    </row>
    <row r="47">
      <c r="A47" s="5" t="inlineStr">
        <is>
          <t>Personalaufwand in Mio. EUR</t>
        </is>
      </c>
      <c r="B47" s="5" t="inlineStr">
        <is>
          <t>Personnel expenses in M</t>
        </is>
      </c>
      <c r="C47" t="n">
        <v>11478</v>
      </c>
      <c r="D47" t="n">
        <v>10624</v>
      </c>
      <c r="E47" t="n">
        <v>10082</v>
      </c>
      <c r="F47" t="n">
        <v>10231</v>
      </c>
      <c r="G47" t="n">
        <v>10168</v>
      </c>
      <c r="H47" t="n">
        <v>11615</v>
      </c>
      <c r="I47" t="n">
        <v>11704</v>
      </c>
      <c r="J47" t="n">
        <v>13234</v>
      </c>
      <c r="K47" t="n">
        <v>12775</v>
      </c>
      <c r="L47" t="n">
        <v>11755</v>
      </c>
      <c r="M47" t="n">
        <v>11365</v>
      </c>
      <c r="N47" t="n">
        <v>9679</v>
      </c>
      <c r="O47" t="n">
        <v>8142</v>
      </c>
      <c r="P47" t="n">
        <v>7641</v>
      </c>
      <c r="Q47" t="n">
        <v>7903</v>
      </c>
      <c r="R47" t="n">
        <v>7636</v>
      </c>
      <c r="S47" t="n">
        <v>8236</v>
      </c>
      <c r="T47" t="n">
        <v>9295</v>
      </c>
      <c r="U47" t="n">
        <v>8427</v>
      </c>
      <c r="V47" t="n">
        <v>7728</v>
      </c>
      <c r="W47" t="n">
        <v>8051</v>
      </c>
    </row>
    <row r="48">
      <c r="A48" s="5" t="inlineStr">
        <is>
          <t>Aufwand je Mitarbeiter in EUR</t>
        </is>
      </c>
      <c r="B48" s="5" t="inlineStr">
        <is>
          <t>Effort per employee</t>
        </is>
      </c>
      <c r="C48" t="inlineStr">
        <is>
          <t>-</t>
        </is>
      </c>
      <c r="D48" t="inlineStr">
        <is>
          <t>-</t>
        </is>
      </c>
      <c r="E48" t="inlineStr">
        <is>
          <t>-</t>
        </is>
      </c>
      <c r="F48" t="inlineStr">
        <is>
          <t>-</t>
        </is>
      </c>
      <c r="G48" t="inlineStr">
        <is>
          <t>-</t>
        </is>
      </c>
      <c r="H48" t="inlineStr">
        <is>
          <t>-</t>
        </is>
      </c>
      <c r="I48" t="n">
        <v>65540</v>
      </c>
      <c r="J48" t="n">
        <v>60359</v>
      </c>
      <c r="K48" t="n">
        <v>58359</v>
      </c>
      <c r="L48" t="n">
        <v>54674</v>
      </c>
      <c r="M48" t="n">
        <v>56825</v>
      </c>
      <c r="N48" t="n">
        <v>41248</v>
      </c>
      <c r="O48" t="n">
        <v>42223</v>
      </c>
      <c r="P48" t="n">
        <v>41036</v>
      </c>
      <c r="Q48" t="n">
        <v>37833</v>
      </c>
      <c r="R48" t="n">
        <v>35158</v>
      </c>
      <c r="S48" t="n">
        <v>35348</v>
      </c>
      <c r="T48" t="n">
        <v>38472</v>
      </c>
      <c r="U48" t="n">
        <v>23398</v>
      </c>
      <c r="V48" t="n">
        <v>18316</v>
      </c>
      <c r="W48" t="inlineStr">
        <is>
          <t>-</t>
        </is>
      </c>
    </row>
    <row r="49">
      <c r="A49" s="5" t="inlineStr">
        <is>
          <t>Umsatz je Aktie</t>
        </is>
      </c>
      <c r="B49" s="5" t="inlineStr">
        <is>
          <t>Revenue per share</t>
        </is>
      </c>
      <c r="C49" t="inlineStr">
        <is>
          <t>-</t>
        </is>
      </c>
      <c r="D49" t="inlineStr">
        <is>
          <t>-</t>
        </is>
      </c>
      <c r="E49" t="inlineStr">
        <is>
          <t>-</t>
        </is>
      </c>
      <c r="F49" t="inlineStr">
        <is>
          <t>-</t>
        </is>
      </c>
      <c r="G49" t="inlineStr">
        <is>
          <t>-</t>
        </is>
      </c>
      <c r="H49" t="inlineStr">
        <is>
          <t>-</t>
        </is>
      </c>
      <c r="I49" t="n">
        <v>500006</v>
      </c>
      <c r="J49" t="n">
        <v>442585</v>
      </c>
      <c r="K49" t="n">
        <v>414211</v>
      </c>
      <c r="L49" t="n">
        <v>392920</v>
      </c>
      <c r="M49" t="n">
        <v>399541</v>
      </c>
      <c r="N49" t="n">
        <v>289464</v>
      </c>
      <c r="O49" t="n">
        <v>246214</v>
      </c>
      <c r="P49" t="n">
        <v>237860</v>
      </c>
      <c r="Q49" t="n">
        <v>198615</v>
      </c>
      <c r="R49" t="n">
        <v>187583</v>
      </c>
      <c r="S49" t="n">
        <v>170044</v>
      </c>
      <c r="T49" t="n">
        <v>190763</v>
      </c>
      <c r="U49" t="n">
        <v>117617</v>
      </c>
      <c r="V49" t="n">
        <v>82050</v>
      </c>
      <c r="W49" t="n">
        <v>92059</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inlineStr">
        <is>
          <t>-</t>
        </is>
      </c>
      <c r="D51" t="inlineStr">
        <is>
          <t>-</t>
        </is>
      </c>
      <c r="E51" t="inlineStr">
        <is>
          <t>-</t>
        </is>
      </c>
      <c r="F51" t="inlineStr">
        <is>
          <t>-</t>
        </is>
      </c>
      <c r="G51" t="inlineStr">
        <is>
          <t>-</t>
        </is>
      </c>
      <c r="H51" t="inlineStr">
        <is>
          <t>-</t>
        </is>
      </c>
      <c r="I51" t="n">
        <v>-52017</v>
      </c>
      <c r="J51" t="n">
        <v>7069</v>
      </c>
      <c r="K51" t="n">
        <v>18286</v>
      </c>
      <c r="L51" t="n">
        <v>21470</v>
      </c>
      <c r="M51" t="n">
        <v>22387</v>
      </c>
      <c r="N51" t="n">
        <v>20699</v>
      </c>
      <c r="O51" t="n">
        <v>20348</v>
      </c>
      <c r="P51" t="n">
        <v>19368</v>
      </c>
      <c r="Q51" t="n">
        <v>12029</v>
      </c>
      <c r="R51" t="n">
        <v>8308</v>
      </c>
      <c r="S51" t="n">
        <v>-9292</v>
      </c>
      <c r="T51" t="n">
        <v>-3570</v>
      </c>
      <c r="U51" t="n">
        <v>5794</v>
      </c>
      <c r="V51" t="n">
        <v>4549</v>
      </c>
      <c r="W51" t="n">
        <v>4250</v>
      </c>
    </row>
    <row r="52">
      <c r="A52" s="5" t="inlineStr">
        <is>
          <t>KGV (Kurs/Gewinn)</t>
        </is>
      </c>
      <c r="B52" s="5" t="inlineStr">
        <is>
          <t>PE (price/earnings)</t>
        </is>
      </c>
      <c r="C52" t="n">
        <v>42.4</v>
      </c>
      <c r="D52" t="n">
        <v>33.8</v>
      </c>
      <c r="E52" t="n">
        <v>27.1</v>
      </c>
      <c r="F52" t="inlineStr">
        <is>
          <t>-</t>
        </is>
      </c>
      <c r="G52" t="inlineStr">
        <is>
          <t>-</t>
        </is>
      </c>
      <c r="H52" t="n">
        <v>19.4</v>
      </c>
      <c r="I52" t="inlineStr">
        <is>
          <t>-</t>
        </is>
      </c>
      <c r="J52" t="n">
        <v>22.9</v>
      </c>
      <c r="K52" t="n">
        <v>11.7</v>
      </c>
      <c r="L52" t="n">
        <v>12.7</v>
      </c>
      <c r="M52" t="n">
        <v>14.8</v>
      </c>
      <c r="N52" t="n">
        <v>11.6</v>
      </c>
      <c r="O52" t="n">
        <v>15.1</v>
      </c>
      <c r="P52" t="n">
        <v>13.7</v>
      </c>
      <c r="Q52" t="n">
        <v>11</v>
      </c>
      <c r="R52" t="n">
        <v>10.8</v>
      </c>
      <c r="S52" t="inlineStr">
        <is>
          <t>-</t>
        </is>
      </c>
      <c r="T52" t="inlineStr">
        <is>
          <t>-</t>
        </is>
      </c>
      <c r="U52" t="n">
        <v>16</v>
      </c>
      <c r="V52" t="n">
        <v>19.4</v>
      </c>
      <c r="W52" t="n">
        <v>16.8</v>
      </c>
    </row>
    <row r="53">
      <c r="A53" s="5" t="inlineStr">
        <is>
          <t>KUV (Kurs/Umsatz)</t>
        </is>
      </c>
      <c r="B53" s="5" t="inlineStr">
        <is>
          <t>PS (price/sales)</t>
        </is>
      </c>
      <c r="C53" t="n">
        <v>0.58</v>
      </c>
      <c r="D53" t="n">
        <v>0.5</v>
      </c>
      <c r="E53" t="n">
        <v>0.53</v>
      </c>
      <c r="F53" t="n">
        <v>0.44</v>
      </c>
      <c r="G53" t="n">
        <v>0.57</v>
      </c>
      <c r="H53" t="n">
        <v>0.63</v>
      </c>
      <c r="I53" t="n">
        <v>0.46</v>
      </c>
      <c r="J53" t="n">
        <v>0.39</v>
      </c>
      <c r="K53" t="n">
        <v>0.52</v>
      </c>
      <c r="L53" t="n">
        <v>0.72</v>
      </c>
      <c r="M53" t="n">
        <v>0.86</v>
      </c>
      <c r="N53" t="n">
        <v>1.12</v>
      </c>
      <c r="O53" t="n">
        <v>1.28</v>
      </c>
      <c r="P53" t="n">
        <v>1.13</v>
      </c>
      <c r="Q53" t="n">
        <v>0.8100000000000001</v>
      </c>
      <c r="R53" t="n">
        <v>0.49</v>
      </c>
      <c r="S53" t="n">
        <v>0.41</v>
      </c>
      <c r="T53" t="n">
        <v>0.36</v>
      </c>
      <c r="U53" t="n">
        <v>0.82</v>
      </c>
      <c r="V53" t="n">
        <v>1.15</v>
      </c>
      <c r="W53" t="inlineStr">
        <is>
          <t>-</t>
        </is>
      </c>
    </row>
    <row r="54">
      <c r="A54" s="5" t="inlineStr">
        <is>
          <t>KBV (Kurs/Buchwert)</t>
        </is>
      </c>
      <c r="B54" s="5" t="inlineStr">
        <is>
          <t>PB (price/book value)</t>
        </is>
      </c>
      <c r="C54" t="n">
        <v>1.05</v>
      </c>
      <c r="D54" t="n">
        <v>0.85</v>
      </c>
      <c r="E54" t="n">
        <v>0.93</v>
      </c>
      <c r="F54" t="n">
        <v>0.73</v>
      </c>
      <c r="G54" t="n">
        <v>0.93</v>
      </c>
      <c r="H54" t="n">
        <v>0.96</v>
      </c>
      <c r="I54" t="n">
        <v>0.86</v>
      </c>
      <c r="J54" t="n">
        <v>0.63</v>
      </c>
      <c r="K54" t="n">
        <v>0.76</v>
      </c>
      <c r="L54" t="n">
        <v>0.97</v>
      </c>
      <c r="M54" t="n">
        <v>1.14</v>
      </c>
      <c r="N54" t="n">
        <v>1.31</v>
      </c>
      <c r="O54" t="n">
        <v>2.74</v>
      </c>
      <c r="P54" t="n">
        <v>2.57</v>
      </c>
      <c r="Q54" t="n">
        <v>2.02</v>
      </c>
      <c r="R54" t="n">
        <v>2.53</v>
      </c>
      <c r="S54" t="n">
        <v>2.33</v>
      </c>
      <c r="T54" t="n">
        <v>1.58</v>
      </c>
      <c r="U54" t="n">
        <v>2.42</v>
      </c>
      <c r="V54" t="n">
        <v>3.02</v>
      </c>
      <c r="W54" t="inlineStr">
        <is>
          <t>-</t>
        </is>
      </c>
    </row>
    <row r="55">
      <c r="A55" s="5" t="inlineStr">
        <is>
          <t>KCV (Kurs/Cashflow)</t>
        </is>
      </c>
      <c r="B55" s="5" t="inlineStr">
        <is>
          <t>PC (price/cashflow)</t>
        </is>
      </c>
      <c r="C55" t="inlineStr">
        <is>
          <t>-</t>
        </is>
      </c>
      <c r="D55" t="n">
        <v>3.83</v>
      </c>
      <c r="E55" t="n">
        <v>3.68</v>
      </c>
      <c r="F55" t="n">
        <v>2.86</v>
      </c>
      <c r="G55" t="n">
        <v>3.85</v>
      </c>
      <c r="H55" t="n">
        <v>5.41</v>
      </c>
      <c r="I55" t="n">
        <v>3.43</v>
      </c>
      <c r="J55" t="n">
        <v>2.76</v>
      </c>
      <c r="K55" t="n">
        <v>3.44</v>
      </c>
      <c r="L55" t="n">
        <v>4.9</v>
      </c>
      <c r="M55" t="n">
        <v>5.02</v>
      </c>
      <c r="N55" t="n">
        <v>17.27</v>
      </c>
      <c r="O55" t="n">
        <v>10.12</v>
      </c>
      <c r="P55" t="n">
        <v>9.69</v>
      </c>
      <c r="Q55" t="n">
        <v>5.74</v>
      </c>
      <c r="R55" t="n">
        <v>4.57</v>
      </c>
      <c r="S55" t="n">
        <v>3.57</v>
      </c>
      <c r="T55" t="n">
        <v>3.45</v>
      </c>
      <c r="U55" t="n">
        <v>6.46</v>
      </c>
      <c r="V55" t="n">
        <v>8.130000000000001</v>
      </c>
      <c r="W55" t="inlineStr">
        <is>
          <t>-</t>
        </is>
      </c>
    </row>
    <row r="56">
      <c r="A56" s="5" t="inlineStr">
        <is>
          <t>Dividendenrendite in %</t>
        </is>
      </c>
      <c r="B56" s="5" t="inlineStr">
        <is>
          <t>Dividend Yield in %</t>
        </is>
      </c>
      <c r="C56" t="n">
        <v>5.56</v>
      </c>
      <c r="D56" t="n">
        <v>5.99</v>
      </c>
      <c r="E56" t="n">
        <v>4.88</v>
      </c>
      <c r="F56" t="n">
        <v>8.25</v>
      </c>
      <c r="G56" t="n">
        <v>6.09</v>
      </c>
      <c r="H56" t="n">
        <v>5.15</v>
      </c>
      <c r="I56" t="n">
        <v>8.779999999999999</v>
      </c>
      <c r="J56" t="n">
        <v>9.630000000000001</v>
      </c>
      <c r="K56" t="n">
        <v>7.1</v>
      </c>
      <c r="L56" t="n">
        <v>5.59</v>
      </c>
      <c r="M56" t="n">
        <v>4.85</v>
      </c>
      <c r="N56" t="n">
        <v>6.36</v>
      </c>
      <c r="O56" t="n">
        <v>2.92</v>
      </c>
      <c r="P56" t="n">
        <v>3.06</v>
      </c>
      <c r="Q56" t="n">
        <v>3.8</v>
      </c>
      <c r="R56" t="n">
        <v>4.08</v>
      </c>
      <c r="S56" t="n">
        <v>4.46</v>
      </c>
      <c r="T56" t="n">
        <v>4.29</v>
      </c>
      <c r="U56" t="n">
        <v>2.09</v>
      </c>
      <c r="V56" t="n">
        <v>1.7</v>
      </c>
      <c r="W56" t="n">
        <v>1.89</v>
      </c>
    </row>
    <row r="57">
      <c r="A57" s="5" t="inlineStr">
        <is>
          <t>Gewinnrendite in %</t>
        </is>
      </c>
      <c r="B57" s="5" t="inlineStr">
        <is>
          <t>Return on profit in %</t>
        </is>
      </c>
      <c r="C57" t="n">
        <v>2.4</v>
      </c>
      <c r="D57" t="n">
        <v>3</v>
      </c>
      <c r="E57" t="n">
        <v>3.7</v>
      </c>
      <c r="F57" t="n">
        <v>-1.9</v>
      </c>
      <c r="G57" t="n">
        <v>-12.1</v>
      </c>
      <c r="H57" t="n">
        <v>5.1</v>
      </c>
      <c r="I57" t="n">
        <v>-23.1</v>
      </c>
      <c r="J57" t="n">
        <v>4.4</v>
      </c>
      <c r="K57" t="n">
        <v>8.5</v>
      </c>
      <c r="L57" t="n">
        <v>7.9</v>
      </c>
      <c r="M57" t="n">
        <v>6.8</v>
      </c>
      <c r="N57" t="n">
        <v>8.6</v>
      </c>
      <c r="O57" t="n">
        <v>6.6</v>
      </c>
      <c r="P57" t="n">
        <v>7.3</v>
      </c>
      <c r="Q57" t="n">
        <v>9.1</v>
      </c>
      <c r="R57" t="n">
        <v>9.199999999999999</v>
      </c>
      <c r="S57" t="n">
        <v>-13.7</v>
      </c>
      <c r="T57" t="n">
        <v>-5.3</v>
      </c>
      <c r="U57" t="n">
        <v>6.2</v>
      </c>
      <c r="V57" t="n">
        <v>5.2</v>
      </c>
      <c r="W57" t="n">
        <v>5.9</v>
      </c>
    </row>
    <row r="58">
      <c r="A58" s="5" t="inlineStr">
        <is>
          <t>Eigenkapitalrendite in %</t>
        </is>
      </c>
      <c r="B58" s="5" t="inlineStr">
        <is>
          <t>Return on Equity in %</t>
        </is>
      </c>
      <c r="C58" t="n">
        <v>2.97</v>
      </c>
      <c r="D58" t="n">
        <v>2.91</v>
      </c>
      <c r="E58" t="n">
        <v>3.88</v>
      </c>
      <c r="F58" t="n">
        <v>-1.05</v>
      </c>
      <c r="G58" t="n">
        <v>-10.72</v>
      </c>
      <c r="H58" t="n">
        <v>4.93</v>
      </c>
      <c r="I58" t="n">
        <v>-19.37</v>
      </c>
      <c r="J58" t="n">
        <v>2.59</v>
      </c>
      <c r="K58" t="n">
        <v>6.36</v>
      </c>
      <c r="L58" t="n">
        <v>7.42</v>
      </c>
      <c r="M58" t="n">
        <v>7.43</v>
      </c>
      <c r="N58" t="n">
        <v>8.41</v>
      </c>
      <c r="O58" t="n">
        <v>17.68</v>
      </c>
      <c r="P58" t="n">
        <v>18.49</v>
      </c>
      <c r="Q58" t="n">
        <v>15.22</v>
      </c>
      <c r="R58" t="n">
        <v>22.78</v>
      </c>
      <c r="S58" t="n">
        <v>-31.4</v>
      </c>
      <c r="T58" t="n">
        <v>-8.15</v>
      </c>
      <c r="U58" t="n">
        <v>14.49</v>
      </c>
      <c r="V58" t="n">
        <v>14.61</v>
      </c>
      <c r="W58" t="n">
        <v>12.89</v>
      </c>
    </row>
    <row r="59">
      <c r="A59" s="5" t="inlineStr">
        <is>
          <t>Umsatzrendite in %</t>
        </is>
      </c>
      <c r="B59" s="5" t="inlineStr">
        <is>
          <t>Return on sales in %</t>
        </is>
      </c>
      <c r="C59" t="n">
        <v>1.64</v>
      </c>
      <c r="D59" t="n">
        <v>1.7</v>
      </c>
      <c r="E59" t="n">
        <v>2.19</v>
      </c>
      <c r="F59" t="n">
        <v>-0.62</v>
      </c>
      <c r="G59" t="n">
        <v>-6.61</v>
      </c>
      <c r="H59" t="n">
        <v>3.27</v>
      </c>
      <c r="I59" t="n">
        <v>-10.4</v>
      </c>
      <c r="J59" t="n">
        <v>1.6</v>
      </c>
      <c r="K59" t="n">
        <v>4.41</v>
      </c>
      <c r="L59" t="n">
        <v>5.46</v>
      </c>
      <c r="M59" t="n">
        <v>5.6</v>
      </c>
      <c r="N59" t="n">
        <v>7.15</v>
      </c>
      <c r="O59" t="n">
        <v>8.26</v>
      </c>
      <c r="P59" t="n">
        <v>8.140000000000001</v>
      </c>
      <c r="Q59" t="n">
        <v>6.06</v>
      </c>
      <c r="R59" t="n">
        <v>8.859999999999999</v>
      </c>
      <c r="S59" t="n">
        <v>-5.46</v>
      </c>
      <c r="T59" t="n">
        <v>-1.87</v>
      </c>
      <c r="U59" t="n">
        <v>4.93</v>
      </c>
      <c r="V59" t="n">
        <v>5.54</v>
      </c>
      <c r="W59" t="n">
        <v>4.62</v>
      </c>
    </row>
    <row r="60">
      <c r="A60" s="5" t="inlineStr">
        <is>
          <t>Gesamtkapitalrendite in %</t>
        </is>
      </c>
      <c r="B60" s="5" t="inlineStr">
        <is>
          <t>Total Return on Investment in %</t>
        </is>
      </c>
      <c r="C60" t="n">
        <v>2.06</v>
      </c>
      <c r="D60" t="n">
        <v>1.96</v>
      </c>
      <c r="E60" t="n">
        <v>2.36</v>
      </c>
      <c r="F60" t="n">
        <v>1.15</v>
      </c>
      <c r="G60" t="n">
        <v>-1.37</v>
      </c>
      <c r="H60" t="n">
        <v>2.97</v>
      </c>
      <c r="I60" t="n">
        <v>-4.26</v>
      </c>
      <c r="J60" t="n">
        <v>2.53</v>
      </c>
      <c r="K60" t="n">
        <v>3.46</v>
      </c>
      <c r="L60" t="n">
        <v>2.5</v>
      </c>
      <c r="M60" t="n">
        <v>2.61</v>
      </c>
      <c r="N60" t="n">
        <v>2.9</v>
      </c>
      <c r="O60" t="n">
        <v>4.96</v>
      </c>
      <c r="P60" t="n">
        <v>4.91</v>
      </c>
      <c r="Q60" t="n">
        <v>3.13</v>
      </c>
      <c r="R60" t="n">
        <v>2.86</v>
      </c>
      <c r="S60" t="n">
        <v>-3.1</v>
      </c>
      <c r="T60" t="n">
        <v>-1.02</v>
      </c>
      <c r="U60" t="n">
        <v>2.33</v>
      </c>
      <c r="V60" t="n">
        <v>2.24</v>
      </c>
      <c r="W60" t="n">
        <v>1.89</v>
      </c>
    </row>
    <row r="61">
      <c r="A61" s="5" t="inlineStr">
        <is>
          <t>Return on Investment in %</t>
        </is>
      </c>
      <c r="B61" s="5" t="inlineStr">
        <is>
          <t>Return on Investment in %</t>
        </is>
      </c>
      <c r="C61" t="n">
        <v>0.62</v>
      </c>
      <c r="D61" t="n">
        <v>0.67</v>
      </c>
      <c r="E61" t="n">
        <v>0.95</v>
      </c>
      <c r="F61" t="n">
        <v>-0.26</v>
      </c>
      <c r="G61" t="n">
        <v>-2.87</v>
      </c>
      <c r="H61" t="n">
        <v>1.48</v>
      </c>
      <c r="I61" t="n">
        <v>-5.82</v>
      </c>
      <c r="J61" t="n">
        <v>0.75</v>
      </c>
      <c r="K61" t="n">
        <v>1.88</v>
      </c>
      <c r="L61" t="n">
        <v>2.5</v>
      </c>
      <c r="M61" t="n">
        <v>2.61</v>
      </c>
      <c r="N61" t="n">
        <v>2.9</v>
      </c>
      <c r="O61" t="n">
        <v>4.96</v>
      </c>
      <c r="P61" t="n">
        <v>4.91</v>
      </c>
      <c r="Q61" t="n">
        <v>3.13</v>
      </c>
      <c r="R61" t="n">
        <v>2.86</v>
      </c>
      <c r="S61" t="n">
        <v>-3.1</v>
      </c>
      <c r="T61" t="n">
        <v>-1.02</v>
      </c>
      <c r="U61" t="n">
        <v>2.33</v>
      </c>
      <c r="V61" t="n">
        <v>2.24</v>
      </c>
      <c r="W61" t="n">
        <v>1.89</v>
      </c>
    </row>
    <row r="62">
      <c r="A62" s="5" t="inlineStr">
        <is>
          <t>Arbeitsintensität in %</t>
        </is>
      </c>
      <c r="B62" s="5" t="inlineStr">
        <is>
          <t>Work Intensity in %</t>
        </is>
      </c>
      <c r="C62" t="n">
        <v>37.86</v>
      </c>
      <c r="D62" t="n">
        <v>40.33</v>
      </c>
      <c r="E62" t="n">
        <v>38.69</v>
      </c>
      <c r="F62" t="n">
        <v>37.6</v>
      </c>
      <c r="G62" t="n">
        <v>37.01</v>
      </c>
      <c r="H62" t="n">
        <v>33.46</v>
      </c>
      <c r="I62" t="n">
        <v>33.1</v>
      </c>
      <c r="J62" t="n">
        <v>29.36</v>
      </c>
      <c r="K62" t="n">
        <v>29.76</v>
      </c>
      <c r="L62" t="n">
        <v>28.13</v>
      </c>
      <c r="M62" t="n">
        <v>28.67</v>
      </c>
      <c r="N62" t="n">
        <v>31.11</v>
      </c>
      <c r="O62" t="n">
        <v>35.05</v>
      </c>
      <c r="P62" t="n">
        <v>36.26</v>
      </c>
      <c r="Q62" t="n">
        <v>37.79</v>
      </c>
      <c r="R62" t="n">
        <v>37.77</v>
      </c>
      <c r="S62" t="n">
        <v>40.49</v>
      </c>
      <c r="T62" t="n">
        <v>32.28</v>
      </c>
      <c r="U62" t="n">
        <v>28.8</v>
      </c>
      <c r="V62" t="n">
        <v>27.77</v>
      </c>
      <c r="W62" t="n">
        <v>32.77</v>
      </c>
    </row>
    <row r="63">
      <c r="A63" s="5" t="inlineStr">
        <is>
          <t>Eigenkapitalquote in %</t>
        </is>
      </c>
      <c r="B63" s="5" t="inlineStr">
        <is>
          <t>Equity Ratio in %</t>
        </is>
      </c>
      <c r="C63" t="n">
        <v>20.71</v>
      </c>
      <c r="D63" t="n">
        <v>23.13</v>
      </c>
      <c r="E63" t="n">
        <v>24.37</v>
      </c>
      <c r="F63" t="n">
        <v>24.97</v>
      </c>
      <c r="G63" t="n">
        <v>26.81</v>
      </c>
      <c r="H63" t="n">
        <v>29.96</v>
      </c>
      <c r="I63" t="n">
        <v>30.04</v>
      </c>
      <c r="J63" t="n">
        <v>29.07</v>
      </c>
      <c r="K63" t="n">
        <v>29.49</v>
      </c>
      <c r="L63" t="n">
        <v>33.69</v>
      </c>
      <c r="M63" t="n">
        <v>35.17</v>
      </c>
      <c r="N63" t="n">
        <v>34.54</v>
      </c>
      <c r="O63" t="n">
        <v>28.05</v>
      </c>
      <c r="P63" t="n">
        <v>26.56</v>
      </c>
      <c r="Q63" t="n">
        <v>20.57</v>
      </c>
      <c r="R63" t="n">
        <v>12.58</v>
      </c>
      <c r="S63" t="n">
        <v>9.859999999999999</v>
      </c>
      <c r="T63" t="n">
        <v>12.57</v>
      </c>
      <c r="U63" t="n">
        <v>16.09</v>
      </c>
      <c r="V63" t="n">
        <v>15.36</v>
      </c>
      <c r="W63" t="n">
        <v>14.66</v>
      </c>
    </row>
    <row r="64">
      <c r="A64" s="5" t="inlineStr">
        <is>
          <t>Fremdkapitalquote in %</t>
        </is>
      </c>
      <c r="B64" s="5" t="inlineStr">
        <is>
          <t>Debt Ratio in %</t>
        </is>
      </c>
      <c r="C64" t="n">
        <v>79.29000000000001</v>
      </c>
      <c r="D64" t="n">
        <v>76.87</v>
      </c>
      <c r="E64" t="n">
        <v>75.63</v>
      </c>
      <c r="F64" t="n">
        <v>75.03</v>
      </c>
      <c r="G64" t="n">
        <v>73.19</v>
      </c>
      <c r="H64" t="n">
        <v>70.04000000000001</v>
      </c>
      <c r="I64" t="n">
        <v>69.95999999999999</v>
      </c>
      <c r="J64" t="n">
        <v>70.93000000000001</v>
      </c>
      <c r="K64" t="n">
        <v>70.51000000000001</v>
      </c>
      <c r="L64" t="n">
        <v>66.31</v>
      </c>
      <c r="M64" t="n">
        <v>64.83</v>
      </c>
      <c r="N64" t="n">
        <v>65.45999999999999</v>
      </c>
      <c r="O64" t="n">
        <v>71.95</v>
      </c>
      <c r="P64" t="n">
        <v>73.44</v>
      </c>
      <c r="Q64" t="n">
        <v>79.43000000000001</v>
      </c>
      <c r="R64" t="n">
        <v>87.42</v>
      </c>
      <c r="S64" t="n">
        <v>90.14</v>
      </c>
      <c r="T64" t="n">
        <v>87.43000000000001</v>
      </c>
      <c r="U64" t="n">
        <v>83.91</v>
      </c>
      <c r="V64" t="n">
        <v>84.64</v>
      </c>
      <c r="W64" t="n">
        <v>85.34</v>
      </c>
    </row>
    <row r="65">
      <c r="A65" s="5" t="inlineStr"/>
      <c r="B65" s="5" t="inlineStr"/>
    </row>
    <row r="66">
      <c r="A66" s="5" t="inlineStr">
        <is>
          <t>Kurzfristige Vermögensquote in %</t>
        </is>
      </c>
      <c r="B66" s="5" t="inlineStr">
        <is>
          <t>Current Assets Ratio in %</t>
        </is>
      </c>
      <c r="C66" t="n">
        <v>37.86</v>
      </c>
      <c r="D66" t="n">
        <v>40.33</v>
      </c>
      <c r="E66" t="n">
        <v>38.69</v>
      </c>
      <c r="F66" t="n">
        <v>37.6</v>
      </c>
      <c r="G66" t="n">
        <v>37.01</v>
      </c>
      <c r="H66" t="n">
        <v>33.46</v>
      </c>
      <c r="I66" t="n">
        <v>33.1</v>
      </c>
      <c r="J66" t="n">
        <v>29.36</v>
      </c>
      <c r="K66" t="n">
        <v>29.76</v>
      </c>
      <c r="L66" t="n">
        <v>28.13</v>
      </c>
      <c r="M66" t="n">
        <v>28.67</v>
      </c>
      <c r="N66" t="n">
        <v>31.11</v>
      </c>
      <c r="O66" t="n">
        <v>35.05</v>
      </c>
      <c r="P66" t="n">
        <v>36.26</v>
      </c>
      <c r="Q66" t="n">
        <v>37.79</v>
      </c>
      <c r="R66" t="n">
        <v>37.77</v>
      </c>
      <c r="S66" t="n">
        <v>40.49</v>
      </c>
      <c r="T66" t="n">
        <v>32.28</v>
      </c>
      <c r="U66" t="n">
        <v>28.8</v>
      </c>
      <c r="V66" t="n">
        <v>27.77</v>
      </c>
    </row>
    <row r="67">
      <c r="A67" s="5" t="inlineStr">
        <is>
          <t>Nettogewinn Marge in %</t>
        </is>
      </c>
      <c r="B67" s="5" t="inlineStr">
        <is>
          <t>Net Profit Marge in %</t>
        </is>
      </c>
      <c r="C67" t="n">
        <v>3953.39</v>
      </c>
      <c r="D67" t="n">
        <v>4110.62</v>
      </c>
      <c r="E67" t="n">
        <v>5225.85</v>
      </c>
      <c r="F67" t="n">
        <v>-1493.34</v>
      </c>
      <c r="G67" t="n">
        <v>-16087.11</v>
      </c>
      <c r="H67" t="n">
        <v>7955.66</v>
      </c>
      <c r="I67" t="n">
        <v>-25098.62</v>
      </c>
      <c r="J67" t="n">
        <v>3853.8</v>
      </c>
      <c r="K67" t="n">
        <v>9945.34</v>
      </c>
      <c r="L67" t="n">
        <v>12296.22</v>
      </c>
      <c r="M67" t="n">
        <v>12668.36</v>
      </c>
      <c r="N67" t="n">
        <v>15687.98</v>
      </c>
      <c r="O67" t="n">
        <v>10803.96</v>
      </c>
      <c r="P67" t="n">
        <v>10400.92</v>
      </c>
      <c r="Q67" t="n">
        <v>7696.78</v>
      </c>
      <c r="R67" t="n">
        <v>4519.04</v>
      </c>
      <c r="S67" t="n">
        <v>-5506.1</v>
      </c>
      <c r="T67" t="n">
        <v>-1885.25</v>
      </c>
      <c r="U67" t="n">
        <v>5056.94</v>
      </c>
      <c r="V67" t="n">
        <v>5660.77</v>
      </c>
    </row>
    <row r="68">
      <c r="A68" s="5" t="inlineStr">
        <is>
          <t>Operative Ergebnis Marge in %</t>
        </is>
      </c>
      <c r="B68" s="5" t="inlineStr">
        <is>
          <t>EBIT Marge in %</t>
        </is>
      </c>
      <c r="C68" t="n">
        <v>14768.98</v>
      </c>
      <c r="D68" t="n">
        <v>10525.27</v>
      </c>
      <c r="E68" t="n">
        <v>10352.55</v>
      </c>
      <c r="F68" t="n">
        <v>8823.32</v>
      </c>
      <c r="G68" t="n">
        <v>-11296.17</v>
      </c>
      <c r="H68" t="n">
        <v>21434.63</v>
      </c>
      <c r="I68" t="n">
        <v>21151.04</v>
      </c>
      <c r="J68" t="n">
        <v>23669.82</v>
      </c>
      <c r="K68" t="n">
        <v>22305.59</v>
      </c>
      <c r="L68" t="n">
        <v>25298.35</v>
      </c>
      <c r="M68" t="n">
        <v>23129.6</v>
      </c>
      <c r="N68" t="n">
        <v>24802.97</v>
      </c>
      <c r="O68" t="n">
        <v>14889.87</v>
      </c>
      <c r="P68" t="n">
        <v>15483.13</v>
      </c>
      <c r="Q68" t="n">
        <v>11951</v>
      </c>
      <c r="R68" t="n">
        <v>9020.540000000001</v>
      </c>
      <c r="S68" t="n">
        <v>8151.07</v>
      </c>
      <c r="T68" t="n">
        <v>8104.92</v>
      </c>
      <c r="U68" t="n">
        <v>9847.35</v>
      </c>
      <c r="V68" t="n">
        <v>11144.54</v>
      </c>
    </row>
    <row r="69">
      <c r="A69" s="5" t="inlineStr">
        <is>
          <t>Vermögensumsschlag in %</t>
        </is>
      </c>
      <c r="B69" s="5" t="inlineStr">
        <is>
          <t>Asset Turnover in %</t>
        </is>
      </c>
      <c r="C69" t="n">
        <v>0.02</v>
      </c>
      <c r="D69" t="n">
        <v>0.02</v>
      </c>
      <c r="E69" t="n">
        <v>0.02</v>
      </c>
      <c r="F69" t="n">
        <v>0.02</v>
      </c>
      <c r="G69" t="n">
        <v>0.02</v>
      </c>
      <c r="H69" t="n">
        <v>0.02</v>
      </c>
      <c r="I69" t="n">
        <v>0.02</v>
      </c>
      <c r="J69" t="n">
        <v>0.02</v>
      </c>
      <c r="K69" t="n">
        <v>0.02</v>
      </c>
      <c r="L69" t="n">
        <v>0.02</v>
      </c>
      <c r="M69" t="n">
        <v>0.02</v>
      </c>
      <c r="N69" t="n">
        <v>0.02</v>
      </c>
      <c r="O69" t="n">
        <v>0.05</v>
      </c>
      <c r="P69" t="n">
        <v>0.05</v>
      </c>
      <c r="Q69" t="n">
        <v>0.04</v>
      </c>
      <c r="R69" t="n">
        <v>0.06</v>
      </c>
      <c r="S69" t="n">
        <v>0.06</v>
      </c>
      <c r="T69" t="n">
        <v>0.05</v>
      </c>
      <c r="U69" t="n">
        <v>0.05</v>
      </c>
      <c r="V69" t="n">
        <v>0.04</v>
      </c>
    </row>
    <row r="70">
      <c r="A70" s="5" t="inlineStr">
        <is>
          <t>Langfristige Vermögensquote in %</t>
        </is>
      </c>
      <c r="B70" s="5" t="inlineStr">
        <is>
          <t>Non-Current Assets Ratio in %</t>
        </is>
      </c>
      <c r="C70" t="n">
        <v>62.14</v>
      </c>
      <c r="D70" t="n">
        <v>59.67</v>
      </c>
      <c r="E70" t="n">
        <v>61.31</v>
      </c>
      <c r="F70" t="n">
        <v>62.4</v>
      </c>
      <c r="G70" t="n">
        <v>62.99</v>
      </c>
      <c r="H70" t="n">
        <v>66.54000000000001</v>
      </c>
      <c r="I70" t="n">
        <v>66.90000000000001</v>
      </c>
      <c r="J70" t="n">
        <v>70.64</v>
      </c>
      <c r="K70" t="n">
        <v>70.23999999999999</v>
      </c>
      <c r="L70" t="n">
        <v>71.87</v>
      </c>
      <c r="M70" t="n">
        <v>71.33</v>
      </c>
      <c r="N70" t="n">
        <v>68.89</v>
      </c>
      <c r="O70" t="n">
        <v>64.95</v>
      </c>
      <c r="P70" t="n">
        <v>63.74</v>
      </c>
      <c r="Q70" t="n">
        <v>62.21</v>
      </c>
      <c r="R70" t="n">
        <v>62.23</v>
      </c>
      <c r="S70" t="n">
        <v>59.51</v>
      </c>
      <c r="T70" t="n">
        <v>67.72</v>
      </c>
      <c r="U70" t="n">
        <v>71.2</v>
      </c>
      <c r="V70" t="n">
        <v>72.23</v>
      </c>
    </row>
    <row r="71">
      <c r="A71" s="5" t="inlineStr">
        <is>
          <t>Gesamtkapitalrentabilität</t>
        </is>
      </c>
      <c r="B71" s="5" t="inlineStr">
        <is>
          <t>ROA Return on Assets in %</t>
        </is>
      </c>
      <c r="C71" t="n">
        <v>0.62</v>
      </c>
      <c r="D71" t="n">
        <v>0.67</v>
      </c>
      <c r="E71" t="n">
        <v>0.95</v>
      </c>
      <c r="F71" t="n">
        <v>-0.26</v>
      </c>
      <c r="G71" t="n">
        <v>-2.87</v>
      </c>
      <c r="H71" t="n">
        <v>1.48</v>
      </c>
      <c r="I71" t="n">
        <v>-5.82</v>
      </c>
      <c r="J71" t="n">
        <v>0.75</v>
      </c>
      <c r="K71" t="n">
        <v>1.88</v>
      </c>
      <c r="L71" t="n">
        <v>2.5</v>
      </c>
      <c r="M71" t="n">
        <v>2.61</v>
      </c>
      <c r="N71" t="n">
        <v>2.9</v>
      </c>
      <c r="O71" t="n">
        <v>4.96</v>
      </c>
      <c r="P71" t="n">
        <v>4.91</v>
      </c>
      <c r="Q71" t="n">
        <v>3.13</v>
      </c>
      <c r="R71" t="n">
        <v>2.86</v>
      </c>
      <c r="S71" t="n">
        <v>-3.1</v>
      </c>
      <c r="T71" t="n">
        <v>-1.02</v>
      </c>
      <c r="U71" t="n">
        <v>2.33</v>
      </c>
      <c r="V71" t="n">
        <v>2.24</v>
      </c>
    </row>
    <row r="72">
      <c r="A72" s="5" t="inlineStr">
        <is>
          <t>Ertrag des eingesetzten Kapitals</t>
        </is>
      </c>
      <c r="B72" s="5" t="inlineStr">
        <is>
          <t>ROCE Return on Cap. Empl. in %</t>
        </is>
      </c>
      <c r="C72" t="n">
        <v>2.33</v>
      </c>
      <c r="D72" t="n">
        <v>1.74</v>
      </c>
      <c r="E72" t="n">
        <v>1.9</v>
      </c>
      <c r="F72" t="n">
        <v>1.57</v>
      </c>
      <c r="G72" t="n">
        <v>-2.04</v>
      </c>
      <c r="H72" t="n">
        <v>4.03</v>
      </c>
      <c r="I72" t="n">
        <v>4.97</v>
      </c>
      <c r="J72" t="n">
        <v>4.68</v>
      </c>
      <c r="K72" t="n">
        <v>4.25</v>
      </c>
      <c r="L72" t="n">
        <v>5.2</v>
      </c>
      <c r="M72" t="n">
        <v>4.82</v>
      </c>
      <c r="N72" t="n">
        <v>4.65</v>
      </c>
      <c r="O72" t="n">
        <v>7.01</v>
      </c>
      <c r="P72" t="n">
        <v>7.52</v>
      </c>
      <c r="Q72" t="n">
        <v>4.98</v>
      </c>
      <c r="R72" t="n">
        <v>5.91</v>
      </c>
      <c r="S72" t="n">
        <v>4.72</v>
      </c>
      <c r="T72" t="n">
        <v>4.51</v>
      </c>
      <c r="U72" t="n">
        <v>4.65</v>
      </c>
      <c r="V72" t="n">
        <v>4.52</v>
      </c>
    </row>
    <row r="73">
      <c r="A73" s="5" t="inlineStr">
        <is>
          <t>Eigenkapital zu Anlagevermögen</t>
        </is>
      </c>
      <c r="B73" s="5" t="inlineStr">
        <is>
          <t>Equity to Fixed Assets in %</t>
        </is>
      </c>
      <c r="C73" t="n">
        <v>33.32</v>
      </c>
      <c r="D73" t="n">
        <v>38.76</v>
      </c>
      <c r="E73" t="n">
        <v>39.75</v>
      </c>
      <c r="F73" t="n">
        <v>40.02</v>
      </c>
      <c r="G73" t="n">
        <v>42.57</v>
      </c>
      <c r="H73" t="n">
        <v>45.02</v>
      </c>
      <c r="I73" t="n">
        <v>44.91</v>
      </c>
      <c r="J73" t="n">
        <v>41.16</v>
      </c>
      <c r="K73" t="n">
        <v>41.98</v>
      </c>
      <c r="L73" t="n">
        <v>46.87</v>
      </c>
      <c r="M73" t="n">
        <v>49.3</v>
      </c>
      <c r="N73" t="n">
        <v>50.14</v>
      </c>
      <c r="O73" t="n">
        <v>43.18</v>
      </c>
      <c r="P73" t="n">
        <v>41.67</v>
      </c>
      <c r="Q73" t="n">
        <v>33.06</v>
      </c>
      <c r="R73" t="n">
        <v>20.22</v>
      </c>
      <c r="S73" t="n">
        <v>16.56</v>
      </c>
      <c r="T73" t="n">
        <v>18.56</v>
      </c>
      <c r="U73" t="n">
        <v>22.6</v>
      </c>
      <c r="V73" t="n">
        <v>21.27</v>
      </c>
    </row>
    <row r="74">
      <c r="A74" s="5" t="inlineStr"/>
      <c r="B74" s="5" t="inlineStr"/>
    </row>
    <row r="75">
      <c r="A75" s="5" t="inlineStr">
        <is>
          <t>Operativer Cashflow</t>
        </is>
      </c>
      <c r="B75" s="5" t="inlineStr">
        <is>
          <t>Operating Cashflow in M</t>
        </is>
      </c>
      <c r="C75" t="inlineStr">
        <is>
          <t>-</t>
        </is>
      </c>
      <c r="D75" t="n">
        <v>9234.130000000001</v>
      </c>
      <c r="E75" t="n">
        <v>8787.84</v>
      </c>
      <c r="F75" t="n">
        <v>6858.28</v>
      </c>
      <c r="G75" t="n">
        <v>9374.75</v>
      </c>
      <c r="H75" t="n">
        <v>13173.35</v>
      </c>
      <c r="I75" t="n">
        <v>8276.59</v>
      </c>
      <c r="J75" t="n">
        <v>6659.879999999999</v>
      </c>
      <c r="K75" t="n">
        <v>7750.32</v>
      </c>
      <c r="L75" t="n">
        <v>11025</v>
      </c>
      <c r="M75" t="n">
        <v>11350.22</v>
      </c>
      <c r="N75" t="n">
        <v>37890.38</v>
      </c>
      <c r="O75" t="n">
        <v>13226.84</v>
      </c>
      <c r="P75" t="n">
        <v>12374.13</v>
      </c>
      <c r="Q75" t="n">
        <v>7295.54</v>
      </c>
      <c r="R75" t="n">
        <v>4665.97</v>
      </c>
      <c r="S75" t="n">
        <v>3598.56</v>
      </c>
      <c r="T75" t="n">
        <v>3474.15</v>
      </c>
      <c r="U75" t="n">
        <v>6627.96</v>
      </c>
      <c r="V75" t="n">
        <v>8300.730000000001</v>
      </c>
    </row>
    <row r="76">
      <c r="A76" s="5" t="inlineStr">
        <is>
          <t>Aktienrückkauf</t>
        </is>
      </c>
      <c r="B76" s="5" t="inlineStr">
        <is>
          <t>Share Buyback in M</t>
        </is>
      </c>
      <c r="C76" t="n">
        <v>-2</v>
      </c>
      <c r="D76" t="n">
        <v>-23</v>
      </c>
      <c r="E76" t="n">
        <v>10</v>
      </c>
      <c r="F76" t="n">
        <v>37</v>
      </c>
      <c r="G76" t="n">
        <v>0</v>
      </c>
      <c r="H76" t="n">
        <v>-22</v>
      </c>
      <c r="I76" t="n">
        <v>0</v>
      </c>
      <c r="J76" t="n">
        <v>-160</v>
      </c>
      <c r="K76" t="n">
        <v>-3</v>
      </c>
      <c r="L76" t="n">
        <v>11</v>
      </c>
      <c r="M76" t="n">
        <v>-67</v>
      </c>
      <c r="N76" t="n">
        <v>-887</v>
      </c>
      <c r="O76" t="n">
        <v>-30</v>
      </c>
      <c r="P76" t="n">
        <v>-6</v>
      </c>
      <c r="Q76" t="n">
        <v>-250</v>
      </c>
      <c r="R76" t="n">
        <v>-13</v>
      </c>
      <c r="S76" t="n">
        <v>-1</v>
      </c>
      <c r="T76" t="n">
        <v>19</v>
      </c>
      <c r="U76" t="n">
        <v>-5</v>
      </c>
      <c r="V76" t="inlineStr">
        <is>
          <t>-</t>
        </is>
      </c>
    </row>
    <row r="77">
      <c r="A77" s="5" t="inlineStr">
        <is>
          <t>Umsatzwachstum 1J in %</t>
        </is>
      </c>
      <c r="B77" s="5" t="inlineStr">
        <is>
          <t>Revenue Growth 1Y in %</t>
        </is>
      </c>
      <c r="C77" t="n">
        <v>-0.96</v>
      </c>
      <c r="D77" t="n">
        <v>-7.71</v>
      </c>
      <c r="E77" t="n">
        <v>-2.02</v>
      </c>
      <c r="F77" t="n">
        <v>-3.17</v>
      </c>
      <c r="G77" t="n">
        <v>-6.42</v>
      </c>
      <c r="H77" t="n">
        <v>-17.13</v>
      </c>
      <c r="I77" t="n">
        <v>-7.98</v>
      </c>
      <c r="J77" t="n">
        <v>-0.07000000000000001</v>
      </c>
      <c r="K77" t="n">
        <v>7.22</v>
      </c>
      <c r="L77" t="n">
        <v>6.23</v>
      </c>
      <c r="M77" t="n">
        <v>14.15</v>
      </c>
      <c r="N77" t="n">
        <v>-14.76</v>
      </c>
      <c r="O77" t="n">
        <v>4.76</v>
      </c>
      <c r="P77" t="n">
        <v>6.19</v>
      </c>
      <c r="Q77" t="n">
        <v>-18.21</v>
      </c>
      <c r="R77" t="n">
        <v>1.53</v>
      </c>
      <c r="S77" t="n">
        <v>-14.05</v>
      </c>
      <c r="T77" t="n">
        <v>10.86</v>
      </c>
      <c r="U77" t="n">
        <v>21.74</v>
      </c>
      <c r="V77" t="inlineStr">
        <is>
          <t>-</t>
        </is>
      </c>
    </row>
    <row r="78">
      <c r="A78" s="5" t="inlineStr">
        <is>
          <t>Umsatzwachstum 3J in %</t>
        </is>
      </c>
      <c r="B78" s="5" t="inlineStr">
        <is>
          <t>Revenue Growth 3Y in %</t>
        </is>
      </c>
      <c r="C78" t="n">
        <v>-3.56</v>
      </c>
      <c r="D78" t="n">
        <v>-4.3</v>
      </c>
      <c r="E78" t="n">
        <v>-3.87</v>
      </c>
      <c r="F78" t="n">
        <v>-8.91</v>
      </c>
      <c r="G78" t="n">
        <v>-10.51</v>
      </c>
      <c r="H78" t="n">
        <v>-8.390000000000001</v>
      </c>
      <c r="I78" t="n">
        <v>-0.28</v>
      </c>
      <c r="J78" t="n">
        <v>4.46</v>
      </c>
      <c r="K78" t="n">
        <v>9.199999999999999</v>
      </c>
      <c r="L78" t="n">
        <v>1.87</v>
      </c>
      <c r="M78" t="n">
        <v>1.38</v>
      </c>
      <c r="N78" t="n">
        <v>-1.27</v>
      </c>
      <c r="O78" t="n">
        <v>-2.42</v>
      </c>
      <c r="P78" t="n">
        <v>-3.5</v>
      </c>
      <c r="Q78" t="n">
        <v>-10.24</v>
      </c>
      <c r="R78" t="n">
        <v>-0.55</v>
      </c>
      <c r="S78" t="n">
        <v>6.18</v>
      </c>
      <c r="T78" t="inlineStr">
        <is>
          <t>-</t>
        </is>
      </c>
      <c r="U78" t="inlineStr">
        <is>
          <t>-</t>
        </is>
      </c>
      <c r="V78" t="inlineStr">
        <is>
          <t>-</t>
        </is>
      </c>
    </row>
    <row r="79">
      <c r="A79" s="5" t="inlineStr">
        <is>
          <t>Umsatzwachstum 5J in %</t>
        </is>
      </c>
      <c r="B79" s="5" t="inlineStr">
        <is>
          <t>Revenue Growth 5Y in %</t>
        </is>
      </c>
      <c r="C79" t="n">
        <v>-4.06</v>
      </c>
      <c r="D79" t="n">
        <v>-7.29</v>
      </c>
      <c r="E79" t="n">
        <v>-7.34</v>
      </c>
      <c r="F79" t="n">
        <v>-6.95</v>
      </c>
      <c r="G79" t="n">
        <v>-4.88</v>
      </c>
      <c r="H79" t="n">
        <v>-2.35</v>
      </c>
      <c r="I79" t="n">
        <v>3.91</v>
      </c>
      <c r="J79" t="n">
        <v>2.55</v>
      </c>
      <c r="K79" t="n">
        <v>3.52</v>
      </c>
      <c r="L79" t="n">
        <v>3.31</v>
      </c>
      <c r="M79" t="n">
        <v>-1.57</v>
      </c>
      <c r="N79" t="n">
        <v>-4.1</v>
      </c>
      <c r="O79" t="n">
        <v>-3.96</v>
      </c>
      <c r="P79" t="n">
        <v>-2.74</v>
      </c>
      <c r="Q79" t="n">
        <v>0.37</v>
      </c>
      <c r="R79" t="inlineStr">
        <is>
          <t>-</t>
        </is>
      </c>
      <c r="S79" t="inlineStr">
        <is>
          <t>-</t>
        </is>
      </c>
      <c r="T79" t="inlineStr">
        <is>
          <t>-</t>
        </is>
      </c>
      <c r="U79" t="inlineStr">
        <is>
          <t>-</t>
        </is>
      </c>
      <c r="V79" t="inlineStr">
        <is>
          <t>-</t>
        </is>
      </c>
    </row>
    <row r="80">
      <c r="A80" s="5" t="inlineStr">
        <is>
          <t>Umsatzwachstum 10J in %</t>
        </is>
      </c>
      <c r="B80" s="5" t="inlineStr">
        <is>
          <t>Revenue Growth 10Y in %</t>
        </is>
      </c>
      <c r="C80" t="n">
        <v>-3.2</v>
      </c>
      <c r="D80" t="n">
        <v>-1.69</v>
      </c>
      <c r="E80" t="n">
        <v>-2.4</v>
      </c>
      <c r="F80" t="n">
        <v>-1.72</v>
      </c>
      <c r="G80" t="n">
        <v>-0.78</v>
      </c>
      <c r="H80" t="n">
        <v>-1.96</v>
      </c>
      <c r="I80" t="n">
        <v>-0.09</v>
      </c>
      <c r="J80" t="n">
        <v>-0.7</v>
      </c>
      <c r="K80" t="n">
        <v>0.39</v>
      </c>
      <c r="L80" t="n">
        <v>1.84</v>
      </c>
      <c r="M80" t="inlineStr">
        <is>
          <t>-</t>
        </is>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Gewinnwachstum 1J in %</t>
        </is>
      </c>
      <c r="B81" s="5" t="inlineStr">
        <is>
          <t>Earnings Growth 1Y in %</t>
        </is>
      </c>
      <c r="C81" t="n">
        <v>-4.74</v>
      </c>
      <c r="D81" t="n">
        <v>-27.41</v>
      </c>
      <c r="E81" t="n">
        <v>-442.89</v>
      </c>
      <c r="F81" t="n">
        <v>-91.01000000000001</v>
      </c>
      <c r="G81" t="n">
        <v>-289.22</v>
      </c>
      <c r="H81" t="n">
        <v>-126.27</v>
      </c>
      <c r="I81" t="n">
        <v>-699.29</v>
      </c>
      <c r="J81" t="n">
        <v>-61.28</v>
      </c>
      <c r="K81" t="n">
        <v>-13.28</v>
      </c>
      <c r="L81" t="n">
        <v>3.1</v>
      </c>
      <c r="M81" t="n">
        <v>-7.82</v>
      </c>
      <c r="N81" t="n">
        <v>23.78</v>
      </c>
      <c r="O81" t="n">
        <v>8.82</v>
      </c>
      <c r="P81" t="n">
        <v>43.49</v>
      </c>
      <c r="Q81" t="n">
        <v>39.3</v>
      </c>
      <c r="R81" t="n">
        <v>-183.33</v>
      </c>
      <c r="S81" t="n">
        <v>151.01</v>
      </c>
      <c r="T81" t="n">
        <v>-141.33</v>
      </c>
      <c r="U81" t="n">
        <v>8.75</v>
      </c>
      <c r="V81" t="n">
        <v>32.07</v>
      </c>
    </row>
    <row r="82">
      <c r="A82" s="5" t="inlineStr">
        <is>
          <t>Gewinnwachstum 3J in %</t>
        </is>
      </c>
      <c r="B82" s="5" t="inlineStr">
        <is>
          <t>Earnings Growth 3Y in %</t>
        </is>
      </c>
      <c r="C82" t="n">
        <v>-158.35</v>
      </c>
      <c r="D82" t="n">
        <v>-187.1</v>
      </c>
      <c r="E82" t="n">
        <v>-274.37</v>
      </c>
      <c r="F82" t="n">
        <v>-168.83</v>
      </c>
      <c r="G82" t="n">
        <v>-371.59</v>
      </c>
      <c r="H82" t="n">
        <v>-295.61</v>
      </c>
      <c r="I82" t="n">
        <v>-257.95</v>
      </c>
      <c r="J82" t="n">
        <v>-23.82</v>
      </c>
      <c r="K82" t="n">
        <v>-6</v>
      </c>
      <c r="L82" t="n">
        <v>6.35</v>
      </c>
      <c r="M82" t="n">
        <v>8.26</v>
      </c>
      <c r="N82" t="n">
        <v>25.36</v>
      </c>
      <c r="O82" t="n">
        <v>30.54</v>
      </c>
      <c r="P82" t="n">
        <v>-33.51</v>
      </c>
      <c r="Q82" t="n">
        <v>2.33</v>
      </c>
      <c r="R82" t="n">
        <v>-57.88</v>
      </c>
      <c r="S82" t="n">
        <v>6.14</v>
      </c>
      <c r="T82" t="n">
        <v>-33.5</v>
      </c>
      <c r="U82" t="inlineStr">
        <is>
          <t>-</t>
        </is>
      </c>
      <c r="V82" t="inlineStr">
        <is>
          <t>-</t>
        </is>
      </c>
    </row>
    <row r="83">
      <c r="A83" s="5" t="inlineStr">
        <is>
          <t>Gewinnwachstum 5J in %</t>
        </is>
      </c>
      <c r="B83" s="5" t="inlineStr">
        <is>
          <t>Earnings Growth 5Y in %</t>
        </is>
      </c>
      <c r="C83" t="n">
        <v>-171.05</v>
      </c>
      <c r="D83" t="n">
        <v>-195.36</v>
      </c>
      <c r="E83" t="n">
        <v>-329.74</v>
      </c>
      <c r="F83" t="n">
        <v>-253.41</v>
      </c>
      <c r="G83" t="n">
        <v>-237.87</v>
      </c>
      <c r="H83" t="n">
        <v>-179.4</v>
      </c>
      <c r="I83" t="n">
        <v>-155.71</v>
      </c>
      <c r="J83" t="n">
        <v>-11.1</v>
      </c>
      <c r="K83" t="n">
        <v>2.92</v>
      </c>
      <c r="L83" t="n">
        <v>14.27</v>
      </c>
      <c r="M83" t="n">
        <v>21.51</v>
      </c>
      <c r="N83" t="n">
        <v>-13.59</v>
      </c>
      <c r="O83" t="n">
        <v>11.86</v>
      </c>
      <c r="P83" t="n">
        <v>-18.17</v>
      </c>
      <c r="Q83" t="n">
        <v>-25.12</v>
      </c>
      <c r="R83" t="n">
        <v>-26.57</v>
      </c>
      <c r="S83" t="inlineStr">
        <is>
          <t>-</t>
        </is>
      </c>
      <c r="T83" t="inlineStr">
        <is>
          <t>-</t>
        </is>
      </c>
      <c r="U83" t="inlineStr">
        <is>
          <t>-</t>
        </is>
      </c>
      <c r="V83" t="inlineStr">
        <is>
          <t>-</t>
        </is>
      </c>
    </row>
    <row r="84">
      <c r="A84" s="5" t="inlineStr">
        <is>
          <t>Gewinnwachstum 10J in %</t>
        </is>
      </c>
      <c r="B84" s="5" t="inlineStr">
        <is>
          <t>Earnings Growth 10Y in %</t>
        </is>
      </c>
      <c r="C84" t="n">
        <v>-175.23</v>
      </c>
      <c r="D84" t="n">
        <v>-175.54</v>
      </c>
      <c r="E84" t="n">
        <v>-170.42</v>
      </c>
      <c r="F84" t="n">
        <v>-125.25</v>
      </c>
      <c r="G84" t="n">
        <v>-111.8</v>
      </c>
      <c r="H84" t="n">
        <v>-78.94</v>
      </c>
      <c r="I84" t="n">
        <v>-84.65000000000001</v>
      </c>
      <c r="J84" t="n">
        <v>0.38</v>
      </c>
      <c r="K84" t="n">
        <v>-7.63</v>
      </c>
      <c r="L84" t="n">
        <v>-5.42</v>
      </c>
      <c r="M84" t="n">
        <v>-2.53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PEG Ratio</t>
        </is>
      </c>
      <c r="B85" s="5" t="inlineStr">
        <is>
          <t>KGW Kurs/Gewinn/Wachstum</t>
        </is>
      </c>
      <c r="C85" t="n">
        <v>-0.25</v>
      </c>
      <c r="D85" t="n">
        <v>-0.17</v>
      </c>
      <c r="E85" t="n">
        <v>-0.08</v>
      </c>
      <c r="F85" t="inlineStr">
        <is>
          <t>-</t>
        </is>
      </c>
      <c r="G85" t="inlineStr">
        <is>
          <t>-</t>
        </is>
      </c>
      <c r="H85" t="n">
        <v>-0.11</v>
      </c>
      <c r="I85" t="inlineStr">
        <is>
          <t>-</t>
        </is>
      </c>
      <c r="J85" t="n">
        <v>-2.06</v>
      </c>
      <c r="K85" t="n">
        <v>4.01</v>
      </c>
      <c r="L85" t="n">
        <v>0.89</v>
      </c>
      <c r="M85" t="n">
        <v>0.6899999999999999</v>
      </c>
      <c r="N85" t="n">
        <v>-0.85</v>
      </c>
      <c r="O85" t="n">
        <v>1.27</v>
      </c>
      <c r="P85" t="n">
        <v>-0.75</v>
      </c>
      <c r="Q85" t="n">
        <v>-0.44</v>
      </c>
      <c r="R85" t="n">
        <v>-0.41</v>
      </c>
      <c r="S85" t="inlineStr">
        <is>
          <t>-</t>
        </is>
      </c>
      <c r="T85" t="inlineStr">
        <is>
          <t>-</t>
        </is>
      </c>
      <c r="U85" t="inlineStr">
        <is>
          <t>-</t>
        </is>
      </c>
      <c r="V85" t="inlineStr">
        <is>
          <t>-</t>
        </is>
      </c>
    </row>
    <row r="86">
      <c r="A86" s="5" t="inlineStr">
        <is>
          <t>EBIT-Wachstum 1J in %</t>
        </is>
      </c>
      <c r="B86" s="5" t="inlineStr">
        <is>
          <t>EBIT Growth 1Y in %</t>
        </is>
      </c>
      <c r="C86" t="n">
        <v>38.98</v>
      </c>
      <c r="D86" t="n">
        <v>-6.17</v>
      </c>
      <c r="E86" t="n">
        <v>14.97</v>
      </c>
      <c r="F86" t="n">
        <v>-175.63</v>
      </c>
      <c r="G86" t="n">
        <v>-149.32</v>
      </c>
      <c r="H86" t="n">
        <v>-16.02</v>
      </c>
      <c r="I86" t="n">
        <v>-17.77</v>
      </c>
      <c r="J86" t="n">
        <v>6.04</v>
      </c>
      <c r="K86" t="n">
        <v>-5.46</v>
      </c>
      <c r="L86" t="n">
        <v>16.19</v>
      </c>
      <c r="M86" t="n">
        <v>6.45</v>
      </c>
      <c r="N86" t="n">
        <v>41.99</v>
      </c>
      <c r="O86" t="n">
        <v>0.75</v>
      </c>
      <c r="P86" t="n">
        <v>37.57</v>
      </c>
      <c r="Q86" t="n">
        <v>8.359999999999999</v>
      </c>
      <c r="R86" t="n">
        <v>12.36</v>
      </c>
      <c r="S86" t="n">
        <v>-13.57</v>
      </c>
      <c r="T86" t="n">
        <v>-8.76</v>
      </c>
      <c r="U86" t="n">
        <v>7.57</v>
      </c>
      <c r="V86" t="n">
        <v>28.85</v>
      </c>
    </row>
    <row r="87">
      <c r="A87" s="5" t="inlineStr">
        <is>
          <t>EBIT-Wachstum 3J in %</t>
        </is>
      </c>
      <c r="B87" s="5" t="inlineStr">
        <is>
          <t>EBIT Growth 3Y in %</t>
        </is>
      </c>
      <c r="C87" t="n">
        <v>15.93</v>
      </c>
      <c r="D87" t="n">
        <v>-55.61</v>
      </c>
      <c r="E87" t="n">
        <v>-103.33</v>
      </c>
      <c r="F87" t="n">
        <v>-113.66</v>
      </c>
      <c r="G87" t="n">
        <v>-61.04</v>
      </c>
      <c r="H87" t="n">
        <v>-9.25</v>
      </c>
      <c r="I87" t="n">
        <v>-5.73</v>
      </c>
      <c r="J87" t="n">
        <v>5.59</v>
      </c>
      <c r="K87" t="n">
        <v>5.73</v>
      </c>
      <c r="L87" t="n">
        <v>21.54</v>
      </c>
      <c r="M87" t="n">
        <v>16.4</v>
      </c>
      <c r="N87" t="n">
        <v>26.77</v>
      </c>
      <c r="O87" t="n">
        <v>15.56</v>
      </c>
      <c r="P87" t="n">
        <v>19.43</v>
      </c>
      <c r="Q87" t="n">
        <v>2.38</v>
      </c>
      <c r="R87" t="n">
        <v>-3.32</v>
      </c>
      <c r="S87" t="n">
        <v>-4.92</v>
      </c>
      <c r="T87" t="n">
        <v>9.220000000000001</v>
      </c>
      <c r="U87" t="inlineStr">
        <is>
          <t>-</t>
        </is>
      </c>
      <c r="V87" t="inlineStr">
        <is>
          <t>-</t>
        </is>
      </c>
    </row>
    <row r="88">
      <c r="A88" s="5" t="inlineStr">
        <is>
          <t>EBIT-Wachstum 5J in %</t>
        </is>
      </c>
      <c r="B88" s="5" t="inlineStr">
        <is>
          <t>EBIT Growth 5Y in %</t>
        </is>
      </c>
      <c r="C88" t="n">
        <v>-55.43</v>
      </c>
      <c r="D88" t="n">
        <v>-66.43000000000001</v>
      </c>
      <c r="E88" t="n">
        <v>-68.75</v>
      </c>
      <c r="F88" t="n">
        <v>-70.54000000000001</v>
      </c>
      <c r="G88" t="n">
        <v>-36.51</v>
      </c>
      <c r="H88" t="n">
        <v>-3.4</v>
      </c>
      <c r="I88" t="n">
        <v>1.09</v>
      </c>
      <c r="J88" t="n">
        <v>13.04</v>
      </c>
      <c r="K88" t="n">
        <v>11.98</v>
      </c>
      <c r="L88" t="n">
        <v>20.59</v>
      </c>
      <c r="M88" t="n">
        <v>19.02</v>
      </c>
      <c r="N88" t="n">
        <v>20.21</v>
      </c>
      <c r="O88" t="n">
        <v>9.09</v>
      </c>
      <c r="P88" t="n">
        <v>7.19</v>
      </c>
      <c r="Q88" t="n">
        <v>1.19</v>
      </c>
      <c r="R88" t="n">
        <v>5.29</v>
      </c>
      <c r="S88" t="inlineStr">
        <is>
          <t>-</t>
        </is>
      </c>
      <c r="T88" t="inlineStr">
        <is>
          <t>-</t>
        </is>
      </c>
      <c r="U88" t="inlineStr">
        <is>
          <t>-</t>
        </is>
      </c>
      <c r="V88" t="inlineStr">
        <is>
          <t>-</t>
        </is>
      </c>
    </row>
    <row r="89">
      <c r="A89" s="5" t="inlineStr">
        <is>
          <t>EBIT-Wachstum 10J in %</t>
        </is>
      </c>
      <c r="B89" s="5" t="inlineStr">
        <is>
          <t>EBIT Growth 10Y in %</t>
        </is>
      </c>
      <c r="C89" t="n">
        <v>-29.42</v>
      </c>
      <c r="D89" t="n">
        <v>-32.67</v>
      </c>
      <c r="E89" t="n">
        <v>-27.86</v>
      </c>
      <c r="F89" t="n">
        <v>-29.28</v>
      </c>
      <c r="G89" t="n">
        <v>-7.96</v>
      </c>
      <c r="H89" t="n">
        <v>7.81</v>
      </c>
      <c r="I89" t="n">
        <v>10.65</v>
      </c>
      <c r="J89" t="n">
        <v>11.07</v>
      </c>
      <c r="K89" t="n">
        <v>9.59</v>
      </c>
      <c r="L89" t="n">
        <v>10.89</v>
      </c>
      <c r="M89" t="n">
        <v>12.16</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Op.Cashflow Wachstum 1J in %</t>
        </is>
      </c>
      <c r="B90" s="5" t="inlineStr">
        <is>
          <t>Op.Cashflow Wachstum 1Y in %</t>
        </is>
      </c>
      <c r="C90" t="inlineStr">
        <is>
          <t>-</t>
        </is>
      </c>
      <c r="D90" t="n">
        <v>4.08</v>
      </c>
      <c r="E90" t="n">
        <v>28.67</v>
      </c>
      <c r="F90" t="n">
        <v>-25.71</v>
      </c>
      <c r="G90" t="n">
        <v>-28.84</v>
      </c>
      <c r="H90" t="n">
        <v>57.73</v>
      </c>
      <c r="I90" t="n">
        <v>24.28</v>
      </c>
      <c r="J90" t="n">
        <v>-19.77</v>
      </c>
      <c r="K90" t="n">
        <v>-29.8</v>
      </c>
      <c r="L90" t="n">
        <v>-2.39</v>
      </c>
      <c r="M90" t="n">
        <v>-70.93000000000001</v>
      </c>
      <c r="N90" t="n">
        <v>70.65000000000001</v>
      </c>
      <c r="O90" t="n">
        <v>4.44</v>
      </c>
      <c r="P90" t="n">
        <v>68.81999999999999</v>
      </c>
      <c r="Q90" t="n">
        <v>25.6</v>
      </c>
      <c r="R90" t="n">
        <v>28.01</v>
      </c>
      <c r="S90" t="n">
        <v>3.48</v>
      </c>
      <c r="T90" t="n">
        <v>-46.59</v>
      </c>
      <c r="U90" t="n">
        <v>-20.54</v>
      </c>
      <c r="V90" t="inlineStr">
        <is>
          <t>-</t>
        </is>
      </c>
    </row>
    <row r="91">
      <c r="A91" s="5" t="inlineStr">
        <is>
          <t>Op.Cashflow Wachstum 3J in %</t>
        </is>
      </c>
      <c r="B91" s="5" t="inlineStr">
        <is>
          <t>Op.Cashflow Wachstum 3Y in %</t>
        </is>
      </c>
      <c r="C91" t="inlineStr">
        <is>
          <t>-</t>
        </is>
      </c>
      <c r="D91" t="n">
        <v>2.35</v>
      </c>
      <c r="E91" t="n">
        <v>-8.630000000000001</v>
      </c>
      <c r="F91" t="n">
        <v>1.06</v>
      </c>
      <c r="G91" t="n">
        <v>17.72</v>
      </c>
      <c r="H91" t="n">
        <v>20.75</v>
      </c>
      <c r="I91" t="n">
        <v>-8.43</v>
      </c>
      <c r="J91" t="n">
        <v>-17.32</v>
      </c>
      <c r="K91" t="n">
        <v>-34.37</v>
      </c>
      <c r="L91" t="n">
        <v>-0.89</v>
      </c>
      <c r="M91" t="n">
        <v>1.39</v>
      </c>
      <c r="N91" t="n">
        <v>47.97</v>
      </c>
      <c r="O91" t="n">
        <v>32.95</v>
      </c>
      <c r="P91" t="n">
        <v>40.81</v>
      </c>
      <c r="Q91" t="n">
        <v>19.03</v>
      </c>
      <c r="R91" t="n">
        <v>-5.03</v>
      </c>
      <c r="S91" t="n">
        <v>-21.22</v>
      </c>
      <c r="T91" t="inlineStr">
        <is>
          <t>-</t>
        </is>
      </c>
      <c r="U91" t="inlineStr">
        <is>
          <t>-</t>
        </is>
      </c>
      <c r="V91" t="inlineStr">
        <is>
          <t>-</t>
        </is>
      </c>
    </row>
    <row r="92">
      <c r="A92" s="5" t="inlineStr">
        <is>
          <t>Op.Cashflow Wachstum 5J in %</t>
        </is>
      </c>
      <c r="B92" s="5" t="inlineStr">
        <is>
          <t>Op.Cashflow Wachstum 5Y in %</t>
        </is>
      </c>
      <c r="C92" t="inlineStr">
        <is>
          <t>-</t>
        </is>
      </c>
      <c r="D92" t="n">
        <v>7.19</v>
      </c>
      <c r="E92" t="n">
        <v>11.23</v>
      </c>
      <c r="F92" t="n">
        <v>1.54</v>
      </c>
      <c r="G92" t="n">
        <v>0.72</v>
      </c>
      <c r="H92" t="n">
        <v>6.01</v>
      </c>
      <c r="I92" t="n">
        <v>-19.72</v>
      </c>
      <c r="J92" t="n">
        <v>-10.45</v>
      </c>
      <c r="K92" t="n">
        <v>-5.61</v>
      </c>
      <c r="L92" t="n">
        <v>14.12</v>
      </c>
      <c r="M92" t="n">
        <v>19.72</v>
      </c>
      <c r="N92" t="n">
        <v>39.5</v>
      </c>
      <c r="O92" t="n">
        <v>26.07</v>
      </c>
      <c r="P92" t="n">
        <v>15.86</v>
      </c>
      <c r="Q92" t="n">
        <v>-2.01</v>
      </c>
      <c r="R92" t="inlineStr">
        <is>
          <t>-</t>
        </is>
      </c>
      <c r="S92" t="inlineStr">
        <is>
          <t>-</t>
        </is>
      </c>
      <c r="T92" t="inlineStr">
        <is>
          <t>-</t>
        </is>
      </c>
      <c r="U92" t="inlineStr">
        <is>
          <t>-</t>
        </is>
      </c>
      <c r="V92" t="inlineStr">
        <is>
          <t>-</t>
        </is>
      </c>
    </row>
    <row r="93">
      <c r="A93" s="5" t="inlineStr">
        <is>
          <t>Op.Cashflow Wachstum 10J in %</t>
        </is>
      </c>
      <c r="B93" s="5" t="inlineStr">
        <is>
          <t>Op.Cashflow Wachstum 10Y in %</t>
        </is>
      </c>
      <c r="C93" t="inlineStr">
        <is>
          <t>-</t>
        </is>
      </c>
      <c r="D93" t="n">
        <v>-6.27</v>
      </c>
      <c r="E93" t="n">
        <v>0.39</v>
      </c>
      <c r="F93" t="n">
        <v>-2.03</v>
      </c>
      <c r="G93" t="n">
        <v>7.42</v>
      </c>
      <c r="H93" t="n">
        <v>12.86</v>
      </c>
      <c r="I93" t="n">
        <v>9.890000000000001</v>
      </c>
      <c r="J93" t="n">
        <v>7.81</v>
      </c>
      <c r="K93" t="n">
        <v>5.13</v>
      </c>
      <c r="L93" t="n">
        <v>6.06</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Verschuldungsgrad in %</t>
        </is>
      </c>
      <c r="B94" s="5" t="inlineStr">
        <is>
          <t>Finance Gearing in %</t>
        </is>
      </c>
      <c r="C94" t="n">
        <v>382.95</v>
      </c>
      <c r="D94" t="n">
        <v>332.34</v>
      </c>
      <c r="E94" t="n">
        <v>310.31</v>
      </c>
      <c r="F94" t="n">
        <v>300.47</v>
      </c>
      <c r="G94" t="n">
        <v>272.95</v>
      </c>
      <c r="H94" t="n">
        <v>233.77</v>
      </c>
      <c r="I94" t="n">
        <v>232.83</v>
      </c>
      <c r="J94" t="n">
        <v>243.96</v>
      </c>
      <c r="K94" t="n">
        <v>239.12</v>
      </c>
      <c r="L94" t="n">
        <v>196.85</v>
      </c>
      <c r="M94" t="n">
        <v>184.36</v>
      </c>
      <c r="N94" t="n">
        <v>189.55</v>
      </c>
      <c r="O94" t="n">
        <v>256.54</v>
      </c>
      <c r="P94" t="n">
        <v>276.51</v>
      </c>
      <c r="Q94" t="n">
        <v>386.22</v>
      </c>
      <c r="R94" t="n">
        <v>694.98</v>
      </c>
      <c r="S94" t="n">
        <v>914.4</v>
      </c>
      <c r="T94" t="n">
        <v>695.5700000000001</v>
      </c>
      <c r="U94" t="n">
        <v>521.52</v>
      </c>
      <c r="V94" t="n">
        <v>550.96</v>
      </c>
      <c r="W94" t="n">
        <v>582.29</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O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9"/>
    <col customWidth="1" max="14" min="14" width="21"/>
    <col customWidth="1" max="15" min="15" width="9"/>
  </cols>
  <sheetData>
    <row r="1">
      <c r="A1" s="1" t="inlineStr">
        <is>
          <t xml:space="preserve">ESSILORLUXOTTICA </t>
        </is>
      </c>
      <c r="B1" s="2" t="inlineStr">
        <is>
          <t>WKN: 863195  ISIN: FR0000121667  US-Symbol:ESLOF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+33-1-49-77-4224</t>
        </is>
      </c>
      <c r="G4" t="inlineStr">
        <is>
          <t>06.03.2020</t>
        </is>
      </c>
      <c r="H4" t="inlineStr">
        <is>
          <t>Preliminary Results</t>
        </is>
      </c>
      <c r="J4" t="inlineStr">
        <is>
          <t>Delfin S.A.R.L.</t>
        </is>
      </c>
      <c r="L4" t="inlineStr">
        <is>
          <t>32,70%</t>
        </is>
      </c>
    </row>
    <row r="5">
      <c r="A5" s="5" t="inlineStr">
        <is>
          <t>Ticker</t>
        </is>
      </c>
      <c r="B5" t="inlineStr">
        <is>
          <t>ESL</t>
        </is>
      </c>
      <c r="C5" s="5" t="inlineStr">
        <is>
          <t>Fax</t>
        </is>
      </c>
      <c r="D5" s="5" t="inlineStr"/>
      <c r="E5" t="inlineStr">
        <is>
          <t>-</t>
        </is>
      </c>
      <c r="G5" t="inlineStr">
        <is>
          <t>06.04.2020</t>
        </is>
      </c>
      <c r="H5" t="inlineStr">
        <is>
          <t>Publication Of Annual Report (Estimated)</t>
        </is>
      </c>
      <c r="J5" t="inlineStr">
        <is>
          <t>Mitarbeiter</t>
        </is>
      </c>
      <c r="L5" t="inlineStr">
        <is>
          <t>4,40%</t>
        </is>
      </c>
    </row>
    <row r="6">
      <c r="A6" s="5" t="inlineStr">
        <is>
          <t>Gelistet Seit / Listed Since</t>
        </is>
      </c>
      <c r="B6" t="inlineStr">
        <is>
          <t>-</t>
        </is>
      </c>
      <c r="C6" s="5" t="inlineStr">
        <is>
          <t>Internet</t>
        </is>
      </c>
      <c r="D6" s="5" t="inlineStr"/>
      <c r="E6" t="inlineStr">
        <is>
          <t>https://www.essilorluxottica.com/</t>
        </is>
      </c>
      <c r="G6" t="inlineStr">
        <is>
          <t>05.05.2020</t>
        </is>
      </c>
      <c r="H6" t="inlineStr">
        <is>
          <t>Result Q1</t>
        </is>
      </c>
      <c r="J6" t="inlineStr">
        <is>
          <t>Freefloat</t>
        </is>
      </c>
      <c r="L6" t="inlineStr">
        <is>
          <t>62,90%</t>
        </is>
      </c>
    </row>
    <row r="7">
      <c r="A7" s="5" t="inlineStr">
        <is>
          <t>Nominalwert / Nominal Value</t>
        </is>
      </c>
      <c r="B7" t="inlineStr">
        <is>
          <t>0,18</t>
        </is>
      </c>
      <c r="C7" s="5" t="inlineStr">
        <is>
          <t>E-Mail</t>
        </is>
      </c>
      <c r="D7" s="5" t="inlineStr"/>
      <c r="E7" t="inlineStr">
        <is>
          <t>contact@essilor-luxottica.com</t>
        </is>
      </c>
      <c r="G7" t="inlineStr">
        <is>
          <t>15.05.2020</t>
        </is>
      </c>
      <c r="H7" t="inlineStr">
        <is>
          <t>Annual General Meeting</t>
        </is>
      </c>
    </row>
    <row r="8">
      <c r="A8" s="5" t="inlineStr">
        <is>
          <t>Land / Country</t>
        </is>
      </c>
      <c r="B8" t="inlineStr">
        <is>
          <t>Frankreich</t>
        </is>
      </c>
      <c r="C8" s="5" t="inlineStr">
        <is>
          <t>Inv. Relations Telefon / Phone</t>
        </is>
      </c>
      <c r="D8" s="5" t="inlineStr"/>
      <c r="E8" t="inlineStr">
        <is>
          <t>+33-1-49-77-4216</t>
        </is>
      </c>
      <c r="G8" t="inlineStr">
        <is>
          <t>19.05.2020</t>
        </is>
      </c>
      <c r="H8" t="inlineStr">
        <is>
          <t>Ex Dividend</t>
        </is>
      </c>
    </row>
    <row r="9">
      <c r="A9" s="5" t="inlineStr">
        <is>
          <t>Währung / Currency</t>
        </is>
      </c>
      <c r="B9" t="inlineStr">
        <is>
          <t>EUR</t>
        </is>
      </c>
      <c r="C9" s="5" t="inlineStr">
        <is>
          <t>Inv. Relations E-Mail</t>
        </is>
      </c>
      <c r="D9" s="5" t="inlineStr"/>
      <c r="E9" t="inlineStr">
        <is>
          <t>ir@essilor-luxottica.com</t>
        </is>
      </c>
      <c r="G9" t="inlineStr">
        <is>
          <t>21.05.2020</t>
        </is>
      </c>
      <c r="H9" t="inlineStr">
        <is>
          <t>Dividend Payout</t>
        </is>
      </c>
    </row>
    <row r="10">
      <c r="A10" s="5" t="inlineStr">
        <is>
          <t>Branche / Industry</t>
        </is>
      </c>
      <c r="B10" t="inlineStr">
        <is>
          <t>Health Services</t>
        </is>
      </c>
      <c r="C10" s="5" t="inlineStr">
        <is>
          <t>Kontaktperson / Contact Person</t>
        </is>
      </c>
      <c r="D10" s="5" t="inlineStr"/>
      <c r="E10" t="inlineStr">
        <is>
          <t>-</t>
        </is>
      </c>
      <c r="G10" t="inlineStr">
        <is>
          <t>31.07.2020</t>
        </is>
      </c>
      <c r="H10" t="inlineStr">
        <is>
          <t>Score Half Year</t>
        </is>
      </c>
    </row>
    <row r="11">
      <c r="A11" s="5" t="inlineStr">
        <is>
          <t>Sektor / Sector</t>
        </is>
      </c>
      <c r="B11" t="inlineStr">
        <is>
          <t>Health Service</t>
        </is>
      </c>
    </row>
    <row r="12">
      <c r="A12" s="5" t="inlineStr">
        <is>
          <t>Typ / Genre</t>
        </is>
      </c>
      <c r="B12" t="inlineStr">
        <is>
          <t>Stammaktie</t>
        </is>
      </c>
    </row>
    <row r="13">
      <c r="A13" s="5" t="inlineStr">
        <is>
          <t>Adresse / Address</t>
        </is>
      </c>
      <c r="B13" t="inlineStr">
        <is>
          <t>EssilorLuxottica SA147, rue de Paris  F-94220 Charenton-le-Pont</t>
        </is>
      </c>
    </row>
    <row r="14">
      <c r="A14" s="5" t="inlineStr">
        <is>
          <t>Management</t>
        </is>
      </c>
      <c r="B14" t="inlineStr">
        <is>
          <t>Laurent Vacherot, Hubert Sagnières, Jayanth Bhuvaraghan, Jean Carrier-Guillomet, Norbert Gorny, Hilary Halper, Grita Loebsack, Frédéric Mathieu, Bernhard Nuesser, Paul Du Saillant, Jeremy Teo, Éric Thoreux</t>
        </is>
      </c>
    </row>
    <row r="15">
      <c r="A15" s="5" t="inlineStr">
        <is>
          <t>Aufsichtsrat / Board</t>
        </is>
      </c>
      <c r="B15" t="inlineStr">
        <is>
          <t>Leonardo Del Vecchio, Hubert Sagnières, Léonel Ascencao Pereira, Romolo Bardin, Juliette Favre, Giovanni Giallombardo, Laurent Vacherot, Annette Messemer, Francesco Milleri, Gianni Mion, Lucia Morselli, Olivier Pécoux, Sabrina Pucci, Cristina Scocchia, Jeanette Wong, Delphine Zablocki</t>
        </is>
      </c>
    </row>
    <row r="16">
      <c r="A16" s="5" t="inlineStr">
        <is>
          <t>Beschreibung</t>
        </is>
      </c>
      <c r="B16" t="inlineStr">
        <is>
          <t>EssilorLuxottica SA ist im Bereich Augenoptik tätig. Die Geschäftsbereiche sind in Linsen und optische Instrumente, Equipment und Brillengläser gegliedert sowie in die geographischen Segmente Nordamerika, Europa, Asien und Afrika und Lateinamerika strukturiert. Der Konzern ist in der Entwicklung, der Produktion und dem Vertrieb von Brillengläsern für alle Arten von Sehstörungen wie Myopie, Hypermetropie, Presbyopie und Stigmatism aktiv. Die umfangreiche Produktpalette umfasst unter anderem leistungsfähige Einstärken- und Gleitsichtgläser, selbsttönende und verspiegelte Gläser, hochwertig veredelte und spezielle Gläser für Computerarbeit, Autofahren und verschiedene Sportarten, Sonnenschutzgläser wie auch spezielle Gläser für Kinderbrillen. Zum Markenportfolio gehören Varilux®, Crizal®, Eyezen™, Xperio®, Transitions®, Bolon®, Foster Grant® und Costa®. Ergänzend zu seinem Portfolio von Hochleistungsbrillengläsern bietet das Unternehmen über seine Tochtergesellschaft nicht-verschreibungspflichtige Lese- und Sonnenbrillengläser an. Zusätzlich ist Essilor International in der Herstellung und dem Vertrieb von augenoptischen Geräten aktiv. 2018 fusionierten die beiden Brillen-Hersteller Essilor und die italienische Luxottica zur heutigen EssilorLuxottica SA. Copyright 2014 FINANCE BASE AG</t>
        </is>
      </c>
    </row>
    <row r="17">
      <c r="A17" s="5" t="inlineStr">
        <is>
          <t>Profile</t>
        </is>
      </c>
      <c r="B17" t="inlineStr">
        <is>
          <t>EssilorLuxottica SA is active in ophthalmic optics. The divisions are divided into lenses and optical instruments, equipment and lenses, as well as structured in the geographical segments North America, Europe, Asia and Africa and Latin America. The Group is active in the development, production and sale of ophthalmic lenses for all types of vision problems such as myopia, hyperopia, presbyopia and stigmatism. The extensive product range includes high-performance single-vision and progressive lenses, photochromic and mirrored lenses, high-quality refined and special glasses for computer work, driving and various sports, sun lenses as well as special glasses for children glasses. The brand portfolio includes Varilux®, Crizal®, Eyezen ™, Xperio®, Transitions, Bolon®, Foster Grant® and Costa®. In addition to its portfolio of high-performance lenses, the company offers through its subsidiary to non-prescription reading and sun glasses. In addition, Essilor International is active in the manufacture and distribution of ophthalmic equipment. In 2018, the two glasses maker Essilor merged and the Italian Luxottica to today's EssilorLuxottica SA.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17390</v>
      </c>
      <c r="D20" t="n">
        <v>10799</v>
      </c>
      <c r="E20" t="n">
        <v>7490</v>
      </c>
      <c r="F20" t="n">
        <v>7115</v>
      </c>
      <c r="G20" t="n">
        <v>6716</v>
      </c>
      <c r="H20" t="n">
        <v>5670</v>
      </c>
      <c r="I20" t="n">
        <v>5065</v>
      </c>
      <c r="J20" t="n">
        <v>4989</v>
      </c>
      <c r="K20" t="n">
        <v>4190</v>
      </c>
      <c r="L20" t="n">
        <v>3892</v>
      </c>
      <c r="M20" t="n">
        <v>3268</v>
      </c>
      <c r="N20" t="n">
        <v>3074</v>
      </c>
      <c r="O20" t="n">
        <v>2908</v>
      </c>
    </row>
    <row r="21">
      <c r="A21" s="5" t="inlineStr">
        <is>
          <t>Bruttoergebnis vom Umsatz</t>
        </is>
      </c>
      <c r="B21" s="5" t="inlineStr">
        <is>
          <t>Gross Profit</t>
        </is>
      </c>
      <c r="C21" t="n">
        <v>10817</v>
      </c>
      <c r="D21" t="n">
        <v>6836</v>
      </c>
      <c r="E21" t="n">
        <v>4346</v>
      </c>
      <c r="F21" t="n">
        <v>4181</v>
      </c>
      <c r="G21" t="n">
        <v>4012</v>
      </c>
      <c r="H21" t="n">
        <v>3315</v>
      </c>
      <c r="I21" t="n">
        <v>2838</v>
      </c>
      <c r="J21" t="n">
        <v>2784</v>
      </c>
      <c r="K21" t="n">
        <v>2322</v>
      </c>
      <c r="L21" t="n">
        <v>2160</v>
      </c>
      <c r="M21" t="n">
        <v>1833</v>
      </c>
      <c r="N21" t="n">
        <v>1749</v>
      </c>
      <c r="O21" t="n">
        <v>1674</v>
      </c>
    </row>
    <row r="22">
      <c r="A22" s="5" t="inlineStr">
        <is>
          <t>Operatives Ergebnis (EBIT)</t>
        </is>
      </c>
      <c r="B22" s="5" t="inlineStr">
        <is>
          <t>EBIT Earning Before Interest &amp; Tax</t>
        </is>
      </c>
      <c r="C22" t="n">
        <v>1678</v>
      </c>
      <c r="D22" t="n">
        <v>1358</v>
      </c>
      <c r="E22" t="n">
        <v>1074</v>
      </c>
      <c r="F22" t="n">
        <v>1230</v>
      </c>
      <c r="G22" t="n">
        <v>1183</v>
      </c>
      <c r="H22" t="n">
        <v>1222</v>
      </c>
      <c r="I22" t="n">
        <v>843</v>
      </c>
      <c r="J22" t="n">
        <v>831.7</v>
      </c>
      <c r="K22" t="n">
        <v>683.1</v>
      </c>
      <c r="L22" t="n">
        <v>618.5</v>
      </c>
      <c r="M22" t="n">
        <v>555.2</v>
      </c>
      <c r="N22" t="n">
        <v>514.5</v>
      </c>
      <c r="O22" t="n">
        <v>504.6</v>
      </c>
    </row>
    <row r="23">
      <c r="A23" s="5" t="inlineStr">
        <is>
          <t>Finanzergebnis</t>
        </is>
      </c>
      <c r="B23" s="5" t="inlineStr">
        <is>
          <t>Financial Result</t>
        </is>
      </c>
      <c r="C23" t="n">
        <v>-144</v>
      </c>
      <c r="D23" t="n">
        <v>-63</v>
      </c>
      <c r="E23" t="n">
        <v>-64</v>
      </c>
      <c r="F23" t="n">
        <v>-65</v>
      </c>
      <c r="G23" t="n">
        <v>-62</v>
      </c>
      <c r="H23" t="n">
        <v>-43</v>
      </c>
      <c r="I23" t="n">
        <v>2</v>
      </c>
      <c r="J23" t="n">
        <v>5.8</v>
      </c>
      <c r="K23" t="n">
        <v>14.5</v>
      </c>
      <c r="L23" t="n">
        <v>20.9</v>
      </c>
      <c r="M23" t="n">
        <v>14.8</v>
      </c>
      <c r="N23" t="n">
        <v>-2.5</v>
      </c>
      <c r="O23" t="n">
        <v>-6.5</v>
      </c>
    </row>
    <row r="24">
      <c r="A24" s="5" t="inlineStr">
        <is>
          <t>Ergebnis vor Steuer (EBT)</t>
        </is>
      </c>
      <c r="B24" s="5" t="inlineStr">
        <is>
          <t>EBT Earning Before Tax</t>
        </is>
      </c>
      <c r="C24" t="n">
        <v>1534</v>
      </c>
      <c r="D24" t="n">
        <v>1295</v>
      </c>
      <c r="E24" t="n">
        <v>1010</v>
      </c>
      <c r="F24" t="n">
        <v>1165</v>
      </c>
      <c r="G24" t="n">
        <v>1121</v>
      </c>
      <c r="H24" t="n">
        <v>1179</v>
      </c>
      <c r="I24" t="n">
        <v>845</v>
      </c>
      <c r="J24" t="n">
        <v>837.5</v>
      </c>
      <c r="K24" t="n">
        <v>697.6</v>
      </c>
      <c r="L24" t="n">
        <v>639.4</v>
      </c>
      <c r="M24" t="n">
        <v>570</v>
      </c>
      <c r="N24" t="n">
        <v>512</v>
      </c>
      <c r="O24" t="n">
        <v>498.1</v>
      </c>
    </row>
    <row r="25">
      <c r="A25" s="5" t="inlineStr">
        <is>
          <t>Ergebnis nach Steuer</t>
        </is>
      </c>
      <c r="B25" s="5" t="inlineStr">
        <is>
          <t>Earnings after tax</t>
        </is>
      </c>
      <c r="C25" t="n">
        <v>1185</v>
      </c>
      <c r="D25" t="n">
        <v>1156</v>
      </c>
      <c r="E25" t="n">
        <v>878</v>
      </c>
      <c r="F25" t="n">
        <v>880</v>
      </c>
      <c r="G25" t="n">
        <v>813</v>
      </c>
      <c r="H25" t="n">
        <v>986</v>
      </c>
      <c r="I25" t="n">
        <v>646</v>
      </c>
      <c r="J25" t="n">
        <v>630.4</v>
      </c>
      <c r="K25" t="n">
        <v>518.2</v>
      </c>
      <c r="L25" t="n">
        <v>472</v>
      </c>
      <c r="M25" t="n">
        <v>401.9</v>
      </c>
      <c r="N25" t="n">
        <v>362.8</v>
      </c>
      <c r="O25" t="n">
        <v>342.1</v>
      </c>
    </row>
    <row r="26">
      <c r="A26" s="5" t="inlineStr">
        <is>
          <t>Minderheitenanteil</t>
        </is>
      </c>
      <c r="B26" s="5" t="inlineStr">
        <is>
          <t>Minority Share</t>
        </is>
      </c>
      <c r="C26" t="n">
        <v>-108</v>
      </c>
      <c r="D26" t="n">
        <v>-69</v>
      </c>
      <c r="E26" t="n">
        <v>-89</v>
      </c>
      <c r="F26" t="n">
        <v>-67</v>
      </c>
      <c r="G26" t="n">
        <v>-56</v>
      </c>
      <c r="H26" t="n">
        <v>-57</v>
      </c>
      <c r="I26" t="n">
        <v>-53</v>
      </c>
      <c r="J26" t="n">
        <v>-46.4</v>
      </c>
      <c r="K26" t="n">
        <v>-12.6</v>
      </c>
      <c r="L26" t="n">
        <v>-10.1</v>
      </c>
      <c r="M26" t="n">
        <v>-7.8</v>
      </c>
      <c r="N26" t="n">
        <v>-6.5</v>
      </c>
      <c r="O26" t="n">
        <v>-4.1</v>
      </c>
    </row>
    <row r="27">
      <c r="A27" s="5" t="inlineStr">
        <is>
          <t>Jahresüberschuss/-fehlbetrag</t>
        </is>
      </c>
      <c r="B27" s="5" t="inlineStr">
        <is>
          <t>Net Profit</t>
        </is>
      </c>
      <c r="C27" t="n">
        <v>1077</v>
      </c>
      <c r="D27" t="n">
        <v>1087</v>
      </c>
      <c r="E27" t="n">
        <v>789</v>
      </c>
      <c r="F27" t="n">
        <v>813</v>
      </c>
      <c r="G27" t="n">
        <v>757</v>
      </c>
      <c r="H27" t="n">
        <v>929</v>
      </c>
      <c r="I27" t="n">
        <v>593</v>
      </c>
      <c r="J27" t="n">
        <v>584</v>
      </c>
      <c r="K27" t="n">
        <v>505.6</v>
      </c>
      <c r="L27" t="n">
        <v>462</v>
      </c>
      <c r="M27" t="n">
        <v>394</v>
      </c>
      <c r="N27" t="n">
        <v>382.4</v>
      </c>
      <c r="O27" t="n">
        <v>366.7</v>
      </c>
    </row>
    <row r="28">
      <c r="A28" s="5" t="inlineStr">
        <is>
          <t>Summe Umlaufvermögen</t>
        </is>
      </c>
      <c r="B28" s="5" t="inlineStr">
        <is>
          <t>Current Assets</t>
        </is>
      </c>
      <c r="C28" t="n">
        <v>10750</v>
      </c>
      <c r="D28" t="n">
        <v>7025</v>
      </c>
      <c r="E28" t="n">
        <v>3489</v>
      </c>
      <c r="F28" t="n">
        <v>3509</v>
      </c>
      <c r="G28" t="n">
        <v>3272</v>
      </c>
      <c r="H28" t="n">
        <v>3162</v>
      </c>
      <c r="I28" t="n">
        <v>3031</v>
      </c>
      <c r="J28" t="n">
        <v>2826</v>
      </c>
      <c r="K28" t="n">
        <v>2429</v>
      </c>
      <c r="L28" t="n">
        <v>2042</v>
      </c>
      <c r="M28" t="n">
        <v>1761</v>
      </c>
      <c r="N28" t="n">
        <v>1823</v>
      </c>
      <c r="O28" t="n">
        <v>1811</v>
      </c>
    </row>
    <row r="29">
      <c r="A29" s="5" t="inlineStr">
        <is>
          <t>Summe Anlagevermögen</t>
        </is>
      </c>
      <c r="B29" s="5" t="inlineStr">
        <is>
          <t>Fixed Assets</t>
        </is>
      </c>
      <c r="C29" t="n">
        <v>41833</v>
      </c>
      <c r="D29" t="n">
        <v>39244</v>
      </c>
      <c r="E29" t="n">
        <v>8811</v>
      </c>
      <c r="F29" t="n">
        <v>9654</v>
      </c>
      <c r="G29" t="n">
        <v>8699</v>
      </c>
      <c r="H29" t="n">
        <v>7627</v>
      </c>
      <c r="I29" t="n">
        <v>4546</v>
      </c>
      <c r="J29" t="n">
        <v>4081</v>
      </c>
      <c r="K29" t="n">
        <v>3730</v>
      </c>
      <c r="L29" t="n">
        <v>3171</v>
      </c>
      <c r="M29" t="n">
        <v>2407</v>
      </c>
      <c r="N29" t="n">
        <v>2244</v>
      </c>
      <c r="O29" t="n">
        <v>1703</v>
      </c>
    </row>
    <row r="30">
      <c r="A30" s="5" t="inlineStr">
        <is>
          <t>Summe Aktiva</t>
        </is>
      </c>
      <c r="B30" s="5" t="inlineStr">
        <is>
          <t>Total Assets</t>
        </is>
      </c>
      <c r="C30" t="n">
        <v>52583</v>
      </c>
      <c r="D30" t="n">
        <v>46269</v>
      </c>
      <c r="E30" t="n">
        <v>12300</v>
      </c>
      <c r="F30" t="n">
        <v>13163</v>
      </c>
      <c r="G30" t="n">
        <v>11971</v>
      </c>
      <c r="H30" t="n">
        <v>10789</v>
      </c>
      <c r="I30" t="n">
        <v>7577</v>
      </c>
      <c r="J30" t="n">
        <v>6907</v>
      </c>
      <c r="K30" t="n">
        <v>6158</v>
      </c>
      <c r="L30" t="n">
        <v>5213</v>
      </c>
      <c r="M30" t="n">
        <v>4168</v>
      </c>
      <c r="N30" t="n">
        <v>4067</v>
      </c>
      <c r="O30" t="n">
        <v>3514</v>
      </c>
    </row>
    <row r="31">
      <c r="A31" s="5" t="inlineStr">
        <is>
          <t>Summe kurzfristiges Fremdkapital</t>
        </is>
      </c>
      <c r="B31" s="5" t="inlineStr">
        <is>
          <t>Short-Term Debt</t>
        </is>
      </c>
      <c r="C31" t="n">
        <v>5617</v>
      </c>
      <c r="D31" t="n">
        <v>7015</v>
      </c>
      <c r="E31" t="n">
        <v>2952</v>
      </c>
      <c r="F31" t="n">
        <v>3718</v>
      </c>
      <c r="G31" t="n">
        <v>2853</v>
      </c>
      <c r="H31" t="n">
        <v>2950</v>
      </c>
      <c r="I31" t="n">
        <v>2038</v>
      </c>
      <c r="J31" t="n">
        <v>1875</v>
      </c>
      <c r="K31" t="n">
        <v>1927</v>
      </c>
      <c r="L31" t="n">
        <v>1478</v>
      </c>
      <c r="M31" t="n">
        <v>989.2</v>
      </c>
      <c r="N31" t="n">
        <v>1106</v>
      </c>
      <c r="O31" t="n">
        <v>799.1</v>
      </c>
    </row>
    <row r="32">
      <c r="A32" s="5" t="inlineStr">
        <is>
          <t>Summe langfristiges Fremdkapital</t>
        </is>
      </c>
      <c r="B32" s="5" t="inlineStr">
        <is>
          <t>Long-Term Debt</t>
        </is>
      </c>
      <c r="C32" t="n">
        <v>11634</v>
      </c>
      <c r="D32" t="n">
        <v>5993</v>
      </c>
      <c r="E32" t="n">
        <v>2421</v>
      </c>
      <c r="F32" t="n">
        <v>2391</v>
      </c>
      <c r="G32" t="n">
        <v>3026</v>
      </c>
      <c r="H32" t="n">
        <v>2579</v>
      </c>
      <c r="I32" t="n">
        <v>1498</v>
      </c>
      <c r="J32" t="n">
        <v>1112</v>
      </c>
      <c r="K32" t="n">
        <v>773.8</v>
      </c>
      <c r="L32" t="n">
        <v>690.8</v>
      </c>
      <c r="M32" t="n">
        <v>440.6</v>
      </c>
      <c r="N32" t="n">
        <v>594.8</v>
      </c>
      <c r="O32" t="n">
        <v>546.3</v>
      </c>
    </row>
    <row r="33">
      <c r="A33" s="5" t="inlineStr">
        <is>
          <t>Summe Fremdkapital</t>
        </is>
      </c>
      <c r="B33" s="5" t="inlineStr">
        <is>
          <t>Total Liabilities</t>
        </is>
      </c>
      <c r="C33" t="n">
        <v>17251</v>
      </c>
      <c r="D33" t="n">
        <v>13008</v>
      </c>
      <c r="E33" t="n">
        <v>5373</v>
      </c>
      <c r="F33" t="n">
        <v>6109</v>
      </c>
      <c r="G33" t="n">
        <v>5879</v>
      </c>
      <c r="H33" t="n">
        <v>5529</v>
      </c>
      <c r="I33" t="n">
        <v>3536</v>
      </c>
      <c r="J33" t="n">
        <v>2987</v>
      </c>
      <c r="K33" t="n">
        <v>2700</v>
      </c>
      <c r="L33" t="n">
        <v>2169</v>
      </c>
      <c r="M33" t="n">
        <v>1430</v>
      </c>
      <c r="N33" t="n">
        <v>1701</v>
      </c>
      <c r="O33" t="n">
        <v>1345</v>
      </c>
    </row>
    <row r="34">
      <c r="A34" s="5" t="inlineStr">
        <is>
          <t>Minderheitenanteil</t>
        </is>
      </c>
      <c r="B34" s="5" t="inlineStr">
        <is>
          <t>Minority Share</t>
        </is>
      </c>
      <c r="C34" t="n">
        <v>536</v>
      </c>
      <c r="D34" t="n">
        <v>438</v>
      </c>
      <c r="E34" t="n">
        <v>423</v>
      </c>
      <c r="F34" t="n">
        <v>366</v>
      </c>
      <c r="G34" t="n">
        <v>385</v>
      </c>
      <c r="H34" t="n">
        <v>345</v>
      </c>
      <c r="I34" t="n">
        <v>285</v>
      </c>
      <c r="J34" t="n">
        <v>256.6</v>
      </c>
      <c r="K34" t="n">
        <v>132.9</v>
      </c>
      <c r="L34" t="n">
        <v>43.2</v>
      </c>
      <c r="M34" t="n">
        <v>21.8</v>
      </c>
      <c r="N34" t="n">
        <v>14.5</v>
      </c>
      <c r="O34" t="n">
        <v>12.1</v>
      </c>
    </row>
    <row r="35">
      <c r="A35" s="5" t="inlineStr">
        <is>
          <t>Summe Eigenkapital</t>
        </is>
      </c>
      <c r="B35" s="5" t="inlineStr">
        <is>
          <t>Equity</t>
        </is>
      </c>
      <c r="C35" t="n">
        <v>34796</v>
      </c>
      <c r="D35" t="n">
        <v>33262</v>
      </c>
      <c r="E35" t="n">
        <v>6504</v>
      </c>
      <c r="F35" t="n">
        <v>6688</v>
      </c>
      <c r="G35" t="n">
        <v>5707</v>
      </c>
      <c r="H35" t="n">
        <v>4915</v>
      </c>
      <c r="I35" t="n">
        <v>3756</v>
      </c>
      <c r="J35" t="n">
        <v>3664</v>
      </c>
      <c r="K35" t="n">
        <v>3325</v>
      </c>
      <c r="L35" t="n">
        <v>3001</v>
      </c>
      <c r="M35" t="n">
        <v>2716</v>
      </c>
      <c r="N35" t="n">
        <v>2351</v>
      </c>
      <c r="O35" t="n">
        <v>2156</v>
      </c>
    </row>
    <row r="36">
      <c r="A36" s="5" t="inlineStr">
        <is>
          <t>Summe Passiva</t>
        </is>
      </c>
      <c r="B36" s="5" t="inlineStr">
        <is>
          <t>Liabilities &amp; Shareholder Equity</t>
        </is>
      </c>
      <c r="C36" t="n">
        <v>52583</v>
      </c>
      <c r="D36" t="n">
        <v>46269</v>
      </c>
      <c r="E36" t="n">
        <v>12300</v>
      </c>
      <c r="F36" t="n">
        <v>13163</v>
      </c>
      <c r="G36" t="n">
        <v>11971</v>
      </c>
      <c r="H36" t="n">
        <v>10789</v>
      </c>
      <c r="I36" t="n">
        <v>7577</v>
      </c>
      <c r="J36" t="n">
        <v>6907</v>
      </c>
      <c r="K36" t="n">
        <v>6158</v>
      </c>
      <c r="L36" t="n">
        <v>5213</v>
      </c>
      <c r="M36" t="n">
        <v>4168</v>
      </c>
      <c r="N36" t="n">
        <v>4067</v>
      </c>
      <c r="O36" t="n">
        <v>3514</v>
      </c>
    </row>
    <row r="37">
      <c r="A37" s="5" t="inlineStr">
        <is>
          <t>Mio.Aktien im Umlauf</t>
        </is>
      </c>
      <c r="B37" s="5" t="inlineStr">
        <is>
          <t>Million shares outstanding</t>
        </is>
      </c>
      <c r="C37" t="inlineStr">
        <is>
          <t>-</t>
        </is>
      </c>
      <c r="D37" t="n">
        <v>426.78</v>
      </c>
      <c r="E37" t="n">
        <v>219.1</v>
      </c>
      <c r="F37" t="n">
        <v>216.5</v>
      </c>
      <c r="G37" t="n">
        <v>216.5</v>
      </c>
      <c r="H37" t="n">
        <v>215.9</v>
      </c>
      <c r="I37" t="n">
        <v>215.9</v>
      </c>
      <c r="J37" t="n">
        <v>214.7</v>
      </c>
      <c r="K37" t="n">
        <v>214</v>
      </c>
      <c r="L37" t="n">
        <v>211.7</v>
      </c>
      <c r="M37" t="n">
        <v>215.5</v>
      </c>
      <c r="N37" t="n">
        <v>211</v>
      </c>
      <c r="O37" t="n">
        <v>211.3</v>
      </c>
    </row>
    <row r="38">
      <c r="A38" s="5" t="inlineStr">
        <is>
          <t>Gezeichnetes Kapital (in Mio.)</t>
        </is>
      </c>
      <c r="B38" s="5" t="inlineStr">
        <is>
          <t>Subscribed Capital in M</t>
        </is>
      </c>
      <c r="C38" t="inlineStr">
        <is>
          <t>-</t>
        </is>
      </c>
      <c r="D38" t="n">
        <v>76.8</v>
      </c>
      <c r="E38" t="n">
        <v>39.4</v>
      </c>
      <c r="F38" t="n">
        <v>39</v>
      </c>
      <c r="G38" t="n">
        <v>39</v>
      </c>
      <c r="H38" t="n">
        <v>38.8</v>
      </c>
      <c r="I38" t="n">
        <v>38.6</v>
      </c>
      <c r="J38" t="n">
        <v>38.7</v>
      </c>
      <c r="K38" t="n">
        <v>38.5</v>
      </c>
      <c r="L38" t="n">
        <v>38.1</v>
      </c>
      <c r="M38" t="n">
        <v>38.8</v>
      </c>
      <c r="N38" t="n">
        <v>38</v>
      </c>
      <c r="O38" t="n">
        <v>38</v>
      </c>
    </row>
    <row r="39">
      <c r="A39" s="5" t="inlineStr">
        <is>
          <t>Ergebnis je Aktie (brutto)</t>
        </is>
      </c>
      <c r="B39" s="5" t="inlineStr">
        <is>
          <t>Earnings per share</t>
        </is>
      </c>
      <c r="C39" t="inlineStr">
        <is>
          <t>-</t>
        </is>
      </c>
      <c r="D39" t="n">
        <v>3.03</v>
      </c>
      <c r="E39" t="n">
        <v>4.61</v>
      </c>
      <c r="F39" t="n">
        <v>5.38</v>
      </c>
      <c r="G39" t="n">
        <v>5.18</v>
      </c>
      <c r="H39" t="n">
        <v>5.46</v>
      </c>
      <c r="I39" t="n">
        <v>3.91</v>
      </c>
      <c r="J39" t="n">
        <v>3.9</v>
      </c>
      <c r="K39" t="n">
        <v>3.26</v>
      </c>
      <c r="L39" t="n">
        <v>3.02</v>
      </c>
      <c r="M39" t="n">
        <v>2.65</v>
      </c>
      <c r="N39" t="n">
        <v>2.43</v>
      </c>
      <c r="O39" t="n">
        <v>2.36</v>
      </c>
    </row>
    <row r="40">
      <c r="A40" s="5" t="inlineStr">
        <is>
          <t>Ergebnis je Aktie (unverwässert)</t>
        </is>
      </c>
      <c r="B40" s="5" t="inlineStr">
        <is>
          <t>Basic Earnings per share</t>
        </is>
      </c>
      <c r="C40" t="n">
        <v>2.48</v>
      </c>
      <c r="D40" t="n">
        <v>4.17</v>
      </c>
      <c r="E40" t="n">
        <v>3.64</v>
      </c>
      <c r="F40" t="n">
        <v>3.79</v>
      </c>
      <c r="G40" t="n">
        <v>3.57</v>
      </c>
      <c r="H40" t="n">
        <v>4.41</v>
      </c>
      <c r="I40" t="n">
        <v>2.82</v>
      </c>
      <c r="J40" t="n">
        <v>2.8</v>
      </c>
      <c r="K40" t="n">
        <v>2.44</v>
      </c>
      <c r="L40" t="n">
        <v>2.2</v>
      </c>
      <c r="M40" t="n">
        <v>1.91</v>
      </c>
      <c r="N40" t="n">
        <v>1.85</v>
      </c>
      <c r="O40" t="n">
        <v>1.78</v>
      </c>
    </row>
    <row r="41">
      <c r="A41" s="5" t="inlineStr">
        <is>
          <t>Ergebnis je Aktie (verwässert)</t>
        </is>
      </c>
      <c r="B41" s="5" t="inlineStr">
        <is>
          <t>Diluted Earnings per share</t>
        </is>
      </c>
      <c r="C41" t="n">
        <v>2.44</v>
      </c>
      <c r="D41" t="n">
        <v>4.08</v>
      </c>
      <c r="E41" t="n">
        <v>3.57</v>
      </c>
      <c r="F41" t="n">
        <v>3.71</v>
      </c>
      <c r="G41" t="n">
        <v>3.5</v>
      </c>
      <c r="H41" t="n">
        <v>4.32</v>
      </c>
      <c r="I41" t="n">
        <v>2.78</v>
      </c>
      <c r="J41" t="n">
        <v>2.77</v>
      </c>
      <c r="K41" t="n">
        <v>2.41</v>
      </c>
      <c r="L41" t="n">
        <v>2.18</v>
      </c>
      <c r="M41" t="n">
        <v>1.89</v>
      </c>
      <c r="N41" t="n">
        <v>1.81</v>
      </c>
      <c r="O41" t="n">
        <v>1.74</v>
      </c>
    </row>
    <row r="42">
      <c r="A42" s="5" t="inlineStr">
        <is>
          <t>Dividende je Aktie</t>
        </is>
      </c>
      <c r="B42" s="5" t="inlineStr">
        <is>
          <t>Dividend per share</t>
        </is>
      </c>
      <c r="C42" t="n">
        <v>2.23</v>
      </c>
      <c r="D42" t="n">
        <v>2.04</v>
      </c>
      <c r="E42" t="n">
        <v>1.53</v>
      </c>
      <c r="F42" t="n">
        <v>1.5</v>
      </c>
      <c r="G42" t="n">
        <v>1.11</v>
      </c>
      <c r="H42" t="n">
        <v>1.02</v>
      </c>
      <c r="I42" t="n">
        <v>0.9399999999999999</v>
      </c>
      <c r="J42" t="n">
        <v>0.88</v>
      </c>
      <c r="K42" t="n">
        <v>0.85</v>
      </c>
      <c r="L42" t="n">
        <v>0.83</v>
      </c>
      <c r="M42" t="n">
        <v>0.7</v>
      </c>
      <c r="N42" t="n">
        <v>0.66</v>
      </c>
      <c r="O42" t="n">
        <v>0.62</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row>
    <row r="44">
      <c r="A44" s="5" t="inlineStr">
        <is>
          <t>Umsatz je Aktie</t>
        </is>
      </c>
      <c r="B44" s="5" t="inlineStr">
        <is>
          <t>Revenue per share</t>
        </is>
      </c>
      <c r="C44" t="inlineStr">
        <is>
          <t>-</t>
        </is>
      </c>
      <c r="D44" t="n">
        <v>25.3</v>
      </c>
      <c r="E44" t="n">
        <v>34.19</v>
      </c>
      <c r="F44" t="n">
        <v>32.86</v>
      </c>
      <c r="G44" t="n">
        <v>31.02</v>
      </c>
      <c r="H44" t="n">
        <v>26.26</v>
      </c>
      <c r="I44" t="n">
        <v>23.46</v>
      </c>
      <c r="J44" t="n">
        <v>23.24</v>
      </c>
      <c r="K44" t="n">
        <v>19.58</v>
      </c>
      <c r="L44" t="n">
        <v>18.38</v>
      </c>
      <c r="M44" t="n">
        <v>15.16</v>
      </c>
      <c r="N44" t="n">
        <v>14.57</v>
      </c>
      <c r="O44" t="n">
        <v>13.76</v>
      </c>
    </row>
    <row r="45">
      <c r="A45" s="5" t="inlineStr">
        <is>
          <t>Buchwert je Aktie</t>
        </is>
      </c>
      <c r="B45" s="5" t="inlineStr">
        <is>
          <t>Book value per share</t>
        </is>
      </c>
      <c r="C45" t="inlineStr">
        <is>
          <t>-</t>
        </is>
      </c>
      <c r="D45" t="n">
        <v>77.94</v>
      </c>
      <c r="E45" t="n">
        <v>29.69</v>
      </c>
      <c r="F45" t="n">
        <v>30.89</v>
      </c>
      <c r="G45" t="n">
        <v>26.36</v>
      </c>
      <c r="H45" t="n">
        <v>22.77</v>
      </c>
      <c r="I45" t="n">
        <v>17.4</v>
      </c>
      <c r="J45" t="n">
        <v>17.07</v>
      </c>
      <c r="K45" t="n">
        <v>15.54</v>
      </c>
      <c r="L45" t="n">
        <v>14.18</v>
      </c>
      <c r="M45" t="n">
        <v>12.6</v>
      </c>
      <c r="N45" t="n">
        <v>11.14</v>
      </c>
      <c r="O45" t="n">
        <v>10.2</v>
      </c>
    </row>
    <row r="46">
      <c r="A46" s="5" t="inlineStr">
        <is>
          <t>Cashflow je Aktie</t>
        </is>
      </c>
      <c r="B46" s="5" t="inlineStr">
        <is>
          <t>Cashflow per share</t>
        </is>
      </c>
      <c r="C46" t="inlineStr">
        <is>
          <t>-</t>
        </is>
      </c>
      <c r="D46" t="n">
        <v>4.41</v>
      </c>
      <c r="E46" t="n">
        <v>5.63</v>
      </c>
      <c r="F46" t="n">
        <v>5.52</v>
      </c>
      <c r="G46" t="n">
        <v>5.52</v>
      </c>
      <c r="H46" t="n">
        <v>4.78</v>
      </c>
      <c r="I46" t="n">
        <v>3.9</v>
      </c>
      <c r="J46" t="n">
        <v>3.91</v>
      </c>
      <c r="K46" t="n">
        <v>3.12</v>
      </c>
      <c r="L46" t="n">
        <v>2.93</v>
      </c>
      <c r="M46" t="n">
        <v>2.39</v>
      </c>
      <c r="N46" t="n">
        <v>2.35</v>
      </c>
      <c r="O46" t="n">
        <v>2.33</v>
      </c>
    </row>
    <row r="47">
      <c r="A47" s="5" t="inlineStr">
        <is>
          <t>Bilanzsumme je Aktie</t>
        </is>
      </c>
      <c r="B47" s="5" t="inlineStr">
        <is>
          <t>Total assets per share</t>
        </is>
      </c>
      <c r="C47" t="inlineStr">
        <is>
          <t>-</t>
        </is>
      </c>
      <c r="D47" t="n">
        <v>108.41</v>
      </c>
      <c r="E47" t="n">
        <v>56.14</v>
      </c>
      <c r="F47" t="n">
        <v>60.8</v>
      </c>
      <c r="G47" t="n">
        <v>55.29</v>
      </c>
      <c r="H47" t="n">
        <v>49.97</v>
      </c>
      <c r="I47" t="n">
        <v>35.09</v>
      </c>
      <c r="J47" t="n">
        <v>32.17</v>
      </c>
      <c r="K47" t="n">
        <v>28.78</v>
      </c>
      <c r="L47" t="n">
        <v>24.62</v>
      </c>
      <c r="M47" t="n">
        <v>19.34</v>
      </c>
      <c r="N47" t="n">
        <v>19.28</v>
      </c>
      <c r="O47" t="n">
        <v>16.63</v>
      </c>
    </row>
    <row r="48">
      <c r="A48" s="5" t="inlineStr">
        <is>
          <t>Personal am Ende des Jahres</t>
        </is>
      </c>
      <c r="B48" s="5" t="inlineStr">
        <is>
          <t>Staff at the end of year</t>
        </is>
      </c>
      <c r="C48" t="inlineStr">
        <is>
          <t>-</t>
        </is>
      </c>
      <c r="D48" t="n">
        <v>150616</v>
      </c>
      <c r="E48" t="n">
        <v>66918</v>
      </c>
      <c r="F48" t="n">
        <v>63676</v>
      </c>
      <c r="G48" t="n">
        <v>60503</v>
      </c>
      <c r="H48" t="n">
        <v>58480</v>
      </c>
      <c r="I48" t="n">
        <v>52962</v>
      </c>
      <c r="J48" t="n">
        <v>50212</v>
      </c>
      <c r="K48" t="n">
        <v>44952</v>
      </c>
      <c r="L48" t="n">
        <v>42704</v>
      </c>
      <c r="M48" t="n">
        <v>34759</v>
      </c>
      <c r="N48" t="n">
        <v>34320</v>
      </c>
      <c r="O48" t="n">
        <v>31534</v>
      </c>
    </row>
    <row r="49">
      <c r="A49" s="5" t="inlineStr">
        <is>
          <t>Personalaufwand in Mio. EUR</t>
        </is>
      </c>
      <c r="B49" s="5" t="inlineStr">
        <is>
          <t>Personnel expenses in M</t>
        </is>
      </c>
      <c r="C49" t="inlineStr">
        <is>
          <t>-</t>
        </is>
      </c>
      <c r="D49" t="n">
        <v>3259</v>
      </c>
      <c r="E49" t="n">
        <v>2298</v>
      </c>
      <c r="F49" t="n">
        <v>2142</v>
      </c>
      <c r="G49" t="n">
        <v>2045</v>
      </c>
      <c r="H49" t="n">
        <v>1743</v>
      </c>
      <c r="I49" t="n">
        <v>1597</v>
      </c>
      <c r="J49" t="n">
        <v>1550</v>
      </c>
      <c r="K49" t="n">
        <v>1288</v>
      </c>
      <c r="L49" t="n">
        <v>1202</v>
      </c>
      <c r="M49" t="n">
        <v>1070</v>
      </c>
      <c r="N49" t="n">
        <v>1023</v>
      </c>
      <c r="O49" t="n">
        <v>955</v>
      </c>
    </row>
    <row r="50">
      <c r="A50" s="5" t="inlineStr">
        <is>
          <t>Aufwand je Mitarbeiter in EUR</t>
        </is>
      </c>
      <c r="B50" s="5" t="inlineStr">
        <is>
          <t>Effort per employee</t>
        </is>
      </c>
      <c r="C50" t="inlineStr">
        <is>
          <t>-</t>
        </is>
      </c>
      <c r="D50" t="n">
        <v>21638</v>
      </c>
      <c r="E50" t="n">
        <v>34341</v>
      </c>
      <c r="F50" t="n">
        <v>33639</v>
      </c>
      <c r="G50" t="n">
        <v>33800</v>
      </c>
      <c r="H50" t="n">
        <v>29805</v>
      </c>
      <c r="I50" t="n">
        <v>30154</v>
      </c>
      <c r="J50" t="n">
        <v>30869</v>
      </c>
      <c r="K50" t="n">
        <v>28642</v>
      </c>
      <c r="L50" t="n">
        <v>28145</v>
      </c>
      <c r="M50" t="n">
        <v>30792</v>
      </c>
      <c r="N50" t="n">
        <v>29808</v>
      </c>
      <c r="O50" t="n">
        <v>30285</v>
      </c>
    </row>
    <row r="51">
      <c r="A51" s="5" t="inlineStr">
        <is>
          <t>Umsatz je Mitarbeiter in EUR</t>
        </is>
      </c>
      <c r="B51" s="5" t="inlineStr">
        <is>
          <t>Turnover per employee</t>
        </is>
      </c>
      <c r="C51" t="inlineStr">
        <is>
          <t>-</t>
        </is>
      </c>
      <c r="D51" t="n">
        <v>71699</v>
      </c>
      <c r="E51" t="n">
        <v>111928</v>
      </c>
      <c r="F51" t="n">
        <v>111738</v>
      </c>
      <c r="G51" t="n">
        <v>111003</v>
      </c>
      <c r="H51" t="n">
        <v>96956</v>
      </c>
      <c r="I51" t="n">
        <v>95635</v>
      </c>
      <c r="J51" t="n">
        <v>99355</v>
      </c>
      <c r="K51" t="n">
        <v>93199</v>
      </c>
      <c r="L51" t="n">
        <v>91130</v>
      </c>
      <c r="M51" t="n">
        <v>94019</v>
      </c>
      <c r="N51" t="n">
        <v>89580</v>
      </c>
      <c r="O51" t="n">
        <v>92221</v>
      </c>
    </row>
    <row r="52">
      <c r="A52" s="5" t="inlineStr">
        <is>
          <t>Bruttoergebnis je Mitarbeiter in EUR</t>
        </is>
      </c>
      <c r="B52" s="5" t="inlineStr">
        <is>
          <t>Gross Profit per employee</t>
        </is>
      </c>
      <c r="C52" t="inlineStr">
        <is>
          <t>-</t>
        </is>
      </c>
      <c r="D52" t="n">
        <v>45387</v>
      </c>
      <c r="E52" t="n">
        <v>64945</v>
      </c>
      <c r="F52" t="n">
        <v>65661</v>
      </c>
      <c r="G52" t="n">
        <v>66311</v>
      </c>
      <c r="H52" t="n">
        <v>56686</v>
      </c>
      <c r="I52" t="n">
        <v>53586</v>
      </c>
      <c r="J52" t="n">
        <v>55437</v>
      </c>
      <c r="K52" t="n">
        <v>51644</v>
      </c>
      <c r="L52" t="n">
        <v>50571</v>
      </c>
      <c r="M52" t="n">
        <v>52723</v>
      </c>
      <c r="N52" t="n">
        <v>50970</v>
      </c>
      <c r="O52" t="n">
        <v>53089</v>
      </c>
    </row>
    <row r="53">
      <c r="A53" s="5" t="inlineStr">
        <is>
          <t>Gewinn je Mitarbeiter in EUR</t>
        </is>
      </c>
      <c r="B53" s="5" t="inlineStr">
        <is>
          <t>Earnings per employee</t>
        </is>
      </c>
      <c r="C53" t="inlineStr">
        <is>
          <t>-</t>
        </is>
      </c>
      <c r="D53" t="n">
        <v>7217</v>
      </c>
      <c r="E53" t="n">
        <v>11791</v>
      </c>
      <c r="F53" t="n">
        <v>12768</v>
      </c>
      <c r="G53" t="n">
        <v>12512</v>
      </c>
      <c r="H53" t="n">
        <v>15886</v>
      </c>
      <c r="I53" t="n">
        <v>11197</v>
      </c>
      <c r="J53" t="n">
        <v>11631</v>
      </c>
      <c r="K53" t="n">
        <v>11248</v>
      </c>
      <c r="L53" t="n">
        <v>10819</v>
      </c>
      <c r="M53" t="n">
        <v>11335</v>
      </c>
      <c r="N53" t="n">
        <v>11142</v>
      </c>
      <c r="O53" t="n">
        <v>11629</v>
      </c>
    </row>
    <row r="54">
      <c r="A54" s="5" t="inlineStr">
        <is>
          <t>KGV (Kurs/Gewinn)</t>
        </is>
      </c>
      <c r="B54" s="5" t="inlineStr">
        <is>
          <t>PE (price/earnings)</t>
        </is>
      </c>
      <c r="C54" t="n">
        <v>54.8</v>
      </c>
      <c r="D54" t="n">
        <v>26.5</v>
      </c>
      <c r="E54" t="n">
        <v>31.6</v>
      </c>
      <c r="F54" t="n">
        <v>28.3</v>
      </c>
      <c r="G54" t="n">
        <v>32.6</v>
      </c>
      <c r="H54" t="n">
        <v>20.6</v>
      </c>
      <c r="I54" t="n">
        <v>27.4</v>
      </c>
      <c r="J54" t="n">
        <v>27.2</v>
      </c>
      <c r="K54" t="n">
        <v>22.4</v>
      </c>
      <c r="L54" t="n">
        <v>21.9</v>
      </c>
      <c r="M54" t="n">
        <v>21.9</v>
      </c>
      <c r="N54" t="n">
        <v>18.1</v>
      </c>
      <c r="O54" t="n">
        <v>24.5</v>
      </c>
    </row>
    <row r="55">
      <c r="A55" s="5" t="inlineStr">
        <is>
          <t>KUV (Kurs/Umsatz)</t>
        </is>
      </c>
      <c r="B55" s="5" t="inlineStr">
        <is>
          <t>PS (price/sales)</t>
        </is>
      </c>
      <c r="C55" t="inlineStr">
        <is>
          <t>-</t>
        </is>
      </c>
      <c r="D55" t="n">
        <v>4.36</v>
      </c>
      <c r="E55" t="n">
        <v>3.36</v>
      </c>
      <c r="F55" t="n">
        <v>3.27</v>
      </c>
      <c r="G55" t="n">
        <v>3.75</v>
      </c>
      <c r="H55" t="n">
        <v>3.47</v>
      </c>
      <c r="I55" t="n">
        <v>3.29</v>
      </c>
      <c r="J55" t="n">
        <v>3.27</v>
      </c>
      <c r="K55" t="n">
        <v>2.79</v>
      </c>
      <c r="L55" t="n">
        <v>2.62</v>
      </c>
      <c r="M55" t="n">
        <v>2.75</v>
      </c>
      <c r="N55" t="n">
        <v>2.3</v>
      </c>
      <c r="O55" t="n">
        <v>3.17</v>
      </c>
    </row>
    <row r="56">
      <c r="A56" s="5" t="inlineStr">
        <is>
          <t>KBV (Kurs/Buchwert)</t>
        </is>
      </c>
      <c r="B56" s="5" t="inlineStr">
        <is>
          <t>PB (price/book value)</t>
        </is>
      </c>
      <c r="C56" t="inlineStr">
        <is>
          <t>-</t>
        </is>
      </c>
      <c r="D56" t="n">
        <v>1.42</v>
      </c>
      <c r="E56" t="n">
        <v>3.87</v>
      </c>
      <c r="F56" t="n">
        <v>3.48</v>
      </c>
      <c r="G56" t="n">
        <v>4.41</v>
      </c>
      <c r="H56" t="n">
        <v>4</v>
      </c>
      <c r="I56" t="n">
        <v>4.44</v>
      </c>
      <c r="J56" t="n">
        <v>4.45</v>
      </c>
      <c r="K56" t="n">
        <v>3.51</v>
      </c>
      <c r="L56" t="n">
        <v>3.4</v>
      </c>
      <c r="M56" t="n">
        <v>3.31</v>
      </c>
      <c r="N56" t="n">
        <v>3.01</v>
      </c>
      <c r="O56" t="n">
        <v>4.28</v>
      </c>
    </row>
    <row r="57">
      <c r="A57" s="5" t="inlineStr">
        <is>
          <t>KCV (Kurs/Cashflow)</t>
        </is>
      </c>
      <c r="B57" s="5" t="inlineStr">
        <is>
          <t>PC (price/cashflow)</t>
        </is>
      </c>
      <c r="C57" t="inlineStr">
        <is>
          <t>-</t>
        </is>
      </c>
      <c r="D57" t="n">
        <v>25.06</v>
      </c>
      <c r="E57" t="n">
        <v>20.43</v>
      </c>
      <c r="F57" t="n">
        <v>19.47</v>
      </c>
      <c r="G57" t="n">
        <v>21.08</v>
      </c>
      <c r="H57" t="n">
        <v>19.04</v>
      </c>
      <c r="I57" t="n">
        <v>19.79</v>
      </c>
      <c r="J57" t="n">
        <v>19.43</v>
      </c>
      <c r="K57" t="n">
        <v>17.48</v>
      </c>
      <c r="L57" t="n">
        <v>16.46</v>
      </c>
      <c r="M57" t="n">
        <v>17.46</v>
      </c>
      <c r="N57" t="n">
        <v>14.26</v>
      </c>
      <c r="O57" t="n">
        <v>18.75</v>
      </c>
    </row>
    <row r="58">
      <c r="A58" s="5" t="inlineStr">
        <is>
          <t>Dividendenrendite in %</t>
        </is>
      </c>
      <c r="B58" s="5" t="inlineStr">
        <is>
          <t>Dividend Yield in %</t>
        </is>
      </c>
      <c r="C58" t="n">
        <v>1.64</v>
      </c>
      <c r="D58" t="n">
        <v>1.85</v>
      </c>
      <c r="E58" t="n">
        <v>1.33</v>
      </c>
      <c r="F58" t="n">
        <v>1.4</v>
      </c>
      <c r="G58" t="n">
        <v>0.95</v>
      </c>
      <c r="H58" t="n">
        <v>1.12</v>
      </c>
      <c r="I58" t="n">
        <v>1.22</v>
      </c>
      <c r="J58" t="n">
        <v>1.16</v>
      </c>
      <c r="K58" t="n">
        <v>1.56</v>
      </c>
      <c r="L58" t="n">
        <v>1.72</v>
      </c>
      <c r="M58" t="n">
        <v>1.68</v>
      </c>
      <c r="N58" t="n">
        <v>1.97</v>
      </c>
      <c r="O58" t="n">
        <v>1.42</v>
      </c>
    </row>
    <row r="59">
      <c r="A59" s="5" t="inlineStr">
        <is>
          <t>Gewinnrendite in %</t>
        </is>
      </c>
      <c r="B59" s="5" t="inlineStr">
        <is>
          <t>Return on profit in %</t>
        </is>
      </c>
      <c r="C59" t="n">
        <v>1.8</v>
      </c>
      <c r="D59" t="n">
        <v>3.8</v>
      </c>
      <c r="E59" t="n">
        <v>3.2</v>
      </c>
      <c r="F59" t="n">
        <v>3.5</v>
      </c>
      <c r="G59" t="n">
        <v>3.1</v>
      </c>
      <c r="H59" t="n">
        <v>4.8</v>
      </c>
      <c r="I59" t="n">
        <v>3.6</v>
      </c>
      <c r="J59" t="n">
        <v>3.7</v>
      </c>
      <c r="K59" t="n">
        <v>4.5</v>
      </c>
      <c r="L59" t="n">
        <v>4.6</v>
      </c>
      <c r="M59" t="n">
        <v>4.6</v>
      </c>
      <c r="N59" t="n">
        <v>5.5</v>
      </c>
      <c r="O59" t="n">
        <v>4.1</v>
      </c>
    </row>
    <row r="60">
      <c r="A60" s="5" t="inlineStr">
        <is>
          <t>Eigenkapitalrendite in %</t>
        </is>
      </c>
      <c r="B60" s="5" t="inlineStr">
        <is>
          <t>Return on Equity in %</t>
        </is>
      </c>
      <c r="C60" t="n">
        <v>3.1</v>
      </c>
      <c r="D60" t="n">
        <v>3.27</v>
      </c>
      <c r="E60" t="n">
        <v>12.13</v>
      </c>
      <c r="F60" t="n">
        <v>12.16</v>
      </c>
      <c r="G60" t="n">
        <v>13.26</v>
      </c>
      <c r="H60" t="n">
        <v>18.9</v>
      </c>
      <c r="I60" t="n">
        <v>15.79</v>
      </c>
      <c r="J60" t="n">
        <v>15.94</v>
      </c>
      <c r="K60" t="n">
        <v>15.21</v>
      </c>
      <c r="L60" t="n">
        <v>15.39</v>
      </c>
      <c r="M60" t="n">
        <v>14.51</v>
      </c>
      <c r="N60" t="n">
        <v>16.26</v>
      </c>
      <c r="O60" t="n">
        <v>17.01</v>
      </c>
    </row>
    <row r="61">
      <c r="A61" s="5" t="inlineStr">
        <is>
          <t>Umsatzrendite in %</t>
        </is>
      </c>
      <c r="B61" s="5" t="inlineStr">
        <is>
          <t>Return on sales in %</t>
        </is>
      </c>
      <c r="C61" t="n">
        <v>6.19</v>
      </c>
      <c r="D61" t="n">
        <v>10.07</v>
      </c>
      <c r="E61" t="n">
        <v>10.53</v>
      </c>
      <c r="F61" t="n">
        <v>11.43</v>
      </c>
      <c r="G61" t="n">
        <v>11.27</v>
      </c>
      <c r="H61" t="n">
        <v>16.38</v>
      </c>
      <c r="I61" t="n">
        <v>11.71</v>
      </c>
      <c r="J61" t="n">
        <v>11.71</v>
      </c>
      <c r="K61" t="n">
        <v>12.07</v>
      </c>
      <c r="L61" t="n">
        <v>11.87</v>
      </c>
      <c r="M61" t="n">
        <v>12.06</v>
      </c>
      <c r="N61" t="n">
        <v>12.44</v>
      </c>
      <c r="O61" t="n">
        <v>12.61</v>
      </c>
    </row>
    <row r="62">
      <c r="A62" s="5" t="inlineStr">
        <is>
          <t>Gesamtkapitalrendite in %</t>
        </is>
      </c>
      <c r="B62" s="5" t="inlineStr">
        <is>
          <t>Total Return on Investment in %</t>
        </is>
      </c>
      <c r="C62" t="n">
        <v>2.05</v>
      </c>
      <c r="D62" t="n">
        <v>2.35</v>
      </c>
      <c r="E62" t="n">
        <v>6.41</v>
      </c>
      <c r="F62" t="n">
        <v>6.18</v>
      </c>
      <c r="G62" t="n">
        <v>6.32</v>
      </c>
      <c r="H62" t="n">
        <v>8.609999999999999</v>
      </c>
      <c r="I62" t="n">
        <v>7.83</v>
      </c>
      <c r="J62" t="n">
        <v>8.449999999999999</v>
      </c>
      <c r="K62" t="n">
        <v>8.210000000000001</v>
      </c>
      <c r="L62" t="n">
        <v>8.859999999999999</v>
      </c>
      <c r="M62" t="n">
        <v>9.449999999999999</v>
      </c>
      <c r="N62" t="n">
        <v>9.4</v>
      </c>
      <c r="O62" t="n">
        <v>10.44</v>
      </c>
    </row>
    <row r="63">
      <c r="A63" s="5" t="inlineStr">
        <is>
          <t>Return on Investment in %</t>
        </is>
      </c>
      <c r="B63" s="5" t="inlineStr">
        <is>
          <t>Return on Investment in %</t>
        </is>
      </c>
      <c r="C63" t="n">
        <v>2.05</v>
      </c>
      <c r="D63" t="n">
        <v>2.35</v>
      </c>
      <c r="E63" t="n">
        <v>6.41</v>
      </c>
      <c r="F63" t="n">
        <v>6.18</v>
      </c>
      <c r="G63" t="n">
        <v>6.32</v>
      </c>
      <c r="H63" t="n">
        <v>8.609999999999999</v>
      </c>
      <c r="I63" t="n">
        <v>7.83</v>
      </c>
      <c r="J63" t="n">
        <v>8.449999999999999</v>
      </c>
      <c r="K63" t="n">
        <v>8.210000000000001</v>
      </c>
      <c r="L63" t="n">
        <v>8.859999999999999</v>
      </c>
      <c r="M63" t="n">
        <v>9.449999999999999</v>
      </c>
      <c r="N63" t="n">
        <v>9.4</v>
      </c>
      <c r="O63" t="n">
        <v>10.44</v>
      </c>
    </row>
    <row r="64">
      <c r="A64" s="5" t="inlineStr">
        <is>
          <t>Arbeitsintensität in %</t>
        </is>
      </c>
      <c r="B64" s="5" t="inlineStr">
        <is>
          <t>Work Intensity in %</t>
        </is>
      </c>
      <c r="C64" t="n">
        <v>20.44</v>
      </c>
      <c r="D64" t="n">
        <v>15.18</v>
      </c>
      <c r="E64" t="n">
        <v>28.37</v>
      </c>
      <c r="F64" t="n">
        <v>26.66</v>
      </c>
      <c r="G64" t="n">
        <v>27.33</v>
      </c>
      <c r="H64" t="n">
        <v>29.31</v>
      </c>
      <c r="I64" t="n">
        <v>40</v>
      </c>
      <c r="J64" t="n">
        <v>40.92</v>
      </c>
      <c r="K64" t="n">
        <v>39.44</v>
      </c>
      <c r="L64" t="n">
        <v>39.17</v>
      </c>
      <c r="M64" t="n">
        <v>42.24</v>
      </c>
      <c r="N64" t="n">
        <v>44.83</v>
      </c>
      <c r="O64" t="n">
        <v>51.53</v>
      </c>
    </row>
    <row r="65">
      <c r="A65" s="5" t="inlineStr">
        <is>
          <t>Eigenkapitalquote in %</t>
        </is>
      </c>
      <c r="B65" s="5" t="inlineStr">
        <is>
          <t>Equity Ratio in %</t>
        </is>
      </c>
      <c r="C65" t="n">
        <v>66.17</v>
      </c>
      <c r="D65" t="n">
        <v>71.89</v>
      </c>
      <c r="E65" t="n">
        <v>52.88</v>
      </c>
      <c r="F65" t="n">
        <v>50.81</v>
      </c>
      <c r="G65" t="n">
        <v>47.67</v>
      </c>
      <c r="H65" t="n">
        <v>45.56</v>
      </c>
      <c r="I65" t="n">
        <v>49.57</v>
      </c>
      <c r="J65" t="n">
        <v>53.05</v>
      </c>
      <c r="K65" t="n">
        <v>53.99</v>
      </c>
      <c r="L65" t="n">
        <v>57.57</v>
      </c>
      <c r="M65" t="n">
        <v>65.17</v>
      </c>
      <c r="N65" t="n">
        <v>57.82</v>
      </c>
      <c r="O65" t="n">
        <v>61.37</v>
      </c>
    </row>
    <row r="66">
      <c r="A66" s="5" t="inlineStr">
        <is>
          <t>Fremdkapitalquote in %</t>
        </is>
      </c>
      <c r="B66" s="5" t="inlineStr">
        <is>
          <t>Debt Ratio in %</t>
        </is>
      </c>
      <c r="C66" t="n">
        <v>33.83</v>
      </c>
      <c r="D66" t="n">
        <v>28.11</v>
      </c>
      <c r="E66" t="n">
        <v>47.12</v>
      </c>
      <c r="F66" t="n">
        <v>49.19</v>
      </c>
      <c r="G66" t="n">
        <v>52.33</v>
      </c>
      <c r="H66" t="n">
        <v>54.44</v>
      </c>
      <c r="I66" t="n">
        <v>50.43</v>
      </c>
      <c r="J66" t="n">
        <v>46.95</v>
      </c>
      <c r="K66" t="n">
        <v>46.01</v>
      </c>
      <c r="L66" t="n">
        <v>42.43</v>
      </c>
      <c r="M66" t="n">
        <v>34.83</v>
      </c>
      <c r="N66" t="n">
        <v>42.18</v>
      </c>
      <c r="O66" t="n">
        <v>38.63</v>
      </c>
    </row>
    <row r="67">
      <c r="A67" s="5" t="inlineStr">
        <is>
          <t>Verschuldungsgrad in %</t>
        </is>
      </c>
      <c r="B67" s="5" t="inlineStr">
        <is>
          <t>Finance Gearing in %</t>
        </is>
      </c>
      <c r="C67" t="n">
        <v>51.12</v>
      </c>
      <c r="D67" t="n">
        <v>39.1</v>
      </c>
      <c r="E67" t="n">
        <v>89.11</v>
      </c>
      <c r="F67" t="n">
        <v>96.81999999999999</v>
      </c>
      <c r="G67" t="n">
        <v>109.76</v>
      </c>
      <c r="H67" t="n">
        <v>119.51</v>
      </c>
      <c r="I67" t="n">
        <v>101.73</v>
      </c>
      <c r="J67" t="n">
        <v>88.5</v>
      </c>
      <c r="K67" t="n">
        <v>85.20999999999999</v>
      </c>
      <c r="L67" t="n">
        <v>73.70999999999999</v>
      </c>
      <c r="M67" t="n">
        <v>53.44</v>
      </c>
      <c r="N67" t="n">
        <v>72.97</v>
      </c>
      <c r="O67" t="n">
        <v>62.95</v>
      </c>
    </row>
    <row r="68">
      <c r="A68" s="5" t="inlineStr">
        <is>
          <t>Bruttoergebnis Marge in %</t>
        </is>
      </c>
      <c r="B68" s="5" t="inlineStr">
        <is>
          <t>Gross Profit Marge in %</t>
        </is>
      </c>
      <c r="C68" t="n">
        <v>62.2</v>
      </c>
      <c r="D68" t="n">
        <v>63.3</v>
      </c>
      <c r="E68" t="n">
        <v>58.02</v>
      </c>
      <c r="F68" t="n">
        <v>58.76</v>
      </c>
      <c r="G68" t="n">
        <v>59.74</v>
      </c>
      <c r="H68" t="n">
        <v>58.47</v>
      </c>
      <c r="I68" t="n">
        <v>56.03</v>
      </c>
      <c r="J68" t="n">
        <v>55.8</v>
      </c>
      <c r="K68" t="n">
        <v>55.42</v>
      </c>
      <c r="L68" t="n">
        <v>55.5</v>
      </c>
      <c r="M68" t="n">
        <v>56.09</v>
      </c>
      <c r="N68" t="n">
        <v>56.9</v>
      </c>
    </row>
    <row r="69">
      <c r="A69" s="5" t="inlineStr">
        <is>
          <t>Kurzfristige Vermögensquote in %</t>
        </is>
      </c>
      <c r="B69" s="5" t="inlineStr">
        <is>
          <t>Current Assets Ratio in %</t>
        </is>
      </c>
      <c r="C69" t="n">
        <v>20.44</v>
      </c>
      <c r="D69" t="n">
        <v>15.18</v>
      </c>
      <c r="E69" t="n">
        <v>28.37</v>
      </c>
      <c r="F69" t="n">
        <v>26.66</v>
      </c>
      <c r="G69" t="n">
        <v>27.33</v>
      </c>
      <c r="H69" t="n">
        <v>29.31</v>
      </c>
      <c r="I69" t="n">
        <v>40</v>
      </c>
      <c r="J69" t="n">
        <v>40.92</v>
      </c>
      <c r="K69" t="n">
        <v>39.44</v>
      </c>
      <c r="L69" t="n">
        <v>39.17</v>
      </c>
      <c r="M69" t="n">
        <v>42.25</v>
      </c>
      <c r="N69" t="n">
        <v>44.82</v>
      </c>
    </row>
    <row r="70">
      <c r="A70" s="5" t="inlineStr">
        <is>
          <t>Nettogewinn Marge in %</t>
        </is>
      </c>
      <c r="B70" s="5" t="inlineStr">
        <is>
          <t>Net Profit Marge in %</t>
        </is>
      </c>
      <c r="C70" t="n">
        <v>6.19</v>
      </c>
      <c r="D70" t="n">
        <v>10.07</v>
      </c>
      <c r="E70" t="n">
        <v>10.53</v>
      </c>
      <c r="F70" t="n">
        <v>11.43</v>
      </c>
      <c r="G70" t="n">
        <v>11.27</v>
      </c>
      <c r="H70" t="n">
        <v>16.38</v>
      </c>
      <c r="I70" t="n">
        <v>11.71</v>
      </c>
      <c r="J70" t="n">
        <v>11.71</v>
      </c>
      <c r="K70" t="n">
        <v>12.07</v>
      </c>
      <c r="L70" t="n">
        <v>11.87</v>
      </c>
      <c r="M70" t="n">
        <v>12.06</v>
      </c>
      <c r="N70" t="n">
        <v>12.44</v>
      </c>
    </row>
    <row r="71">
      <c r="A71" s="5" t="inlineStr">
        <is>
          <t>Operative Ergebnis Marge in %</t>
        </is>
      </c>
      <c r="B71" s="5" t="inlineStr">
        <is>
          <t>EBIT Marge in %</t>
        </is>
      </c>
      <c r="C71" t="n">
        <v>9.65</v>
      </c>
      <c r="D71" t="n">
        <v>12.58</v>
      </c>
      <c r="E71" t="n">
        <v>14.34</v>
      </c>
      <c r="F71" t="n">
        <v>17.29</v>
      </c>
      <c r="G71" t="n">
        <v>17.61</v>
      </c>
      <c r="H71" t="n">
        <v>21.55</v>
      </c>
      <c r="I71" t="n">
        <v>16.64</v>
      </c>
      <c r="J71" t="n">
        <v>16.67</v>
      </c>
      <c r="K71" t="n">
        <v>16.3</v>
      </c>
      <c r="L71" t="n">
        <v>15.89</v>
      </c>
      <c r="M71" t="n">
        <v>16.99</v>
      </c>
      <c r="N71" t="n">
        <v>16.74</v>
      </c>
    </row>
    <row r="72">
      <c r="A72" s="5" t="inlineStr">
        <is>
          <t>Vermögensumsschlag in %</t>
        </is>
      </c>
      <c r="B72" s="5" t="inlineStr">
        <is>
          <t>Asset Turnover in %</t>
        </is>
      </c>
      <c r="C72" t="n">
        <v>33.07</v>
      </c>
      <c r="D72" t="n">
        <v>23.34</v>
      </c>
      <c r="E72" t="n">
        <v>60.89</v>
      </c>
      <c r="F72" t="n">
        <v>54.05</v>
      </c>
      <c r="G72" t="n">
        <v>56.1</v>
      </c>
      <c r="H72" t="n">
        <v>52.55</v>
      </c>
      <c r="I72" t="n">
        <v>66.84999999999999</v>
      </c>
      <c r="J72" t="n">
        <v>72.23</v>
      </c>
      <c r="K72" t="n">
        <v>68.04000000000001</v>
      </c>
      <c r="L72" t="n">
        <v>74.66</v>
      </c>
      <c r="M72" t="n">
        <v>78.41</v>
      </c>
      <c r="N72" t="n">
        <v>75.58</v>
      </c>
    </row>
    <row r="73">
      <c r="A73" s="5" t="inlineStr">
        <is>
          <t>Langfristige Vermögensquote in %</t>
        </is>
      </c>
      <c r="B73" s="5" t="inlineStr">
        <is>
          <t>Non-Current Assets Ratio in %</t>
        </is>
      </c>
      <c r="C73" t="n">
        <v>79.56</v>
      </c>
      <c r="D73" t="n">
        <v>84.81999999999999</v>
      </c>
      <c r="E73" t="n">
        <v>71.63</v>
      </c>
      <c r="F73" t="n">
        <v>73.34</v>
      </c>
      <c r="G73" t="n">
        <v>72.67</v>
      </c>
      <c r="H73" t="n">
        <v>70.69</v>
      </c>
      <c r="I73" t="n">
        <v>60</v>
      </c>
      <c r="J73" t="n">
        <v>59.08</v>
      </c>
      <c r="K73" t="n">
        <v>60.57</v>
      </c>
      <c r="L73" t="n">
        <v>60.83</v>
      </c>
      <c r="M73" t="n">
        <v>57.75</v>
      </c>
      <c r="N73" t="n">
        <v>55.18</v>
      </c>
    </row>
    <row r="74">
      <c r="A74" s="5" t="inlineStr">
        <is>
          <t>Gesamtkapitalrentabilität</t>
        </is>
      </c>
      <c r="B74" s="5" t="inlineStr">
        <is>
          <t>ROA Return on Assets in %</t>
        </is>
      </c>
      <c r="C74" t="n">
        <v>2.05</v>
      </c>
      <c r="D74" t="n">
        <v>2.35</v>
      </c>
      <c r="E74" t="n">
        <v>6.41</v>
      </c>
      <c r="F74" t="n">
        <v>6.18</v>
      </c>
      <c r="G74" t="n">
        <v>6.32</v>
      </c>
      <c r="H74" t="n">
        <v>8.609999999999999</v>
      </c>
      <c r="I74" t="n">
        <v>7.83</v>
      </c>
      <c r="J74" t="n">
        <v>8.460000000000001</v>
      </c>
      <c r="K74" t="n">
        <v>8.210000000000001</v>
      </c>
      <c r="L74" t="n">
        <v>8.859999999999999</v>
      </c>
      <c r="M74" t="n">
        <v>9.449999999999999</v>
      </c>
      <c r="N74" t="n">
        <v>9.4</v>
      </c>
    </row>
    <row r="75">
      <c r="A75" s="5" t="inlineStr">
        <is>
          <t>Ertrag des eingesetzten Kapitals</t>
        </is>
      </c>
      <c r="B75" s="5" t="inlineStr">
        <is>
          <t>ROCE Return on Cap. Empl. in %</t>
        </is>
      </c>
      <c r="C75" t="n">
        <v>3.57</v>
      </c>
      <c r="D75" t="n">
        <v>3.46</v>
      </c>
      <c r="E75" t="n">
        <v>11.49</v>
      </c>
      <c r="F75" t="n">
        <v>13.02</v>
      </c>
      <c r="G75" t="n">
        <v>12.97</v>
      </c>
      <c r="H75" t="n">
        <v>15.59</v>
      </c>
      <c r="I75" t="n">
        <v>15.22</v>
      </c>
      <c r="J75" t="n">
        <v>16.53</v>
      </c>
      <c r="K75" t="n">
        <v>16.15</v>
      </c>
      <c r="L75" t="n">
        <v>16.56</v>
      </c>
      <c r="M75" t="n">
        <v>17.47</v>
      </c>
      <c r="N75" t="n">
        <v>17.38</v>
      </c>
    </row>
    <row r="76">
      <c r="A76" s="5" t="inlineStr">
        <is>
          <t>Eigenkapital zu Anlagevermögen</t>
        </is>
      </c>
      <c r="B76" s="5" t="inlineStr">
        <is>
          <t>Equity to Fixed Assets in %</t>
        </is>
      </c>
      <c r="C76" t="n">
        <v>83.18000000000001</v>
      </c>
      <c r="D76" t="n">
        <v>84.76000000000001</v>
      </c>
      <c r="E76" t="n">
        <v>73.81999999999999</v>
      </c>
      <c r="F76" t="n">
        <v>69.28</v>
      </c>
      <c r="G76" t="n">
        <v>65.61</v>
      </c>
      <c r="H76" t="n">
        <v>64.44</v>
      </c>
      <c r="I76" t="n">
        <v>82.62</v>
      </c>
      <c r="J76" t="n">
        <v>89.78</v>
      </c>
      <c r="K76" t="n">
        <v>89.14</v>
      </c>
      <c r="L76" t="n">
        <v>94.64</v>
      </c>
      <c r="M76" t="n">
        <v>112.84</v>
      </c>
      <c r="N76" t="n">
        <v>104.77</v>
      </c>
    </row>
    <row r="77">
      <c r="A77" s="5" t="inlineStr">
        <is>
          <t>Liquidität Dritten Grades</t>
        </is>
      </c>
      <c r="B77" s="5" t="inlineStr">
        <is>
          <t>Current Ratio in %</t>
        </is>
      </c>
      <c r="C77" t="n">
        <v>191.38</v>
      </c>
      <c r="D77" t="n">
        <v>100.14</v>
      </c>
      <c r="E77" t="n">
        <v>118.19</v>
      </c>
      <c r="F77" t="n">
        <v>94.38</v>
      </c>
      <c r="G77" t="n">
        <v>114.69</v>
      </c>
      <c r="H77" t="n">
        <v>107.19</v>
      </c>
      <c r="I77" t="n">
        <v>148.72</v>
      </c>
      <c r="J77" t="n">
        <v>150.72</v>
      </c>
      <c r="K77" t="n">
        <v>126.05</v>
      </c>
      <c r="L77" t="n">
        <v>138.16</v>
      </c>
      <c r="M77" t="n">
        <v>178.02</v>
      </c>
      <c r="N77" t="n">
        <v>164.83</v>
      </c>
    </row>
    <row r="78">
      <c r="A78" s="5" t="inlineStr">
        <is>
          <t>Operativer Cashflow</t>
        </is>
      </c>
      <c r="B78" s="5" t="inlineStr">
        <is>
          <t>Operating Cashflow in M</t>
        </is>
      </c>
      <c r="C78" t="inlineStr">
        <is>
          <t>-</t>
        </is>
      </c>
      <c r="D78" t="n">
        <v>10695.1068</v>
      </c>
      <c r="E78" t="n">
        <v>4476.213</v>
      </c>
      <c r="F78" t="n">
        <v>4215.255</v>
      </c>
      <c r="G78" t="n">
        <v>4563.82</v>
      </c>
      <c r="H78" t="n">
        <v>4110.736</v>
      </c>
      <c r="I78" t="n">
        <v>4272.661</v>
      </c>
      <c r="J78" t="n">
        <v>4171.621</v>
      </c>
      <c r="K78" t="n">
        <v>3740.72</v>
      </c>
      <c r="L78" t="n">
        <v>3484.582</v>
      </c>
      <c r="M78" t="n">
        <v>3762.63</v>
      </c>
      <c r="N78" t="n">
        <v>3008.86</v>
      </c>
    </row>
    <row r="79">
      <c r="A79" s="5" t="inlineStr">
        <is>
          <t>Aktienrückkauf</t>
        </is>
      </c>
      <c r="B79" s="5" t="inlineStr">
        <is>
          <t>Share Buyback in M</t>
        </is>
      </c>
      <c r="C79" t="inlineStr">
        <is>
          <t>-</t>
        </is>
      </c>
      <c r="D79" t="n">
        <v>-207.68</v>
      </c>
      <c r="E79" t="n">
        <v>-2.599999999999994</v>
      </c>
      <c r="F79" t="n">
        <v>0</v>
      </c>
      <c r="G79" t="n">
        <v>-0.5999999999999943</v>
      </c>
      <c r="H79" t="n">
        <v>0</v>
      </c>
      <c r="I79" t="n">
        <v>-1.200000000000017</v>
      </c>
      <c r="J79" t="n">
        <v>-0.6999999999999886</v>
      </c>
      <c r="K79" t="n">
        <v>-2.300000000000011</v>
      </c>
      <c r="L79" t="n">
        <v>3.800000000000011</v>
      </c>
      <c r="M79" t="n">
        <v>-4.5</v>
      </c>
      <c r="N79" t="n">
        <v>0.3000000000000114</v>
      </c>
    </row>
    <row r="80">
      <c r="A80" s="5" t="inlineStr">
        <is>
          <t>Umsatzwachstum 1J in %</t>
        </is>
      </c>
      <c r="B80" s="5" t="inlineStr">
        <is>
          <t>Revenue Growth 1Y in %</t>
        </is>
      </c>
      <c r="C80" t="n">
        <v>61.03</v>
      </c>
      <c r="D80" t="n">
        <v>44.18</v>
      </c>
      <c r="E80" t="n">
        <v>5.27</v>
      </c>
      <c r="F80" t="n">
        <v>5.94</v>
      </c>
      <c r="G80" t="n">
        <v>18.45</v>
      </c>
      <c r="H80" t="n">
        <v>11.94</v>
      </c>
      <c r="I80" t="n">
        <v>1.52</v>
      </c>
      <c r="J80" t="n">
        <v>19.07</v>
      </c>
      <c r="K80" t="n">
        <v>7.66</v>
      </c>
      <c r="L80" t="n">
        <v>19.09</v>
      </c>
      <c r="M80" t="n">
        <v>6.31</v>
      </c>
      <c r="N80" t="n">
        <v>5.71</v>
      </c>
    </row>
    <row r="81">
      <c r="A81" s="5" t="inlineStr">
        <is>
          <t>Umsatzwachstum 3J in %</t>
        </is>
      </c>
      <c r="B81" s="5" t="inlineStr">
        <is>
          <t>Revenue Growth 3Y in %</t>
        </is>
      </c>
      <c r="C81" t="n">
        <v>36.83</v>
      </c>
      <c r="D81" t="n">
        <v>18.46</v>
      </c>
      <c r="E81" t="n">
        <v>9.890000000000001</v>
      </c>
      <c r="F81" t="n">
        <v>12.11</v>
      </c>
      <c r="G81" t="n">
        <v>10.64</v>
      </c>
      <c r="H81" t="n">
        <v>10.84</v>
      </c>
      <c r="I81" t="n">
        <v>9.42</v>
      </c>
      <c r="J81" t="n">
        <v>15.27</v>
      </c>
      <c r="K81" t="n">
        <v>11.02</v>
      </c>
      <c r="L81" t="n">
        <v>10.37</v>
      </c>
      <c r="M81" t="inlineStr">
        <is>
          <t>-</t>
        </is>
      </c>
      <c r="N81" t="inlineStr">
        <is>
          <t>-</t>
        </is>
      </c>
    </row>
    <row r="82">
      <c r="A82" s="5" t="inlineStr">
        <is>
          <t>Umsatzwachstum 5J in %</t>
        </is>
      </c>
      <c r="B82" s="5" t="inlineStr">
        <is>
          <t>Revenue Growth 5Y in %</t>
        </is>
      </c>
      <c r="C82" t="n">
        <v>26.97</v>
      </c>
      <c r="D82" t="n">
        <v>17.16</v>
      </c>
      <c r="E82" t="n">
        <v>8.619999999999999</v>
      </c>
      <c r="F82" t="n">
        <v>11.38</v>
      </c>
      <c r="G82" t="n">
        <v>11.73</v>
      </c>
      <c r="H82" t="n">
        <v>11.86</v>
      </c>
      <c r="I82" t="n">
        <v>10.73</v>
      </c>
      <c r="J82" t="n">
        <v>11.57</v>
      </c>
      <c r="K82" t="inlineStr">
        <is>
          <t>-</t>
        </is>
      </c>
      <c r="L82" t="inlineStr">
        <is>
          <t>-</t>
        </is>
      </c>
      <c r="M82" t="inlineStr">
        <is>
          <t>-</t>
        </is>
      </c>
      <c r="N82" t="inlineStr">
        <is>
          <t>-</t>
        </is>
      </c>
    </row>
    <row r="83">
      <c r="A83" s="5" t="inlineStr">
        <is>
          <t>Umsatzwachstum 10J in %</t>
        </is>
      </c>
      <c r="B83" s="5" t="inlineStr">
        <is>
          <t>Revenue Growth 10Y in %</t>
        </is>
      </c>
      <c r="C83" t="n">
        <v>19.41</v>
      </c>
      <c r="D83" t="n">
        <v>13.94</v>
      </c>
      <c r="E83" t="n">
        <v>10.1</v>
      </c>
      <c r="F83" t="inlineStr">
        <is>
          <t>-</t>
        </is>
      </c>
      <c r="G83" t="inlineStr">
        <is>
          <t>-</t>
        </is>
      </c>
      <c r="H83" t="inlineStr">
        <is>
          <t>-</t>
        </is>
      </c>
      <c r="I83" t="inlineStr">
        <is>
          <t>-</t>
        </is>
      </c>
      <c r="J83" t="inlineStr">
        <is>
          <t>-</t>
        </is>
      </c>
      <c r="K83" t="inlineStr">
        <is>
          <t>-</t>
        </is>
      </c>
      <c r="L83" t="inlineStr">
        <is>
          <t>-</t>
        </is>
      </c>
      <c r="M83" t="inlineStr">
        <is>
          <t>-</t>
        </is>
      </c>
      <c r="N83" t="inlineStr">
        <is>
          <t>-</t>
        </is>
      </c>
    </row>
    <row r="84">
      <c r="A84" s="5" t="inlineStr">
        <is>
          <t>Gewinnwachstum 1J in %</t>
        </is>
      </c>
      <c r="B84" s="5" t="inlineStr">
        <is>
          <t>Earnings Growth 1Y in %</t>
        </is>
      </c>
      <c r="C84" t="n">
        <v>-0.92</v>
      </c>
      <c r="D84" t="n">
        <v>37.77</v>
      </c>
      <c r="E84" t="n">
        <v>-2.95</v>
      </c>
      <c r="F84" t="n">
        <v>7.4</v>
      </c>
      <c r="G84" t="n">
        <v>-18.51</v>
      </c>
      <c r="H84" t="n">
        <v>56.66</v>
      </c>
      <c r="I84" t="n">
        <v>1.54</v>
      </c>
      <c r="J84" t="n">
        <v>15.51</v>
      </c>
      <c r="K84" t="n">
        <v>9.44</v>
      </c>
      <c r="L84" t="n">
        <v>17.26</v>
      </c>
      <c r="M84" t="n">
        <v>3.03</v>
      </c>
      <c r="N84" t="n">
        <v>4.28</v>
      </c>
    </row>
    <row r="85">
      <c r="A85" s="5" t="inlineStr">
        <is>
          <t>Gewinnwachstum 3J in %</t>
        </is>
      </c>
      <c r="B85" s="5" t="inlineStr">
        <is>
          <t>Earnings Growth 3Y in %</t>
        </is>
      </c>
      <c r="C85" t="n">
        <v>11.3</v>
      </c>
      <c r="D85" t="n">
        <v>14.07</v>
      </c>
      <c r="E85" t="n">
        <v>-4.69</v>
      </c>
      <c r="F85" t="n">
        <v>15.18</v>
      </c>
      <c r="G85" t="n">
        <v>13.23</v>
      </c>
      <c r="H85" t="n">
        <v>24.57</v>
      </c>
      <c r="I85" t="n">
        <v>8.83</v>
      </c>
      <c r="J85" t="n">
        <v>14.07</v>
      </c>
      <c r="K85" t="n">
        <v>9.91</v>
      </c>
      <c r="L85" t="n">
        <v>8.19</v>
      </c>
      <c r="M85" t="inlineStr">
        <is>
          <t>-</t>
        </is>
      </c>
      <c r="N85" t="inlineStr">
        <is>
          <t>-</t>
        </is>
      </c>
    </row>
    <row r="86">
      <c r="A86" s="5" t="inlineStr">
        <is>
          <t>Gewinnwachstum 5J in %</t>
        </is>
      </c>
      <c r="B86" s="5" t="inlineStr">
        <is>
          <t>Earnings Growth 5Y in %</t>
        </is>
      </c>
      <c r="C86" t="n">
        <v>4.56</v>
      </c>
      <c r="D86" t="n">
        <v>16.07</v>
      </c>
      <c r="E86" t="n">
        <v>8.83</v>
      </c>
      <c r="F86" t="n">
        <v>12.52</v>
      </c>
      <c r="G86" t="n">
        <v>12.93</v>
      </c>
      <c r="H86" t="n">
        <v>20.08</v>
      </c>
      <c r="I86" t="n">
        <v>9.359999999999999</v>
      </c>
      <c r="J86" t="n">
        <v>9.9</v>
      </c>
      <c r="K86" t="inlineStr">
        <is>
          <t>-</t>
        </is>
      </c>
      <c r="L86" t="inlineStr">
        <is>
          <t>-</t>
        </is>
      </c>
      <c r="M86" t="inlineStr">
        <is>
          <t>-</t>
        </is>
      </c>
      <c r="N86" t="inlineStr">
        <is>
          <t>-</t>
        </is>
      </c>
    </row>
    <row r="87">
      <c r="A87" s="5" t="inlineStr">
        <is>
          <t>Gewinnwachstum 10J in %</t>
        </is>
      </c>
      <c r="B87" s="5" t="inlineStr">
        <is>
          <t>Earnings Growth 10Y in %</t>
        </is>
      </c>
      <c r="C87" t="n">
        <v>12.32</v>
      </c>
      <c r="D87" t="n">
        <v>12.71</v>
      </c>
      <c r="E87" t="n">
        <v>9.369999999999999</v>
      </c>
      <c r="F87" t="inlineStr">
        <is>
          <t>-</t>
        </is>
      </c>
      <c r="G87" t="inlineStr">
        <is>
          <t>-</t>
        </is>
      </c>
      <c r="H87" t="inlineStr">
        <is>
          <t>-</t>
        </is>
      </c>
      <c r="I87" t="inlineStr">
        <is>
          <t>-</t>
        </is>
      </c>
      <c r="J87" t="inlineStr">
        <is>
          <t>-</t>
        </is>
      </c>
      <c r="K87" t="inlineStr">
        <is>
          <t>-</t>
        </is>
      </c>
      <c r="L87" t="inlineStr">
        <is>
          <t>-</t>
        </is>
      </c>
      <c r="M87" t="inlineStr">
        <is>
          <t>-</t>
        </is>
      </c>
      <c r="N87" t="inlineStr">
        <is>
          <t>-</t>
        </is>
      </c>
    </row>
    <row r="88">
      <c r="A88" s="5" t="inlineStr">
        <is>
          <t>PEG Ratio</t>
        </is>
      </c>
      <c r="B88" s="5" t="inlineStr">
        <is>
          <t>KGW Kurs/Gewinn/Wachstum</t>
        </is>
      </c>
      <c r="C88" t="n">
        <v>12.02</v>
      </c>
      <c r="D88" t="n">
        <v>1.65</v>
      </c>
      <c r="E88" t="n">
        <v>3.58</v>
      </c>
      <c r="F88" t="n">
        <v>2.26</v>
      </c>
      <c r="G88" t="n">
        <v>2.52</v>
      </c>
      <c r="H88" t="n">
        <v>1.03</v>
      </c>
      <c r="I88" t="n">
        <v>2.93</v>
      </c>
      <c r="J88" t="n">
        <v>2.75</v>
      </c>
      <c r="K88" t="inlineStr">
        <is>
          <t>-</t>
        </is>
      </c>
      <c r="L88" t="inlineStr">
        <is>
          <t>-</t>
        </is>
      </c>
      <c r="M88" t="inlineStr">
        <is>
          <t>-</t>
        </is>
      </c>
      <c r="N88" t="inlineStr">
        <is>
          <t>-</t>
        </is>
      </c>
    </row>
    <row r="89">
      <c r="A89" s="5" t="inlineStr">
        <is>
          <t>EBIT-Wachstum 1J in %</t>
        </is>
      </c>
      <c r="B89" s="5" t="inlineStr">
        <is>
          <t>EBIT Growth 1Y in %</t>
        </is>
      </c>
      <c r="C89" t="n">
        <v>23.56</v>
      </c>
      <c r="D89" t="n">
        <v>26.44</v>
      </c>
      <c r="E89" t="n">
        <v>-12.68</v>
      </c>
      <c r="F89" t="n">
        <v>3.97</v>
      </c>
      <c r="G89" t="n">
        <v>-3.19</v>
      </c>
      <c r="H89" t="n">
        <v>44.96</v>
      </c>
      <c r="I89" t="n">
        <v>1.36</v>
      </c>
      <c r="J89" t="n">
        <v>21.75</v>
      </c>
      <c r="K89" t="n">
        <v>10.44</v>
      </c>
      <c r="L89" t="n">
        <v>11.4</v>
      </c>
      <c r="M89" t="n">
        <v>7.91</v>
      </c>
      <c r="N89" t="n">
        <v>1.96</v>
      </c>
    </row>
    <row r="90">
      <c r="A90" s="5" t="inlineStr">
        <is>
          <t>EBIT-Wachstum 3J in %</t>
        </is>
      </c>
      <c r="B90" s="5" t="inlineStr">
        <is>
          <t>EBIT Growth 3Y in %</t>
        </is>
      </c>
      <c r="C90" t="n">
        <v>12.44</v>
      </c>
      <c r="D90" t="n">
        <v>5.91</v>
      </c>
      <c r="E90" t="n">
        <v>-3.97</v>
      </c>
      <c r="F90" t="n">
        <v>15.25</v>
      </c>
      <c r="G90" t="n">
        <v>14.38</v>
      </c>
      <c r="H90" t="n">
        <v>22.69</v>
      </c>
      <c r="I90" t="n">
        <v>11.18</v>
      </c>
      <c r="J90" t="n">
        <v>14.53</v>
      </c>
      <c r="K90" t="n">
        <v>9.92</v>
      </c>
      <c r="L90" t="n">
        <v>7.09</v>
      </c>
      <c r="M90" t="inlineStr">
        <is>
          <t>-</t>
        </is>
      </c>
      <c r="N90" t="inlineStr">
        <is>
          <t>-</t>
        </is>
      </c>
    </row>
    <row r="91">
      <c r="A91" s="5" t="inlineStr">
        <is>
          <t>EBIT-Wachstum 5J in %</t>
        </is>
      </c>
      <c r="B91" s="5" t="inlineStr">
        <is>
          <t>EBIT Growth 5Y in %</t>
        </is>
      </c>
      <c r="C91" t="n">
        <v>7.62</v>
      </c>
      <c r="D91" t="n">
        <v>11.9</v>
      </c>
      <c r="E91" t="n">
        <v>6.88</v>
      </c>
      <c r="F91" t="n">
        <v>13.77</v>
      </c>
      <c r="G91" t="n">
        <v>15.06</v>
      </c>
      <c r="H91" t="n">
        <v>17.98</v>
      </c>
      <c r="I91" t="n">
        <v>10.57</v>
      </c>
      <c r="J91" t="n">
        <v>10.69</v>
      </c>
      <c r="K91" t="inlineStr">
        <is>
          <t>-</t>
        </is>
      </c>
      <c r="L91" t="inlineStr">
        <is>
          <t>-</t>
        </is>
      </c>
      <c r="M91" t="inlineStr">
        <is>
          <t>-</t>
        </is>
      </c>
      <c r="N91" t="inlineStr">
        <is>
          <t>-</t>
        </is>
      </c>
    </row>
    <row r="92">
      <c r="A92" s="5" t="inlineStr">
        <is>
          <t>EBIT-Wachstum 10J in %</t>
        </is>
      </c>
      <c r="B92" s="5" t="inlineStr">
        <is>
          <t>EBIT Growth 10Y in %</t>
        </is>
      </c>
      <c r="C92" t="n">
        <v>12.8</v>
      </c>
      <c r="D92" t="n">
        <v>11.24</v>
      </c>
      <c r="E92" t="n">
        <v>8.789999999999999</v>
      </c>
      <c r="F92" t="inlineStr">
        <is>
          <t>-</t>
        </is>
      </c>
      <c r="G92" t="inlineStr">
        <is>
          <t>-</t>
        </is>
      </c>
      <c r="H92" t="inlineStr">
        <is>
          <t>-</t>
        </is>
      </c>
      <c r="I92" t="inlineStr">
        <is>
          <t>-</t>
        </is>
      </c>
      <c r="J92" t="inlineStr">
        <is>
          <t>-</t>
        </is>
      </c>
      <c r="K92" t="inlineStr">
        <is>
          <t>-</t>
        </is>
      </c>
      <c r="L92" t="inlineStr">
        <is>
          <t>-</t>
        </is>
      </c>
      <c r="M92" t="inlineStr">
        <is>
          <t>-</t>
        </is>
      </c>
      <c r="N92" t="inlineStr">
        <is>
          <t>-</t>
        </is>
      </c>
    </row>
    <row r="93">
      <c r="A93" s="5" t="inlineStr">
        <is>
          <t>Op.Cashflow Wachstum 1J in %</t>
        </is>
      </c>
      <c r="B93" s="5" t="inlineStr">
        <is>
          <t>Op.Cashflow Wachstum 1Y in %</t>
        </is>
      </c>
      <c r="C93" t="inlineStr">
        <is>
          <t>-</t>
        </is>
      </c>
      <c r="D93" t="n">
        <v>22.66</v>
      </c>
      <c r="E93" t="n">
        <v>4.93</v>
      </c>
      <c r="F93" t="n">
        <v>-7.64</v>
      </c>
      <c r="G93" t="n">
        <v>10.71</v>
      </c>
      <c r="H93" t="n">
        <v>-3.79</v>
      </c>
      <c r="I93" t="n">
        <v>1.85</v>
      </c>
      <c r="J93" t="n">
        <v>11.16</v>
      </c>
      <c r="K93" t="n">
        <v>6.2</v>
      </c>
      <c r="L93" t="n">
        <v>-5.73</v>
      </c>
      <c r="M93" t="n">
        <v>22.44</v>
      </c>
      <c r="N93" t="n">
        <v>-23.95</v>
      </c>
    </row>
    <row r="94">
      <c r="A94" s="5" t="inlineStr">
        <is>
          <t>Op.Cashflow Wachstum 3J in %</t>
        </is>
      </c>
      <c r="B94" s="5" t="inlineStr">
        <is>
          <t>Op.Cashflow Wachstum 3Y in %</t>
        </is>
      </c>
      <c r="C94" t="inlineStr">
        <is>
          <t>-</t>
        </is>
      </c>
      <c r="D94" t="n">
        <v>6.65</v>
      </c>
      <c r="E94" t="n">
        <v>2.67</v>
      </c>
      <c r="F94" t="n">
        <v>-0.24</v>
      </c>
      <c r="G94" t="n">
        <v>2.92</v>
      </c>
      <c r="H94" t="n">
        <v>3.07</v>
      </c>
      <c r="I94" t="n">
        <v>6.4</v>
      </c>
      <c r="J94" t="n">
        <v>3.88</v>
      </c>
      <c r="K94" t="n">
        <v>7.64</v>
      </c>
      <c r="L94" t="n">
        <v>-2.41</v>
      </c>
      <c r="M94" t="inlineStr">
        <is>
          <t>-</t>
        </is>
      </c>
      <c r="N94" t="inlineStr">
        <is>
          <t>-</t>
        </is>
      </c>
    </row>
    <row r="95">
      <c r="A95" s="5" t="inlineStr">
        <is>
          <t>Op.Cashflow Wachstum 5J in %</t>
        </is>
      </c>
      <c r="B95" s="5" t="inlineStr">
        <is>
          <t>Op.Cashflow Wachstum 5Y in %</t>
        </is>
      </c>
      <c r="C95" t="inlineStr">
        <is>
          <t>-</t>
        </is>
      </c>
      <c r="D95" t="n">
        <v>5.37</v>
      </c>
      <c r="E95" t="n">
        <v>1.21</v>
      </c>
      <c r="F95" t="n">
        <v>2.46</v>
      </c>
      <c r="G95" t="n">
        <v>5.23</v>
      </c>
      <c r="H95" t="n">
        <v>1.94</v>
      </c>
      <c r="I95" t="n">
        <v>7.18</v>
      </c>
      <c r="J95" t="n">
        <v>2.02</v>
      </c>
      <c r="K95" t="inlineStr">
        <is>
          <t>-</t>
        </is>
      </c>
      <c r="L95" t="inlineStr">
        <is>
          <t>-</t>
        </is>
      </c>
      <c r="M95" t="inlineStr">
        <is>
          <t>-</t>
        </is>
      </c>
      <c r="N95" t="inlineStr">
        <is>
          <t>-</t>
        </is>
      </c>
    </row>
    <row r="96">
      <c r="A96" s="5" t="inlineStr">
        <is>
          <t>Op.Cashflow Wachstum 10J in %</t>
        </is>
      </c>
      <c r="B96" s="5" t="inlineStr">
        <is>
          <t>Op.Cashflow Wachstum 10Y in %</t>
        </is>
      </c>
      <c r="C96" t="inlineStr">
        <is>
          <t>-</t>
        </is>
      </c>
      <c r="D96" t="n">
        <v>6.28</v>
      </c>
      <c r="E96" t="n">
        <v>1.62</v>
      </c>
      <c r="F96" t="inlineStr">
        <is>
          <t>-</t>
        </is>
      </c>
      <c r="G96" t="inlineStr">
        <is>
          <t>-</t>
        </is>
      </c>
      <c r="H96" t="inlineStr">
        <is>
          <t>-</t>
        </is>
      </c>
      <c r="I96" t="inlineStr">
        <is>
          <t>-</t>
        </is>
      </c>
      <c r="J96" t="inlineStr">
        <is>
          <t>-</t>
        </is>
      </c>
      <c r="K96" t="inlineStr">
        <is>
          <t>-</t>
        </is>
      </c>
      <c r="L96" t="inlineStr">
        <is>
          <t>-</t>
        </is>
      </c>
      <c r="M96" t="inlineStr">
        <is>
          <t>-</t>
        </is>
      </c>
      <c r="N96" t="inlineStr">
        <is>
          <t>-</t>
        </is>
      </c>
    </row>
    <row r="97">
      <c r="A97" s="5" t="inlineStr">
        <is>
          <t>Working Capital in Mio</t>
        </is>
      </c>
      <c r="B97" s="5" t="inlineStr">
        <is>
          <t>Working Capital in M</t>
        </is>
      </c>
      <c r="C97" t="n">
        <v>5133</v>
      </c>
      <c r="D97" t="n">
        <v>10</v>
      </c>
      <c r="E97" t="n">
        <v>537</v>
      </c>
      <c r="F97" t="n">
        <v>-209</v>
      </c>
      <c r="G97" t="n">
        <v>419</v>
      </c>
      <c r="H97" t="n">
        <v>212</v>
      </c>
      <c r="I97" t="n">
        <v>993</v>
      </c>
      <c r="J97" t="n">
        <v>951.5</v>
      </c>
      <c r="K97" t="n">
        <v>502</v>
      </c>
      <c r="L97" t="n">
        <v>563.6</v>
      </c>
      <c r="M97" t="n">
        <v>771.3</v>
      </c>
      <c r="N97" t="n">
        <v>716.8</v>
      </c>
      <c r="O97" t="n">
        <v>1012</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2"/>
    <col customWidth="1" max="14" min="14" width="10"/>
  </cols>
  <sheetData>
    <row r="1">
      <c r="A1" s="1" t="inlineStr">
        <is>
          <t xml:space="preserve">HERMES </t>
        </is>
      </c>
      <c r="B1" s="2" t="inlineStr">
        <is>
          <t>WKN: 886670  ISIN: FR0000052292  US-Symbol:HESAF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+33-1-4017-4920</t>
        </is>
      </c>
      <c r="G4" t="inlineStr">
        <is>
          <t>26.02.2020</t>
        </is>
      </c>
      <c r="H4" t="inlineStr">
        <is>
          <t>Preliminary Results</t>
        </is>
      </c>
      <c r="J4" t="inlineStr">
        <is>
          <t>Hermès family</t>
        </is>
      </c>
      <c r="L4" t="inlineStr">
        <is>
          <t>66,70%</t>
        </is>
      </c>
    </row>
    <row r="5">
      <c r="A5" s="5" t="inlineStr">
        <is>
          <t>Ticker</t>
        </is>
      </c>
      <c r="B5" t="inlineStr">
        <is>
          <t>HMI</t>
        </is>
      </c>
      <c r="C5" s="5" t="inlineStr">
        <is>
          <t>Fax</t>
        </is>
      </c>
      <c r="D5" s="5" t="inlineStr"/>
      <c r="E5" t="inlineStr">
        <is>
          <t>+33-1-4017-4921</t>
        </is>
      </c>
      <c r="G5" t="inlineStr">
        <is>
          <t>31.03.2020</t>
        </is>
      </c>
      <c r="H5" t="inlineStr">
        <is>
          <t>Publication Of Annual Report</t>
        </is>
      </c>
      <c r="J5" t="inlineStr">
        <is>
          <t>eigene Aktien</t>
        </is>
      </c>
      <c r="L5" t="inlineStr">
        <is>
          <t>1,30%</t>
        </is>
      </c>
    </row>
    <row r="6">
      <c r="A6" s="5" t="inlineStr">
        <is>
          <t>Gelistet Seit / Listed Since</t>
        </is>
      </c>
      <c r="B6" t="inlineStr">
        <is>
          <t>-</t>
        </is>
      </c>
      <c r="C6" s="5" t="inlineStr">
        <is>
          <t>Internet</t>
        </is>
      </c>
      <c r="D6" s="5" t="inlineStr"/>
      <c r="E6" t="inlineStr">
        <is>
          <t>http://www.hermes.com/</t>
        </is>
      </c>
      <c r="G6" t="inlineStr">
        <is>
          <t>23.04.2020</t>
        </is>
      </c>
      <c r="H6" t="inlineStr">
        <is>
          <t>Result Q1</t>
        </is>
      </c>
      <c r="J6" t="inlineStr">
        <is>
          <t>Freefloat</t>
        </is>
      </c>
      <c r="L6" t="inlineStr">
        <is>
          <t>32,00%</t>
        </is>
      </c>
    </row>
    <row r="7">
      <c r="A7" s="5" t="inlineStr">
        <is>
          <t>Nominalwert / Nominal Value</t>
        </is>
      </c>
      <c r="B7" t="inlineStr">
        <is>
          <t>-</t>
        </is>
      </c>
      <c r="C7" s="5" t="inlineStr">
        <is>
          <t>Inv. Relations Telefon / Phone</t>
        </is>
      </c>
      <c r="D7" s="5" t="inlineStr"/>
      <c r="E7" t="inlineStr">
        <is>
          <t>+33-1-4017-4926</t>
        </is>
      </c>
      <c r="G7" t="inlineStr">
        <is>
          <t>24.04.2020</t>
        </is>
      </c>
      <c r="H7" t="inlineStr">
        <is>
          <t>Annual General Meeting</t>
        </is>
      </c>
    </row>
    <row r="8">
      <c r="A8" s="5" t="inlineStr">
        <is>
          <t>Land / Country</t>
        </is>
      </c>
      <c r="B8" t="inlineStr">
        <is>
          <t>Frankreich</t>
        </is>
      </c>
      <c r="C8" s="5" t="inlineStr">
        <is>
          <t>Inv. Relations E-Mail</t>
        </is>
      </c>
      <c r="D8" s="5" t="inlineStr"/>
      <c r="E8" t="inlineStr">
        <is>
          <t>contact.finance@hermes.com</t>
        </is>
      </c>
      <c r="G8" t="inlineStr">
        <is>
          <t>28.04.2020</t>
        </is>
      </c>
      <c r="H8" t="inlineStr">
        <is>
          <t>Ex Dividend</t>
        </is>
      </c>
    </row>
    <row r="9">
      <c r="A9" s="5" t="inlineStr">
        <is>
          <t>Währung / Currency</t>
        </is>
      </c>
      <c r="B9" t="inlineStr">
        <is>
          <t>EUR</t>
        </is>
      </c>
      <c r="C9" s="5" t="inlineStr">
        <is>
          <t>Kontaktperson / Contact Person</t>
        </is>
      </c>
      <c r="D9" s="5" t="inlineStr"/>
      <c r="E9" t="inlineStr">
        <is>
          <t>Carole Dupont-Pietri</t>
        </is>
      </c>
      <c r="G9" t="inlineStr">
        <is>
          <t>30.04.2020</t>
        </is>
      </c>
      <c r="H9" t="inlineStr">
        <is>
          <t>Dividend Payout</t>
        </is>
      </c>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Namensaktie</t>
        </is>
      </c>
    </row>
    <row r="13">
      <c r="A13" s="5" t="inlineStr">
        <is>
          <t>Adresse / Address</t>
        </is>
      </c>
      <c r="B13" t="inlineStr">
        <is>
          <t>Hermes International SA24, rue du Faubourg-Saint-Honoré  F-75008 Paris</t>
        </is>
      </c>
    </row>
    <row r="14">
      <c r="A14" s="5" t="inlineStr">
        <is>
          <t>Management</t>
        </is>
      </c>
      <c r="B14" t="inlineStr">
        <is>
          <t>Axel Dumas, Florian Craen, Charlotte David, Pierre-Alexis Dumas, Olivier Fournier, Catherine Fulconis, Wilfried Guerrand, Eric du Halgouët, Guillaume de Seynes</t>
        </is>
      </c>
    </row>
    <row r="15">
      <c r="A15" s="5" t="inlineStr">
        <is>
          <t>Aufsichtsrat / Board</t>
        </is>
      </c>
      <c r="B15" t="inlineStr">
        <is>
          <t>Éric de Seynes, Monique Cohen, Dominique Senequier, Dorothée Altmayer, Charles-Éric Bauer, Estelle Brachlianoff, Matthieu Dumas, Blaise Guerrand, Julie Guerrand, Olympia Guerrand, Renaud Momméja, Alexandre Viros, Pureza Cardoso, Rémy Kroll</t>
        </is>
      </c>
    </row>
    <row r="16">
      <c r="A16" s="5" t="inlineStr">
        <is>
          <t>Beschreibung</t>
        </is>
      </c>
      <c r="B16" t="inlineStr">
        <is>
          <t>Hermès International SA ist eine Unternehmensgruppe, die in der Produktion von hochwertigen Modeartikeln international tätig ist. Das Produktportfolio beinhaltet Lederwaren, Schals, Krawatten, Damen- und Herrenbekleidung, Parfums, Uhren, Schmuck, Notizbücher, Hüte, Schuhe, Handschuhe, Heimtextilien, Porzellan und Geschirr. Der Hauptumsatzträger des Konzerns ist das Geschäftsfeld Lederwaren. Die in Handarbeit gefertigten Artikel wie Taschen, Terminplaner, Reisegepäck, Reitutensilien und Gürtel sind in verschiedenen Grössen, Farben und Materialien erhältlich und weltweit begehrte Luxuswaren. Die bekannten handbedruckten Hermes-Carré-Seidenschals wurden bereits 1937 erstmals hergestellt. Hermès International SA stellt seine Produkte hauptsächlich in eigenen Betrieben in Frankreich her. Hermes Artikel werden in mehr als 300 exklusiven Geschäften, davon in über 200 eigenen Boutiquen wie auch über eigene Internetshops weltweit verkauft und über das Logistikzentrum in Belgien vertrieben. Die Gesellschaft wurde 1837 von Thierry Hermès in Paris gegründet und ist noch heute grösstenteils in Familienbesitz. Der Hauptsitz von Hermès International SA ist in Paris, Frankreich. Copyright 2014 FINANCE BASE AG</t>
        </is>
      </c>
    </row>
    <row r="17">
      <c r="A17" s="5" t="inlineStr">
        <is>
          <t>Profile</t>
        </is>
      </c>
      <c r="B17" t="inlineStr">
        <is>
          <t>Hermès International SA is a group of companies which operates internationally in the production of high quality fashion items. The product portfolio includes leather goods, scarves, ties, women's and men's clothing, perfumes, watches, jewelry, notebooks, hats, shoes, gloves, home textiles, porcelain and crockery. The main source of revenue of the Group is the business segment leather goods. The hand-crafted items such as bags, agendas, luggage, riding utensils and belts are available in different sizes, colors and materials and worldwide coveted luxury goods. The known hand-printed silk scarves Hermes Carré have been made in 1937 for the first time. Hermès International SA manufactures its products mainly in her own factories in France. Hermes products are sold in more than 200 of them owned boutiques as well as its own Internet stores worldwide in more than 300 exclusive stores and sold through the logistics center in Belgium. The company was founded in 1837 by Thierry Hermès in Paris and is mostly still family owned. The headquarters of Hermès International SA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6883</v>
      </c>
      <c r="D20" t="n">
        <v>5966</v>
      </c>
      <c r="E20" t="n">
        <v>5549</v>
      </c>
      <c r="F20" t="n">
        <v>5202</v>
      </c>
      <c r="G20" t="n">
        <v>4841</v>
      </c>
      <c r="H20" t="n">
        <v>4119</v>
      </c>
      <c r="I20" t="n">
        <v>3755</v>
      </c>
      <c r="J20" t="n">
        <v>3484</v>
      </c>
      <c r="K20" t="n">
        <v>2841</v>
      </c>
      <c r="L20" t="n">
        <v>2401</v>
      </c>
      <c r="M20" t="n">
        <v>1914</v>
      </c>
      <c r="N20" t="n">
        <v>1765</v>
      </c>
    </row>
    <row r="21">
      <c r="A21" s="5" t="inlineStr">
        <is>
          <t>Bruttoergebnis vom Umsatz</t>
        </is>
      </c>
      <c r="B21" s="5" t="inlineStr">
        <is>
          <t>Gross Profit</t>
        </is>
      </c>
      <c r="C21" t="n">
        <v>4759</v>
      </c>
      <c r="D21" t="n">
        <v>4175</v>
      </c>
      <c r="E21" t="n">
        <v>3890</v>
      </c>
      <c r="F21" t="n">
        <v>3520</v>
      </c>
      <c r="G21" t="n">
        <v>3199</v>
      </c>
      <c r="H21" t="n">
        <v>2753</v>
      </c>
      <c r="I21" t="n">
        <v>2584</v>
      </c>
      <c r="J21" t="n">
        <v>2373</v>
      </c>
      <c r="K21" t="n">
        <v>1955</v>
      </c>
      <c r="L21" t="n">
        <v>1586</v>
      </c>
      <c r="M21" t="n">
        <v>1213</v>
      </c>
      <c r="N21" t="n">
        <v>1140</v>
      </c>
    </row>
    <row r="22">
      <c r="A22" s="5" t="inlineStr">
        <is>
          <t>Operatives Ergebnis (EBIT)</t>
        </is>
      </c>
      <c r="B22" s="5" t="inlineStr">
        <is>
          <t>EBIT Earning Before Interest &amp; Tax</t>
        </is>
      </c>
      <c r="C22" t="n">
        <v>2339</v>
      </c>
      <c r="D22" t="n">
        <v>2098</v>
      </c>
      <c r="E22" t="n">
        <v>1922</v>
      </c>
      <c r="F22" t="n">
        <v>1697</v>
      </c>
      <c r="G22" t="n">
        <v>1541</v>
      </c>
      <c r="H22" t="n">
        <v>1299</v>
      </c>
      <c r="I22" t="n">
        <v>1218</v>
      </c>
      <c r="J22" t="n">
        <v>1119</v>
      </c>
      <c r="K22" t="n">
        <v>885.2</v>
      </c>
      <c r="L22" t="n">
        <v>668.2</v>
      </c>
      <c r="M22" t="n">
        <v>462.9</v>
      </c>
      <c r="N22" t="n">
        <v>449.2</v>
      </c>
    </row>
    <row r="23">
      <c r="A23" s="5" t="inlineStr">
        <is>
          <t>Finanzergebnis</t>
        </is>
      </c>
      <c r="B23" s="5" t="inlineStr">
        <is>
          <t>Financial Result</t>
        </is>
      </c>
      <c r="C23" t="n">
        <v>-68.59999999999999</v>
      </c>
      <c r="D23" t="n">
        <v>-34.6</v>
      </c>
      <c r="E23" t="n">
        <v>-32.2</v>
      </c>
      <c r="F23" t="n">
        <v>-47.7</v>
      </c>
      <c r="G23" t="n">
        <v>-45.6</v>
      </c>
      <c r="H23" t="n">
        <v>-24.7</v>
      </c>
      <c r="I23" t="n">
        <v>-23.4</v>
      </c>
      <c r="J23" t="n">
        <v>-18.6</v>
      </c>
      <c r="K23" t="n">
        <v>12.5</v>
      </c>
      <c r="L23" t="n">
        <v>-12.5</v>
      </c>
      <c r="M23" t="n">
        <v>-12.7</v>
      </c>
      <c r="N23" t="n">
        <v>17.6</v>
      </c>
    </row>
    <row r="24">
      <c r="A24" s="5" t="inlineStr">
        <is>
          <t>Ergebnis vor Steuer (EBT)</t>
        </is>
      </c>
      <c r="B24" s="5" t="inlineStr">
        <is>
          <t>EBT Earning Before Tax</t>
        </is>
      </c>
      <c r="C24" t="n">
        <v>2270</v>
      </c>
      <c r="D24" t="n">
        <v>2063</v>
      </c>
      <c r="E24" t="n">
        <v>1890</v>
      </c>
      <c r="F24" t="n">
        <v>1649</v>
      </c>
      <c r="G24" t="n">
        <v>1495</v>
      </c>
      <c r="H24" t="n">
        <v>1275</v>
      </c>
      <c r="I24" t="n">
        <v>1195</v>
      </c>
      <c r="J24" t="n">
        <v>1100</v>
      </c>
      <c r="K24" t="n">
        <v>897.7</v>
      </c>
      <c r="L24" t="n">
        <v>655.7</v>
      </c>
      <c r="M24" t="n">
        <v>450.2</v>
      </c>
      <c r="N24" t="n">
        <v>466.8</v>
      </c>
    </row>
    <row r="25">
      <c r="A25" s="5" t="inlineStr">
        <is>
          <t>Ergebnis nach Steuer</t>
        </is>
      </c>
      <c r="B25" s="5" t="inlineStr">
        <is>
          <t>Earnings after tax</t>
        </is>
      </c>
      <c r="C25" t="n">
        <v>1535</v>
      </c>
      <c r="D25" t="n">
        <v>1410</v>
      </c>
      <c r="E25" t="n">
        <v>1226</v>
      </c>
      <c r="F25" t="n">
        <v>1104</v>
      </c>
      <c r="G25" t="n">
        <v>977.2</v>
      </c>
      <c r="H25" t="n">
        <v>863.3</v>
      </c>
      <c r="I25" t="n">
        <v>798.9</v>
      </c>
      <c r="J25" t="n">
        <v>750.5</v>
      </c>
      <c r="K25" t="n">
        <v>603.4</v>
      </c>
      <c r="L25" t="n">
        <v>431.7</v>
      </c>
      <c r="M25" t="n">
        <v>295.4</v>
      </c>
      <c r="N25" t="n">
        <v>295.3</v>
      </c>
    </row>
    <row r="26">
      <c r="A26" s="5" t="inlineStr">
        <is>
          <t>Minderheitenanteil</t>
        </is>
      </c>
      <c r="B26" s="5" t="inlineStr">
        <is>
          <t>Minority Share</t>
        </is>
      </c>
      <c r="C26" t="n">
        <v>-7</v>
      </c>
      <c r="D26" t="n">
        <v>-5</v>
      </c>
      <c r="E26" t="n">
        <v>-4.3</v>
      </c>
      <c r="F26" t="n">
        <v>-3.9</v>
      </c>
      <c r="G26" t="n">
        <v>-4.6</v>
      </c>
      <c r="H26" t="n">
        <v>-4.5</v>
      </c>
      <c r="I26" t="n">
        <v>-8.6</v>
      </c>
      <c r="J26" t="n">
        <v>-10.6</v>
      </c>
      <c r="K26" t="n">
        <v>-9.199999999999999</v>
      </c>
      <c r="L26" t="n">
        <v>-10</v>
      </c>
      <c r="M26" t="n">
        <v>-6.7</v>
      </c>
      <c r="N26" t="n">
        <v>-5</v>
      </c>
    </row>
    <row r="27">
      <c r="A27" s="5" t="inlineStr">
        <is>
          <t>Jahresüberschuss/-fehlbetrag</t>
        </is>
      </c>
      <c r="B27" s="5" t="inlineStr">
        <is>
          <t>Net Profit</t>
        </is>
      </c>
      <c r="C27" t="n">
        <v>1528</v>
      </c>
      <c r="D27" t="n">
        <v>1405</v>
      </c>
      <c r="E27" t="n">
        <v>1222</v>
      </c>
      <c r="F27" t="n">
        <v>1100</v>
      </c>
      <c r="G27" t="n">
        <v>972.6</v>
      </c>
      <c r="H27" t="n">
        <v>858.8</v>
      </c>
      <c r="I27" t="n">
        <v>790.3</v>
      </c>
      <c r="J27" t="n">
        <v>739.9</v>
      </c>
      <c r="K27" t="n">
        <v>594.3</v>
      </c>
      <c r="L27" t="n">
        <v>421.7</v>
      </c>
      <c r="M27" t="n">
        <v>288.8</v>
      </c>
      <c r="N27" t="n">
        <v>290.2</v>
      </c>
    </row>
    <row r="28">
      <c r="A28" s="5" t="inlineStr">
        <is>
          <t>Summe Umlaufvermögen</t>
        </is>
      </c>
      <c r="B28" s="5" t="inlineStr">
        <is>
          <t>Current Assets</t>
        </is>
      </c>
      <c r="C28" t="n">
        <v>6091</v>
      </c>
      <c r="D28" t="n">
        <v>4983</v>
      </c>
      <c r="E28" t="n">
        <v>4471</v>
      </c>
      <c r="F28" t="n">
        <v>3813</v>
      </c>
      <c r="G28" t="n">
        <v>3095</v>
      </c>
      <c r="H28" t="n">
        <v>2792</v>
      </c>
      <c r="I28" t="n">
        <v>2249</v>
      </c>
      <c r="J28" t="n">
        <v>1803</v>
      </c>
      <c r="K28" t="n">
        <v>1871</v>
      </c>
      <c r="L28" t="n">
        <v>1564</v>
      </c>
      <c r="M28" t="n">
        <v>1265</v>
      </c>
      <c r="N28" t="n">
        <v>1326</v>
      </c>
    </row>
    <row r="29">
      <c r="A29" s="5" t="inlineStr">
        <is>
          <t>Summe Anlagevermögen</t>
        </is>
      </c>
      <c r="B29" s="5" t="inlineStr">
        <is>
          <t>Fixed Assets</t>
        </is>
      </c>
      <c r="C29" t="n">
        <v>3791</v>
      </c>
      <c r="D29" t="n">
        <v>2486</v>
      </c>
      <c r="E29" t="n">
        <v>2298</v>
      </c>
      <c r="F29" t="n">
        <v>2186</v>
      </c>
      <c r="G29" t="n">
        <v>2092</v>
      </c>
      <c r="H29" t="n">
        <v>1977</v>
      </c>
      <c r="I29" t="n">
        <v>1688</v>
      </c>
      <c r="J29" t="n">
        <v>1603</v>
      </c>
      <c r="K29" t="n">
        <v>1377</v>
      </c>
      <c r="L29" t="n">
        <v>1355</v>
      </c>
      <c r="M29" t="n">
        <v>1176</v>
      </c>
      <c r="N29" t="n">
        <v>999.2</v>
      </c>
    </row>
    <row r="30">
      <c r="A30" s="5" t="inlineStr">
        <is>
          <t>Summe Aktiva</t>
        </is>
      </c>
      <c r="B30" s="5" t="inlineStr">
        <is>
          <t>Total Assets</t>
        </is>
      </c>
      <c r="C30" t="n">
        <v>9881</v>
      </c>
      <c r="D30" t="n">
        <v>7468</v>
      </c>
      <c r="E30" t="n">
        <v>6768</v>
      </c>
      <c r="F30" t="n">
        <v>5999</v>
      </c>
      <c r="G30" t="n">
        <v>5188</v>
      </c>
      <c r="H30" t="n">
        <v>4768</v>
      </c>
      <c r="I30" t="n">
        <v>3938</v>
      </c>
      <c r="J30" t="n">
        <v>3406</v>
      </c>
      <c r="K30" t="n">
        <v>3248</v>
      </c>
      <c r="L30" t="n">
        <v>2919</v>
      </c>
      <c r="M30" t="n">
        <v>2441</v>
      </c>
      <c r="N30" t="n">
        <v>2326</v>
      </c>
    </row>
    <row r="31">
      <c r="A31" s="5" t="inlineStr">
        <is>
          <t>Summe kurzfristiges Fremdkapital</t>
        </is>
      </c>
      <c r="B31" s="5" t="inlineStr">
        <is>
          <t>Short-Term Debt</t>
        </is>
      </c>
      <c r="C31" t="n">
        <v>2024</v>
      </c>
      <c r="D31" t="n">
        <v>1581</v>
      </c>
      <c r="E31" t="n">
        <v>1358</v>
      </c>
      <c r="F31" t="n">
        <v>1290</v>
      </c>
      <c r="G31" t="n">
        <v>1157</v>
      </c>
      <c r="H31" t="n">
        <v>1044</v>
      </c>
      <c r="I31" t="n">
        <v>880</v>
      </c>
      <c r="J31" t="n">
        <v>863.9</v>
      </c>
      <c r="K31" t="n">
        <v>775.3</v>
      </c>
      <c r="L31" t="n">
        <v>624.6</v>
      </c>
      <c r="M31" t="n">
        <v>521.2</v>
      </c>
      <c r="N31" t="n">
        <v>615.4</v>
      </c>
    </row>
    <row r="32">
      <c r="A32" s="5" t="inlineStr">
        <is>
          <t>Summe langfristiges Fremdkapital</t>
        </is>
      </c>
      <c r="B32" s="5" t="inlineStr">
        <is>
          <t>Long-Term Debt</t>
        </is>
      </c>
      <c r="C32" t="n">
        <v>1282</v>
      </c>
      <c r="D32" t="n">
        <v>378.8</v>
      </c>
      <c r="E32" t="n">
        <v>365.2</v>
      </c>
      <c r="F32" t="n">
        <v>323.8</v>
      </c>
      <c r="G32" t="n">
        <v>281.7</v>
      </c>
      <c r="H32" t="n">
        <v>265.8</v>
      </c>
      <c r="I32" t="n">
        <v>216.4</v>
      </c>
      <c r="J32" t="n">
        <v>183.6</v>
      </c>
      <c r="K32" t="n">
        <v>147.6</v>
      </c>
      <c r="L32" t="n">
        <v>130.8</v>
      </c>
      <c r="M32" t="n">
        <v>115.4</v>
      </c>
      <c r="N32" t="n">
        <v>107.7</v>
      </c>
    </row>
    <row r="33">
      <c r="A33" s="5" t="inlineStr">
        <is>
          <t>Summe Fremdkapital</t>
        </is>
      </c>
      <c r="B33" s="5" t="inlineStr">
        <is>
          <t>Total Liabilities</t>
        </is>
      </c>
      <c r="C33" t="n">
        <v>3305</v>
      </c>
      <c r="D33" t="n">
        <v>1960</v>
      </c>
      <c r="E33" t="n">
        <v>1723</v>
      </c>
      <c r="F33" t="n">
        <v>1614</v>
      </c>
      <c r="G33" t="n">
        <v>1439</v>
      </c>
      <c r="H33" t="n">
        <v>1310</v>
      </c>
      <c r="I33" t="n">
        <v>1096</v>
      </c>
      <c r="J33" t="n">
        <v>1048</v>
      </c>
      <c r="K33" t="n">
        <v>922.9</v>
      </c>
      <c r="L33" t="n">
        <v>755.4</v>
      </c>
      <c r="M33" t="n">
        <v>636.6</v>
      </c>
      <c r="N33" t="n">
        <v>723.1</v>
      </c>
    </row>
    <row r="34">
      <c r="A34" s="5" t="inlineStr">
        <is>
          <t>Minderheitenanteil</t>
        </is>
      </c>
      <c r="B34" s="5" t="inlineStr">
        <is>
          <t>Minority Share</t>
        </is>
      </c>
      <c r="C34" t="n">
        <v>7.8</v>
      </c>
      <c r="D34" t="n">
        <v>4.8</v>
      </c>
      <c r="E34" t="n">
        <v>6.6</v>
      </c>
      <c r="F34" t="n">
        <v>2.2</v>
      </c>
      <c r="G34" t="n">
        <v>6.7</v>
      </c>
      <c r="H34" t="n">
        <v>9.5</v>
      </c>
      <c r="I34" t="n">
        <v>15.6</v>
      </c>
      <c r="J34" t="n">
        <v>13.9</v>
      </c>
      <c r="K34" t="n">
        <v>12.7</v>
      </c>
      <c r="L34" t="n">
        <v>12.9</v>
      </c>
      <c r="M34" t="n">
        <v>14</v>
      </c>
      <c r="N34" t="n">
        <v>14</v>
      </c>
    </row>
    <row r="35">
      <c r="A35" s="5" t="inlineStr">
        <is>
          <t>Summe Eigenkapital</t>
        </is>
      </c>
      <c r="B35" s="5" t="inlineStr">
        <is>
          <t>Equity</t>
        </is>
      </c>
      <c r="C35" t="n">
        <v>6568</v>
      </c>
      <c r="D35" t="n">
        <v>5508</v>
      </c>
      <c r="E35" t="n">
        <v>5046</v>
      </c>
      <c r="F35" t="n">
        <v>4383</v>
      </c>
      <c r="G35" t="n">
        <v>3742</v>
      </c>
      <c r="H35" t="n">
        <v>3449</v>
      </c>
      <c r="I35" t="n">
        <v>2826</v>
      </c>
      <c r="J35" t="n">
        <v>2344</v>
      </c>
      <c r="K35" t="n">
        <v>2313</v>
      </c>
      <c r="L35" t="n">
        <v>2150</v>
      </c>
      <c r="M35" t="n">
        <v>1790</v>
      </c>
      <c r="N35" t="n">
        <v>1589</v>
      </c>
    </row>
    <row r="36">
      <c r="A36" s="5" t="inlineStr">
        <is>
          <t>Summe Passiva</t>
        </is>
      </c>
      <c r="B36" s="5" t="inlineStr">
        <is>
          <t>Liabilities &amp; Shareholder Equity</t>
        </is>
      </c>
      <c r="C36" t="n">
        <v>9881</v>
      </c>
      <c r="D36" t="n">
        <v>7468</v>
      </c>
      <c r="E36" t="n">
        <v>6768</v>
      </c>
      <c r="F36" t="n">
        <v>5999</v>
      </c>
      <c r="G36" t="n">
        <v>5188</v>
      </c>
      <c r="H36" t="n">
        <v>4768</v>
      </c>
      <c r="I36" t="n">
        <v>3938</v>
      </c>
      <c r="J36" t="n">
        <v>3406</v>
      </c>
      <c r="K36" t="n">
        <v>3248</v>
      </c>
      <c r="L36" t="n">
        <v>2919</v>
      </c>
      <c r="M36" t="n">
        <v>2441</v>
      </c>
      <c r="N36" t="n">
        <v>2326</v>
      </c>
    </row>
    <row r="37">
      <c r="A37" s="5" t="inlineStr">
        <is>
          <t>Mio.Aktien im Umlauf</t>
        </is>
      </c>
      <c r="B37" s="5" t="inlineStr">
        <is>
          <t>Million shares outstanding</t>
        </is>
      </c>
      <c r="C37" t="n">
        <v>105.57</v>
      </c>
      <c r="D37" t="n">
        <v>105.57</v>
      </c>
      <c r="E37" t="n">
        <v>105.57</v>
      </c>
      <c r="F37" t="n">
        <v>105.57</v>
      </c>
      <c r="G37" t="n">
        <v>105.57</v>
      </c>
      <c r="H37" t="n">
        <v>105.6</v>
      </c>
      <c r="I37" t="n">
        <v>105.6</v>
      </c>
      <c r="J37" t="n">
        <v>105.6</v>
      </c>
      <c r="K37" t="n">
        <v>105.6</v>
      </c>
      <c r="L37" t="n">
        <v>105.6</v>
      </c>
      <c r="M37" t="n">
        <v>105.6</v>
      </c>
      <c r="N37" t="n">
        <v>105.5</v>
      </c>
    </row>
    <row r="38">
      <c r="A38" s="5" t="inlineStr">
        <is>
          <t>Gezeichnetes Kapital (in Mio.)</t>
        </is>
      </c>
      <c r="B38" s="5" t="inlineStr">
        <is>
          <t>Subscribed Capital in M</t>
        </is>
      </c>
      <c r="C38" t="n">
        <v>53.8</v>
      </c>
      <c r="D38" t="n">
        <v>53.8</v>
      </c>
      <c r="E38" t="n">
        <v>53.8</v>
      </c>
      <c r="F38" t="n">
        <v>53.8</v>
      </c>
      <c r="G38" t="n">
        <v>53.8</v>
      </c>
      <c r="H38" t="n">
        <v>53.8</v>
      </c>
      <c r="I38" t="n">
        <v>53.8</v>
      </c>
      <c r="J38" t="n">
        <v>53.8</v>
      </c>
      <c r="K38" t="n">
        <v>53.8</v>
      </c>
      <c r="L38" t="n">
        <v>53.8</v>
      </c>
      <c r="M38" t="n">
        <v>53.8</v>
      </c>
      <c r="N38" t="n">
        <v>53.8</v>
      </c>
    </row>
    <row r="39">
      <c r="A39" s="5" t="inlineStr">
        <is>
          <t>Ergebnis je Aktie (brutto)</t>
        </is>
      </c>
      <c r="B39" s="5" t="inlineStr">
        <is>
          <t>Earnings per share</t>
        </is>
      </c>
      <c r="C39" t="n">
        <v>21.51</v>
      </c>
      <c r="D39" t="n">
        <v>19.54</v>
      </c>
      <c r="E39" t="n">
        <v>17.9</v>
      </c>
      <c r="F39" t="n">
        <v>15.62</v>
      </c>
      <c r="G39" t="n">
        <v>14.16</v>
      </c>
      <c r="H39" t="n">
        <v>12.07</v>
      </c>
      <c r="I39" t="n">
        <v>11.31</v>
      </c>
      <c r="J39" t="n">
        <v>10.42</v>
      </c>
      <c r="K39" t="n">
        <v>8.5</v>
      </c>
      <c r="L39" t="n">
        <v>6.21</v>
      </c>
      <c r="M39" t="n">
        <v>4.26</v>
      </c>
      <c r="N39" t="n">
        <v>4.42</v>
      </c>
    </row>
    <row r="40">
      <c r="A40" s="5" t="inlineStr">
        <is>
          <t>Ergebnis je Aktie (unverwässert)</t>
        </is>
      </c>
      <c r="B40" s="5" t="inlineStr">
        <is>
          <t>Basic Earnings per share</t>
        </is>
      </c>
      <c r="C40" t="n">
        <v>14.66</v>
      </c>
      <c r="D40" t="n">
        <v>13.48</v>
      </c>
      <c r="E40" t="n">
        <v>11.7</v>
      </c>
      <c r="F40" t="n">
        <v>10.53</v>
      </c>
      <c r="G40" t="n">
        <v>9.32</v>
      </c>
      <c r="H40" t="n">
        <v>8.24</v>
      </c>
      <c r="I40" t="n">
        <v>7.59</v>
      </c>
      <c r="J40" t="n">
        <v>7.11</v>
      </c>
      <c r="K40" t="n">
        <v>5.68</v>
      </c>
      <c r="L40" t="n">
        <v>4.01</v>
      </c>
      <c r="M40" t="n">
        <v>2.75</v>
      </c>
      <c r="N40" t="n">
        <v>2.76</v>
      </c>
    </row>
    <row r="41">
      <c r="A41" s="5" t="inlineStr">
        <is>
          <t>Ergebnis je Aktie (verwässert)</t>
        </is>
      </c>
      <c r="B41" s="5" t="inlineStr">
        <is>
          <t>Diluted Earnings per share</t>
        </is>
      </c>
      <c r="C41" t="n">
        <v>14.55</v>
      </c>
      <c r="D41" t="n">
        <v>13.39</v>
      </c>
      <c r="E41" t="n">
        <v>11.62</v>
      </c>
      <c r="F41" t="n">
        <v>10.47</v>
      </c>
      <c r="G41" t="n">
        <v>9.26</v>
      </c>
      <c r="H41" t="n">
        <v>8.19</v>
      </c>
      <c r="I41" t="n">
        <v>7.54</v>
      </c>
      <c r="J41" t="n">
        <v>7.07</v>
      </c>
      <c r="K41" t="n">
        <v>5.66</v>
      </c>
      <c r="L41" t="n">
        <v>4</v>
      </c>
      <c r="M41" t="n">
        <v>2.74</v>
      </c>
      <c r="N41" t="n">
        <v>2.76</v>
      </c>
    </row>
    <row r="42">
      <c r="A42" s="5" t="inlineStr">
        <is>
          <t>Dividende je Aktie</t>
        </is>
      </c>
      <c r="B42" s="5" t="inlineStr">
        <is>
          <t>Dividend per share</t>
        </is>
      </c>
      <c r="C42" t="n">
        <v>5</v>
      </c>
      <c r="D42" t="n">
        <v>4.55</v>
      </c>
      <c r="E42" t="n">
        <v>4.1</v>
      </c>
      <c r="F42" t="n">
        <v>3.75</v>
      </c>
      <c r="G42" t="n">
        <v>3.35</v>
      </c>
      <c r="H42" t="n">
        <v>2.95</v>
      </c>
      <c r="I42" t="n">
        <v>2.7</v>
      </c>
      <c r="J42" t="n">
        <v>2.5</v>
      </c>
      <c r="K42" t="n">
        <v>1.5</v>
      </c>
      <c r="L42" t="n">
        <v>1.5</v>
      </c>
      <c r="M42" t="n">
        <v>1.05</v>
      </c>
      <c r="N42" t="n">
        <v>1.03</v>
      </c>
    </row>
    <row r="43">
      <c r="A43" s="5" t="inlineStr">
        <is>
          <t>Sonderdividende je Aktie</t>
        </is>
      </c>
      <c r="B43" s="5" t="inlineStr">
        <is>
          <t>Special Dividend per share</t>
        </is>
      </c>
      <c r="C43" t="inlineStr">
        <is>
          <t>-</t>
        </is>
      </c>
      <c r="D43" t="inlineStr">
        <is>
          <t>-</t>
        </is>
      </c>
      <c r="E43" t="n">
        <v>5</v>
      </c>
      <c r="F43" t="inlineStr">
        <is>
          <t>-</t>
        </is>
      </c>
      <c r="G43" t="inlineStr">
        <is>
          <t>-</t>
        </is>
      </c>
      <c r="H43" t="n">
        <v>5</v>
      </c>
      <c r="I43" t="inlineStr">
        <is>
          <t>-</t>
        </is>
      </c>
      <c r="J43" t="inlineStr">
        <is>
          <t>-</t>
        </is>
      </c>
      <c r="K43" t="inlineStr">
        <is>
          <t>-</t>
        </is>
      </c>
      <c r="L43" t="inlineStr">
        <is>
          <t>-</t>
        </is>
      </c>
      <c r="M43" t="inlineStr">
        <is>
          <t>-</t>
        </is>
      </c>
      <c r="N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row>
    <row r="45">
      <c r="A45" s="5" t="inlineStr">
        <is>
          <t>Umsatz je Aktie</t>
        </is>
      </c>
      <c r="B45" s="5" t="inlineStr">
        <is>
          <t>Revenue per share</t>
        </is>
      </c>
      <c r="C45" t="n">
        <v>65.2</v>
      </c>
      <c r="D45" t="n">
        <v>56.51</v>
      </c>
      <c r="E45" t="n">
        <v>52.56</v>
      </c>
      <c r="F45" t="n">
        <v>49.28</v>
      </c>
      <c r="G45" t="n">
        <v>45.86</v>
      </c>
      <c r="H45" t="n">
        <v>39</v>
      </c>
      <c r="I45" t="n">
        <v>35.56</v>
      </c>
      <c r="J45" t="n">
        <v>32.99</v>
      </c>
      <c r="K45" t="n">
        <v>26.91</v>
      </c>
      <c r="L45" t="n">
        <v>22.73</v>
      </c>
      <c r="M45" t="n">
        <v>18.13</v>
      </c>
      <c r="N45" t="n">
        <v>16.73</v>
      </c>
    </row>
    <row r="46">
      <c r="A46" s="5" t="inlineStr">
        <is>
          <t>Buchwert je Aktie</t>
        </is>
      </c>
      <c r="B46" s="5" t="inlineStr">
        <is>
          <t>Book value per share</t>
        </is>
      </c>
      <c r="C46" t="n">
        <v>62.22</v>
      </c>
      <c r="D46" t="n">
        <v>52.17</v>
      </c>
      <c r="E46" t="n">
        <v>47.79</v>
      </c>
      <c r="F46" t="n">
        <v>41.51</v>
      </c>
      <c r="G46" t="n">
        <v>35.45</v>
      </c>
      <c r="H46" t="n">
        <v>32.66</v>
      </c>
      <c r="I46" t="n">
        <v>26.76</v>
      </c>
      <c r="J46" t="n">
        <v>22.2</v>
      </c>
      <c r="K46" t="n">
        <v>21.9</v>
      </c>
      <c r="L46" t="n">
        <v>20.36</v>
      </c>
      <c r="M46" t="n">
        <v>16.95</v>
      </c>
      <c r="N46" t="n">
        <v>15.06</v>
      </c>
    </row>
    <row r="47">
      <c r="A47" s="5" t="inlineStr">
        <is>
          <t>Cashflow je Aktie</t>
        </is>
      </c>
      <c r="B47" s="5" t="inlineStr">
        <is>
          <t>Cashflow per share</t>
        </is>
      </c>
      <c r="C47" t="n">
        <v>19.77</v>
      </c>
      <c r="D47" t="n">
        <v>16.67</v>
      </c>
      <c r="E47" t="n">
        <v>15.21</v>
      </c>
      <c r="F47" t="n">
        <v>13.96</v>
      </c>
      <c r="G47" t="n">
        <v>11.23</v>
      </c>
      <c r="H47" t="n">
        <v>9.16</v>
      </c>
      <c r="I47" t="n">
        <v>8.49</v>
      </c>
      <c r="J47" t="n">
        <v>7.3</v>
      </c>
      <c r="K47" t="n">
        <v>6.97</v>
      </c>
      <c r="L47" t="n">
        <v>6.29</v>
      </c>
      <c r="M47" t="n">
        <v>4.33</v>
      </c>
      <c r="N47" t="n">
        <v>2.87</v>
      </c>
    </row>
    <row r="48">
      <c r="A48" s="5" t="inlineStr">
        <is>
          <t>Bilanzsumme je Aktie</t>
        </is>
      </c>
      <c r="B48" s="5" t="inlineStr">
        <is>
          <t>Total assets per share</t>
        </is>
      </c>
      <c r="C48" t="n">
        <v>93.59999999999999</v>
      </c>
      <c r="D48" t="n">
        <v>70.73999999999999</v>
      </c>
      <c r="E48" t="n">
        <v>64.11</v>
      </c>
      <c r="F48" t="n">
        <v>56.82</v>
      </c>
      <c r="G48" t="n">
        <v>49.14</v>
      </c>
      <c r="H48" t="n">
        <v>45.15</v>
      </c>
      <c r="I48" t="n">
        <v>37.29</v>
      </c>
      <c r="J48" t="n">
        <v>32.25</v>
      </c>
      <c r="K48" t="n">
        <v>30.76</v>
      </c>
      <c r="L48" t="n">
        <v>27.64</v>
      </c>
      <c r="M48" t="n">
        <v>23.11</v>
      </c>
      <c r="N48" t="n">
        <v>22.04</v>
      </c>
    </row>
    <row r="49">
      <c r="A49" s="5" t="inlineStr">
        <is>
          <t>Personal am Ende des Jahres</t>
        </is>
      </c>
      <c r="B49" s="5" t="inlineStr">
        <is>
          <t>Staff at the end of year</t>
        </is>
      </c>
      <c r="C49" t="n">
        <v>15417</v>
      </c>
      <c r="D49" t="n">
        <v>14284</v>
      </c>
      <c r="E49" t="n">
        <v>13483</v>
      </c>
      <c r="F49" t="n">
        <v>12834</v>
      </c>
      <c r="G49" t="n">
        <v>12244</v>
      </c>
      <c r="H49" t="n">
        <v>11718</v>
      </c>
      <c r="I49" t="n">
        <v>11037</v>
      </c>
      <c r="J49" t="n">
        <v>10118</v>
      </c>
      <c r="K49" t="n">
        <v>9081</v>
      </c>
      <c r="L49" t="n">
        <v>8366</v>
      </c>
      <c r="M49" t="n">
        <v>8057</v>
      </c>
      <c r="N49" t="n">
        <v>7894</v>
      </c>
    </row>
    <row r="50">
      <c r="A50" s="5" t="inlineStr">
        <is>
          <t>Personalaufwand in Mio. EUR</t>
        </is>
      </c>
      <c r="B50" s="5" t="inlineStr">
        <is>
          <t>Personnel expenses in M</t>
        </is>
      </c>
      <c r="C50" t="n">
        <v>1254</v>
      </c>
      <c r="D50" t="n">
        <v>1126</v>
      </c>
      <c r="E50" t="n">
        <v>1050</v>
      </c>
      <c r="F50" t="n">
        <v>983.8</v>
      </c>
      <c r="G50" t="n">
        <v>932.9</v>
      </c>
      <c r="H50" t="n">
        <v>904.6</v>
      </c>
      <c r="I50" t="n">
        <v>836.1</v>
      </c>
      <c r="J50" t="n">
        <v>765</v>
      </c>
      <c r="K50" t="n">
        <v>620</v>
      </c>
      <c r="L50" t="n">
        <v>540.2</v>
      </c>
      <c r="M50" t="n">
        <v>483.7</v>
      </c>
      <c r="N50" t="n">
        <v>286</v>
      </c>
    </row>
    <row r="51">
      <c r="A51" s="5" t="inlineStr">
        <is>
          <t>Aufwand je Mitarbeiter in EUR</t>
        </is>
      </c>
      <c r="B51" s="5" t="inlineStr">
        <is>
          <t>Effort per employee</t>
        </is>
      </c>
      <c r="C51" t="n">
        <v>81319</v>
      </c>
      <c r="D51" t="n">
        <v>78850</v>
      </c>
      <c r="E51" t="n">
        <v>77883</v>
      </c>
      <c r="F51" t="n">
        <v>76656</v>
      </c>
      <c r="G51" t="n">
        <v>76192</v>
      </c>
      <c r="H51" t="n">
        <v>77197</v>
      </c>
      <c r="I51" t="n">
        <v>75754</v>
      </c>
      <c r="J51" t="n">
        <v>75608</v>
      </c>
      <c r="K51" t="n">
        <v>68274</v>
      </c>
      <c r="L51" t="n">
        <v>64571</v>
      </c>
      <c r="M51" t="n">
        <v>60035</v>
      </c>
      <c r="N51" t="n">
        <v>36230</v>
      </c>
    </row>
    <row r="52">
      <c r="A52" s="5" t="inlineStr">
        <is>
          <t>Umsatz je Mitarbeiter in EUR</t>
        </is>
      </c>
      <c r="B52" s="5" t="inlineStr">
        <is>
          <t>Turnover per employee</t>
        </is>
      </c>
      <c r="C52" t="n">
        <v>446481</v>
      </c>
      <c r="D52" t="n">
        <v>417677</v>
      </c>
      <c r="E52" t="n">
        <v>411570</v>
      </c>
      <c r="F52" t="n">
        <v>405345</v>
      </c>
      <c r="G52" t="n">
        <v>395377</v>
      </c>
      <c r="H52" t="n">
        <v>351476</v>
      </c>
      <c r="I52" t="n">
        <v>340201</v>
      </c>
      <c r="J52" t="n">
        <v>344347</v>
      </c>
      <c r="K52" t="n">
        <v>312873</v>
      </c>
      <c r="L52" t="n">
        <v>286971</v>
      </c>
      <c r="M52" t="n">
        <v>237595</v>
      </c>
      <c r="N52" t="n">
        <v>223537</v>
      </c>
    </row>
    <row r="53">
      <c r="A53" s="5" t="inlineStr">
        <is>
          <t>Bruttoergebnis je Mitarbeiter in EUR</t>
        </is>
      </c>
      <c r="B53" s="5" t="inlineStr">
        <is>
          <t>Gross Profit per employee</t>
        </is>
      </c>
      <c r="C53" t="n">
        <v>308653</v>
      </c>
      <c r="D53" t="n">
        <v>292292</v>
      </c>
      <c r="E53" t="n">
        <v>288504</v>
      </c>
      <c r="F53" t="n">
        <v>274295</v>
      </c>
      <c r="G53" t="n">
        <v>261230</v>
      </c>
      <c r="H53" t="n">
        <v>234938</v>
      </c>
      <c r="I53" t="n">
        <v>234158</v>
      </c>
      <c r="J53" t="n">
        <v>234562</v>
      </c>
      <c r="K53" t="n">
        <v>215263</v>
      </c>
      <c r="L53" t="n">
        <v>189553</v>
      </c>
      <c r="M53" t="n">
        <v>150503</v>
      </c>
      <c r="N53" t="n">
        <v>144426</v>
      </c>
    </row>
    <row r="54">
      <c r="A54" s="5" t="inlineStr">
        <is>
          <t>Gewinn je Mitarbeiter in EUR</t>
        </is>
      </c>
      <c r="B54" s="5" t="inlineStr">
        <is>
          <t>Earnings per employee</t>
        </is>
      </c>
      <c r="C54" t="n">
        <v>99124</v>
      </c>
      <c r="D54" t="n">
        <v>98334</v>
      </c>
      <c r="E54" t="n">
        <v>90596</v>
      </c>
      <c r="F54" t="n">
        <v>85733</v>
      </c>
      <c r="G54" t="n">
        <v>79435</v>
      </c>
      <c r="H54" t="n">
        <v>73289</v>
      </c>
      <c r="I54" t="n">
        <v>71605</v>
      </c>
      <c r="J54" t="n">
        <v>73127</v>
      </c>
      <c r="K54" t="n">
        <v>65444</v>
      </c>
      <c r="L54" t="n">
        <v>50406</v>
      </c>
      <c r="M54" t="n">
        <v>35845</v>
      </c>
      <c r="N54" t="n">
        <v>36762</v>
      </c>
    </row>
    <row r="55">
      <c r="A55" s="5" t="inlineStr">
        <is>
          <t>KGV (Kurs/Gewinn)</t>
        </is>
      </c>
      <c r="B55" s="5" t="inlineStr">
        <is>
          <t>PE (price/earnings)</t>
        </is>
      </c>
      <c r="C55" t="n">
        <v>45.4</v>
      </c>
      <c r="D55" t="n">
        <v>36</v>
      </c>
      <c r="E55" t="n">
        <v>38.1</v>
      </c>
      <c r="F55" t="n">
        <v>37</v>
      </c>
      <c r="G55" t="n">
        <v>33.7</v>
      </c>
      <c r="H55" t="n">
        <v>35.8</v>
      </c>
      <c r="I55" t="n">
        <v>34.7</v>
      </c>
      <c r="J55" t="n">
        <v>31.8</v>
      </c>
      <c r="K55" t="n">
        <v>40.6</v>
      </c>
      <c r="L55" t="n">
        <v>39.1</v>
      </c>
      <c r="M55" t="n">
        <v>33.9</v>
      </c>
      <c r="N55" t="n">
        <v>37.21</v>
      </c>
    </row>
    <row r="56">
      <c r="A56" s="5" t="inlineStr">
        <is>
          <t>KUV (Kurs/Umsatz)</t>
        </is>
      </c>
      <c r="B56" s="5" t="inlineStr">
        <is>
          <t>PS (price/sales)</t>
        </is>
      </c>
      <c r="C56" t="n">
        <v>10.22</v>
      </c>
      <c r="D56" t="n">
        <v>8.58</v>
      </c>
      <c r="E56" t="n">
        <v>8.49</v>
      </c>
      <c r="F56" t="n">
        <v>7.91</v>
      </c>
      <c r="G56" t="n">
        <v>6.86</v>
      </c>
      <c r="H56" t="n">
        <v>7.56</v>
      </c>
      <c r="I56" t="n">
        <v>7.41</v>
      </c>
      <c r="J56" t="n">
        <v>6.86</v>
      </c>
      <c r="K56" t="n">
        <v>8.56</v>
      </c>
      <c r="L56" t="n">
        <v>6.89</v>
      </c>
      <c r="M56" t="n">
        <v>5.15</v>
      </c>
      <c r="N56" t="n">
        <v>6.14</v>
      </c>
    </row>
    <row r="57">
      <c r="A57" s="5" t="inlineStr">
        <is>
          <t>KBV (Kurs/Buchwert)</t>
        </is>
      </c>
      <c r="B57" s="5" t="inlineStr">
        <is>
          <t>PB (price/book value)</t>
        </is>
      </c>
      <c r="C57" t="n">
        <v>10.71</v>
      </c>
      <c r="D57" t="n">
        <v>9.289999999999999</v>
      </c>
      <c r="E57" t="n">
        <v>9.34</v>
      </c>
      <c r="F57" t="n">
        <v>9.390000000000001</v>
      </c>
      <c r="G57" t="n">
        <v>8.869999999999999</v>
      </c>
      <c r="H57" t="n">
        <v>9.029999999999999</v>
      </c>
      <c r="I57" t="n">
        <v>9.85</v>
      </c>
      <c r="J57" t="n">
        <v>10.19</v>
      </c>
      <c r="K57" t="n">
        <v>10.52</v>
      </c>
      <c r="L57" t="n">
        <v>7.7</v>
      </c>
      <c r="M57" t="n">
        <v>5.51</v>
      </c>
      <c r="N57" t="n">
        <v>6.82</v>
      </c>
    </row>
    <row r="58">
      <c r="A58" s="5" t="inlineStr">
        <is>
          <t>KCV (Kurs/Cashflow)</t>
        </is>
      </c>
      <c r="B58" s="5" t="inlineStr">
        <is>
          <t>PC (price/cashflow)</t>
        </is>
      </c>
      <c r="C58" t="n">
        <v>33.69</v>
      </c>
      <c r="D58" t="n">
        <v>29.09</v>
      </c>
      <c r="E58" t="n">
        <v>29.34</v>
      </c>
      <c r="F58" t="n">
        <v>27.93</v>
      </c>
      <c r="G58" t="n">
        <v>28</v>
      </c>
      <c r="H58" t="n">
        <v>32.2</v>
      </c>
      <c r="I58" t="n">
        <v>31.02</v>
      </c>
      <c r="J58" t="n">
        <v>30.99</v>
      </c>
      <c r="K58" t="n">
        <v>33.05</v>
      </c>
      <c r="L58" t="n">
        <v>24.94</v>
      </c>
      <c r="M58" t="n">
        <v>21.54</v>
      </c>
      <c r="N58" t="inlineStr">
        <is>
          <t>-</t>
        </is>
      </c>
    </row>
    <row r="59">
      <c r="A59" s="5" t="inlineStr">
        <is>
          <t>Dividendenrendite in %</t>
        </is>
      </c>
      <c r="B59" s="5" t="inlineStr">
        <is>
          <t>Dividend Yield in %</t>
        </is>
      </c>
      <c r="C59" t="n">
        <v>0.75</v>
      </c>
      <c r="D59" t="n">
        <v>0.9399999999999999</v>
      </c>
      <c r="E59" t="n">
        <v>0.92</v>
      </c>
      <c r="F59" t="n">
        <v>0.96</v>
      </c>
      <c r="G59" t="n">
        <v>1.07</v>
      </c>
      <c r="H59" t="n">
        <v>1</v>
      </c>
      <c r="I59" t="n">
        <v>1.02</v>
      </c>
      <c r="J59" t="n">
        <v>1.1</v>
      </c>
      <c r="K59" t="n">
        <v>0.65</v>
      </c>
      <c r="L59" t="n">
        <v>0.96</v>
      </c>
      <c r="M59" t="n">
        <v>1.13</v>
      </c>
      <c r="N59" t="n">
        <v>1</v>
      </c>
    </row>
    <row r="60">
      <c r="A60" s="5" t="inlineStr">
        <is>
          <t>Gewinnrendite in %</t>
        </is>
      </c>
      <c r="B60" s="5" t="inlineStr">
        <is>
          <t>Return on profit in %</t>
        </is>
      </c>
      <c r="C60" t="n">
        <v>2.2</v>
      </c>
      <c r="D60" t="n">
        <v>2.8</v>
      </c>
      <c r="E60" t="n">
        <v>2.6</v>
      </c>
      <c r="F60" t="n">
        <v>2.7</v>
      </c>
      <c r="G60" t="n">
        <v>3</v>
      </c>
      <c r="H60" t="n">
        <v>2.8</v>
      </c>
      <c r="I60" t="n">
        <v>2.9</v>
      </c>
      <c r="J60" t="n">
        <v>3.1</v>
      </c>
      <c r="K60" t="n">
        <v>2.5</v>
      </c>
      <c r="L60" t="n">
        <v>2.6</v>
      </c>
      <c r="M60" t="n">
        <v>2.9</v>
      </c>
      <c r="N60" t="inlineStr">
        <is>
          <t>-</t>
        </is>
      </c>
    </row>
    <row r="61">
      <c r="A61" s="5" t="inlineStr">
        <is>
          <t>Eigenkapitalrendite in %</t>
        </is>
      </c>
      <c r="B61" s="5" t="inlineStr">
        <is>
          <t>Return on Equity in %</t>
        </is>
      </c>
      <c r="C61" t="n">
        <v>23.27</v>
      </c>
      <c r="D61" t="n">
        <v>25.5</v>
      </c>
      <c r="E61" t="n">
        <v>24.21</v>
      </c>
      <c r="F61" t="n">
        <v>25.11</v>
      </c>
      <c r="G61" t="n">
        <v>25.99</v>
      </c>
      <c r="H61" t="n">
        <v>24.9</v>
      </c>
      <c r="I61" t="n">
        <v>27.97</v>
      </c>
      <c r="J61" t="n">
        <v>31.56</v>
      </c>
      <c r="K61" t="n">
        <v>25.7</v>
      </c>
      <c r="L61" t="n">
        <v>19.61</v>
      </c>
      <c r="M61" t="n">
        <v>16.13</v>
      </c>
      <c r="N61" t="n">
        <v>18.27</v>
      </c>
    </row>
    <row r="62">
      <c r="A62" s="5" t="inlineStr">
        <is>
          <t>Umsatzrendite in %</t>
        </is>
      </c>
      <c r="B62" s="5" t="inlineStr">
        <is>
          <t>Return on sales in %</t>
        </is>
      </c>
      <c r="C62" t="n">
        <v>22.2</v>
      </c>
      <c r="D62" t="n">
        <v>23.54</v>
      </c>
      <c r="E62" t="n">
        <v>22.01</v>
      </c>
      <c r="F62" t="n">
        <v>21.15</v>
      </c>
      <c r="G62" t="n">
        <v>20.09</v>
      </c>
      <c r="H62" t="n">
        <v>20.85</v>
      </c>
      <c r="I62" t="n">
        <v>21.05</v>
      </c>
      <c r="J62" t="n">
        <v>21.24</v>
      </c>
      <c r="K62" t="n">
        <v>20.92</v>
      </c>
      <c r="L62" t="n">
        <v>17.56</v>
      </c>
      <c r="M62" t="n">
        <v>15.09</v>
      </c>
      <c r="N62" t="n">
        <v>16.45</v>
      </c>
    </row>
    <row r="63">
      <c r="A63" s="5" t="inlineStr">
        <is>
          <t>Gesamtkapitalrendite in %</t>
        </is>
      </c>
      <c r="B63" s="5" t="inlineStr">
        <is>
          <t>Total Return on Investment in %</t>
        </is>
      </c>
      <c r="C63" t="n">
        <v>15.47</v>
      </c>
      <c r="D63" t="n">
        <v>18.81</v>
      </c>
      <c r="E63" t="n">
        <v>18.05</v>
      </c>
      <c r="F63" t="n">
        <v>18.34</v>
      </c>
      <c r="G63" t="n">
        <v>18.75</v>
      </c>
      <c r="H63" t="n">
        <v>18.01</v>
      </c>
      <c r="I63" t="n">
        <v>20.07</v>
      </c>
      <c r="J63" t="n">
        <v>21.72</v>
      </c>
      <c r="K63" t="n">
        <v>18.3</v>
      </c>
      <c r="L63" t="n">
        <v>14.45</v>
      </c>
      <c r="M63" t="n">
        <v>11.83</v>
      </c>
      <c r="N63" t="n">
        <v>12.48</v>
      </c>
    </row>
    <row r="64">
      <c r="A64" s="5" t="inlineStr">
        <is>
          <t>Return on Investment in %</t>
        </is>
      </c>
      <c r="B64" s="5" t="inlineStr">
        <is>
          <t>Return on Investment in %</t>
        </is>
      </c>
      <c r="C64" t="n">
        <v>15.47</v>
      </c>
      <c r="D64" t="n">
        <v>18.81</v>
      </c>
      <c r="E64" t="n">
        <v>18.05</v>
      </c>
      <c r="F64" t="n">
        <v>18.34</v>
      </c>
      <c r="G64" t="n">
        <v>18.75</v>
      </c>
      <c r="H64" t="n">
        <v>18.01</v>
      </c>
      <c r="I64" t="n">
        <v>20.07</v>
      </c>
      <c r="J64" t="n">
        <v>21.72</v>
      </c>
      <c r="K64" t="n">
        <v>18.3</v>
      </c>
      <c r="L64" t="n">
        <v>14.45</v>
      </c>
      <c r="M64" t="n">
        <v>11.83</v>
      </c>
      <c r="N64" t="n">
        <v>12.48</v>
      </c>
    </row>
    <row r="65">
      <c r="A65" s="5" t="inlineStr">
        <is>
          <t>Arbeitsintensität in %</t>
        </is>
      </c>
      <c r="B65" s="5" t="inlineStr">
        <is>
          <t>Work Intensity in %</t>
        </is>
      </c>
      <c r="C65" t="n">
        <v>61.64</v>
      </c>
      <c r="D65" t="n">
        <v>66.72</v>
      </c>
      <c r="E65" t="n">
        <v>66.05</v>
      </c>
      <c r="F65" t="n">
        <v>63.56</v>
      </c>
      <c r="G65" t="n">
        <v>59.67</v>
      </c>
      <c r="H65" t="n">
        <v>58.55</v>
      </c>
      <c r="I65" t="n">
        <v>57.12</v>
      </c>
      <c r="J65" t="n">
        <v>52.93</v>
      </c>
      <c r="K65" t="n">
        <v>57.61</v>
      </c>
      <c r="L65" t="n">
        <v>53.58</v>
      </c>
      <c r="M65" t="n">
        <v>51.83</v>
      </c>
      <c r="N65" t="n">
        <v>57.03</v>
      </c>
    </row>
    <row r="66">
      <c r="A66" s="5" t="inlineStr">
        <is>
          <t>Eigenkapitalquote in %</t>
        </is>
      </c>
      <c r="B66" s="5" t="inlineStr">
        <is>
          <t>Equity Ratio in %</t>
        </is>
      </c>
      <c r="C66" t="n">
        <v>66.47</v>
      </c>
      <c r="D66" t="n">
        <v>73.75</v>
      </c>
      <c r="E66" t="n">
        <v>74.55</v>
      </c>
      <c r="F66" t="n">
        <v>73.06</v>
      </c>
      <c r="G66" t="n">
        <v>72.13</v>
      </c>
      <c r="H66" t="n">
        <v>72.33</v>
      </c>
      <c r="I66" t="n">
        <v>71.76000000000001</v>
      </c>
      <c r="J66" t="n">
        <v>68.84</v>
      </c>
      <c r="K66" t="n">
        <v>71.2</v>
      </c>
      <c r="L66" t="n">
        <v>73.68000000000001</v>
      </c>
      <c r="M66" t="n">
        <v>73.34</v>
      </c>
      <c r="N66" t="n">
        <v>68.31</v>
      </c>
    </row>
    <row r="67">
      <c r="A67" s="5" t="inlineStr">
        <is>
          <t>Fremdkapitalquote in %</t>
        </is>
      </c>
      <c r="B67" s="5" t="inlineStr">
        <is>
          <t>Debt Ratio in %</t>
        </is>
      </c>
      <c r="C67" t="n">
        <v>33.53</v>
      </c>
      <c r="D67" t="n">
        <v>26.25</v>
      </c>
      <c r="E67" t="n">
        <v>25.45</v>
      </c>
      <c r="F67" t="n">
        <v>26.94</v>
      </c>
      <c r="G67" t="n">
        <v>27.87</v>
      </c>
      <c r="H67" t="n">
        <v>27.67</v>
      </c>
      <c r="I67" t="n">
        <v>28.24</v>
      </c>
      <c r="J67" t="n">
        <v>31.16</v>
      </c>
      <c r="K67" t="n">
        <v>28.8</v>
      </c>
      <c r="L67" t="n">
        <v>26.32</v>
      </c>
      <c r="M67" t="n">
        <v>26.66</v>
      </c>
      <c r="N67" t="n">
        <v>31.69</v>
      </c>
    </row>
    <row r="68">
      <c r="A68" s="5" t="inlineStr">
        <is>
          <t>Verschuldungsgrad in %</t>
        </is>
      </c>
      <c r="B68" s="5" t="inlineStr">
        <is>
          <t>Finance Gearing in %</t>
        </is>
      </c>
      <c r="C68" t="n">
        <v>50.44</v>
      </c>
      <c r="D68" t="n">
        <v>35.59</v>
      </c>
      <c r="E68" t="n">
        <v>34.14</v>
      </c>
      <c r="F68" t="n">
        <v>36.88</v>
      </c>
      <c r="G68" t="n">
        <v>38.63</v>
      </c>
      <c r="H68" t="n">
        <v>38.25</v>
      </c>
      <c r="I68" t="n">
        <v>39.35</v>
      </c>
      <c r="J68" t="n">
        <v>45.27</v>
      </c>
      <c r="K68" t="n">
        <v>40.45</v>
      </c>
      <c r="L68" t="n">
        <v>35.73</v>
      </c>
      <c r="M68" t="n">
        <v>36.35</v>
      </c>
      <c r="N68" t="n">
        <v>46.4</v>
      </c>
    </row>
    <row r="69">
      <c r="A69" s="5" t="inlineStr">
        <is>
          <t>Bruttoergebnis Marge in %</t>
        </is>
      </c>
      <c r="B69" s="5" t="inlineStr">
        <is>
          <t>Gross Profit Marge in %</t>
        </is>
      </c>
      <c r="C69" t="n">
        <v>69.14</v>
      </c>
      <c r="D69" t="n">
        <v>69.98</v>
      </c>
      <c r="E69" t="n">
        <v>70.09999999999999</v>
      </c>
      <c r="F69" t="n">
        <v>67.67</v>
      </c>
      <c r="G69" t="n">
        <v>66.08</v>
      </c>
      <c r="H69" t="n">
        <v>66.84</v>
      </c>
      <c r="I69" t="n">
        <v>68.81</v>
      </c>
      <c r="J69" t="n">
        <v>68.11</v>
      </c>
      <c r="K69" t="n">
        <v>68.81</v>
      </c>
      <c r="L69" t="n">
        <v>66.06</v>
      </c>
      <c r="M69" t="n">
        <v>63.38</v>
      </c>
    </row>
    <row r="70">
      <c r="A70" s="5" t="inlineStr">
        <is>
          <t>Kurzfristige Vermögensquote in %</t>
        </is>
      </c>
      <c r="B70" s="5" t="inlineStr">
        <is>
          <t>Current Assets Ratio in %</t>
        </is>
      </c>
      <c r="C70" t="n">
        <v>61.64</v>
      </c>
      <c r="D70" t="n">
        <v>66.72</v>
      </c>
      <c r="E70" t="n">
        <v>66.06</v>
      </c>
      <c r="F70" t="n">
        <v>63.56</v>
      </c>
      <c r="G70" t="n">
        <v>59.66</v>
      </c>
      <c r="H70" t="n">
        <v>58.56</v>
      </c>
      <c r="I70" t="n">
        <v>57.11</v>
      </c>
      <c r="J70" t="n">
        <v>52.94</v>
      </c>
      <c r="K70" t="n">
        <v>57.6</v>
      </c>
      <c r="L70" t="n">
        <v>53.58</v>
      </c>
      <c r="M70" t="n">
        <v>51.82</v>
      </c>
    </row>
    <row r="71">
      <c r="A71" s="5" t="inlineStr">
        <is>
          <t>Nettogewinn Marge in %</t>
        </is>
      </c>
      <c r="B71" s="5" t="inlineStr">
        <is>
          <t>Net Profit Marge in %</t>
        </is>
      </c>
      <c r="C71" t="n">
        <v>22.2</v>
      </c>
      <c r="D71" t="n">
        <v>23.55</v>
      </c>
      <c r="E71" t="n">
        <v>22.02</v>
      </c>
      <c r="F71" t="n">
        <v>21.15</v>
      </c>
      <c r="G71" t="n">
        <v>20.09</v>
      </c>
      <c r="H71" t="n">
        <v>20.85</v>
      </c>
      <c r="I71" t="n">
        <v>21.05</v>
      </c>
      <c r="J71" t="n">
        <v>21.24</v>
      </c>
      <c r="K71" t="n">
        <v>20.92</v>
      </c>
      <c r="L71" t="n">
        <v>17.56</v>
      </c>
      <c r="M71" t="n">
        <v>15.09</v>
      </c>
    </row>
    <row r="72">
      <c r="A72" s="5" t="inlineStr">
        <is>
          <t>Operative Ergebnis Marge in %</t>
        </is>
      </c>
      <c r="B72" s="5" t="inlineStr">
        <is>
          <t>EBIT Marge in %</t>
        </is>
      </c>
      <c r="C72" t="n">
        <v>33.98</v>
      </c>
      <c r="D72" t="n">
        <v>35.17</v>
      </c>
      <c r="E72" t="n">
        <v>34.64</v>
      </c>
      <c r="F72" t="n">
        <v>32.62</v>
      </c>
      <c r="G72" t="n">
        <v>31.83</v>
      </c>
      <c r="H72" t="n">
        <v>31.54</v>
      </c>
      <c r="I72" t="n">
        <v>32.44</v>
      </c>
      <c r="J72" t="n">
        <v>32.12</v>
      </c>
      <c r="K72" t="n">
        <v>31.16</v>
      </c>
      <c r="L72" t="n">
        <v>27.83</v>
      </c>
      <c r="M72" t="n">
        <v>24.18</v>
      </c>
    </row>
    <row r="73">
      <c r="A73" s="5" t="inlineStr">
        <is>
          <t>Vermögensumsschlag in %</t>
        </is>
      </c>
      <c r="B73" s="5" t="inlineStr">
        <is>
          <t>Asset Turnover in %</t>
        </is>
      </c>
      <c r="C73" t="n">
        <v>69.66</v>
      </c>
      <c r="D73" t="n">
        <v>79.89</v>
      </c>
      <c r="E73" t="n">
        <v>81.98999999999999</v>
      </c>
      <c r="F73" t="n">
        <v>86.70999999999999</v>
      </c>
      <c r="G73" t="n">
        <v>93.31</v>
      </c>
      <c r="H73" t="n">
        <v>86.39</v>
      </c>
      <c r="I73" t="n">
        <v>95.34999999999999</v>
      </c>
      <c r="J73" t="n">
        <v>102.29</v>
      </c>
      <c r="K73" t="n">
        <v>87.47</v>
      </c>
      <c r="L73" t="n">
        <v>82.25</v>
      </c>
      <c r="M73" t="n">
        <v>78.41</v>
      </c>
    </row>
    <row r="74">
      <c r="A74" s="5" t="inlineStr">
        <is>
          <t>Langfristige Vermögensquote in %</t>
        </is>
      </c>
      <c r="B74" s="5" t="inlineStr">
        <is>
          <t>Non-Current Assets Ratio in %</t>
        </is>
      </c>
      <c r="C74" t="n">
        <v>38.37</v>
      </c>
      <c r="D74" t="n">
        <v>33.29</v>
      </c>
      <c r="E74" t="n">
        <v>33.95</v>
      </c>
      <c r="F74" t="n">
        <v>36.44</v>
      </c>
      <c r="G74" t="n">
        <v>40.32</v>
      </c>
      <c r="H74" t="n">
        <v>41.46</v>
      </c>
      <c r="I74" t="n">
        <v>42.86</v>
      </c>
      <c r="J74" t="n">
        <v>47.06</v>
      </c>
      <c r="K74" t="n">
        <v>42.4</v>
      </c>
      <c r="L74" t="n">
        <v>46.42</v>
      </c>
      <c r="M74" t="n">
        <v>48.18</v>
      </c>
    </row>
    <row r="75">
      <c r="A75" s="5" t="inlineStr">
        <is>
          <t>Gesamtkapitalrentabilität</t>
        </is>
      </c>
      <c r="B75" s="5" t="inlineStr">
        <is>
          <t>ROA Return on Assets in %</t>
        </is>
      </c>
      <c r="C75" t="n">
        <v>15.46</v>
      </c>
      <c r="D75" t="n">
        <v>18.81</v>
      </c>
      <c r="E75" t="n">
        <v>18.06</v>
      </c>
      <c r="F75" t="n">
        <v>18.34</v>
      </c>
      <c r="G75" t="n">
        <v>18.75</v>
      </c>
      <c r="H75" t="n">
        <v>18.01</v>
      </c>
      <c r="I75" t="n">
        <v>20.07</v>
      </c>
      <c r="J75" t="n">
        <v>21.72</v>
      </c>
      <c r="K75" t="n">
        <v>18.3</v>
      </c>
      <c r="L75" t="n">
        <v>14.45</v>
      </c>
      <c r="M75" t="n">
        <v>11.83</v>
      </c>
    </row>
    <row r="76">
      <c r="A76" s="5" t="inlineStr">
        <is>
          <t>Ertrag des eingesetzten Kapitals</t>
        </is>
      </c>
      <c r="B76" s="5" t="inlineStr">
        <is>
          <t>ROCE Return on Cap. Empl. in %</t>
        </is>
      </c>
      <c r="C76" t="n">
        <v>29.77</v>
      </c>
      <c r="D76" t="n">
        <v>35.64</v>
      </c>
      <c r="E76" t="n">
        <v>35.53</v>
      </c>
      <c r="F76" t="n">
        <v>36.04</v>
      </c>
      <c r="G76" t="n">
        <v>38.23</v>
      </c>
      <c r="H76" t="n">
        <v>34.88</v>
      </c>
      <c r="I76" t="n">
        <v>39.83</v>
      </c>
      <c r="J76" t="n">
        <v>44.02</v>
      </c>
      <c r="K76" t="n">
        <v>35.8</v>
      </c>
      <c r="L76" t="n">
        <v>29.12</v>
      </c>
      <c r="M76" t="n">
        <v>24.11</v>
      </c>
    </row>
    <row r="77">
      <c r="A77" s="5" t="inlineStr">
        <is>
          <t>Eigenkapital zu Anlagevermögen</t>
        </is>
      </c>
      <c r="B77" s="5" t="inlineStr">
        <is>
          <t>Equity to Fixed Assets in %</t>
        </is>
      </c>
      <c r="C77" t="n">
        <v>173.25</v>
      </c>
      <c r="D77" t="n">
        <v>221.56</v>
      </c>
      <c r="E77" t="n">
        <v>219.58</v>
      </c>
      <c r="F77" t="n">
        <v>200.5</v>
      </c>
      <c r="G77" t="n">
        <v>178.87</v>
      </c>
      <c r="H77" t="n">
        <v>174.46</v>
      </c>
      <c r="I77" t="n">
        <v>167.42</v>
      </c>
      <c r="J77" t="n">
        <v>146.23</v>
      </c>
      <c r="K77" t="n">
        <v>167.97</v>
      </c>
      <c r="L77" t="n">
        <v>158.67</v>
      </c>
      <c r="M77" t="n">
        <v>152.21</v>
      </c>
    </row>
    <row r="78">
      <c r="A78" s="5" t="inlineStr">
        <is>
          <t>Liquidität Dritten Grades</t>
        </is>
      </c>
      <c r="B78" s="5" t="inlineStr">
        <is>
          <t>Current Ratio in %</t>
        </is>
      </c>
      <c r="C78" t="n">
        <v>300.94</v>
      </c>
      <c r="D78" t="n">
        <v>315.18</v>
      </c>
      <c r="E78" t="n">
        <v>329.23</v>
      </c>
      <c r="F78" t="n">
        <v>295.58</v>
      </c>
      <c r="G78" t="n">
        <v>267.5</v>
      </c>
      <c r="H78" t="n">
        <v>267.43</v>
      </c>
      <c r="I78" t="n">
        <v>255.57</v>
      </c>
      <c r="J78" t="n">
        <v>208.7</v>
      </c>
      <c r="K78" t="n">
        <v>241.33</v>
      </c>
      <c r="L78" t="n">
        <v>250.4</v>
      </c>
      <c r="M78" t="n">
        <v>242.71</v>
      </c>
    </row>
    <row r="79">
      <c r="A79" s="5" t="inlineStr">
        <is>
          <t>Operativer Cashflow</t>
        </is>
      </c>
      <c r="B79" s="5" t="inlineStr">
        <is>
          <t>Operating Cashflow in M</t>
        </is>
      </c>
      <c r="C79" t="n">
        <v>3556.653299999999</v>
      </c>
      <c r="D79" t="n">
        <v>3071.0313</v>
      </c>
      <c r="E79" t="n">
        <v>3097.4238</v>
      </c>
      <c r="F79" t="n">
        <v>2948.5701</v>
      </c>
      <c r="G79" t="n">
        <v>2955.96</v>
      </c>
      <c r="H79" t="n">
        <v>3400.32</v>
      </c>
      <c r="I79" t="n">
        <v>3275.712</v>
      </c>
      <c r="J79" t="n">
        <v>3272.544</v>
      </c>
      <c r="K79" t="n">
        <v>3490.079999999999</v>
      </c>
      <c r="L79" t="n">
        <v>2633.664</v>
      </c>
      <c r="M79" t="n">
        <v>2274.624</v>
      </c>
    </row>
    <row r="80">
      <c r="A80" s="5" t="inlineStr">
        <is>
          <t>Aktienrückkauf</t>
        </is>
      </c>
      <c r="B80" s="5" t="inlineStr">
        <is>
          <t>Share Buyback in M</t>
        </is>
      </c>
      <c r="C80" t="n">
        <v>0</v>
      </c>
      <c r="D80" t="n">
        <v>0</v>
      </c>
      <c r="E80" t="n">
        <v>0</v>
      </c>
      <c r="F80" t="n">
        <v>0</v>
      </c>
      <c r="G80" t="n">
        <v>0.03000000000000114</v>
      </c>
      <c r="H80" t="n">
        <v>0</v>
      </c>
      <c r="I80" t="n">
        <v>0</v>
      </c>
      <c r="J80" t="n">
        <v>0</v>
      </c>
      <c r="K80" t="n">
        <v>0</v>
      </c>
      <c r="L80" t="n">
        <v>0</v>
      </c>
      <c r="M80" t="n">
        <v>-0.09999999999999432</v>
      </c>
    </row>
    <row r="81">
      <c r="A81" s="5" t="inlineStr">
        <is>
          <t>Umsatzwachstum 1J in %</t>
        </is>
      </c>
      <c r="B81" s="5" t="inlineStr">
        <is>
          <t>Revenue Growth 1Y in %</t>
        </is>
      </c>
      <c r="C81" t="n">
        <v>15.37</v>
      </c>
      <c r="D81" t="n">
        <v>7.51</v>
      </c>
      <c r="E81" t="n">
        <v>6.67</v>
      </c>
      <c r="F81" t="n">
        <v>7.46</v>
      </c>
      <c r="G81" t="n">
        <v>17.53</v>
      </c>
      <c r="H81" t="n">
        <v>9.69</v>
      </c>
      <c r="I81" t="n">
        <v>7.78</v>
      </c>
      <c r="J81" t="n">
        <v>22.63</v>
      </c>
      <c r="K81" t="n">
        <v>18.33</v>
      </c>
      <c r="L81" t="n">
        <v>25.44</v>
      </c>
      <c r="M81" t="n">
        <v>8.44</v>
      </c>
    </row>
    <row r="82">
      <c r="A82" s="5" t="inlineStr">
        <is>
          <t>Umsatzwachstum 3J in %</t>
        </is>
      </c>
      <c r="B82" s="5" t="inlineStr">
        <is>
          <t>Revenue Growth 3Y in %</t>
        </is>
      </c>
      <c r="C82" t="n">
        <v>9.85</v>
      </c>
      <c r="D82" t="n">
        <v>7.21</v>
      </c>
      <c r="E82" t="n">
        <v>10.55</v>
      </c>
      <c r="F82" t="n">
        <v>11.56</v>
      </c>
      <c r="G82" t="n">
        <v>11.67</v>
      </c>
      <c r="H82" t="n">
        <v>13.37</v>
      </c>
      <c r="I82" t="n">
        <v>16.25</v>
      </c>
      <c r="J82" t="n">
        <v>22.13</v>
      </c>
      <c r="K82" t="n">
        <v>17.4</v>
      </c>
      <c r="L82" t="inlineStr">
        <is>
          <t>-</t>
        </is>
      </c>
      <c r="M82" t="inlineStr">
        <is>
          <t>-</t>
        </is>
      </c>
    </row>
    <row r="83">
      <c r="A83" s="5" t="inlineStr">
        <is>
          <t>Umsatzwachstum 5J in %</t>
        </is>
      </c>
      <c r="B83" s="5" t="inlineStr">
        <is>
          <t>Revenue Growth 5Y in %</t>
        </is>
      </c>
      <c r="C83" t="n">
        <v>10.91</v>
      </c>
      <c r="D83" t="n">
        <v>9.77</v>
      </c>
      <c r="E83" t="n">
        <v>9.83</v>
      </c>
      <c r="F83" t="n">
        <v>13.02</v>
      </c>
      <c r="G83" t="n">
        <v>15.19</v>
      </c>
      <c r="H83" t="n">
        <v>16.77</v>
      </c>
      <c r="I83" t="n">
        <v>16.52</v>
      </c>
      <c r="J83" t="inlineStr">
        <is>
          <t>-</t>
        </is>
      </c>
      <c r="K83" t="inlineStr">
        <is>
          <t>-</t>
        </is>
      </c>
      <c r="L83" t="inlineStr">
        <is>
          <t>-</t>
        </is>
      </c>
      <c r="M83" t="inlineStr">
        <is>
          <t>-</t>
        </is>
      </c>
    </row>
    <row r="84">
      <c r="A84" s="5" t="inlineStr">
        <is>
          <t>Umsatzwachstum 10J in %</t>
        </is>
      </c>
      <c r="B84" s="5" t="inlineStr">
        <is>
          <t>Revenue Growth 10Y in %</t>
        </is>
      </c>
      <c r="C84" t="n">
        <v>13.84</v>
      </c>
      <c r="D84" t="n">
        <v>13.15</v>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8.75</v>
      </c>
      <c r="D85" t="n">
        <v>14.98</v>
      </c>
      <c r="E85" t="n">
        <v>11.09</v>
      </c>
      <c r="F85" t="n">
        <v>13.1</v>
      </c>
      <c r="G85" t="n">
        <v>13.25</v>
      </c>
      <c r="H85" t="n">
        <v>8.67</v>
      </c>
      <c r="I85" t="n">
        <v>6.81</v>
      </c>
      <c r="J85" t="n">
        <v>24.5</v>
      </c>
      <c r="K85" t="n">
        <v>40.93</v>
      </c>
      <c r="L85" t="n">
        <v>46.02</v>
      </c>
      <c r="M85" t="n">
        <v>-0.48</v>
      </c>
    </row>
    <row r="86">
      <c r="A86" s="5" t="inlineStr">
        <is>
          <t>Gewinnwachstum 3J in %</t>
        </is>
      </c>
      <c r="B86" s="5" t="inlineStr">
        <is>
          <t>Earnings Growth 3Y in %</t>
        </is>
      </c>
      <c r="C86" t="n">
        <v>11.61</v>
      </c>
      <c r="D86" t="n">
        <v>13.06</v>
      </c>
      <c r="E86" t="n">
        <v>12.48</v>
      </c>
      <c r="F86" t="n">
        <v>11.67</v>
      </c>
      <c r="G86" t="n">
        <v>9.58</v>
      </c>
      <c r="H86" t="n">
        <v>13.33</v>
      </c>
      <c r="I86" t="n">
        <v>24.08</v>
      </c>
      <c r="J86" t="n">
        <v>37.15</v>
      </c>
      <c r="K86" t="n">
        <v>28.82</v>
      </c>
      <c r="L86" t="inlineStr">
        <is>
          <t>-</t>
        </is>
      </c>
      <c r="M86" t="inlineStr">
        <is>
          <t>-</t>
        </is>
      </c>
    </row>
    <row r="87">
      <c r="A87" s="5" t="inlineStr">
        <is>
          <t>Gewinnwachstum 5J in %</t>
        </is>
      </c>
      <c r="B87" s="5" t="inlineStr">
        <is>
          <t>Earnings Growth 5Y in %</t>
        </is>
      </c>
      <c r="C87" t="n">
        <v>12.23</v>
      </c>
      <c r="D87" t="n">
        <v>12.22</v>
      </c>
      <c r="E87" t="n">
        <v>10.58</v>
      </c>
      <c r="F87" t="n">
        <v>13.27</v>
      </c>
      <c r="G87" t="n">
        <v>18.83</v>
      </c>
      <c r="H87" t="n">
        <v>25.39</v>
      </c>
      <c r="I87" t="n">
        <v>23.56</v>
      </c>
      <c r="J87" t="inlineStr">
        <is>
          <t>-</t>
        </is>
      </c>
      <c r="K87" t="inlineStr">
        <is>
          <t>-</t>
        </is>
      </c>
      <c r="L87" t="inlineStr">
        <is>
          <t>-</t>
        </is>
      </c>
      <c r="M87" t="inlineStr">
        <is>
          <t>-</t>
        </is>
      </c>
    </row>
    <row r="88">
      <c r="A88" s="5" t="inlineStr">
        <is>
          <t>Gewinnwachstum 10J in %</t>
        </is>
      </c>
      <c r="B88" s="5" t="inlineStr">
        <is>
          <t>Earnings Growth 10Y in %</t>
        </is>
      </c>
      <c r="C88" t="n">
        <v>18.81</v>
      </c>
      <c r="D88" t="n">
        <v>17.89</v>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n">
        <v>3.71</v>
      </c>
      <c r="D89" t="n">
        <v>2.95</v>
      </c>
      <c r="E89" t="n">
        <v>3.6</v>
      </c>
      <c r="F89" t="n">
        <v>2.79</v>
      </c>
      <c r="G89" t="n">
        <v>1.79</v>
      </c>
      <c r="H89" t="n">
        <v>1.41</v>
      </c>
      <c r="I89" t="n">
        <v>1.47</v>
      </c>
      <c r="J89" t="inlineStr">
        <is>
          <t>-</t>
        </is>
      </c>
      <c r="K89" t="inlineStr">
        <is>
          <t>-</t>
        </is>
      </c>
      <c r="L89" t="inlineStr">
        <is>
          <t>-</t>
        </is>
      </c>
      <c r="M89" t="inlineStr">
        <is>
          <t>-</t>
        </is>
      </c>
    </row>
    <row r="90">
      <c r="A90" s="5" t="inlineStr">
        <is>
          <t>EBIT-Wachstum 1J in %</t>
        </is>
      </c>
      <c r="B90" s="5" t="inlineStr">
        <is>
          <t>EBIT Growth 1Y in %</t>
        </is>
      </c>
      <c r="C90" t="n">
        <v>11.49</v>
      </c>
      <c r="D90" t="n">
        <v>9.16</v>
      </c>
      <c r="E90" t="n">
        <v>13.26</v>
      </c>
      <c r="F90" t="n">
        <v>10.12</v>
      </c>
      <c r="G90" t="n">
        <v>18.63</v>
      </c>
      <c r="H90" t="n">
        <v>6.65</v>
      </c>
      <c r="I90" t="n">
        <v>8.85</v>
      </c>
      <c r="J90" t="n">
        <v>26.41</v>
      </c>
      <c r="K90" t="n">
        <v>32.48</v>
      </c>
      <c r="L90" t="n">
        <v>44.35</v>
      </c>
      <c r="M90" t="n">
        <v>3.05</v>
      </c>
    </row>
    <row r="91">
      <c r="A91" s="5" t="inlineStr">
        <is>
          <t>EBIT-Wachstum 3J in %</t>
        </is>
      </c>
      <c r="B91" s="5" t="inlineStr">
        <is>
          <t>EBIT Growth 3Y in %</t>
        </is>
      </c>
      <c r="C91" t="n">
        <v>11.3</v>
      </c>
      <c r="D91" t="n">
        <v>10.85</v>
      </c>
      <c r="E91" t="n">
        <v>14</v>
      </c>
      <c r="F91" t="n">
        <v>11.8</v>
      </c>
      <c r="G91" t="n">
        <v>11.38</v>
      </c>
      <c r="H91" t="n">
        <v>13.97</v>
      </c>
      <c r="I91" t="n">
        <v>22.58</v>
      </c>
      <c r="J91" t="n">
        <v>34.41</v>
      </c>
      <c r="K91" t="n">
        <v>26.63</v>
      </c>
      <c r="L91" t="inlineStr">
        <is>
          <t>-</t>
        </is>
      </c>
      <c r="M91" t="inlineStr">
        <is>
          <t>-</t>
        </is>
      </c>
    </row>
    <row r="92">
      <c r="A92" s="5" t="inlineStr">
        <is>
          <t>EBIT-Wachstum 5J in %</t>
        </is>
      </c>
      <c r="B92" s="5" t="inlineStr">
        <is>
          <t>EBIT Growth 5Y in %</t>
        </is>
      </c>
      <c r="C92" t="n">
        <v>12.53</v>
      </c>
      <c r="D92" t="n">
        <v>11.56</v>
      </c>
      <c r="E92" t="n">
        <v>11.5</v>
      </c>
      <c r="F92" t="n">
        <v>14.13</v>
      </c>
      <c r="G92" t="n">
        <v>18.6</v>
      </c>
      <c r="H92" t="n">
        <v>23.75</v>
      </c>
      <c r="I92" t="n">
        <v>23.03</v>
      </c>
      <c r="J92" t="inlineStr">
        <is>
          <t>-</t>
        </is>
      </c>
      <c r="K92" t="inlineStr">
        <is>
          <t>-</t>
        </is>
      </c>
      <c r="L92" t="inlineStr">
        <is>
          <t>-</t>
        </is>
      </c>
      <c r="M92" t="inlineStr">
        <is>
          <t>-</t>
        </is>
      </c>
    </row>
    <row r="93">
      <c r="A93" s="5" t="inlineStr">
        <is>
          <t>EBIT-Wachstum 10J in %</t>
        </is>
      </c>
      <c r="B93" s="5" t="inlineStr">
        <is>
          <t>EBIT Growth 10Y in %</t>
        </is>
      </c>
      <c r="C93" t="n">
        <v>18.14</v>
      </c>
      <c r="D93" t="n">
        <v>17.3</v>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15.81</v>
      </c>
      <c r="D94" t="n">
        <v>-0.85</v>
      </c>
      <c r="E94" t="n">
        <v>5.05</v>
      </c>
      <c r="F94" t="n">
        <v>-0.25</v>
      </c>
      <c r="G94" t="n">
        <v>-13.04</v>
      </c>
      <c r="H94" t="n">
        <v>3.8</v>
      </c>
      <c r="I94" t="n">
        <v>0.1</v>
      </c>
      <c r="J94" t="n">
        <v>-6.23</v>
      </c>
      <c r="K94" t="n">
        <v>32.52</v>
      </c>
      <c r="L94" t="n">
        <v>15.78</v>
      </c>
      <c r="M94" t="inlineStr">
        <is>
          <t>-</t>
        </is>
      </c>
    </row>
    <row r="95">
      <c r="A95" s="5" t="inlineStr">
        <is>
          <t>Op.Cashflow Wachstum 3J in %</t>
        </is>
      </c>
      <c r="B95" s="5" t="inlineStr">
        <is>
          <t>Op.Cashflow Wachstum 3Y in %</t>
        </is>
      </c>
      <c r="C95" t="n">
        <v>6.67</v>
      </c>
      <c r="D95" t="n">
        <v>1.32</v>
      </c>
      <c r="E95" t="n">
        <v>-2.75</v>
      </c>
      <c r="F95" t="n">
        <v>-3.16</v>
      </c>
      <c r="G95" t="n">
        <v>-3.05</v>
      </c>
      <c r="H95" t="n">
        <v>-0.78</v>
      </c>
      <c r="I95" t="n">
        <v>8.800000000000001</v>
      </c>
      <c r="J95" t="n">
        <v>14.02</v>
      </c>
      <c r="K95" t="inlineStr">
        <is>
          <t>-</t>
        </is>
      </c>
      <c r="L95" t="inlineStr">
        <is>
          <t>-</t>
        </is>
      </c>
      <c r="M95" t="inlineStr">
        <is>
          <t>-</t>
        </is>
      </c>
    </row>
    <row r="96">
      <c r="A96" s="5" t="inlineStr">
        <is>
          <t>Op.Cashflow Wachstum 5J in %</t>
        </is>
      </c>
      <c r="B96" s="5" t="inlineStr">
        <is>
          <t>Op.Cashflow Wachstum 5Y in %</t>
        </is>
      </c>
      <c r="C96" t="n">
        <v>1.34</v>
      </c>
      <c r="D96" t="n">
        <v>-1.06</v>
      </c>
      <c r="E96" t="n">
        <v>-0.87</v>
      </c>
      <c r="F96" t="n">
        <v>-3.12</v>
      </c>
      <c r="G96" t="n">
        <v>3.43</v>
      </c>
      <c r="H96" t="n">
        <v>9.19</v>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n">
        <v>5.27</v>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4067</v>
      </c>
      <c r="D98" t="n">
        <v>3401</v>
      </c>
      <c r="E98" t="n">
        <v>3113</v>
      </c>
      <c r="F98" t="n">
        <v>2523</v>
      </c>
      <c r="G98" t="n">
        <v>1938</v>
      </c>
      <c r="H98" t="n">
        <v>1748</v>
      </c>
      <c r="I98" t="n">
        <v>1369</v>
      </c>
      <c r="J98" t="n">
        <v>938.9</v>
      </c>
      <c r="K98" t="n">
        <v>1096</v>
      </c>
      <c r="L98" t="n">
        <v>939.2</v>
      </c>
      <c r="M98" t="n">
        <v>743.7</v>
      </c>
      <c r="N98" t="n">
        <v>710.9</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9"/>
    <col customWidth="1" max="14" min="14" width="20"/>
    <col customWidth="1" max="15" min="15" width="21"/>
    <col customWidth="1" max="16" min="16" width="20"/>
    <col customWidth="1" max="17" min="17" width="20"/>
    <col customWidth="1" max="18" min="18" width="10"/>
    <col customWidth="1" max="19" min="19" width="20"/>
    <col customWidth="1" max="20" min="20" width="19"/>
    <col customWidth="1" max="21" min="21" width="21"/>
    <col customWidth="1" max="22" min="22" width="10"/>
    <col customWidth="1" max="23" min="23" width="9"/>
  </cols>
  <sheetData>
    <row r="1">
      <c r="A1" s="1" t="inlineStr">
        <is>
          <t xml:space="preserve">KERING S A </t>
        </is>
      </c>
      <c r="B1" s="2" t="inlineStr">
        <is>
          <t>WKN: 851223  ISIN: FR0000121485  US-Symbol:PPRUF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+33-1-4564-6100</t>
        </is>
      </c>
      <c r="G4" t="inlineStr">
        <is>
          <t>14.01.2020</t>
        </is>
      </c>
      <c r="H4" t="inlineStr">
        <is>
          <t>Ex Dividend</t>
        </is>
      </c>
      <c r="J4" t="inlineStr">
        <is>
          <t>Artémis</t>
        </is>
      </c>
      <c r="L4" t="inlineStr">
        <is>
          <t>40,90%</t>
        </is>
      </c>
    </row>
    <row r="5">
      <c r="A5" s="5" t="inlineStr">
        <is>
          <t>Ticker</t>
        </is>
      </c>
      <c r="B5" t="inlineStr">
        <is>
          <t>PPX</t>
        </is>
      </c>
      <c r="C5" s="5" t="inlineStr">
        <is>
          <t>Fax</t>
        </is>
      </c>
      <c r="D5" s="5" t="inlineStr"/>
      <c r="E5" t="inlineStr">
        <is>
          <t>+33-1-4564-6000</t>
        </is>
      </c>
      <c r="G5" t="inlineStr">
        <is>
          <t>16.01.2020</t>
        </is>
      </c>
      <c r="H5" t="inlineStr">
        <is>
          <t>Dividend Payout</t>
        </is>
      </c>
      <c r="J5" t="inlineStr">
        <is>
          <t>Freefloat</t>
        </is>
      </c>
      <c r="L5" t="inlineStr">
        <is>
          <t>59,10%</t>
        </is>
      </c>
    </row>
    <row r="6">
      <c r="A6" s="5" t="inlineStr">
        <is>
          <t>Gelistet Seit / Listed Since</t>
        </is>
      </c>
      <c r="B6" t="inlineStr">
        <is>
          <t>-</t>
        </is>
      </c>
      <c r="C6" s="5" t="inlineStr">
        <is>
          <t>Internet</t>
        </is>
      </c>
      <c r="D6" s="5" t="inlineStr"/>
      <c r="E6" t="inlineStr">
        <is>
          <t>http://www.kering.com/</t>
        </is>
      </c>
      <c r="G6" t="inlineStr">
        <is>
          <t>12.02.2020</t>
        </is>
      </c>
      <c r="H6" t="inlineStr">
        <is>
          <t>Preliminary Results</t>
        </is>
      </c>
    </row>
    <row r="7">
      <c r="A7" s="5" t="inlineStr">
        <is>
          <t>Nominalwert / Nominal Value</t>
        </is>
      </c>
      <c r="B7" t="inlineStr">
        <is>
          <t>4,00</t>
        </is>
      </c>
      <c r="C7" s="5" t="inlineStr">
        <is>
          <t>E-Mail</t>
        </is>
      </c>
      <c r="D7" s="5" t="inlineStr"/>
      <c r="E7" t="inlineStr">
        <is>
          <t>press@kering.com</t>
        </is>
      </c>
      <c r="G7" t="inlineStr">
        <is>
          <t>26.03.2020</t>
        </is>
      </c>
      <c r="H7" t="inlineStr">
        <is>
          <t>Publication Of Annual Report</t>
        </is>
      </c>
    </row>
    <row r="8">
      <c r="A8" s="5" t="inlineStr">
        <is>
          <t>Land / Country</t>
        </is>
      </c>
      <c r="B8" t="inlineStr">
        <is>
          <t>Frankreich</t>
        </is>
      </c>
      <c r="C8" s="5" t="inlineStr">
        <is>
          <t>Inv. Relations Telefon / Phone</t>
        </is>
      </c>
      <c r="D8" s="5" t="inlineStr"/>
      <c r="E8" t="inlineStr">
        <is>
          <t>+33-1-4564-6564</t>
        </is>
      </c>
      <c r="G8" t="inlineStr">
        <is>
          <t>21.04.2020</t>
        </is>
      </c>
      <c r="H8" t="inlineStr">
        <is>
          <t>Result Q1</t>
        </is>
      </c>
    </row>
    <row r="9">
      <c r="A9" s="5" t="inlineStr">
        <is>
          <t>Währung / Currency</t>
        </is>
      </c>
      <c r="B9" t="inlineStr">
        <is>
          <t>EUR</t>
        </is>
      </c>
      <c r="C9" s="5" t="inlineStr">
        <is>
          <t>Inv. Relations E-Mail</t>
        </is>
      </c>
      <c r="D9" s="5" t="inlineStr"/>
      <c r="E9" t="inlineStr">
        <is>
          <t>actionnaire@kering.com</t>
        </is>
      </c>
      <c r="G9" t="inlineStr">
        <is>
          <t>23.06.2020</t>
        </is>
      </c>
      <c r="H9" t="inlineStr">
        <is>
          <t>Annual General Meeting</t>
        </is>
      </c>
    </row>
    <row r="10">
      <c r="A10" s="5" t="inlineStr">
        <is>
          <t>Branche / Industry</t>
        </is>
      </c>
      <c r="B10" t="inlineStr">
        <is>
          <t>Other Trading</t>
        </is>
      </c>
      <c r="C10" s="5" t="inlineStr">
        <is>
          <t>Kontaktperson / Contact Person</t>
        </is>
      </c>
      <c r="D10" s="5" t="inlineStr"/>
      <c r="E10" t="inlineStr">
        <is>
          <t>Claire Roblet</t>
        </is>
      </c>
    </row>
    <row r="11">
      <c r="A11" s="5" t="inlineStr">
        <is>
          <t>Sektor / Sector</t>
        </is>
      </c>
      <c r="B11" t="inlineStr">
        <is>
          <t>Trade</t>
        </is>
      </c>
    </row>
    <row r="12">
      <c r="A12" s="5" t="inlineStr">
        <is>
          <t>Typ / Genre</t>
        </is>
      </c>
      <c r="B12" t="inlineStr">
        <is>
          <t>Inhaberaktie</t>
        </is>
      </c>
    </row>
    <row r="13">
      <c r="A13" s="5" t="inlineStr">
        <is>
          <t>Adresse / Address</t>
        </is>
      </c>
      <c r="B13" t="inlineStr">
        <is>
          <t>Kering S.A.10 avenue Hoche  F-75381 Paris Cedex 08</t>
        </is>
      </c>
    </row>
    <row r="14">
      <c r="A14" s="5" t="inlineStr">
        <is>
          <t>Management</t>
        </is>
      </c>
      <c r="B14" t="inlineStr">
        <is>
          <t>François-Henri Pinault, Jean-François Palus, Francesca Bellettini, Marco Bizzarri, Grégory Boutté, Cédric Charbit, Marie-Claire Daveu, Jean-Marc Duplaix, Valérie Duport, Béatrice Lazat, Bartolomeo Rongone, Roberto Vedovotto</t>
        </is>
      </c>
    </row>
    <row r="15">
      <c r="A15" s="5" t="inlineStr">
        <is>
          <t>Aufsichtsrat / Board</t>
        </is>
      </c>
      <c r="B15" t="inlineStr">
        <is>
          <t>François-Henri Pinault, Jean-Francois Palus, Yseulys Costes, Jean-Pierre Denis, Ginevra Elkann, Sophie L’Hélias, Claire Lacaze, Baudouin Prot, Daniela Riccardi, Sapna Sood, Héloïse Temple-Boyer</t>
        </is>
      </c>
    </row>
    <row r="16">
      <c r="A16" s="5" t="inlineStr">
        <is>
          <t>Beschreibung</t>
        </is>
      </c>
      <c r="B16" t="inlineStr">
        <is>
          <t>Kering S.A. ist ein international tätiges Großhandelsunternehmen für Luxus-, Sport- und Lifestyleprodukte, die über Filialen oder den Versandhandel in über 120 Ländern vertrieben werden. Der Schwerpunkt der Tätigkeit liegt jedoch im europäischen Raum. Zu den bekanntesten Luxusmarken des Unternehmens zählen unter anderem Gucci, Bottega Veneta, Balenciaga, Saint Laurent, Alexander McQueen und Brioni. Im Bereich Sport- und Lifestyle vertreibt Kering S.A. die Marken Puma, Volcom, Cobra und Electric. Die Produktpalette des Konzerns reicht von Textilien und Schuhen über Uhren, Brillen und Schmuck bis hin zu Koffern und Sportequipment. Copyright 2014 FINANCE BASE AG</t>
        </is>
      </c>
    </row>
    <row r="17">
      <c r="A17" s="5" t="inlineStr">
        <is>
          <t>Profile</t>
        </is>
      </c>
      <c r="B17" t="inlineStr">
        <is>
          <t>Kering S.A. is an international wholesale company for luxury, sports and lifestyle products that are sold through stores or by mail order in over 120 countries. However, the focus of the activity is in Europe. Among the best known luxury brands of the company include, among others Gucci, Bottega Veneta, Balenciaga, Saint Laurent, Alexander McQueen and Brioni. In the area of ​​sports and lifestyle markets Kering S.A. the brands Puma, Volcom, Cobra and Electric. The company's product line ranges from textiles and shoes to watches, eyewear and jewelry to luggage and sports equipment.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15884</v>
      </c>
      <c r="D20" t="n">
        <v>13665</v>
      </c>
      <c r="E20" t="n">
        <v>15478</v>
      </c>
      <c r="F20" t="n">
        <v>12385</v>
      </c>
      <c r="G20" t="n">
        <v>11584</v>
      </c>
      <c r="H20" t="n">
        <v>10038</v>
      </c>
      <c r="I20" t="n">
        <v>9748</v>
      </c>
      <c r="J20" t="n">
        <v>9736</v>
      </c>
      <c r="K20" t="n">
        <v>12227</v>
      </c>
      <c r="L20" t="n">
        <v>14605</v>
      </c>
      <c r="M20" t="n">
        <v>16525</v>
      </c>
      <c r="N20" t="n">
        <v>20201</v>
      </c>
      <c r="O20" t="n">
        <v>19761</v>
      </c>
      <c r="P20" t="n">
        <v>17931</v>
      </c>
      <c r="Q20" t="n">
        <v>17766</v>
      </c>
      <c r="R20" t="n">
        <v>24213</v>
      </c>
      <c r="S20" t="n">
        <v>24361</v>
      </c>
      <c r="T20" t="n">
        <v>27375</v>
      </c>
      <c r="U20" t="n">
        <v>27799</v>
      </c>
      <c r="V20" t="n">
        <v>24761</v>
      </c>
      <c r="W20" t="n">
        <v>19529</v>
      </c>
    </row>
    <row r="21">
      <c r="A21" s="5" t="inlineStr">
        <is>
          <t>Bruttoergebnis vom Umsatz</t>
        </is>
      </c>
      <c r="B21" s="5" t="inlineStr">
        <is>
          <t>Gross Profit</t>
        </is>
      </c>
      <c r="C21" t="n">
        <v>11775</v>
      </c>
      <c r="D21" t="n">
        <v>10198</v>
      </c>
      <c r="E21" t="n">
        <v>10133</v>
      </c>
      <c r="F21" t="n">
        <v>7790</v>
      </c>
      <c r="G21" t="n">
        <v>7074</v>
      </c>
      <c r="H21" t="n">
        <v>6296</v>
      </c>
      <c r="I21" t="n">
        <v>6091</v>
      </c>
      <c r="J21" t="n">
        <v>5960</v>
      </c>
      <c r="K21" t="n">
        <v>6224</v>
      </c>
      <c r="L21" t="n">
        <v>7429</v>
      </c>
      <c r="M21" t="n">
        <v>7775</v>
      </c>
      <c r="N21" t="n">
        <v>8815</v>
      </c>
      <c r="O21" t="n">
        <v>8790</v>
      </c>
      <c r="P21" t="n">
        <v>7856</v>
      </c>
      <c r="Q21" t="n">
        <v>7734</v>
      </c>
      <c r="R21" t="n">
        <v>9431</v>
      </c>
      <c r="S21" t="n">
        <v>9182</v>
      </c>
      <c r="T21" t="n">
        <v>10590</v>
      </c>
      <c r="U21" t="n">
        <v>10628</v>
      </c>
      <c r="V21" t="n">
        <v>9587</v>
      </c>
      <c r="W21" t="n">
        <v>7406</v>
      </c>
    </row>
    <row r="22">
      <c r="A22" s="5" t="inlineStr">
        <is>
          <t>Operatives Ergebnis (EBIT)</t>
        </is>
      </c>
      <c r="B22" s="5" t="inlineStr">
        <is>
          <t>EBIT Earning Before Interest &amp; Tax</t>
        </is>
      </c>
      <c r="C22" t="n">
        <v>4610</v>
      </c>
      <c r="D22" t="n">
        <v>3721</v>
      </c>
      <c r="E22" t="n">
        <v>2706</v>
      </c>
      <c r="F22" t="n">
        <v>1380</v>
      </c>
      <c r="G22" t="n">
        <v>1253</v>
      </c>
      <c r="H22" t="n">
        <v>1552</v>
      </c>
      <c r="I22" t="n">
        <v>1308</v>
      </c>
      <c r="J22" t="n">
        <v>1766</v>
      </c>
      <c r="K22" t="n">
        <v>1544</v>
      </c>
      <c r="L22" t="n">
        <v>1337</v>
      </c>
      <c r="M22" t="n">
        <v>836.6</v>
      </c>
      <c r="N22" t="n">
        <v>1360</v>
      </c>
      <c r="O22" t="n">
        <v>1796</v>
      </c>
      <c r="P22" t="n">
        <v>1274</v>
      </c>
      <c r="Q22" t="n">
        <v>1074</v>
      </c>
      <c r="R22" t="n">
        <v>1467</v>
      </c>
      <c r="S22" t="n">
        <v>1297</v>
      </c>
      <c r="T22" t="n">
        <v>1827</v>
      </c>
      <c r="U22" t="n">
        <v>1978</v>
      </c>
      <c r="V22" t="n">
        <v>1887</v>
      </c>
      <c r="W22" t="n">
        <v>1479</v>
      </c>
    </row>
    <row r="23">
      <c r="A23" s="5" t="inlineStr">
        <is>
          <t>Finanzergebnis</t>
        </is>
      </c>
      <c r="B23" s="5" t="inlineStr">
        <is>
          <t>Financial Result</t>
        </is>
      </c>
      <c r="C23" t="n">
        <v>-309.5</v>
      </c>
      <c r="D23" t="n">
        <v>-207.3</v>
      </c>
      <c r="E23" t="n">
        <v>-242.6</v>
      </c>
      <c r="F23" t="n">
        <v>-201.8</v>
      </c>
      <c r="G23" t="n">
        <v>-249.1</v>
      </c>
      <c r="H23" t="n">
        <v>-197.4</v>
      </c>
      <c r="I23" t="n">
        <v>-212.3</v>
      </c>
      <c r="J23" t="n">
        <v>-147.7</v>
      </c>
      <c r="K23" t="n">
        <v>-215.4</v>
      </c>
      <c r="L23" t="n">
        <v>-254.2</v>
      </c>
      <c r="M23" t="n">
        <v>-381.4</v>
      </c>
      <c r="N23" t="n">
        <v>-372.7</v>
      </c>
      <c r="O23" t="n">
        <v>-321.8</v>
      </c>
      <c r="P23" t="n">
        <v>-290</v>
      </c>
      <c r="Q23" t="n">
        <v>-311.6</v>
      </c>
      <c r="R23" t="n">
        <v>69.40000000000001</v>
      </c>
      <c r="S23" t="n">
        <v>-344.6</v>
      </c>
      <c r="T23" t="n">
        <v>863.4</v>
      </c>
      <c r="U23" t="n">
        <v>-450.8</v>
      </c>
      <c r="V23" t="n">
        <v>-289.4</v>
      </c>
      <c r="W23" t="n">
        <v>-189.6</v>
      </c>
    </row>
    <row r="24">
      <c r="A24" s="5" t="inlineStr">
        <is>
          <t>Ergebnis vor Steuer (EBT)</t>
        </is>
      </c>
      <c r="B24" s="5" t="inlineStr">
        <is>
          <t>EBT Earning Before Tax</t>
        </is>
      </c>
      <c r="C24" t="n">
        <v>4300</v>
      </c>
      <c r="D24" t="n">
        <v>3514</v>
      </c>
      <c r="E24" t="n">
        <v>2464</v>
      </c>
      <c r="F24" t="n">
        <v>1178</v>
      </c>
      <c r="G24" t="n">
        <v>1004</v>
      </c>
      <c r="H24" t="n">
        <v>1355</v>
      </c>
      <c r="I24" t="n">
        <v>1095</v>
      </c>
      <c r="J24" t="n">
        <v>1619</v>
      </c>
      <c r="K24" t="n">
        <v>1329</v>
      </c>
      <c r="L24" t="n">
        <v>1083</v>
      </c>
      <c r="M24" t="n">
        <v>455.2</v>
      </c>
      <c r="N24" t="n">
        <v>987.5</v>
      </c>
      <c r="O24" t="n">
        <v>1474</v>
      </c>
      <c r="P24" t="n">
        <v>984.4</v>
      </c>
      <c r="Q24" t="n">
        <v>762.5</v>
      </c>
      <c r="R24" t="n">
        <v>1536</v>
      </c>
      <c r="S24" t="n">
        <v>952.2</v>
      </c>
      <c r="T24" t="n">
        <v>2690</v>
      </c>
      <c r="U24" t="n">
        <v>1528</v>
      </c>
      <c r="V24" t="n">
        <v>1598</v>
      </c>
      <c r="W24" t="n">
        <v>1290</v>
      </c>
    </row>
    <row r="25">
      <c r="A25" s="5" t="inlineStr">
        <is>
          <t>Steuern auf Einkommen und Ertrag</t>
        </is>
      </c>
      <c r="B25" s="5" t="inlineStr">
        <is>
          <t>Taxes on income and earnings</t>
        </is>
      </c>
      <c r="C25" t="n">
        <v>2134</v>
      </c>
      <c r="D25" t="n">
        <v>867.7</v>
      </c>
      <c r="E25" t="n">
        <v>591</v>
      </c>
      <c r="F25" t="n">
        <v>296.1</v>
      </c>
      <c r="G25" t="n">
        <v>321.7</v>
      </c>
      <c r="H25" t="n">
        <v>325.6</v>
      </c>
      <c r="I25" t="n">
        <v>235.4</v>
      </c>
      <c r="J25" t="n">
        <v>297.6</v>
      </c>
      <c r="K25" t="n">
        <v>317.4</v>
      </c>
      <c r="L25" t="n">
        <v>304</v>
      </c>
      <c r="M25" t="n">
        <v>176.7</v>
      </c>
      <c r="N25" t="n">
        <v>334.5</v>
      </c>
      <c r="O25" t="n">
        <v>298.2</v>
      </c>
      <c r="P25" t="n">
        <v>259.9</v>
      </c>
      <c r="Q25" t="n">
        <v>192.2</v>
      </c>
      <c r="R25" t="n">
        <v>414.7</v>
      </c>
      <c r="S25" t="n">
        <v>143</v>
      </c>
      <c r="T25" t="n">
        <v>705.7</v>
      </c>
      <c r="U25" t="n">
        <v>291.7</v>
      </c>
      <c r="V25" t="n">
        <v>359.3</v>
      </c>
      <c r="W25" t="n">
        <v>331.3</v>
      </c>
    </row>
    <row r="26">
      <c r="A26" s="5" t="inlineStr">
        <is>
          <t>Ergebnis nach Steuer</t>
        </is>
      </c>
      <c r="B26" s="5" t="inlineStr">
        <is>
          <t>Earnings after tax</t>
        </is>
      </c>
      <c r="C26" t="n">
        <v>2167</v>
      </c>
      <c r="D26" t="n">
        <v>2646</v>
      </c>
      <c r="E26" t="n">
        <v>1873</v>
      </c>
      <c r="F26" t="n">
        <v>882.3</v>
      </c>
      <c r="G26" t="n">
        <v>682.4</v>
      </c>
      <c r="H26" t="n">
        <v>1029</v>
      </c>
      <c r="I26" t="n">
        <v>859.9</v>
      </c>
      <c r="J26" t="n">
        <v>1321</v>
      </c>
      <c r="K26" t="n">
        <v>1012</v>
      </c>
      <c r="L26" t="n">
        <v>779.2</v>
      </c>
      <c r="M26" t="n">
        <v>278.5</v>
      </c>
      <c r="N26" t="n">
        <v>653</v>
      </c>
      <c r="O26" t="n">
        <v>1176</v>
      </c>
      <c r="P26" t="n">
        <v>724.5</v>
      </c>
      <c r="Q26" t="n">
        <v>570.5</v>
      </c>
      <c r="R26" t="n">
        <v>1121</v>
      </c>
      <c r="S26" t="n">
        <v>809.2</v>
      </c>
      <c r="T26" t="n">
        <v>1985</v>
      </c>
      <c r="U26" t="n">
        <v>1236</v>
      </c>
      <c r="V26" t="n">
        <v>1239</v>
      </c>
      <c r="W26" t="n">
        <v>958.3</v>
      </c>
    </row>
    <row r="27">
      <c r="A27" s="5" t="inlineStr">
        <is>
          <t>Minderheitenanteil</t>
        </is>
      </c>
      <c r="B27" s="5" t="inlineStr">
        <is>
          <t>Minority Share</t>
        </is>
      </c>
      <c r="C27" t="n">
        <v>-25.2</v>
      </c>
      <c r="D27" t="n">
        <v>-38.6</v>
      </c>
      <c r="E27" t="n">
        <v>-79.5</v>
      </c>
      <c r="F27" t="n">
        <v>-55</v>
      </c>
      <c r="G27" t="n">
        <v>-25.2</v>
      </c>
      <c r="H27" t="n">
        <v>-20.4</v>
      </c>
      <c r="I27" t="n">
        <v>7.9</v>
      </c>
      <c r="J27" t="n">
        <v>-34.2</v>
      </c>
      <c r="K27" t="n">
        <v>-59.2</v>
      </c>
      <c r="L27" t="n">
        <v>-50.8</v>
      </c>
      <c r="M27" t="n">
        <v>-59.1</v>
      </c>
      <c r="N27" t="n">
        <v>-117</v>
      </c>
      <c r="O27" t="n">
        <v>-119.1</v>
      </c>
      <c r="P27" t="n">
        <v>-47</v>
      </c>
      <c r="Q27" t="n">
        <v>-38.3</v>
      </c>
      <c r="R27" t="n">
        <v>-88.59999999999999</v>
      </c>
      <c r="S27" t="n">
        <v>-100.2</v>
      </c>
      <c r="T27" t="n">
        <v>-155.3</v>
      </c>
      <c r="U27" t="n">
        <v>-340.7</v>
      </c>
      <c r="V27" t="n">
        <v>-359.2</v>
      </c>
      <c r="W27" t="n">
        <v>-237.7</v>
      </c>
    </row>
    <row r="28">
      <c r="A28" s="5" t="inlineStr">
        <is>
          <t>Jahresüberschuss/-fehlbetrag</t>
        </is>
      </c>
      <c r="B28" s="5" t="inlineStr">
        <is>
          <t>Net Profit</t>
        </is>
      </c>
      <c r="C28" t="n">
        <v>2309</v>
      </c>
      <c r="D28" t="n">
        <v>3715</v>
      </c>
      <c r="E28" t="n">
        <v>1786</v>
      </c>
      <c r="F28" t="n">
        <v>813.5</v>
      </c>
      <c r="G28" t="n">
        <v>696</v>
      </c>
      <c r="H28" t="n">
        <v>528.9</v>
      </c>
      <c r="I28" t="n">
        <v>49.6</v>
      </c>
      <c r="J28" t="n">
        <v>1048</v>
      </c>
      <c r="K28" t="n">
        <v>986.3</v>
      </c>
      <c r="L28" t="n">
        <v>964.5</v>
      </c>
      <c r="M28" t="n">
        <v>984.6</v>
      </c>
      <c r="N28" t="n">
        <v>924.2</v>
      </c>
      <c r="O28" t="n">
        <v>922.3</v>
      </c>
      <c r="P28" t="n">
        <v>685.3</v>
      </c>
      <c r="Q28" t="n">
        <v>535.4</v>
      </c>
      <c r="R28" t="n">
        <v>940.6</v>
      </c>
      <c r="S28" t="n">
        <v>644.6</v>
      </c>
      <c r="T28" t="n">
        <v>1589</v>
      </c>
      <c r="U28" t="n">
        <v>752.7</v>
      </c>
      <c r="V28" t="n">
        <v>767</v>
      </c>
      <c r="W28" t="n">
        <v>628.5</v>
      </c>
    </row>
    <row r="29">
      <c r="A29" s="5" t="inlineStr">
        <is>
          <t>Summe Umlaufvermögen</t>
        </is>
      </c>
      <c r="B29" s="5" t="inlineStr">
        <is>
          <t>Current Assets</t>
        </is>
      </c>
      <c r="C29" t="n">
        <v>7540</v>
      </c>
      <c r="D29" t="n">
        <v>6532</v>
      </c>
      <c r="E29" t="n">
        <v>7317</v>
      </c>
      <c r="F29" t="n">
        <v>5640</v>
      </c>
      <c r="G29" t="n">
        <v>5365</v>
      </c>
      <c r="H29" t="n">
        <v>5273</v>
      </c>
      <c r="I29" t="n">
        <v>4925</v>
      </c>
      <c r="J29" t="n">
        <v>5460</v>
      </c>
      <c r="K29" t="n">
        <v>5277</v>
      </c>
      <c r="L29" t="n">
        <v>6940</v>
      </c>
      <c r="M29" t="n">
        <v>5267</v>
      </c>
      <c r="N29" t="n">
        <v>7318</v>
      </c>
      <c r="O29" t="n">
        <v>7948</v>
      </c>
      <c r="P29" t="n">
        <v>7081</v>
      </c>
      <c r="Q29" t="n">
        <v>7432</v>
      </c>
      <c r="R29" t="n">
        <v>10232</v>
      </c>
      <c r="S29" t="n">
        <v>11075</v>
      </c>
      <c r="T29" t="n">
        <v>15835</v>
      </c>
      <c r="U29" t="n">
        <v>19839</v>
      </c>
      <c r="V29" t="n">
        <v>19146</v>
      </c>
      <c r="W29" t="n">
        <v>17178</v>
      </c>
    </row>
    <row r="30">
      <c r="A30" s="5" t="inlineStr">
        <is>
          <t>Summe Anlagevermögen</t>
        </is>
      </c>
      <c r="B30" s="5" t="inlineStr">
        <is>
          <t>Fixed Assets</t>
        </is>
      </c>
      <c r="C30" t="n">
        <v>19609</v>
      </c>
      <c r="D30" t="n">
        <v>14836</v>
      </c>
      <c r="E30" t="n">
        <v>18261</v>
      </c>
      <c r="F30" t="n">
        <v>18499</v>
      </c>
      <c r="G30" t="n">
        <v>18486</v>
      </c>
      <c r="H30" t="n">
        <v>17981</v>
      </c>
      <c r="I30" t="n">
        <v>17886</v>
      </c>
      <c r="J30" t="n">
        <v>19796</v>
      </c>
      <c r="K30" t="n">
        <v>19677</v>
      </c>
      <c r="L30" t="n">
        <v>17754</v>
      </c>
      <c r="M30" t="n">
        <v>19197</v>
      </c>
      <c r="N30" t="n">
        <v>19710</v>
      </c>
      <c r="O30" t="n">
        <v>20265</v>
      </c>
      <c r="P30" t="n">
        <v>15308</v>
      </c>
      <c r="Q30" t="n">
        <v>15572</v>
      </c>
      <c r="R30" t="n">
        <v>12719</v>
      </c>
      <c r="S30" t="n">
        <v>13565</v>
      </c>
      <c r="T30" t="n">
        <v>14189</v>
      </c>
      <c r="U30" t="n">
        <v>15141</v>
      </c>
      <c r="V30" t="n">
        <v>12563</v>
      </c>
      <c r="W30" t="n">
        <v>9150</v>
      </c>
    </row>
    <row r="31">
      <c r="A31" s="5" t="inlineStr">
        <is>
          <t>Summe Aktiva</t>
        </is>
      </c>
      <c r="B31" s="5" t="inlineStr">
        <is>
          <t>Total Assets</t>
        </is>
      </c>
      <c r="C31" t="n">
        <v>27148</v>
      </c>
      <c r="D31" t="n">
        <v>21368</v>
      </c>
      <c r="E31" t="n">
        <v>25577</v>
      </c>
      <c r="F31" t="n">
        <v>24139</v>
      </c>
      <c r="G31" t="n">
        <v>23851</v>
      </c>
      <c r="H31" t="n">
        <v>23254</v>
      </c>
      <c r="I31" t="n">
        <v>22811</v>
      </c>
      <c r="J31" t="n">
        <v>25257</v>
      </c>
      <c r="K31" t="n">
        <v>24954</v>
      </c>
      <c r="L31" t="n">
        <v>24695</v>
      </c>
      <c r="M31" t="n">
        <v>24464</v>
      </c>
      <c r="N31" t="n">
        <v>27028</v>
      </c>
      <c r="O31" t="n">
        <v>28212</v>
      </c>
      <c r="P31" t="n">
        <v>22389</v>
      </c>
      <c r="Q31" t="n">
        <v>23004</v>
      </c>
      <c r="R31" t="n">
        <v>22951</v>
      </c>
      <c r="S31" t="n">
        <v>24639</v>
      </c>
      <c r="T31" t="n">
        <v>30024</v>
      </c>
      <c r="U31" t="n">
        <v>34979</v>
      </c>
      <c r="V31" t="n">
        <v>31710</v>
      </c>
      <c r="W31" t="n">
        <v>26327</v>
      </c>
    </row>
    <row r="32">
      <c r="A32" s="5" t="inlineStr">
        <is>
          <t>Summe kurzfristiges Fremdkapital</t>
        </is>
      </c>
      <c r="B32" s="5" t="inlineStr">
        <is>
          <t>Short-Term Debt</t>
        </is>
      </c>
      <c r="C32" t="n">
        <v>8147</v>
      </c>
      <c r="D32" t="n">
        <v>6222</v>
      </c>
      <c r="E32" t="n">
        <v>5763</v>
      </c>
      <c r="F32" t="n">
        <v>4899</v>
      </c>
      <c r="G32" t="n">
        <v>5099</v>
      </c>
      <c r="H32" t="n">
        <v>5780</v>
      </c>
      <c r="I32" t="n">
        <v>4559</v>
      </c>
      <c r="J32" t="n">
        <v>4381</v>
      </c>
      <c r="K32" t="n">
        <v>5472</v>
      </c>
      <c r="L32" t="n">
        <v>6495</v>
      </c>
      <c r="M32" t="n">
        <v>5846</v>
      </c>
      <c r="N32" t="n">
        <v>9051</v>
      </c>
      <c r="O32" t="n">
        <v>9377</v>
      </c>
      <c r="P32" t="n">
        <v>7795</v>
      </c>
      <c r="Q32" t="n">
        <v>8095</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8562</v>
      </c>
      <c r="D33" t="n">
        <v>4895</v>
      </c>
      <c r="E33" t="n">
        <v>7188</v>
      </c>
      <c r="F33" t="n">
        <v>7277</v>
      </c>
      <c r="G33" t="n">
        <v>7128</v>
      </c>
      <c r="H33" t="n">
        <v>6148</v>
      </c>
      <c r="I33" t="n">
        <v>6149</v>
      </c>
      <c r="J33" t="n">
        <v>5952</v>
      </c>
      <c r="K33" t="n">
        <v>6133</v>
      </c>
      <c r="L33" t="n">
        <v>6549</v>
      </c>
      <c r="M33" t="n">
        <v>7514</v>
      </c>
      <c r="N33" t="n">
        <v>7215</v>
      </c>
      <c r="O33" t="n">
        <v>7945</v>
      </c>
      <c r="P33" t="n">
        <v>5470</v>
      </c>
      <c r="Q33" t="n">
        <v>6775</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16710</v>
      </c>
      <c r="D34" t="n">
        <v>11306</v>
      </c>
      <c r="E34" t="n">
        <v>12951</v>
      </c>
      <c r="F34" t="n">
        <v>12175</v>
      </c>
      <c r="G34" t="n">
        <v>12228</v>
      </c>
      <c r="H34" t="n">
        <v>11992</v>
      </c>
      <c r="I34" t="n">
        <v>11615</v>
      </c>
      <c r="J34" t="n">
        <v>13138</v>
      </c>
      <c r="K34" t="n">
        <v>13204</v>
      </c>
      <c r="L34" t="n">
        <v>13043</v>
      </c>
      <c r="M34" t="n">
        <v>13410</v>
      </c>
      <c r="N34" t="n">
        <v>16337</v>
      </c>
      <c r="O34" t="n">
        <v>17551</v>
      </c>
      <c r="P34" t="n">
        <v>13265</v>
      </c>
      <c r="Q34" t="n">
        <v>14870</v>
      </c>
      <c r="R34" t="n">
        <v>15086</v>
      </c>
      <c r="S34" t="n">
        <v>16009</v>
      </c>
      <c r="T34" t="n">
        <v>20836</v>
      </c>
      <c r="U34" t="n">
        <v>26419</v>
      </c>
      <c r="V34" t="n">
        <v>24330</v>
      </c>
      <c r="W34" t="n">
        <v>20029</v>
      </c>
    </row>
    <row r="35">
      <c r="A35" s="5" t="inlineStr">
        <is>
          <t>Minderheitenanteil</t>
        </is>
      </c>
      <c r="B35" s="5" t="inlineStr">
        <is>
          <t>Minority Share</t>
        </is>
      </c>
      <c r="C35" t="n">
        <v>160.5</v>
      </c>
      <c r="D35" t="n">
        <v>155.7</v>
      </c>
      <c r="E35" t="n">
        <v>678.2</v>
      </c>
      <c r="F35" t="n">
        <v>694.2</v>
      </c>
      <c r="G35" t="n">
        <v>674.8</v>
      </c>
      <c r="H35" t="n">
        <v>628.2</v>
      </c>
      <c r="I35" t="n">
        <v>609.3</v>
      </c>
      <c r="J35" t="n">
        <v>704.9</v>
      </c>
      <c r="K35" t="n">
        <v>824.5</v>
      </c>
      <c r="L35" t="n">
        <v>1052</v>
      </c>
      <c r="M35" t="n">
        <v>1099</v>
      </c>
      <c r="N35" t="n">
        <v>1257</v>
      </c>
      <c r="O35" t="n">
        <v>1443</v>
      </c>
      <c r="P35" t="n">
        <v>153.4</v>
      </c>
      <c r="Q35" t="n">
        <v>148.8</v>
      </c>
      <c r="R35" t="n">
        <v>171.4</v>
      </c>
      <c r="S35" t="n">
        <v>1732</v>
      </c>
      <c r="T35" t="n">
        <v>2719</v>
      </c>
      <c r="U35" t="n">
        <v>2868</v>
      </c>
      <c r="V35" t="n">
        <v>3022</v>
      </c>
      <c r="W35" t="n">
        <v>2708</v>
      </c>
    </row>
    <row r="36">
      <c r="A36" s="5" t="inlineStr">
        <is>
          <t>Summe Eigenkapital</t>
        </is>
      </c>
      <c r="B36" s="5" t="inlineStr">
        <is>
          <t>Equity</t>
        </is>
      </c>
      <c r="C36" t="n">
        <v>10278</v>
      </c>
      <c r="D36" t="n">
        <v>9906</v>
      </c>
      <c r="E36" t="n">
        <v>11948</v>
      </c>
      <c r="F36" t="n">
        <v>11270</v>
      </c>
      <c r="G36" t="n">
        <v>10948</v>
      </c>
      <c r="H36" t="n">
        <v>10634</v>
      </c>
      <c r="I36" t="n">
        <v>10587</v>
      </c>
      <c r="J36" t="n">
        <v>11414</v>
      </c>
      <c r="K36" t="n">
        <v>10925</v>
      </c>
      <c r="L36" t="n">
        <v>10599</v>
      </c>
      <c r="M36" t="n">
        <v>9955</v>
      </c>
      <c r="N36" t="n">
        <v>9434</v>
      </c>
      <c r="O36" t="n">
        <v>9218</v>
      </c>
      <c r="P36" t="n">
        <v>8971</v>
      </c>
      <c r="Q36" t="n">
        <v>7985</v>
      </c>
      <c r="R36" t="n">
        <v>7693</v>
      </c>
      <c r="S36" t="n">
        <v>6899</v>
      </c>
      <c r="T36" t="n">
        <v>6469</v>
      </c>
      <c r="U36" t="n">
        <v>5692</v>
      </c>
      <c r="V36" t="n">
        <v>4358</v>
      </c>
      <c r="W36" t="n">
        <v>3590</v>
      </c>
    </row>
    <row r="37">
      <c r="A37" s="5" t="inlineStr">
        <is>
          <t>Summe Passiva</t>
        </is>
      </c>
      <c r="B37" s="5" t="inlineStr">
        <is>
          <t>Liabilities &amp; Shareholder Equity</t>
        </is>
      </c>
      <c r="C37" t="n">
        <v>27148</v>
      </c>
      <c r="D37" t="n">
        <v>21368</v>
      </c>
      <c r="E37" t="n">
        <v>25577</v>
      </c>
      <c r="F37" t="n">
        <v>24139</v>
      </c>
      <c r="G37" t="n">
        <v>23851</v>
      </c>
      <c r="H37" t="n">
        <v>23254</v>
      </c>
      <c r="I37" t="n">
        <v>22811</v>
      </c>
      <c r="J37" t="n">
        <v>25257</v>
      </c>
      <c r="K37" t="n">
        <v>24954</v>
      </c>
      <c r="L37" t="n">
        <v>24695</v>
      </c>
      <c r="M37" t="n">
        <v>24464</v>
      </c>
      <c r="N37" t="n">
        <v>27028</v>
      </c>
      <c r="O37" t="n">
        <v>28212</v>
      </c>
      <c r="P37" t="n">
        <v>22389</v>
      </c>
      <c r="Q37" t="n">
        <v>23004</v>
      </c>
      <c r="R37" t="n">
        <v>22951</v>
      </c>
      <c r="S37" t="n">
        <v>24639</v>
      </c>
      <c r="T37" t="n">
        <v>30024</v>
      </c>
      <c r="U37" t="n">
        <v>34979</v>
      </c>
      <c r="V37" t="n">
        <v>31710</v>
      </c>
      <c r="W37" t="n">
        <v>26327</v>
      </c>
    </row>
    <row r="38">
      <c r="A38" s="5" t="inlineStr">
        <is>
          <t>Mio.Aktien im Umlauf</t>
        </is>
      </c>
      <c r="B38" s="5" t="inlineStr">
        <is>
          <t>Million shares outstanding</t>
        </is>
      </c>
      <c r="C38" t="n">
        <v>126.28</v>
      </c>
      <c r="D38" t="n">
        <v>126.28</v>
      </c>
      <c r="E38" t="n">
        <v>126.28</v>
      </c>
      <c r="F38" t="n">
        <v>126.28</v>
      </c>
      <c r="G38" t="n">
        <v>126.28</v>
      </c>
      <c r="H38" t="n">
        <v>126.27</v>
      </c>
      <c r="I38" t="n">
        <v>126.23</v>
      </c>
      <c r="J38" t="n">
        <v>126.12</v>
      </c>
      <c r="K38" t="n">
        <v>127</v>
      </c>
      <c r="L38" t="n">
        <v>126.8</v>
      </c>
      <c r="M38" t="n">
        <v>126.5</v>
      </c>
      <c r="N38" t="n">
        <v>126.5</v>
      </c>
      <c r="O38" t="n">
        <v>128.1</v>
      </c>
      <c r="P38" t="n">
        <v>128.4</v>
      </c>
      <c r="Q38" t="n">
        <v>120.5</v>
      </c>
      <c r="R38" t="n">
        <v>122.4</v>
      </c>
      <c r="S38" t="n">
        <v>122.4</v>
      </c>
      <c r="T38" t="n">
        <v>122.4</v>
      </c>
      <c r="U38" t="n">
        <v>122.4</v>
      </c>
      <c r="V38" t="n">
        <v>118.8</v>
      </c>
      <c r="W38" t="inlineStr">
        <is>
          <t>-</t>
        </is>
      </c>
    </row>
    <row r="39">
      <c r="A39" s="5" t="inlineStr">
        <is>
          <t>Ergebnis je Aktie (brutto)</t>
        </is>
      </c>
      <c r="B39" s="5" t="inlineStr">
        <is>
          <t>Earnings per share</t>
        </is>
      </c>
      <c r="C39" t="n">
        <v>34.05</v>
      </c>
      <c r="D39" t="n">
        <v>27.83</v>
      </c>
      <c r="E39" t="n">
        <v>19.51</v>
      </c>
      <c r="F39" t="n">
        <v>9.33</v>
      </c>
      <c r="G39" t="n">
        <v>7.95</v>
      </c>
      <c r="H39" t="n">
        <v>10.73</v>
      </c>
      <c r="I39" t="n">
        <v>8.68</v>
      </c>
      <c r="J39" t="n">
        <v>12.83</v>
      </c>
      <c r="K39" t="n">
        <v>10.46</v>
      </c>
      <c r="L39" t="n">
        <v>8.539999999999999</v>
      </c>
      <c r="M39" t="n">
        <v>3.6</v>
      </c>
      <c r="N39" t="n">
        <v>7.81</v>
      </c>
      <c r="O39" t="n">
        <v>11.51</v>
      </c>
      <c r="P39" t="n">
        <v>7.67</v>
      </c>
      <c r="Q39" t="n">
        <v>6.33</v>
      </c>
      <c r="R39" t="n">
        <v>12.55</v>
      </c>
      <c r="S39" t="n">
        <v>7.78</v>
      </c>
      <c r="T39" t="n">
        <v>21.98</v>
      </c>
      <c r="U39" t="n">
        <v>12.48</v>
      </c>
      <c r="V39" t="n">
        <v>13.45</v>
      </c>
      <c r="W39" t="inlineStr">
        <is>
          <t>-</t>
        </is>
      </c>
    </row>
    <row r="40">
      <c r="A40" s="5" t="inlineStr">
        <is>
          <t>Ergebnis je Aktie (unverwässert)</t>
        </is>
      </c>
      <c r="B40" s="5" t="inlineStr">
        <is>
          <t>Basic Earnings per share</t>
        </is>
      </c>
      <c r="C40" t="n">
        <v>18.4</v>
      </c>
      <c r="D40" t="n">
        <v>29.49</v>
      </c>
      <c r="E40" t="n">
        <v>14.17</v>
      </c>
      <c r="F40" t="n">
        <v>6.46</v>
      </c>
      <c r="G40" t="n">
        <v>5.52</v>
      </c>
      <c r="H40" t="n">
        <v>4.2</v>
      </c>
      <c r="I40" t="n">
        <v>0.39</v>
      </c>
      <c r="J40" t="n">
        <v>8.32</v>
      </c>
      <c r="K40" t="n">
        <v>7.82</v>
      </c>
      <c r="L40" t="n">
        <v>7.62</v>
      </c>
      <c r="M40" t="n">
        <v>7.79</v>
      </c>
      <c r="N40" t="n">
        <v>7.33</v>
      </c>
      <c r="O40" t="n">
        <v>7.19</v>
      </c>
      <c r="P40" t="n">
        <v>5.64</v>
      </c>
      <c r="Q40" t="n">
        <v>4.5</v>
      </c>
      <c r="R40" t="n">
        <v>7.74</v>
      </c>
      <c r="S40" t="n">
        <v>5.35</v>
      </c>
      <c r="T40" t="n">
        <v>13.04</v>
      </c>
      <c r="U40" t="n">
        <v>6.32</v>
      </c>
      <c r="V40" t="n">
        <v>6.46</v>
      </c>
      <c r="W40" t="n">
        <v>5.32</v>
      </c>
    </row>
    <row r="41">
      <c r="A41" s="5" t="inlineStr">
        <is>
          <t>Ergebnis je Aktie (verwässert)</t>
        </is>
      </c>
      <c r="B41" s="5" t="inlineStr">
        <is>
          <t>Diluted Earnings per share</t>
        </is>
      </c>
      <c r="C41" t="n">
        <v>18.4</v>
      </c>
      <c r="D41" t="n">
        <v>29.49</v>
      </c>
      <c r="E41" t="n">
        <v>14.17</v>
      </c>
      <c r="F41" t="n">
        <v>6.46</v>
      </c>
      <c r="G41" t="n">
        <v>5.52</v>
      </c>
      <c r="H41" t="n">
        <v>4.2</v>
      </c>
      <c r="I41" t="n">
        <v>0.39</v>
      </c>
      <c r="J41" t="n">
        <v>8.31</v>
      </c>
      <c r="K41" t="n">
        <v>7.81</v>
      </c>
      <c r="L41" t="n">
        <v>7.61</v>
      </c>
      <c r="M41" t="n">
        <v>7.79</v>
      </c>
      <c r="N41" t="n">
        <v>7.33</v>
      </c>
      <c r="O41" t="n">
        <v>7.17</v>
      </c>
      <c r="P41" t="n">
        <v>5.63</v>
      </c>
      <c r="Q41" t="n">
        <v>4.39</v>
      </c>
      <c r="R41" t="n">
        <v>7.15</v>
      </c>
      <c r="S41" t="n">
        <v>5.08</v>
      </c>
      <c r="T41" t="n">
        <v>12.58</v>
      </c>
      <c r="U41" t="n">
        <v>6.21</v>
      </c>
      <c r="V41" t="n">
        <v>6.37</v>
      </c>
      <c r="W41" t="n">
        <v>5.3</v>
      </c>
    </row>
    <row r="42">
      <c r="A42" s="5" t="inlineStr">
        <is>
          <t>Dividende je Aktie</t>
        </is>
      </c>
      <c r="B42" s="5" t="inlineStr">
        <is>
          <t>Dividend per share</t>
        </is>
      </c>
      <c r="C42" t="n">
        <v>11.5</v>
      </c>
      <c r="D42" t="n">
        <v>10.5</v>
      </c>
      <c r="E42" t="n">
        <v>6</v>
      </c>
      <c r="F42" t="n">
        <v>4.6</v>
      </c>
      <c r="G42" t="n">
        <v>4</v>
      </c>
      <c r="H42" t="n">
        <v>4</v>
      </c>
      <c r="I42" t="n">
        <v>3.75</v>
      </c>
      <c r="J42" t="n">
        <v>3.75</v>
      </c>
      <c r="K42" t="n">
        <v>3.5</v>
      </c>
      <c r="L42" t="n">
        <v>3.5</v>
      </c>
      <c r="M42" t="n">
        <v>3.3</v>
      </c>
      <c r="N42" t="n">
        <v>3.3</v>
      </c>
      <c r="O42" t="n">
        <v>3.45</v>
      </c>
      <c r="P42" t="n">
        <v>3</v>
      </c>
      <c r="Q42" t="n">
        <v>2.72</v>
      </c>
      <c r="R42" t="n">
        <v>2.52</v>
      </c>
      <c r="S42" t="n">
        <v>2.4</v>
      </c>
      <c r="T42" t="n">
        <v>2.3</v>
      </c>
      <c r="U42" t="n">
        <v>2.3</v>
      </c>
      <c r="V42" t="n">
        <v>2.18</v>
      </c>
      <c r="W42" t="inlineStr">
        <is>
          <t>-</t>
        </is>
      </c>
    </row>
    <row r="43">
      <c r="A43" s="5" t="inlineStr">
        <is>
          <t>Dividendenausschüttung in Mio</t>
        </is>
      </c>
      <c r="B43" s="5" t="inlineStr">
        <is>
          <t>Dividend Payment in M</t>
        </is>
      </c>
      <c r="C43" t="n">
        <v>1452</v>
      </c>
      <c r="D43" t="n">
        <v>1326</v>
      </c>
      <c r="E43" t="n">
        <v>757.6799999999999</v>
      </c>
      <c r="F43" t="n">
        <v>580.9</v>
      </c>
      <c r="G43" t="n">
        <v>505.2</v>
      </c>
      <c r="H43" t="n">
        <v>505</v>
      </c>
      <c r="I43" t="n">
        <v>473.2</v>
      </c>
      <c r="J43" t="n">
        <v>440.7</v>
      </c>
      <c r="K43" t="n">
        <v>441.5</v>
      </c>
      <c r="L43" t="n">
        <v>417.4</v>
      </c>
      <c r="M43" t="n">
        <v>418</v>
      </c>
      <c r="N43" t="n">
        <v>417.6</v>
      </c>
      <c r="O43" t="n">
        <v>441.9</v>
      </c>
      <c r="P43" t="n">
        <v>385.2</v>
      </c>
      <c r="Q43" t="n">
        <v>327.3</v>
      </c>
      <c r="R43" t="n">
        <v>278.9</v>
      </c>
      <c r="S43" t="n">
        <v>266.7</v>
      </c>
      <c r="T43" t="n">
        <v>281.5</v>
      </c>
      <c r="U43" t="n">
        <v>281.5</v>
      </c>
      <c r="V43" t="n">
        <v>258.9</v>
      </c>
      <c r="W43" t="inlineStr">
        <is>
          <t>-</t>
        </is>
      </c>
    </row>
    <row r="44">
      <c r="A44" s="5" t="inlineStr">
        <is>
          <t>Umsatz je Aktie</t>
        </is>
      </c>
      <c r="B44" s="5" t="inlineStr">
        <is>
          <t>Revenue per share</t>
        </is>
      </c>
      <c r="C44" t="n">
        <v>125.78</v>
      </c>
      <c r="D44" t="n">
        <v>108.21</v>
      </c>
      <c r="E44" t="n">
        <v>122.57</v>
      </c>
      <c r="F44" t="n">
        <v>98.08</v>
      </c>
      <c r="G44" t="n">
        <v>91.73</v>
      </c>
      <c r="H44" t="n">
        <v>79.48999999999999</v>
      </c>
      <c r="I44" t="n">
        <v>77.23</v>
      </c>
      <c r="J44" t="n">
        <v>77.2</v>
      </c>
      <c r="K44" t="n">
        <v>96.28</v>
      </c>
      <c r="L44" t="n">
        <v>115.18</v>
      </c>
      <c r="M44" t="n">
        <v>130.63</v>
      </c>
      <c r="N44" t="n">
        <v>159.69</v>
      </c>
      <c r="O44" t="n">
        <v>154.26</v>
      </c>
      <c r="P44" t="n">
        <v>139.65</v>
      </c>
      <c r="Q44" t="n">
        <v>147.43</v>
      </c>
      <c r="R44" t="n">
        <v>197.82</v>
      </c>
      <c r="S44" t="n">
        <v>199.03</v>
      </c>
      <c r="T44" t="n">
        <v>223.66</v>
      </c>
      <c r="U44" t="n">
        <v>227.11</v>
      </c>
      <c r="V44" t="n">
        <v>208.43</v>
      </c>
      <c r="W44" t="inlineStr">
        <is>
          <t>-</t>
        </is>
      </c>
    </row>
    <row r="45">
      <c r="A45" s="5" t="inlineStr">
        <is>
          <t>Buchwert je Aktie</t>
        </is>
      </c>
      <c r="B45" s="5" t="inlineStr">
        <is>
          <t>Book value per share</t>
        </is>
      </c>
      <c r="C45" t="n">
        <v>81.39</v>
      </c>
      <c r="D45" t="n">
        <v>78.44</v>
      </c>
      <c r="E45" t="n">
        <v>94.62</v>
      </c>
      <c r="F45" t="n">
        <v>89.23999999999999</v>
      </c>
      <c r="G45" t="n">
        <v>86.7</v>
      </c>
      <c r="H45" t="n">
        <v>84.22</v>
      </c>
      <c r="I45" t="n">
        <v>83.87</v>
      </c>
      <c r="J45" t="n">
        <v>90.5</v>
      </c>
      <c r="K45" t="n">
        <v>86.02</v>
      </c>
      <c r="L45" t="n">
        <v>83.59</v>
      </c>
      <c r="M45" t="n">
        <v>78.69</v>
      </c>
      <c r="N45" t="n">
        <v>74.58</v>
      </c>
      <c r="O45" t="n">
        <v>71.95999999999999</v>
      </c>
      <c r="P45" t="n">
        <v>69.87</v>
      </c>
      <c r="Q45" t="n">
        <v>66.27</v>
      </c>
      <c r="R45" t="n">
        <v>62.85</v>
      </c>
      <c r="S45" t="n">
        <v>56.37</v>
      </c>
      <c r="T45" t="n">
        <v>52.85</v>
      </c>
      <c r="U45" t="n">
        <v>46.5</v>
      </c>
      <c r="V45" t="n">
        <v>36.68</v>
      </c>
      <c r="W45" t="inlineStr">
        <is>
          <t>-</t>
        </is>
      </c>
    </row>
    <row r="46">
      <c r="A46" s="5" t="inlineStr">
        <is>
          <t>Cashflow je Aktie</t>
        </is>
      </c>
      <c r="B46" s="5" t="inlineStr">
        <is>
          <t>Cashflow per share</t>
        </is>
      </c>
      <c r="C46" t="n">
        <v>19.6</v>
      </c>
      <c r="D46" t="n">
        <v>29.92</v>
      </c>
      <c r="E46" t="n">
        <v>23.92</v>
      </c>
      <c r="F46" t="n">
        <v>14.19</v>
      </c>
      <c r="G46" t="n">
        <v>10.26</v>
      </c>
      <c r="H46" t="n">
        <v>9.99</v>
      </c>
      <c r="I46" t="n">
        <v>12.08</v>
      </c>
      <c r="J46" t="n">
        <v>10.83</v>
      </c>
      <c r="K46" t="n">
        <v>9.76</v>
      </c>
      <c r="L46" t="n">
        <v>10.85</v>
      </c>
      <c r="M46" t="n">
        <v>11.21</v>
      </c>
      <c r="N46" t="n">
        <v>12.11</v>
      </c>
      <c r="O46" t="n">
        <v>15.16</v>
      </c>
      <c r="P46" t="n">
        <v>11</v>
      </c>
      <c r="Q46" t="n">
        <v>10.8</v>
      </c>
      <c r="R46" t="n">
        <v>8.779999999999999</v>
      </c>
      <c r="S46" t="n">
        <v>8.31</v>
      </c>
      <c r="T46" t="n">
        <v>11.3</v>
      </c>
      <c r="U46" t="n">
        <v>13.54</v>
      </c>
      <c r="V46" t="n">
        <v>8.56</v>
      </c>
      <c r="W46" t="inlineStr">
        <is>
          <t>-</t>
        </is>
      </c>
    </row>
    <row r="47">
      <c r="A47" s="5" t="inlineStr">
        <is>
          <t>Bilanzsumme je Aktie</t>
        </is>
      </c>
      <c r="B47" s="5" t="inlineStr">
        <is>
          <t>Total assets per share</t>
        </is>
      </c>
      <c r="C47" t="n">
        <v>214.99</v>
      </c>
      <c r="D47" t="n">
        <v>169.21</v>
      </c>
      <c r="E47" t="n">
        <v>202.55</v>
      </c>
      <c r="F47" t="n">
        <v>191.16</v>
      </c>
      <c r="G47" t="n">
        <v>188.87</v>
      </c>
      <c r="H47" t="n">
        <v>184.17</v>
      </c>
      <c r="I47" t="n">
        <v>180.71</v>
      </c>
      <c r="J47" t="n">
        <v>200.26</v>
      </c>
      <c r="K47" t="n">
        <v>196.49</v>
      </c>
      <c r="L47" t="n">
        <v>194.75</v>
      </c>
      <c r="M47" t="n">
        <v>193.39</v>
      </c>
      <c r="N47" t="n">
        <v>213.66</v>
      </c>
      <c r="O47" t="n">
        <v>220.23</v>
      </c>
      <c r="P47" t="n">
        <v>174.37</v>
      </c>
      <c r="Q47" t="n">
        <v>190.9</v>
      </c>
      <c r="R47" t="n">
        <v>187.51</v>
      </c>
      <c r="S47" t="n">
        <v>201.3</v>
      </c>
      <c r="T47" t="n">
        <v>245.29</v>
      </c>
      <c r="U47" t="n">
        <v>285.78</v>
      </c>
      <c r="V47" t="n">
        <v>266.91</v>
      </c>
      <c r="W47" t="inlineStr">
        <is>
          <t>-</t>
        </is>
      </c>
    </row>
    <row r="48">
      <c r="A48" s="5" t="inlineStr">
        <is>
          <t>Personal am Ende des Jahres</t>
        </is>
      </c>
      <c r="B48" s="5" t="inlineStr">
        <is>
          <t>Staff at the end of year</t>
        </is>
      </c>
      <c r="C48" t="n">
        <v>34902</v>
      </c>
      <c r="D48" t="n">
        <v>30595</v>
      </c>
      <c r="E48" t="n">
        <v>25809</v>
      </c>
      <c r="F48" t="n">
        <v>35877</v>
      </c>
      <c r="G48" t="n">
        <v>34697</v>
      </c>
      <c r="H48" t="n">
        <v>32890</v>
      </c>
      <c r="I48" t="n">
        <v>31415</v>
      </c>
      <c r="J48" t="n">
        <v>29378</v>
      </c>
      <c r="K48" t="n">
        <v>24292</v>
      </c>
      <c r="L48" t="n">
        <v>50245</v>
      </c>
      <c r="M48" t="n">
        <v>74333</v>
      </c>
      <c r="N48" t="n">
        <v>88025</v>
      </c>
      <c r="O48" t="n">
        <v>92454</v>
      </c>
      <c r="P48" t="n">
        <v>78453</v>
      </c>
      <c r="Q48" t="n">
        <v>114360</v>
      </c>
      <c r="R48" t="n">
        <v>95397</v>
      </c>
      <c r="S48" t="n">
        <v>100779</v>
      </c>
      <c r="T48" t="n">
        <v>108423</v>
      </c>
      <c r="U48" t="n">
        <v>107571</v>
      </c>
      <c r="V48" t="n">
        <v>97394</v>
      </c>
      <c r="W48" t="inlineStr">
        <is>
          <t>-</t>
        </is>
      </c>
    </row>
    <row r="49">
      <c r="A49" s="5" t="inlineStr">
        <is>
          <t>Personalaufwand in Mio. EUR</t>
        </is>
      </c>
      <c r="B49" s="5" t="inlineStr">
        <is>
          <t>Personnel expenses in M</t>
        </is>
      </c>
      <c r="C49" t="n">
        <v>2291</v>
      </c>
      <c r="D49" t="n">
        <v>2080</v>
      </c>
      <c r="E49" t="n">
        <v>1798</v>
      </c>
      <c r="F49" t="n">
        <v>1984</v>
      </c>
      <c r="G49" t="n">
        <v>1821</v>
      </c>
      <c r="H49" t="n">
        <v>1545</v>
      </c>
      <c r="I49" t="n">
        <v>1535</v>
      </c>
      <c r="J49" t="n">
        <v>1494</v>
      </c>
      <c r="K49" t="n">
        <v>1837</v>
      </c>
      <c r="L49" t="n">
        <v>2226</v>
      </c>
      <c r="M49" t="n">
        <v>2526</v>
      </c>
      <c r="N49" t="n">
        <v>2803</v>
      </c>
      <c r="O49" t="n">
        <v>2824</v>
      </c>
      <c r="P49" t="n">
        <v>2637</v>
      </c>
      <c r="Q49" t="n">
        <v>2662</v>
      </c>
      <c r="R49" t="n">
        <v>3417</v>
      </c>
      <c r="S49" t="n">
        <v>3504</v>
      </c>
      <c r="T49" t="n">
        <v>3864</v>
      </c>
      <c r="U49" t="n">
        <v>3754</v>
      </c>
      <c r="V49" t="n">
        <v>3351</v>
      </c>
      <c r="W49" t="inlineStr">
        <is>
          <t>-</t>
        </is>
      </c>
    </row>
    <row r="50">
      <c r="A50" s="5" t="inlineStr">
        <is>
          <t>Aufwand je Mitarbeiter in EUR</t>
        </is>
      </c>
      <c r="B50" s="5" t="inlineStr">
        <is>
          <t>Effort per employee</t>
        </is>
      </c>
      <c r="C50" t="n">
        <v>65635</v>
      </c>
      <c r="D50" t="n">
        <v>67998</v>
      </c>
      <c r="E50" t="n">
        <v>69658</v>
      </c>
      <c r="F50" t="n">
        <v>55292</v>
      </c>
      <c r="G50" t="n">
        <v>52471</v>
      </c>
      <c r="H50" t="n">
        <v>46981</v>
      </c>
      <c r="I50" t="n">
        <v>48852</v>
      </c>
      <c r="J50" t="n">
        <v>50841</v>
      </c>
      <c r="K50" t="n">
        <v>75605</v>
      </c>
      <c r="L50" t="n">
        <v>44299</v>
      </c>
      <c r="M50" t="n">
        <v>33977</v>
      </c>
      <c r="N50" t="n">
        <v>31843</v>
      </c>
      <c r="O50" t="n">
        <v>30545</v>
      </c>
      <c r="P50" t="n">
        <v>33606</v>
      </c>
      <c r="Q50" t="n">
        <v>23277</v>
      </c>
      <c r="R50" t="n">
        <v>35820</v>
      </c>
      <c r="S50" t="n">
        <v>34767</v>
      </c>
      <c r="T50" t="n">
        <v>35634</v>
      </c>
      <c r="U50" t="n">
        <v>34899</v>
      </c>
      <c r="V50" t="n">
        <v>34410</v>
      </c>
      <c r="W50" t="inlineStr">
        <is>
          <t>-</t>
        </is>
      </c>
    </row>
    <row r="51">
      <c r="A51" s="5" t="inlineStr">
        <is>
          <t>Umsatz je Mitarbeiter in EUR</t>
        </is>
      </c>
      <c r="B51" s="5" t="inlineStr">
        <is>
          <t>Turnover per employee</t>
        </is>
      </c>
      <c r="C51" t="n">
        <v>455089</v>
      </c>
      <c r="D51" t="n">
        <v>446648</v>
      </c>
      <c r="E51" t="n">
        <v>401018</v>
      </c>
      <c r="F51" t="n">
        <v>345204</v>
      </c>
      <c r="G51" t="n">
        <v>333867</v>
      </c>
      <c r="H51" t="n">
        <v>305184</v>
      </c>
      <c r="I51" t="n">
        <v>310310</v>
      </c>
      <c r="J51" t="n">
        <v>331415</v>
      </c>
      <c r="K51" t="n">
        <v>318632</v>
      </c>
      <c r="L51" t="n">
        <v>290677</v>
      </c>
      <c r="M51" t="n">
        <v>222305</v>
      </c>
      <c r="N51" t="n">
        <v>229493</v>
      </c>
      <c r="O51" t="n">
        <v>213737</v>
      </c>
      <c r="P51" t="n">
        <v>228555</v>
      </c>
      <c r="Q51" t="n">
        <v>155348</v>
      </c>
      <c r="R51" t="n">
        <v>253809</v>
      </c>
      <c r="S51" t="n">
        <v>241724</v>
      </c>
      <c r="T51" t="n">
        <v>252487</v>
      </c>
      <c r="U51" t="n">
        <v>258420</v>
      </c>
      <c r="V51" t="n">
        <v>254237</v>
      </c>
      <c r="W51" t="inlineStr">
        <is>
          <t>-</t>
        </is>
      </c>
    </row>
    <row r="52">
      <c r="A52" s="5" t="inlineStr">
        <is>
          <t>Bruttoergebnis je Mitarbeiter in EUR</t>
        </is>
      </c>
      <c r="B52" s="5" t="inlineStr">
        <is>
          <t>Gross Profit per employee</t>
        </is>
      </c>
      <c r="C52" t="n">
        <v>337373</v>
      </c>
      <c r="D52" t="n">
        <v>333329</v>
      </c>
      <c r="E52" t="n">
        <v>392615</v>
      </c>
      <c r="F52" t="n">
        <v>217120</v>
      </c>
      <c r="G52" t="n">
        <v>203885</v>
      </c>
      <c r="H52" t="n">
        <v>191420</v>
      </c>
      <c r="I52" t="n">
        <v>193872</v>
      </c>
      <c r="J52" t="n">
        <v>202876</v>
      </c>
      <c r="K52" t="n">
        <v>256212</v>
      </c>
      <c r="L52" t="n">
        <v>147859</v>
      </c>
      <c r="M52" t="n">
        <v>104601</v>
      </c>
      <c r="N52" t="n">
        <v>100145</v>
      </c>
      <c r="O52" t="n">
        <v>95074</v>
      </c>
      <c r="P52" t="n">
        <v>100133</v>
      </c>
      <c r="Q52" t="n">
        <v>67625</v>
      </c>
      <c r="R52" t="n">
        <v>98857</v>
      </c>
      <c r="S52" t="n">
        <v>91109</v>
      </c>
      <c r="T52" t="n">
        <v>97671</v>
      </c>
      <c r="U52" t="n">
        <v>98797</v>
      </c>
      <c r="V52" t="n">
        <v>98439</v>
      </c>
      <c r="W52" t="inlineStr">
        <is>
          <t>-</t>
        </is>
      </c>
    </row>
    <row r="53">
      <c r="A53" s="5" t="inlineStr">
        <is>
          <t>Gewinn je Mitarbeiter in EUR</t>
        </is>
      </c>
      <c r="B53" s="5" t="inlineStr">
        <is>
          <t>Earnings per employee</t>
        </is>
      </c>
      <c r="C53" t="n">
        <v>66145</v>
      </c>
      <c r="D53" t="n">
        <v>121422</v>
      </c>
      <c r="E53" t="n">
        <v>69185</v>
      </c>
      <c r="F53" t="n">
        <v>22675</v>
      </c>
      <c r="G53" t="n">
        <v>20059</v>
      </c>
      <c r="H53" t="n">
        <v>16081</v>
      </c>
      <c r="I53" t="n">
        <v>1579</v>
      </c>
      <c r="J53" t="n">
        <v>35680</v>
      </c>
      <c r="K53" t="n">
        <v>40602</v>
      </c>
      <c r="L53" t="n">
        <v>19196</v>
      </c>
      <c r="M53" t="n">
        <v>13246</v>
      </c>
      <c r="N53" t="n">
        <v>10499</v>
      </c>
      <c r="O53" t="n">
        <v>9976</v>
      </c>
      <c r="P53" t="n">
        <v>8735</v>
      </c>
      <c r="Q53" t="n">
        <v>4682</v>
      </c>
      <c r="R53" t="n">
        <v>9860</v>
      </c>
      <c r="S53" t="n">
        <v>6396</v>
      </c>
      <c r="T53" t="n">
        <v>14657</v>
      </c>
      <c r="U53" t="n">
        <v>6997</v>
      </c>
      <c r="V53" t="n">
        <v>7875</v>
      </c>
      <c r="W53" t="inlineStr">
        <is>
          <t>-</t>
        </is>
      </c>
    </row>
    <row r="54">
      <c r="A54" s="5" t="inlineStr">
        <is>
          <t>KGV (Kurs/Gewinn)</t>
        </is>
      </c>
      <c r="B54" s="5" t="inlineStr">
        <is>
          <t>PE (price/earnings)</t>
        </is>
      </c>
      <c r="C54" t="n">
        <v>31.8</v>
      </c>
      <c r="D54" t="n">
        <v>14</v>
      </c>
      <c r="E54" t="n">
        <v>27.7</v>
      </c>
      <c r="F54" t="n">
        <v>32.8</v>
      </c>
      <c r="G54" t="n">
        <v>29.1</v>
      </c>
      <c r="H54" t="n">
        <v>38</v>
      </c>
      <c r="I54" t="n">
        <v>394</v>
      </c>
      <c r="J54" t="n">
        <v>16.9</v>
      </c>
      <c r="K54" t="n">
        <v>14.1</v>
      </c>
      <c r="L54" t="n">
        <v>15.6</v>
      </c>
      <c r="M54" t="n">
        <v>10.6</v>
      </c>
      <c r="N54" t="n">
        <v>6.4</v>
      </c>
      <c r="O54" t="n">
        <v>15.3</v>
      </c>
      <c r="P54" t="n">
        <v>20.1</v>
      </c>
      <c r="Q54" t="n">
        <v>21.1</v>
      </c>
      <c r="R54" t="n">
        <v>9.5</v>
      </c>
      <c r="S54" t="n">
        <v>14.3</v>
      </c>
      <c r="T54" t="n">
        <v>5.4</v>
      </c>
      <c r="U54" t="n">
        <v>22.9</v>
      </c>
      <c r="V54" t="n">
        <v>35.4</v>
      </c>
      <c r="W54" t="n">
        <v>49.2</v>
      </c>
    </row>
    <row r="55">
      <c r="A55" s="5" t="inlineStr">
        <is>
          <t>KUV (Kurs/Umsatz)</t>
        </is>
      </c>
      <c r="B55" s="5" t="inlineStr">
        <is>
          <t>PS (price/sales)</t>
        </is>
      </c>
      <c r="C55" t="n">
        <v>4.65</v>
      </c>
      <c r="D55" t="n">
        <v>3.8</v>
      </c>
      <c r="E55" t="n">
        <v>3.21</v>
      </c>
      <c r="F55" t="n">
        <v>2.16</v>
      </c>
      <c r="G55" t="n">
        <v>1.75</v>
      </c>
      <c r="H55" t="n">
        <v>2.01</v>
      </c>
      <c r="I55" t="n">
        <v>1.99</v>
      </c>
      <c r="J55" t="n">
        <v>1.82</v>
      </c>
      <c r="K55" t="n">
        <v>1.15</v>
      </c>
      <c r="L55" t="n">
        <v>1.03</v>
      </c>
      <c r="M55" t="n">
        <v>0.63</v>
      </c>
      <c r="N55" t="n">
        <v>0.29</v>
      </c>
      <c r="O55" t="n">
        <v>0.71</v>
      </c>
      <c r="P55" t="n">
        <v>0.8100000000000001</v>
      </c>
      <c r="Q55" t="n">
        <v>0.65</v>
      </c>
      <c r="R55" t="n">
        <v>0.37</v>
      </c>
      <c r="S55" t="n">
        <v>0.39</v>
      </c>
      <c r="T55" t="n">
        <v>0.31</v>
      </c>
      <c r="U55" t="n">
        <v>0.64</v>
      </c>
      <c r="V55" t="n">
        <v>1.1</v>
      </c>
      <c r="W55" t="inlineStr">
        <is>
          <t>-</t>
        </is>
      </c>
    </row>
    <row r="56">
      <c r="A56" s="5" t="inlineStr">
        <is>
          <t>KBV (Kurs/Buchwert)</t>
        </is>
      </c>
      <c r="B56" s="5" t="inlineStr">
        <is>
          <t>PB (price/book value)</t>
        </is>
      </c>
      <c r="C56" t="n">
        <v>7.19</v>
      </c>
      <c r="D56" t="n">
        <v>5.25</v>
      </c>
      <c r="E56" t="n">
        <v>4.15</v>
      </c>
      <c r="F56" t="n">
        <v>2.37</v>
      </c>
      <c r="G56" t="n">
        <v>1.85</v>
      </c>
      <c r="H56" t="n">
        <v>1.89</v>
      </c>
      <c r="I56" t="n">
        <v>1.83</v>
      </c>
      <c r="J56" t="n">
        <v>1.56</v>
      </c>
      <c r="K56" t="n">
        <v>1.29</v>
      </c>
      <c r="L56" t="n">
        <v>1.42</v>
      </c>
      <c r="M56" t="n">
        <v>1.05</v>
      </c>
      <c r="N56" t="n">
        <v>0.62</v>
      </c>
      <c r="O56" t="n">
        <v>1.53</v>
      </c>
      <c r="P56" t="n">
        <v>1.62</v>
      </c>
      <c r="Q56" t="n">
        <v>1.44</v>
      </c>
      <c r="R56" t="n">
        <v>1.17</v>
      </c>
      <c r="S56" t="n">
        <v>1.36</v>
      </c>
      <c r="T56" t="n">
        <v>1.33</v>
      </c>
      <c r="U56" t="n">
        <v>3.11</v>
      </c>
      <c r="V56" t="n">
        <v>6.24</v>
      </c>
      <c r="W56" t="inlineStr">
        <is>
          <t>-</t>
        </is>
      </c>
    </row>
    <row r="57">
      <c r="A57" s="5" t="inlineStr">
        <is>
          <t>KCV (Kurs/Cashflow)</t>
        </is>
      </c>
      <c r="B57" s="5" t="inlineStr">
        <is>
          <t>PC (price/cashflow)</t>
        </is>
      </c>
      <c r="C57" t="n">
        <v>29.85</v>
      </c>
      <c r="D57" t="n">
        <v>13.76</v>
      </c>
      <c r="E57" t="n">
        <v>16.43</v>
      </c>
      <c r="F57" t="n">
        <v>14.94</v>
      </c>
      <c r="G57" t="n">
        <v>15.64</v>
      </c>
      <c r="H57" t="n">
        <v>15.97</v>
      </c>
      <c r="I57" t="n">
        <v>12.72</v>
      </c>
      <c r="J57" t="n">
        <v>13</v>
      </c>
      <c r="K57" t="n">
        <v>11.34</v>
      </c>
      <c r="L57" t="n">
        <v>10.96</v>
      </c>
      <c r="M57" t="n">
        <v>7.36</v>
      </c>
      <c r="N57" t="n">
        <v>3.85</v>
      </c>
      <c r="O57" t="n">
        <v>7.26</v>
      </c>
      <c r="P57" t="n">
        <v>10.29</v>
      </c>
      <c r="Q57" t="n">
        <v>8.81</v>
      </c>
      <c r="R57" t="n">
        <v>8.4</v>
      </c>
      <c r="S57" t="n">
        <v>9.23</v>
      </c>
      <c r="T57" t="n">
        <v>6.2</v>
      </c>
      <c r="U57" t="n">
        <v>10.68</v>
      </c>
      <c r="V57" t="n">
        <v>26.73</v>
      </c>
      <c r="W57" t="inlineStr">
        <is>
          <t>-</t>
        </is>
      </c>
    </row>
    <row r="58">
      <c r="A58" s="5" t="inlineStr">
        <is>
          <t>Dividendenrendite in %</t>
        </is>
      </c>
      <c r="B58" s="5" t="inlineStr">
        <is>
          <t>Dividend Yield in %</t>
        </is>
      </c>
      <c r="C58" t="n">
        <v>1.97</v>
      </c>
      <c r="D58" t="n">
        <v>2.55</v>
      </c>
      <c r="E58" t="n">
        <v>1.53</v>
      </c>
      <c r="F58" t="n">
        <v>2.17</v>
      </c>
      <c r="G58" t="n">
        <v>2.49</v>
      </c>
      <c r="H58" t="n">
        <v>2.51</v>
      </c>
      <c r="I58" t="n">
        <v>2.44</v>
      </c>
      <c r="J58" t="n">
        <v>2.66</v>
      </c>
      <c r="K58" t="n">
        <v>3.16</v>
      </c>
      <c r="L58" t="n">
        <v>2.94</v>
      </c>
      <c r="M58" t="n">
        <v>4</v>
      </c>
      <c r="N58" t="n">
        <v>7.08</v>
      </c>
      <c r="O58" t="n">
        <v>3.14</v>
      </c>
      <c r="P58" t="n">
        <v>2.65</v>
      </c>
      <c r="Q58" t="n">
        <v>2.86</v>
      </c>
      <c r="R58" t="n">
        <v>3.42</v>
      </c>
      <c r="S58" t="n">
        <v>3.13</v>
      </c>
      <c r="T58" t="n">
        <v>3.28</v>
      </c>
      <c r="U58" t="n">
        <v>1.59</v>
      </c>
      <c r="V58" t="n">
        <v>0.95</v>
      </c>
      <c r="W58" t="inlineStr">
        <is>
          <t>-</t>
        </is>
      </c>
    </row>
    <row r="59">
      <c r="A59" s="5" t="inlineStr">
        <is>
          <t>Gewinnrendite in %</t>
        </is>
      </c>
      <c r="B59" s="5" t="inlineStr">
        <is>
          <t>Return on profit in %</t>
        </is>
      </c>
      <c r="C59" t="n">
        <v>3.1</v>
      </c>
      <c r="D59" t="n">
        <v>7.2</v>
      </c>
      <c r="E59" t="n">
        <v>3.6</v>
      </c>
      <c r="F59" t="n">
        <v>3</v>
      </c>
      <c r="G59" t="n">
        <v>3.4</v>
      </c>
      <c r="H59" t="n">
        <v>2.6</v>
      </c>
      <c r="I59" t="n">
        <v>0.3</v>
      </c>
      <c r="J59" t="n">
        <v>5.9</v>
      </c>
      <c r="K59" t="n">
        <v>7.1</v>
      </c>
      <c r="L59" t="n">
        <v>6.4</v>
      </c>
      <c r="M59" t="n">
        <v>9.4</v>
      </c>
      <c r="N59" t="n">
        <v>15.7</v>
      </c>
      <c r="O59" t="n">
        <v>6.5</v>
      </c>
      <c r="P59" t="n">
        <v>5</v>
      </c>
      <c r="Q59" t="n">
        <v>4.7</v>
      </c>
      <c r="R59" t="n">
        <v>10.5</v>
      </c>
      <c r="S59" t="n">
        <v>7</v>
      </c>
      <c r="T59" t="n">
        <v>18.6</v>
      </c>
      <c r="U59" t="n">
        <v>4.4</v>
      </c>
      <c r="V59" t="n">
        <v>2.8</v>
      </c>
      <c r="W59" t="n">
        <v>2</v>
      </c>
    </row>
    <row r="60">
      <c r="A60" s="5" t="inlineStr">
        <is>
          <t>Eigenkapitalrendite in %</t>
        </is>
      </c>
      <c r="B60" s="5" t="inlineStr">
        <is>
          <t>Return on Equity in %</t>
        </is>
      </c>
      <c r="C60" t="n">
        <v>22.46</v>
      </c>
      <c r="D60" t="n">
        <v>37.5</v>
      </c>
      <c r="E60" t="n">
        <v>14.94</v>
      </c>
      <c r="F60" t="n">
        <v>7.22</v>
      </c>
      <c r="G60" t="n">
        <v>6.36</v>
      </c>
      <c r="H60" t="n">
        <v>4.97</v>
      </c>
      <c r="I60" t="n">
        <v>0.47</v>
      </c>
      <c r="J60" t="n">
        <v>9.18</v>
      </c>
      <c r="K60" t="n">
        <v>9.029999999999999</v>
      </c>
      <c r="L60" t="n">
        <v>9.1</v>
      </c>
      <c r="M60" t="n">
        <v>9.890000000000001</v>
      </c>
      <c r="N60" t="n">
        <v>9.800000000000001</v>
      </c>
      <c r="O60" t="n">
        <v>10.01</v>
      </c>
      <c r="P60" t="n">
        <v>7.64</v>
      </c>
      <c r="Q60" t="n">
        <v>6.7</v>
      </c>
      <c r="R60" t="n">
        <v>12.23</v>
      </c>
      <c r="S60" t="n">
        <v>9.34</v>
      </c>
      <c r="T60" t="n">
        <v>24.57</v>
      </c>
      <c r="U60" t="n">
        <v>13.22</v>
      </c>
      <c r="V60" t="n">
        <v>17.6</v>
      </c>
      <c r="W60" t="n">
        <v>17.51</v>
      </c>
    </row>
    <row r="61">
      <c r="A61" s="5" t="inlineStr">
        <is>
          <t>Umsatzrendite in %</t>
        </is>
      </c>
      <c r="B61" s="5" t="inlineStr">
        <is>
          <t>Return on sales in %</t>
        </is>
      </c>
      <c r="C61" t="n">
        <v>14.53</v>
      </c>
      <c r="D61" t="n">
        <v>27.19</v>
      </c>
      <c r="E61" t="n">
        <v>11.54</v>
      </c>
      <c r="F61" t="n">
        <v>6.57</v>
      </c>
      <c r="G61" t="n">
        <v>6.01</v>
      </c>
      <c r="H61" t="n">
        <v>5.27</v>
      </c>
      <c r="I61" t="n">
        <v>0.51</v>
      </c>
      <c r="J61" t="n">
        <v>10.77</v>
      </c>
      <c r="K61" t="n">
        <v>8.07</v>
      </c>
      <c r="L61" t="n">
        <v>6.6</v>
      </c>
      <c r="M61" t="n">
        <v>5.96</v>
      </c>
      <c r="N61" t="n">
        <v>4.57</v>
      </c>
      <c r="O61" t="n">
        <v>4.67</v>
      </c>
      <c r="P61" t="n">
        <v>3.82</v>
      </c>
      <c r="Q61" t="n">
        <v>3.01</v>
      </c>
      <c r="R61" t="n">
        <v>7.77</v>
      </c>
      <c r="S61" t="n">
        <v>2.65</v>
      </c>
      <c r="T61" t="n">
        <v>5.81</v>
      </c>
      <c r="U61" t="n">
        <v>2.71</v>
      </c>
      <c r="V61" t="n">
        <v>3.1</v>
      </c>
      <c r="W61" t="n">
        <v>3.22</v>
      </c>
    </row>
    <row r="62">
      <c r="A62" s="5" t="inlineStr">
        <is>
          <t>Gesamtkapitalrendite in %</t>
        </is>
      </c>
      <c r="B62" s="5" t="inlineStr">
        <is>
          <t>Total Return on Investment in %</t>
        </is>
      </c>
      <c r="C62" t="n">
        <v>8.5</v>
      </c>
      <c r="D62" t="n">
        <v>17.39</v>
      </c>
      <c r="E62" t="n">
        <v>6.98</v>
      </c>
      <c r="F62" t="n">
        <v>3.37</v>
      </c>
      <c r="G62" t="n">
        <v>2.92</v>
      </c>
      <c r="H62" t="n">
        <v>2.27</v>
      </c>
      <c r="I62" t="n">
        <v>0.22</v>
      </c>
      <c r="J62" t="n">
        <v>4.15</v>
      </c>
      <c r="K62" t="n">
        <v>3.95</v>
      </c>
      <c r="L62" t="n">
        <v>3.91</v>
      </c>
      <c r="M62" t="n">
        <v>4.02</v>
      </c>
      <c r="N62" t="n">
        <v>3.42</v>
      </c>
      <c r="O62" t="n">
        <v>3.27</v>
      </c>
      <c r="P62" t="n">
        <v>3.06</v>
      </c>
      <c r="Q62" t="n">
        <v>2.33</v>
      </c>
      <c r="R62" t="n">
        <v>4.1</v>
      </c>
      <c r="S62" t="n">
        <v>2.62</v>
      </c>
      <c r="T62" t="n">
        <v>5.29</v>
      </c>
      <c r="U62" t="n">
        <v>2.15</v>
      </c>
      <c r="V62" t="n">
        <v>2.42</v>
      </c>
      <c r="W62" t="n">
        <v>2.39</v>
      </c>
    </row>
    <row r="63">
      <c r="A63" s="5" t="inlineStr">
        <is>
          <t>Return on Investment in %</t>
        </is>
      </c>
      <c r="B63" s="5" t="inlineStr">
        <is>
          <t>Return on Investment in %</t>
        </is>
      </c>
      <c r="C63" t="n">
        <v>8.5</v>
      </c>
      <c r="D63" t="n">
        <v>17.39</v>
      </c>
      <c r="E63" t="n">
        <v>6.98</v>
      </c>
      <c r="F63" t="n">
        <v>3.37</v>
      </c>
      <c r="G63" t="n">
        <v>2.92</v>
      </c>
      <c r="H63" t="n">
        <v>2.27</v>
      </c>
      <c r="I63" t="n">
        <v>0.22</v>
      </c>
      <c r="J63" t="n">
        <v>4.15</v>
      </c>
      <c r="K63" t="n">
        <v>3.95</v>
      </c>
      <c r="L63" t="n">
        <v>3.91</v>
      </c>
      <c r="M63" t="n">
        <v>4.02</v>
      </c>
      <c r="N63" t="n">
        <v>3.42</v>
      </c>
      <c r="O63" t="n">
        <v>3.27</v>
      </c>
      <c r="P63" t="n">
        <v>3.06</v>
      </c>
      <c r="Q63" t="n">
        <v>2.33</v>
      </c>
      <c r="R63" t="n">
        <v>4.1</v>
      </c>
      <c r="S63" t="n">
        <v>2.62</v>
      </c>
      <c r="T63" t="n">
        <v>5.29</v>
      </c>
      <c r="U63" t="n">
        <v>2.15</v>
      </c>
      <c r="V63" t="n">
        <v>2.42</v>
      </c>
      <c r="W63" t="n">
        <v>2.39</v>
      </c>
    </row>
    <row r="64">
      <c r="A64" s="5" t="inlineStr">
        <is>
          <t>Arbeitsintensität in %</t>
        </is>
      </c>
      <c r="B64" s="5" t="inlineStr">
        <is>
          <t>Work Intensity in %</t>
        </is>
      </c>
      <c r="C64" t="n">
        <v>27.77</v>
      </c>
      <c r="D64" t="n">
        <v>30.57</v>
      </c>
      <c r="E64" t="n">
        <v>28.61</v>
      </c>
      <c r="F64" t="n">
        <v>23.37</v>
      </c>
      <c r="G64" t="n">
        <v>22.49</v>
      </c>
      <c r="H64" t="n">
        <v>22.67</v>
      </c>
      <c r="I64" t="n">
        <v>21.59</v>
      </c>
      <c r="J64" t="n">
        <v>21.62</v>
      </c>
      <c r="K64" t="n">
        <v>21.15</v>
      </c>
      <c r="L64" t="n">
        <v>28.11</v>
      </c>
      <c r="M64" t="n">
        <v>21.53</v>
      </c>
      <c r="N64" t="n">
        <v>27.08</v>
      </c>
      <c r="O64" t="n">
        <v>28.17</v>
      </c>
      <c r="P64" t="n">
        <v>31.63</v>
      </c>
      <c r="Q64" t="n">
        <v>32.31</v>
      </c>
      <c r="R64" t="n">
        <v>44.58</v>
      </c>
      <c r="S64" t="n">
        <v>44.95</v>
      </c>
      <c r="T64" t="n">
        <v>52.74</v>
      </c>
      <c r="U64" t="n">
        <v>56.72</v>
      </c>
      <c r="V64" t="n">
        <v>60.38</v>
      </c>
      <c r="W64" t="n">
        <v>65.25</v>
      </c>
    </row>
    <row r="65">
      <c r="A65" s="5" t="inlineStr">
        <is>
          <t>Eigenkapitalquote in %</t>
        </is>
      </c>
      <c r="B65" s="5" t="inlineStr">
        <is>
          <t>Equity Ratio in %</t>
        </is>
      </c>
      <c r="C65" t="n">
        <v>37.86</v>
      </c>
      <c r="D65" t="n">
        <v>46.36</v>
      </c>
      <c r="E65" t="n">
        <v>46.71</v>
      </c>
      <c r="F65" t="n">
        <v>46.69</v>
      </c>
      <c r="G65" t="n">
        <v>45.9</v>
      </c>
      <c r="H65" t="n">
        <v>45.73</v>
      </c>
      <c r="I65" t="n">
        <v>46.41</v>
      </c>
      <c r="J65" t="n">
        <v>45.19</v>
      </c>
      <c r="K65" t="n">
        <v>43.78</v>
      </c>
      <c r="L65" t="n">
        <v>42.92</v>
      </c>
      <c r="M65" t="n">
        <v>40.69</v>
      </c>
      <c r="N65" t="n">
        <v>34.91</v>
      </c>
      <c r="O65" t="n">
        <v>32.67</v>
      </c>
      <c r="P65" t="n">
        <v>40.07</v>
      </c>
      <c r="Q65" t="n">
        <v>34.71</v>
      </c>
      <c r="R65" t="n">
        <v>33.52</v>
      </c>
      <c r="S65" t="n">
        <v>28</v>
      </c>
      <c r="T65" t="n">
        <v>21.55</v>
      </c>
      <c r="U65" t="n">
        <v>16.27</v>
      </c>
      <c r="V65" t="n">
        <v>13.74</v>
      </c>
      <c r="W65" t="n">
        <v>13.64</v>
      </c>
    </row>
    <row r="66">
      <c r="A66" s="5" t="inlineStr">
        <is>
          <t>Fremdkapitalquote in %</t>
        </is>
      </c>
      <c r="B66" s="5" t="inlineStr">
        <is>
          <t>Debt Ratio in %</t>
        </is>
      </c>
      <c r="C66" t="n">
        <v>62.14</v>
      </c>
      <c r="D66" t="n">
        <v>53.64</v>
      </c>
      <c r="E66" t="n">
        <v>53.29</v>
      </c>
      <c r="F66" t="n">
        <v>53.31</v>
      </c>
      <c r="G66" t="n">
        <v>54.1</v>
      </c>
      <c r="H66" t="n">
        <v>54.27</v>
      </c>
      <c r="I66" t="n">
        <v>53.59</v>
      </c>
      <c r="J66" t="n">
        <v>54.81</v>
      </c>
      <c r="K66" t="n">
        <v>56.22</v>
      </c>
      <c r="L66" t="n">
        <v>57.08</v>
      </c>
      <c r="M66" t="n">
        <v>59.31</v>
      </c>
      <c r="N66" t="n">
        <v>65.09</v>
      </c>
      <c r="O66" t="n">
        <v>67.33</v>
      </c>
      <c r="P66" t="n">
        <v>59.93</v>
      </c>
      <c r="Q66" t="n">
        <v>65.29000000000001</v>
      </c>
      <c r="R66" t="n">
        <v>66.48</v>
      </c>
      <c r="S66" t="n">
        <v>72</v>
      </c>
      <c r="T66" t="n">
        <v>78.45</v>
      </c>
      <c r="U66" t="n">
        <v>83.73</v>
      </c>
      <c r="V66" t="n">
        <v>86.26000000000001</v>
      </c>
      <c r="W66" t="n">
        <v>86.36</v>
      </c>
    </row>
    <row r="67">
      <c r="A67" s="5" t="inlineStr">
        <is>
          <t>Verschuldungsgrad in %</t>
        </is>
      </c>
      <c r="B67" s="5" t="inlineStr">
        <is>
          <t>Finance Gearing in %</t>
        </is>
      </c>
      <c r="C67" t="n">
        <v>164.14</v>
      </c>
      <c r="D67" t="n">
        <v>115.7</v>
      </c>
      <c r="E67" t="n">
        <v>114.07</v>
      </c>
      <c r="F67" t="n">
        <v>114.19</v>
      </c>
      <c r="G67" t="n">
        <v>117.85</v>
      </c>
      <c r="H67" t="n">
        <v>118.67</v>
      </c>
      <c r="I67" t="n">
        <v>115.47</v>
      </c>
      <c r="J67" t="n">
        <v>121.28</v>
      </c>
      <c r="K67" t="n">
        <v>128.41</v>
      </c>
      <c r="L67" t="n">
        <v>132.98</v>
      </c>
      <c r="M67" t="n">
        <v>145.76</v>
      </c>
      <c r="N67" t="n">
        <v>186.49</v>
      </c>
      <c r="O67" t="n">
        <v>206.05</v>
      </c>
      <c r="P67" t="n">
        <v>149.57</v>
      </c>
      <c r="Q67" t="n">
        <v>188.07</v>
      </c>
      <c r="R67" t="n">
        <v>198.32</v>
      </c>
      <c r="S67" t="n">
        <v>257.13</v>
      </c>
      <c r="T67" t="n">
        <v>364.14</v>
      </c>
      <c r="U67" t="n">
        <v>514.52</v>
      </c>
      <c r="V67" t="n">
        <v>627.63</v>
      </c>
      <c r="W67" t="n">
        <v>633.27</v>
      </c>
    </row>
    <row r="68">
      <c r="A68" s="5" t="inlineStr">
        <is>
          <t>Bruttoergebnis Marge in %</t>
        </is>
      </c>
      <c r="B68" s="5" t="inlineStr">
        <is>
          <t>Gross Profit Marge in %</t>
        </is>
      </c>
      <c r="C68" t="n">
        <v>74.13</v>
      </c>
      <c r="D68" t="n">
        <v>74.63</v>
      </c>
      <c r="E68" t="n">
        <v>65.47</v>
      </c>
      <c r="F68" t="n">
        <v>62.9</v>
      </c>
      <c r="G68" t="n">
        <v>61.07</v>
      </c>
      <c r="H68" t="n">
        <v>62.72</v>
      </c>
      <c r="I68" t="n">
        <v>62.48</v>
      </c>
      <c r="J68" t="n">
        <v>61.22</v>
      </c>
      <c r="K68" t="n">
        <v>50.9</v>
      </c>
      <c r="L68" t="n">
        <v>50.87</v>
      </c>
      <c r="M68" t="n">
        <v>47.05</v>
      </c>
      <c r="N68" t="n">
        <v>43.64</v>
      </c>
      <c r="O68" t="n">
        <v>44.48</v>
      </c>
      <c r="P68" t="n">
        <v>43.81</v>
      </c>
      <c r="Q68" t="n">
        <v>43.53</v>
      </c>
      <c r="R68" t="n">
        <v>38.95</v>
      </c>
      <c r="S68" t="n">
        <v>37.69</v>
      </c>
      <c r="T68" t="n">
        <v>38.68</v>
      </c>
      <c r="U68" t="n">
        <v>38.23</v>
      </c>
      <c r="V68" t="n">
        <v>38.72</v>
      </c>
    </row>
    <row r="69">
      <c r="A69" s="5" t="inlineStr">
        <is>
          <t>Kurzfristige Vermögensquote in %</t>
        </is>
      </c>
      <c r="B69" s="5" t="inlineStr">
        <is>
          <t>Current Assets Ratio in %</t>
        </is>
      </c>
      <c r="C69" t="n">
        <v>27.77</v>
      </c>
      <c r="D69" t="n">
        <v>30.57</v>
      </c>
      <c r="E69" t="n">
        <v>28.61</v>
      </c>
      <c r="F69" t="n">
        <v>23.36</v>
      </c>
      <c r="G69" t="n">
        <v>22.49</v>
      </c>
      <c r="H69" t="n">
        <v>22.68</v>
      </c>
      <c r="I69" t="n">
        <v>21.59</v>
      </c>
      <c r="J69" t="n">
        <v>21.62</v>
      </c>
      <c r="K69" t="n">
        <v>21.15</v>
      </c>
      <c r="L69" t="n">
        <v>28.1</v>
      </c>
      <c r="M69" t="n">
        <v>21.53</v>
      </c>
      <c r="N69" t="n">
        <v>27.08</v>
      </c>
      <c r="O69" t="n">
        <v>28.17</v>
      </c>
      <c r="P69" t="n">
        <v>31.63</v>
      </c>
      <c r="Q69" t="n">
        <v>32.31</v>
      </c>
      <c r="R69" t="n">
        <v>44.58</v>
      </c>
      <c r="S69" t="n">
        <v>44.95</v>
      </c>
      <c r="T69" t="n">
        <v>52.74</v>
      </c>
      <c r="U69" t="n">
        <v>56.72</v>
      </c>
      <c r="V69" t="n">
        <v>60.38</v>
      </c>
    </row>
    <row r="70">
      <c r="A70" s="5" t="inlineStr">
        <is>
          <t>Nettogewinn Marge in %</t>
        </is>
      </c>
      <c r="B70" s="5" t="inlineStr">
        <is>
          <t>Net Profit Marge in %</t>
        </is>
      </c>
      <c r="C70" t="n">
        <v>14.54</v>
      </c>
      <c r="D70" t="n">
        <v>27.19</v>
      </c>
      <c r="E70" t="n">
        <v>11.54</v>
      </c>
      <c r="F70" t="n">
        <v>6.57</v>
      </c>
      <c r="G70" t="n">
        <v>6.01</v>
      </c>
      <c r="H70" t="n">
        <v>5.27</v>
      </c>
      <c r="I70" t="n">
        <v>0.51</v>
      </c>
      <c r="J70" t="n">
        <v>10.76</v>
      </c>
      <c r="K70" t="n">
        <v>8.07</v>
      </c>
      <c r="L70" t="n">
        <v>6.6</v>
      </c>
      <c r="M70" t="n">
        <v>5.96</v>
      </c>
      <c r="N70" t="n">
        <v>4.58</v>
      </c>
      <c r="O70" t="n">
        <v>4.67</v>
      </c>
      <c r="P70" t="n">
        <v>3.82</v>
      </c>
      <c r="Q70" t="n">
        <v>3.01</v>
      </c>
      <c r="R70" t="n">
        <v>3.88</v>
      </c>
      <c r="S70" t="n">
        <v>2.65</v>
      </c>
      <c r="T70" t="n">
        <v>5.8</v>
      </c>
      <c r="U70" t="n">
        <v>2.71</v>
      </c>
      <c r="V70" t="n">
        <v>3.1</v>
      </c>
    </row>
    <row r="71">
      <c r="A71" s="5" t="inlineStr">
        <is>
          <t>Operative Ergebnis Marge in %</t>
        </is>
      </c>
      <c r="B71" s="5" t="inlineStr">
        <is>
          <t>EBIT Marge in %</t>
        </is>
      </c>
      <c r="C71" t="n">
        <v>29.02</v>
      </c>
      <c r="D71" t="n">
        <v>27.23</v>
      </c>
      <c r="E71" t="n">
        <v>17.48</v>
      </c>
      <c r="F71" t="n">
        <v>11.14</v>
      </c>
      <c r="G71" t="n">
        <v>10.82</v>
      </c>
      <c r="H71" t="n">
        <v>15.46</v>
      </c>
      <c r="I71" t="n">
        <v>13.42</v>
      </c>
      <c r="J71" t="n">
        <v>18.14</v>
      </c>
      <c r="K71" t="n">
        <v>12.63</v>
      </c>
      <c r="L71" t="n">
        <v>9.15</v>
      </c>
      <c r="M71" t="n">
        <v>5.06</v>
      </c>
      <c r="N71" t="n">
        <v>6.73</v>
      </c>
      <c r="O71" t="n">
        <v>9.09</v>
      </c>
      <c r="P71" t="n">
        <v>7.11</v>
      </c>
      <c r="Q71" t="n">
        <v>6.05</v>
      </c>
      <c r="R71" t="n">
        <v>6.06</v>
      </c>
      <c r="S71" t="n">
        <v>5.32</v>
      </c>
      <c r="T71" t="n">
        <v>6.67</v>
      </c>
      <c r="U71" t="n">
        <v>7.12</v>
      </c>
      <c r="V71" t="n">
        <v>7.62</v>
      </c>
    </row>
    <row r="72">
      <c r="A72" s="5" t="inlineStr">
        <is>
          <t>Vermögensumsschlag in %</t>
        </is>
      </c>
      <c r="B72" s="5" t="inlineStr">
        <is>
          <t>Asset Turnover in %</t>
        </is>
      </c>
      <c r="C72" t="n">
        <v>58.51</v>
      </c>
      <c r="D72" t="n">
        <v>63.95</v>
      </c>
      <c r="E72" t="n">
        <v>60.52</v>
      </c>
      <c r="F72" t="n">
        <v>51.31</v>
      </c>
      <c r="G72" t="n">
        <v>48.57</v>
      </c>
      <c r="H72" t="n">
        <v>43.17</v>
      </c>
      <c r="I72" t="n">
        <v>42.73</v>
      </c>
      <c r="J72" t="n">
        <v>38.55</v>
      </c>
      <c r="K72" t="n">
        <v>49</v>
      </c>
      <c r="L72" t="n">
        <v>59.14</v>
      </c>
      <c r="M72" t="n">
        <v>67.55</v>
      </c>
      <c r="N72" t="n">
        <v>74.73999999999999</v>
      </c>
      <c r="O72" t="n">
        <v>70.04000000000001</v>
      </c>
      <c r="P72" t="n">
        <v>80.09</v>
      </c>
      <c r="Q72" t="n">
        <v>77.23</v>
      </c>
      <c r="R72" t="n">
        <v>105.5</v>
      </c>
      <c r="S72" t="n">
        <v>98.87</v>
      </c>
      <c r="T72" t="n">
        <v>91.18000000000001</v>
      </c>
      <c r="U72" t="n">
        <v>79.47</v>
      </c>
      <c r="V72" t="n">
        <v>78.09</v>
      </c>
    </row>
    <row r="73">
      <c r="A73" s="5" t="inlineStr">
        <is>
          <t>Langfristige Vermögensquote in %</t>
        </is>
      </c>
      <c r="B73" s="5" t="inlineStr">
        <is>
          <t>Non-Current Assets Ratio in %</t>
        </is>
      </c>
      <c r="C73" t="n">
        <v>72.23</v>
      </c>
      <c r="D73" t="n">
        <v>69.43000000000001</v>
      </c>
      <c r="E73" t="n">
        <v>71.40000000000001</v>
      </c>
      <c r="F73" t="n">
        <v>76.64</v>
      </c>
      <c r="G73" t="n">
        <v>77.51000000000001</v>
      </c>
      <c r="H73" t="n">
        <v>77.31999999999999</v>
      </c>
      <c r="I73" t="n">
        <v>78.41</v>
      </c>
      <c r="J73" t="n">
        <v>78.38</v>
      </c>
      <c r="K73" t="n">
        <v>78.84999999999999</v>
      </c>
      <c r="L73" t="n">
        <v>71.89</v>
      </c>
      <c r="M73" t="n">
        <v>78.47</v>
      </c>
      <c r="N73" t="n">
        <v>72.92</v>
      </c>
      <c r="O73" t="n">
        <v>71.83</v>
      </c>
      <c r="P73" t="n">
        <v>68.37</v>
      </c>
      <c r="Q73" t="n">
        <v>67.69</v>
      </c>
      <c r="R73" t="n">
        <v>55.42</v>
      </c>
      <c r="S73" t="n">
        <v>55.05</v>
      </c>
      <c r="T73" t="n">
        <v>47.26</v>
      </c>
      <c r="U73" t="n">
        <v>43.29</v>
      </c>
      <c r="V73" t="n">
        <v>39.62</v>
      </c>
    </row>
    <row r="74">
      <c r="A74" s="5" t="inlineStr">
        <is>
          <t>Gesamtkapitalrentabilität</t>
        </is>
      </c>
      <c r="B74" s="5" t="inlineStr">
        <is>
          <t>ROA Return on Assets in %</t>
        </is>
      </c>
      <c r="C74" t="n">
        <v>8.51</v>
      </c>
      <c r="D74" t="n">
        <v>17.39</v>
      </c>
      <c r="E74" t="n">
        <v>6.98</v>
      </c>
      <c r="F74" t="n">
        <v>3.37</v>
      </c>
      <c r="G74" t="n">
        <v>2.92</v>
      </c>
      <c r="H74" t="n">
        <v>2.27</v>
      </c>
      <c r="I74" t="n">
        <v>0.22</v>
      </c>
      <c r="J74" t="n">
        <v>4.15</v>
      </c>
      <c r="K74" t="n">
        <v>3.95</v>
      </c>
      <c r="L74" t="n">
        <v>3.91</v>
      </c>
      <c r="M74" t="n">
        <v>4.02</v>
      </c>
      <c r="N74" t="n">
        <v>3.42</v>
      </c>
      <c r="O74" t="n">
        <v>3.27</v>
      </c>
      <c r="P74" t="n">
        <v>3.06</v>
      </c>
      <c r="Q74" t="n">
        <v>2.33</v>
      </c>
      <c r="R74" t="n">
        <v>4.1</v>
      </c>
      <c r="S74" t="n">
        <v>2.62</v>
      </c>
      <c r="T74" t="n">
        <v>5.29</v>
      </c>
      <c r="U74" t="n">
        <v>2.15</v>
      </c>
      <c r="V74" t="n">
        <v>2.42</v>
      </c>
    </row>
    <row r="75">
      <c r="A75" s="5" t="inlineStr">
        <is>
          <t>Ertrag des eingesetzten Kapitals</t>
        </is>
      </c>
      <c r="B75" s="5" t="inlineStr">
        <is>
          <t>ROCE Return on Cap. Empl. in %</t>
        </is>
      </c>
      <c r="C75" t="n">
        <v>24.26</v>
      </c>
      <c r="D75" t="n">
        <v>24.57</v>
      </c>
      <c r="E75" t="n">
        <v>13.66</v>
      </c>
      <c r="F75" t="n">
        <v>7.17</v>
      </c>
      <c r="G75" t="n">
        <v>6.68</v>
      </c>
      <c r="H75" t="n">
        <v>8.880000000000001</v>
      </c>
      <c r="I75" t="n">
        <v>7.17</v>
      </c>
      <c r="J75" t="n">
        <v>8.460000000000001</v>
      </c>
      <c r="K75" t="n">
        <v>7.93</v>
      </c>
      <c r="L75" t="n">
        <v>7.35</v>
      </c>
      <c r="M75" t="n">
        <v>4.49</v>
      </c>
      <c r="N75" t="n">
        <v>7.57</v>
      </c>
      <c r="O75" t="n">
        <v>9.539999999999999</v>
      </c>
      <c r="P75" t="n">
        <v>8.73</v>
      </c>
      <c r="Q75" t="n">
        <v>7.2</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52.41</v>
      </c>
      <c r="D76" t="n">
        <v>66.77</v>
      </c>
      <c r="E76" t="n">
        <v>65.43000000000001</v>
      </c>
      <c r="F76" t="n">
        <v>60.92</v>
      </c>
      <c r="G76" t="n">
        <v>59.22</v>
      </c>
      <c r="H76" t="n">
        <v>59.14</v>
      </c>
      <c r="I76" t="n">
        <v>59.19</v>
      </c>
      <c r="J76" t="n">
        <v>57.66</v>
      </c>
      <c r="K76" t="n">
        <v>55.52</v>
      </c>
      <c r="L76" t="n">
        <v>59.7</v>
      </c>
      <c r="M76" t="n">
        <v>51.86</v>
      </c>
      <c r="N76" t="n">
        <v>47.86</v>
      </c>
      <c r="O76" t="n">
        <v>45.49</v>
      </c>
      <c r="P76" t="n">
        <v>58.6</v>
      </c>
      <c r="Q76" t="n">
        <v>51.28</v>
      </c>
      <c r="R76" t="n">
        <v>60.48</v>
      </c>
      <c r="S76" t="n">
        <v>50.86</v>
      </c>
      <c r="T76" t="n">
        <v>45.59</v>
      </c>
      <c r="U76" t="n">
        <v>37.59</v>
      </c>
      <c r="V76" t="n">
        <v>34.69</v>
      </c>
    </row>
    <row r="77">
      <c r="A77" s="5" t="inlineStr">
        <is>
          <t>Liquidität Dritten Grades</t>
        </is>
      </c>
      <c r="B77" s="5" t="inlineStr">
        <is>
          <t>Current Ratio in %</t>
        </is>
      </c>
      <c r="C77" t="n">
        <v>92.55</v>
      </c>
      <c r="D77" t="n">
        <v>104.98</v>
      </c>
      <c r="E77" t="n">
        <v>126.97</v>
      </c>
      <c r="F77" t="n">
        <v>115.13</v>
      </c>
      <c r="G77" t="n">
        <v>105.22</v>
      </c>
      <c r="H77" t="n">
        <v>91.23</v>
      </c>
      <c r="I77" t="n">
        <v>108.03</v>
      </c>
      <c r="J77" t="n">
        <v>124.63</v>
      </c>
      <c r="K77" t="n">
        <v>96.44</v>
      </c>
      <c r="L77" t="n">
        <v>106.85</v>
      </c>
      <c r="M77" t="n">
        <v>90.09999999999999</v>
      </c>
      <c r="N77" t="n">
        <v>80.84999999999999</v>
      </c>
      <c r="O77" t="n">
        <v>84.76000000000001</v>
      </c>
      <c r="P77" t="n">
        <v>90.84</v>
      </c>
      <c r="Q77" t="n">
        <v>91.81</v>
      </c>
      <c r="R77" t="inlineStr">
        <is>
          <t>-</t>
        </is>
      </c>
      <c r="S77" t="inlineStr">
        <is>
          <t>-</t>
        </is>
      </c>
      <c r="T77" t="inlineStr">
        <is>
          <t>-</t>
        </is>
      </c>
      <c r="U77" t="inlineStr">
        <is>
          <t>-</t>
        </is>
      </c>
      <c r="V77" t="inlineStr">
        <is>
          <t>-</t>
        </is>
      </c>
    </row>
    <row r="78">
      <c r="A78" s="5" t="inlineStr">
        <is>
          <t>Operativer Cashflow</t>
        </is>
      </c>
      <c r="B78" s="5" t="inlineStr">
        <is>
          <t>Operating Cashflow in M</t>
        </is>
      </c>
      <c r="C78" t="n">
        <v>3769.458</v>
      </c>
      <c r="D78" t="n">
        <v>1737.6128</v>
      </c>
      <c r="E78" t="n">
        <v>2074.7804</v>
      </c>
      <c r="F78" t="n">
        <v>1886.6232</v>
      </c>
      <c r="G78" t="n">
        <v>1975.0192</v>
      </c>
      <c r="H78" t="n">
        <v>2016.5319</v>
      </c>
      <c r="I78" t="n">
        <v>1605.6456</v>
      </c>
      <c r="J78" t="n">
        <v>1639.56</v>
      </c>
      <c r="K78" t="n">
        <v>1440.18</v>
      </c>
      <c r="L78" t="n">
        <v>1389.728</v>
      </c>
      <c r="M78" t="n">
        <v>931.0400000000001</v>
      </c>
      <c r="N78" t="n">
        <v>487.025</v>
      </c>
      <c r="O78" t="n">
        <v>930.006</v>
      </c>
      <c r="P78" t="n">
        <v>1321.236</v>
      </c>
      <c r="Q78" t="n">
        <v>1061.605</v>
      </c>
      <c r="R78" t="n">
        <v>1028.16</v>
      </c>
      <c r="S78" t="n">
        <v>1129.752</v>
      </c>
      <c r="T78" t="n">
        <v>758.8800000000001</v>
      </c>
      <c r="U78" t="n">
        <v>1307.232</v>
      </c>
      <c r="V78" t="n">
        <v>3175.524</v>
      </c>
    </row>
    <row r="79">
      <c r="A79" s="5" t="inlineStr">
        <is>
          <t>Aktienrückkauf</t>
        </is>
      </c>
      <c r="B79" s="5" t="inlineStr">
        <is>
          <t>Share Buyback in M</t>
        </is>
      </c>
      <c r="C79" t="n">
        <v>0</v>
      </c>
      <c r="D79" t="n">
        <v>0</v>
      </c>
      <c r="E79" t="n">
        <v>0</v>
      </c>
      <c r="F79" t="n">
        <v>0</v>
      </c>
      <c r="G79" t="n">
        <v>-0.01000000000000512</v>
      </c>
      <c r="H79" t="n">
        <v>-0.03999999999999204</v>
      </c>
      <c r="I79" t="n">
        <v>-0.1099999999999994</v>
      </c>
      <c r="J79" t="n">
        <v>0.8799999999999955</v>
      </c>
      <c r="K79" t="n">
        <v>-0.2000000000000028</v>
      </c>
      <c r="L79" t="n">
        <v>-0.2999999999999972</v>
      </c>
      <c r="M79" t="n">
        <v>0</v>
      </c>
      <c r="N79" t="n">
        <v>1.599999999999994</v>
      </c>
      <c r="O79" t="n">
        <v>0.3000000000000114</v>
      </c>
      <c r="P79" t="n">
        <v>-7.900000000000006</v>
      </c>
      <c r="Q79" t="n">
        <v>1.900000000000006</v>
      </c>
      <c r="R79" t="n">
        <v>0</v>
      </c>
      <c r="S79" t="n">
        <v>0</v>
      </c>
      <c r="T79" t="n">
        <v>0</v>
      </c>
      <c r="U79" t="n">
        <v>-3.600000000000009</v>
      </c>
      <c r="V79" t="inlineStr">
        <is>
          <t>-</t>
        </is>
      </c>
    </row>
    <row r="80">
      <c r="A80" s="5" t="inlineStr">
        <is>
          <t>Umsatzwachstum 1J in %</t>
        </is>
      </c>
      <c r="B80" s="5" t="inlineStr">
        <is>
          <t>Revenue Growth 1Y in %</t>
        </is>
      </c>
      <c r="C80" t="n">
        <v>16.24</v>
      </c>
      <c r="D80" t="n">
        <v>-11.71</v>
      </c>
      <c r="E80" t="n">
        <v>24.97</v>
      </c>
      <c r="F80" t="n">
        <v>6.91</v>
      </c>
      <c r="G80" t="n">
        <v>15.4</v>
      </c>
      <c r="H80" t="n">
        <v>2.97</v>
      </c>
      <c r="I80" t="n">
        <v>0.12</v>
      </c>
      <c r="J80" t="n">
        <v>-20.37</v>
      </c>
      <c r="K80" t="n">
        <v>-16.28</v>
      </c>
      <c r="L80" t="n">
        <v>-11.62</v>
      </c>
      <c r="M80" t="n">
        <v>-18.2</v>
      </c>
      <c r="N80" t="n">
        <v>2.23</v>
      </c>
      <c r="O80" t="n">
        <v>10.21</v>
      </c>
      <c r="P80" t="n">
        <v>0.93</v>
      </c>
      <c r="Q80" t="n">
        <v>-26.63</v>
      </c>
      <c r="R80" t="n">
        <v>-0.61</v>
      </c>
      <c r="S80" t="n">
        <v>-11.01</v>
      </c>
      <c r="T80" t="n">
        <v>-1.53</v>
      </c>
      <c r="U80" t="n">
        <v>12.27</v>
      </c>
      <c r="V80" t="n">
        <v>26.79</v>
      </c>
    </row>
    <row r="81">
      <c r="A81" s="5" t="inlineStr">
        <is>
          <t>Umsatzwachstum 3J in %</t>
        </is>
      </c>
      <c r="B81" s="5" t="inlineStr">
        <is>
          <t>Revenue Growth 3Y in %</t>
        </is>
      </c>
      <c r="C81" t="n">
        <v>9.83</v>
      </c>
      <c r="D81" t="n">
        <v>6.72</v>
      </c>
      <c r="E81" t="n">
        <v>15.76</v>
      </c>
      <c r="F81" t="n">
        <v>8.43</v>
      </c>
      <c r="G81" t="n">
        <v>6.16</v>
      </c>
      <c r="H81" t="n">
        <v>-5.76</v>
      </c>
      <c r="I81" t="n">
        <v>-12.18</v>
      </c>
      <c r="J81" t="n">
        <v>-16.09</v>
      </c>
      <c r="K81" t="n">
        <v>-15.37</v>
      </c>
      <c r="L81" t="n">
        <v>-9.199999999999999</v>
      </c>
      <c r="M81" t="n">
        <v>-1.92</v>
      </c>
      <c r="N81" t="n">
        <v>4.46</v>
      </c>
      <c r="O81" t="n">
        <v>-5.16</v>
      </c>
      <c r="P81" t="n">
        <v>-8.77</v>
      </c>
      <c r="Q81" t="n">
        <v>-12.75</v>
      </c>
      <c r="R81" t="n">
        <v>-4.38</v>
      </c>
      <c r="S81" t="n">
        <v>-0.09</v>
      </c>
      <c r="T81" t="n">
        <v>12.51</v>
      </c>
      <c r="U81" t="inlineStr">
        <is>
          <t>-</t>
        </is>
      </c>
      <c r="V81" t="inlineStr">
        <is>
          <t>-</t>
        </is>
      </c>
    </row>
    <row r="82">
      <c r="A82" s="5" t="inlineStr">
        <is>
          <t>Umsatzwachstum 5J in %</t>
        </is>
      </c>
      <c r="B82" s="5" t="inlineStr">
        <is>
          <t>Revenue Growth 5Y in %</t>
        </is>
      </c>
      <c r="C82" t="n">
        <v>10.36</v>
      </c>
      <c r="D82" t="n">
        <v>7.71</v>
      </c>
      <c r="E82" t="n">
        <v>10.07</v>
      </c>
      <c r="F82" t="n">
        <v>1.01</v>
      </c>
      <c r="G82" t="n">
        <v>-3.63</v>
      </c>
      <c r="H82" t="n">
        <v>-9.039999999999999</v>
      </c>
      <c r="I82" t="n">
        <v>-13.27</v>
      </c>
      <c r="J82" t="n">
        <v>-12.85</v>
      </c>
      <c r="K82" t="n">
        <v>-6.73</v>
      </c>
      <c r="L82" t="n">
        <v>-3.29</v>
      </c>
      <c r="M82" t="n">
        <v>-6.29</v>
      </c>
      <c r="N82" t="n">
        <v>-2.77</v>
      </c>
      <c r="O82" t="n">
        <v>-5.42</v>
      </c>
      <c r="P82" t="n">
        <v>-7.77</v>
      </c>
      <c r="Q82" t="n">
        <v>-5.5</v>
      </c>
      <c r="R82" t="n">
        <v>5.18</v>
      </c>
      <c r="S82" t="inlineStr">
        <is>
          <t>-</t>
        </is>
      </c>
      <c r="T82" t="inlineStr">
        <is>
          <t>-</t>
        </is>
      </c>
      <c r="U82" t="inlineStr">
        <is>
          <t>-</t>
        </is>
      </c>
      <c r="V82" t="inlineStr">
        <is>
          <t>-</t>
        </is>
      </c>
    </row>
    <row r="83">
      <c r="A83" s="5" t="inlineStr">
        <is>
          <t>Umsatzwachstum 10J in %</t>
        </is>
      </c>
      <c r="B83" s="5" t="inlineStr">
        <is>
          <t>Revenue Growth 10Y in %</t>
        </is>
      </c>
      <c r="C83" t="n">
        <v>0.66</v>
      </c>
      <c r="D83" t="n">
        <v>-2.78</v>
      </c>
      <c r="E83" t="n">
        <v>-1.39</v>
      </c>
      <c r="F83" t="n">
        <v>-2.86</v>
      </c>
      <c r="G83" t="n">
        <v>-3.46</v>
      </c>
      <c r="H83" t="n">
        <v>-7.66</v>
      </c>
      <c r="I83" t="n">
        <v>-8.02</v>
      </c>
      <c r="J83" t="n">
        <v>-9.130000000000001</v>
      </c>
      <c r="K83" t="n">
        <v>-7.25</v>
      </c>
      <c r="L83" t="n">
        <v>-4.4</v>
      </c>
      <c r="M83" t="n">
        <v>-0.5600000000000001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-37.85</v>
      </c>
      <c r="D84" t="n">
        <v>108.01</v>
      </c>
      <c r="E84" t="n">
        <v>119.55</v>
      </c>
      <c r="F84" t="n">
        <v>16.88</v>
      </c>
      <c r="G84" t="n">
        <v>31.59</v>
      </c>
      <c r="H84" t="n">
        <v>966.33</v>
      </c>
      <c r="I84" t="n">
        <v>-95.27</v>
      </c>
      <c r="J84" t="n">
        <v>6.26</v>
      </c>
      <c r="K84" t="n">
        <v>2.26</v>
      </c>
      <c r="L84" t="n">
        <v>-2.04</v>
      </c>
      <c r="M84" t="n">
        <v>6.54</v>
      </c>
      <c r="N84" t="n">
        <v>0.21</v>
      </c>
      <c r="O84" t="n">
        <v>34.58</v>
      </c>
      <c r="P84" t="n">
        <v>28</v>
      </c>
      <c r="Q84" t="n">
        <v>-43.08</v>
      </c>
      <c r="R84" t="n">
        <v>45.92</v>
      </c>
      <c r="S84" t="n">
        <v>-59.43</v>
      </c>
      <c r="T84" t="n">
        <v>111.11</v>
      </c>
      <c r="U84" t="n">
        <v>-1.86</v>
      </c>
      <c r="V84" t="n">
        <v>22.04</v>
      </c>
    </row>
    <row r="85">
      <c r="A85" s="5" t="inlineStr">
        <is>
          <t>Gewinnwachstum 3J in %</t>
        </is>
      </c>
      <c r="B85" s="5" t="inlineStr">
        <is>
          <t>Earnings Growth 3Y in %</t>
        </is>
      </c>
      <c r="C85" t="n">
        <v>63.24</v>
      </c>
      <c r="D85" t="n">
        <v>81.48</v>
      </c>
      <c r="E85" t="n">
        <v>56.01</v>
      </c>
      <c r="F85" t="n">
        <v>338.27</v>
      </c>
      <c r="G85" t="n">
        <v>300.88</v>
      </c>
      <c r="H85" t="n">
        <v>292.44</v>
      </c>
      <c r="I85" t="n">
        <v>-28.92</v>
      </c>
      <c r="J85" t="n">
        <v>2.16</v>
      </c>
      <c r="K85" t="n">
        <v>2.25</v>
      </c>
      <c r="L85" t="n">
        <v>1.57</v>
      </c>
      <c r="M85" t="n">
        <v>13.78</v>
      </c>
      <c r="N85" t="n">
        <v>20.93</v>
      </c>
      <c r="O85" t="n">
        <v>6.5</v>
      </c>
      <c r="P85" t="n">
        <v>10.28</v>
      </c>
      <c r="Q85" t="n">
        <v>-18.86</v>
      </c>
      <c r="R85" t="n">
        <v>32.53</v>
      </c>
      <c r="S85" t="n">
        <v>16.61</v>
      </c>
      <c r="T85" t="n">
        <v>43.76</v>
      </c>
      <c r="U85" t="inlineStr">
        <is>
          <t>-</t>
        </is>
      </c>
      <c r="V85" t="inlineStr">
        <is>
          <t>-</t>
        </is>
      </c>
    </row>
    <row r="86">
      <c r="A86" s="5" t="inlineStr">
        <is>
          <t>Gewinnwachstum 5J in %</t>
        </is>
      </c>
      <c r="B86" s="5" t="inlineStr">
        <is>
          <t>Earnings Growth 5Y in %</t>
        </is>
      </c>
      <c r="C86" t="n">
        <v>47.64</v>
      </c>
      <c r="D86" t="n">
        <v>248.47</v>
      </c>
      <c r="E86" t="n">
        <v>207.82</v>
      </c>
      <c r="F86" t="n">
        <v>185.16</v>
      </c>
      <c r="G86" t="n">
        <v>182.23</v>
      </c>
      <c r="H86" t="n">
        <v>175.51</v>
      </c>
      <c r="I86" t="n">
        <v>-16.45</v>
      </c>
      <c r="J86" t="n">
        <v>2.65</v>
      </c>
      <c r="K86" t="n">
        <v>8.31</v>
      </c>
      <c r="L86" t="n">
        <v>13.46</v>
      </c>
      <c r="M86" t="n">
        <v>5.25</v>
      </c>
      <c r="N86" t="n">
        <v>13.13</v>
      </c>
      <c r="O86" t="n">
        <v>1.2</v>
      </c>
      <c r="P86" t="n">
        <v>16.5</v>
      </c>
      <c r="Q86" t="n">
        <v>10.53</v>
      </c>
      <c r="R86" t="n">
        <v>23.56</v>
      </c>
      <c r="S86" t="inlineStr">
        <is>
          <t>-</t>
        </is>
      </c>
      <c r="T86" t="inlineStr">
        <is>
          <t>-</t>
        </is>
      </c>
      <c r="U86" t="inlineStr">
        <is>
          <t>-</t>
        </is>
      </c>
      <c r="V86" t="inlineStr">
        <is>
          <t>-</t>
        </is>
      </c>
    </row>
    <row r="87">
      <c r="A87" s="5" t="inlineStr">
        <is>
          <t>Gewinnwachstum 10J in %</t>
        </is>
      </c>
      <c r="B87" s="5" t="inlineStr">
        <is>
          <t>Earnings Growth 10Y in %</t>
        </is>
      </c>
      <c r="C87" t="n">
        <v>111.57</v>
      </c>
      <c r="D87" t="n">
        <v>116.01</v>
      </c>
      <c r="E87" t="n">
        <v>105.23</v>
      </c>
      <c r="F87" t="n">
        <v>96.73</v>
      </c>
      <c r="G87" t="n">
        <v>97.84999999999999</v>
      </c>
      <c r="H87" t="n">
        <v>90.38</v>
      </c>
      <c r="I87" t="n">
        <v>-1.66</v>
      </c>
      <c r="J87" t="n">
        <v>1.92</v>
      </c>
      <c r="K87" t="n">
        <v>12.41</v>
      </c>
      <c r="L87" t="n">
        <v>12</v>
      </c>
      <c r="M87" t="n">
        <v>14.4</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0.67</v>
      </c>
      <c r="D88" t="n">
        <v>0.06</v>
      </c>
      <c r="E88" t="n">
        <v>0.13</v>
      </c>
      <c r="F88" t="n">
        <v>0.18</v>
      </c>
      <c r="G88" t="n">
        <v>0.16</v>
      </c>
      <c r="H88" t="n">
        <v>0.22</v>
      </c>
      <c r="I88" t="n">
        <v>-23.95</v>
      </c>
      <c r="J88" t="n">
        <v>6.38</v>
      </c>
      <c r="K88" t="n">
        <v>1.7</v>
      </c>
      <c r="L88" t="n">
        <v>1.16</v>
      </c>
      <c r="M88" t="n">
        <v>2.02</v>
      </c>
      <c r="N88" t="n">
        <v>0.49</v>
      </c>
      <c r="O88" t="n">
        <v>12.75</v>
      </c>
      <c r="P88" t="n">
        <v>1.22</v>
      </c>
      <c r="Q88" t="n">
        <v>2</v>
      </c>
      <c r="R88" t="n">
        <v>0.4</v>
      </c>
      <c r="S88" t="inlineStr">
        <is>
          <t>-</t>
        </is>
      </c>
      <c r="T88" t="inlineStr">
        <is>
          <t>-</t>
        </is>
      </c>
      <c r="U88" t="inlineStr">
        <is>
          <t>-</t>
        </is>
      </c>
      <c r="V88" t="inlineStr">
        <is>
          <t>-</t>
        </is>
      </c>
    </row>
    <row r="89">
      <c r="A89" s="5" t="inlineStr">
        <is>
          <t>EBIT-Wachstum 1J in %</t>
        </is>
      </c>
      <c r="B89" s="5" t="inlineStr">
        <is>
          <t>EBIT Growth 1Y in %</t>
        </is>
      </c>
      <c r="C89" t="n">
        <v>23.89</v>
      </c>
      <c r="D89" t="n">
        <v>37.51</v>
      </c>
      <c r="E89" t="n">
        <v>96.09</v>
      </c>
      <c r="F89" t="n">
        <v>10.14</v>
      </c>
      <c r="G89" t="n">
        <v>-19.27</v>
      </c>
      <c r="H89" t="n">
        <v>18.65</v>
      </c>
      <c r="I89" t="n">
        <v>-25.93</v>
      </c>
      <c r="J89" t="n">
        <v>14.38</v>
      </c>
      <c r="K89" t="n">
        <v>15.48</v>
      </c>
      <c r="L89" t="n">
        <v>59.81</v>
      </c>
      <c r="M89" t="n">
        <v>-38.49</v>
      </c>
      <c r="N89" t="n">
        <v>-24.28</v>
      </c>
      <c r="O89" t="n">
        <v>40.97</v>
      </c>
      <c r="P89" t="n">
        <v>18.62</v>
      </c>
      <c r="Q89" t="n">
        <v>-26.79</v>
      </c>
      <c r="R89" t="n">
        <v>13.11</v>
      </c>
      <c r="S89" t="n">
        <v>-29.01</v>
      </c>
      <c r="T89" t="n">
        <v>-7.63</v>
      </c>
      <c r="U89" t="n">
        <v>4.82</v>
      </c>
      <c r="V89" t="n">
        <v>27.59</v>
      </c>
    </row>
    <row r="90">
      <c r="A90" s="5" t="inlineStr">
        <is>
          <t>EBIT-Wachstum 3J in %</t>
        </is>
      </c>
      <c r="B90" s="5" t="inlineStr">
        <is>
          <t>EBIT Growth 3Y in %</t>
        </is>
      </c>
      <c r="C90" t="n">
        <v>52.5</v>
      </c>
      <c r="D90" t="n">
        <v>47.91</v>
      </c>
      <c r="E90" t="n">
        <v>28.99</v>
      </c>
      <c r="F90" t="n">
        <v>3.17</v>
      </c>
      <c r="G90" t="n">
        <v>-8.85</v>
      </c>
      <c r="H90" t="n">
        <v>2.37</v>
      </c>
      <c r="I90" t="n">
        <v>1.31</v>
      </c>
      <c r="J90" t="n">
        <v>29.89</v>
      </c>
      <c r="K90" t="n">
        <v>12.27</v>
      </c>
      <c r="L90" t="n">
        <v>-0.99</v>
      </c>
      <c r="M90" t="n">
        <v>-7.27</v>
      </c>
      <c r="N90" t="n">
        <v>11.77</v>
      </c>
      <c r="O90" t="n">
        <v>10.93</v>
      </c>
      <c r="P90" t="n">
        <v>1.65</v>
      </c>
      <c r="Q90" t="n">
        <v>-14.23</v>
      </c>
      <c r="R90" t="n">
        <v>-7.84</v>
      </c>
      <c r="S90" t="n">
        <v>-10.61</v>
      </c>
      <c r="T90" t="n">
        <v>8.26</v>
      </c>
      <c r="U90" t="inlineStr">
        <is>
          <t>-</t>
        </is>
      </c>
      <c r="V90" t="inlineStr">
        <is>
          <t>-</t>
        </is>
      </c>
    </row>
    <row r="91">
      <c r="A91" s="5" t="inlineStr">
        <is>
          <t>EBIT-Wachstum 5J in %</t>
        </is>
      </c>
      <c r="B91" s="5" t="inlineStr">
        <is>
          <t>EBIT Growth 5Y in %</t>
        </is>
      </c>
      <c r="C91" t="n">
        <v>29.67</v>
      </c>
      <c r="D91" t="n">
        <v>28.62</v>
      </c>
      <c r="E91" t="n">
        <v>15.94</v>
      </c>
      <c r="F91" t="n">
        <v>-0.41</v>
      </c>
      <c r="G91" t="n">
        <v>0.66</v>
      </c>
      <c r="H91" t="n">
        <v>16.48</v>
      </c>
      <c r="I91" t="n">
        <v>5.05</v>
      </c>
      <c r="J91" t="n">
        <v>5.38</v>
      </c>
      <c r="K91" t="n">
        <v>10.7</v>
      </c>
      <c r="L91" t="n">
        <v>11.33</v>
      </c>
      <c r="M91" t="n">
        <v>-5.99</v>
      </c>
      <c r="N91" t="n">
        <v>4.33</v>
      </c>
      <c r="O91" t="n">
        <v>3.38</v>
      </c>
      <c r="P91" t="n">
        <v>-6.34</v>
      </c>
      <c r="Q91" t="n">
        <v>-9.1</v>
      </c>
      <c r="R91" t="n">
        <v>1.78</v>
      </c>
      <c r="S91" t="inlineStr">
        <is>
          <t>-</t>
        </is>
      </c>
      <c r="T91" t="inlineStr">
        <is>
          <t>-</t>
        </is>
      </c>
      <c r="U91" t="inlineStr">
        <is>
          <t>-</t>
        </is>
      </c>
      <c r="V91" t="inlineStr">
        <is>
          <t>-</t>
        </is>
      </c>
    </row>
    <row r="92">
      <c r="A92" s="5" t="inlineStr">
        <is>
          <t>EBIT-Wachstum 10J in %</t>
        </is>
      </c>
      <c r="B92" s="5" t="inlineStr">
        <is>
          <t>EBIT Growth 10Y in %</t>
        </is>
      </c>
      <c r="C92" t="n">
        <v>23.07</v>
      </c>
      <c r="D92" t="n">
        <v>16.84</v>
      </c>
      <c r="E92" t="n">
        <v>10.66</v>
      </c>
      <c r="F92" t="n">
        <v>5.15</v>
      </c>
      <c r="G92" t="n">
        <v>5.99</v>
      </c>
      <c r="H92" t="n">
        <v>5.24</v>
      </c>
      <c r="I92" t="n">
        <v>4.69</v>
      </c>
      <c r="J92" t="n">
        <v>4.38</v>
      </c>
      <c r="K92" t="n">
        <v>2.18</v>
      </c>
      <c r="L92" t="n">
        <v>1.11</v>
      </c>
      <c r="M92" t="n">
        <v>-2.11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116.93</v>
      </c>
      <c r="D93" t="n">
        <v>-16.25</v>
      </c>
      <c r="E93" t="n">
        <v>9.970000000000001</v>
      </c>
      <c r="F93" t="n">
        <v>-4.48</v>
      </c>
      <c r="G93" t="n">
        <v>-2.07</v>
      </c>
      <c r="H93" t="n">
        <v>25.55</v>
      </c>
      <c r="I93" t="n">
        <v>-2.15</v>
      </c>
      <c r="J93" t="n">
        <v>14.64</v>
      </c>
      <c r="K93" t="n">
        <v>3.47</v>
      </c>
      <c r="L93" t="n">
        <v>48.91</v>
      </c>
      <c r="M93" t="n">
        <v>91.17</v>
      </c>
      <c r="N93" t="n">
        <v>-46.97</v>
      </c>
      <c r="O93" t="n">
        <v>-29.45</v>
      </c>
      <c r="P93" t="n">
        <v>16.8</v>
      </c>
      <c r="Q93" t="n">
        <v>4.88</v>
      </c>
      <c r="R93" t="n">
        <v>-8.99</v>
      </c>
      <c r="S93" t="n">
        <v>48.87</v>
      </c>
      <c r="T93" t="n">
        <v>-41.95</v>
      </c>
      <c r="U93" t="n">
        <v>-60.04</v>
      </c>
      <c r="V93" t="inlineStr">
        <is>
          <t>-</t>
        </is>
      </c>
    </row>
    <row r="94">
      <c r="A94" s="5" t="inlineStr">
        <is>
          <t>Op.Cashflow Wachstum 3J in %</t>
        </is>
      </c>
      <c r="B94" s="5" t="inlineStr">
        <is>
          <t>Op.Cashflow Wachstum 3Y in %</t>
        </is>
      </c>
      <c r="C94" t="n">
        <v>36.88</v>
      </c>
      <c r="D94" t="n">
        <v>-3.59</v>
      </c>
      <c r="E94" t="n">
        <v>1.14</v>
      </c>
      <c r="F94" t="n">
        <v>6.33</v>
      </c>
      <c r="G94" t="n">
        <v>7.11</v>
      </c>
      <c r="H94" t="n">
        <v>12.68</v>
      </c>
      <c r="I94" t="n">
        <v>5.32</v>
      </c>
      <c r="J94" t="n">
        <v>22.34</v>
      </c>
      <c r="K94" t="n">
        <v>47.85</v>
      </c>
      <c r="L94" t="n">
        <v>31.04</v>
      </c>
      <c r="M94" t="n">
        <v>4.92</v>
      </c>
      <c r="N94" t="n">
        <v>-19.87</v>
      </c>
      <c r="O94" t="n">
        <v>-2.59</v>
      </c>
      <c r="P94" t="n">
        <v>4.23</v>
      </c>
      <c r="Q94" t="n">
        <v>14.92</v>
      </c>
      <c r="R94" t="n">
        <v>-0.6899999999999999</v>
      </c>
      <c r="S94" t="n">
        <v>-17.71</v>
      </c>
      <c r="T94" t="inlineStr">
        <is>
          <t>-</t>
        </is>
      </c>
      <c r="U94" t="inlineStr">
        <is>
          <t>-</t>
        </is>
      </c>
      <c r="V94" t="inlineStr">
        <is>
          <t>-</t>
        </is>
      </c>
    </row>
    <row r="95">
      <c r="A95" s="5" t="inlineStr">
        <is>
          <t>Op.Cashflow Wachstum 5J in %</t>
        </is>
      </c>
      <c r="B95" s="5" t="inlineStr">
        <is>
          <t>Op.Cashflow Wachstum 5Y in %</t>
        </is>
      </c>
      <c r="C95" t="n">
        <v>20.82</v>
      </c>
      <c r="D95" t="n">
        <v>2.54</v>
      </c>
      <c r="E95" t="n">
        <v>5.36</v>
      </c>
      <c r="F95" t="n">
        <v>6.3</v>
      </c>
      <c r="G95" t="n">
        <v>7.89</v>
      </c>
      <c r="H95" t="n">
        <v>18.08</v>
      </c>
      <c r="I95" t="n">
        <v>31.21</v>
      </c>
      <c r="J95" t="n">
        <v>22.24</v>
      </c>
      <c r="K95" t="n">
        <v>13.43</v>
      </c>
      <c r="L95" t="n">
        <v>16.09</v>
      </c>
      <c r="M95" t="n">
        <v>7.29</v>
      </c>
      <c r="N95" t="n">
        <v>-12.75</v>
      </c>
      <c r="O95" t="n">
        <v>6.42</v>
      </c>
      <c r="P95" t="n">
        <v>3.92</v>
      </c>
      <c r="Q95" t="n">
        <v>-11.45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19.45</v>
      </c>
      <c r="D96" t="n">
        <v>16.88</v>
      </c>
      <c r="E96" t="n">
        <v>13.8</v>
      </c>
      <c r="F96" t="n">
        <v>9.859999999999999</v>
      </c>
      <c r="G96" t="n">
        <v>11.99</v>
      </c>
      <c r="H96" t="n">
        <v>12.68</v>
      </c>
      <c r="I96" t="n">
        <v>9.23</v>
      </c>
      <c r="J96" t="n">
        <v>14.33</v>
      </c>
      <c r="K96" t="n">
        <v>8.67</v>
      </c>
      <c r="L96" t="n">
        <v>2.32</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-607.1</v>
      </c>
      <c r="D97" t="n">
        <v>309.9</v>
      </c>
      <c r="E97" t="n">
        <v>1554</v>
      </c>
      <c r="F97" t="n">
        <v>741.6</v>
      </c>
      <c r="G97" t="n">
        <v>265.3</v>
      </c>
      <c r="H97" t="n">
        <v>-506.9</v>
      </c>
      <c r="I97" t="n">
        <v>365.8</v>
      </c>
      <c r="J97" t="n">
        <v>1080</v>
      </c>
      <c r="K97" t="n">
        <v>-195.7</v>
      </c>
      <c r="L97" t="n">
        <v>445.6</v>
      </c>
      <c r="M97" t="n">
        <v>-578.9</v>
      </c>
      <c r="N97" t="n">
        <v>-1733</v>
      </c>
      <c r="O97" t="n">
        <v>-1429</v>
      </c>
      <c r="P97" t="n">
        <v>-713.6</v>
      </c>
      <c r="Q97" t="n">
        <v>-662.7</v>
      </c>
      <c r="R97" t="n">
        <v>10232</v>
      </c>
      <c r="S97" t="n">
        <v>11075</v>
      </c>
      <c r="T97" t="n">
        <v>15835</v>
      </c>
      <c r="U97" t="n">
        <v>19839</v>
      </c>
      <c r="V97" t="n">
        <v>19146</v>
      </c>
      <c r="W97" t="n">
        <v>17178</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20"/>
    <col customWidth="1" max="15" min="15" width="20"/>
    <col customWidth="1" max="16" min="16" width="20"/>
    <col customWidth="1" max="17" min="17" width="20"/>
    <col customWidth="1" max="18" min="18" width="20"/>
    <col customWidth="1" max="19" min="19" width="20"/>
    <col customWidth="1" max="20" min="20" width="21"/>
    <col customWidth="1" max="21" min="21" width="20"/>
    <col customWidth="1" max="22" min="22" width="11"/>
    <col customWidth="1" max="23" min="23" width="9"/>
  </cols>
  <sheetData>
    <row r="1">
      <c r="A1" s="1" t="inlineStr">
        <is>
          <t xml:space="preserve">L%27OR%C3%A9AL </t>
        </is>
      </c>
      <c r="B1" s="2" t="inlineStr">
        <is>
          <t>WKN: 853888  ISIN: FR0000120321  US-Symbol:LRLCF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+33-1-4756-7000</t>
        </is>
      </c>
      <c r="G4" t="inlineStr">
        <is>
          <t>06.02.2020</t>
        </is>
      </c>
      <c r="H4" t="inlineStr">
        <is>
          <t>Q4 Result</t>
        </is>
      </c>
      <c r="J4" t="inlineStr">
        <is>
          <t>Bettencourt Meyers Familie</t>
        </is>
      </c>
      <c r="L4" t="inlineStr">
        <is>
          <t>33,27%</t>
        </is>
      </c>
    </row>
    <row r="5">
      <c r="A5" s="5" t="inlineStr">
        <is>
          <t>Ticker</t>
        </is>
      </c>
      <c r="B5" t="inlineStr">
        <is>
          <t>LOR</t>
        </is>
      </c>
      <c r="C5" s="5" t="inlineStr">
        <is>
          <t>Fax</t>
        </is>
      </c>
      <c r="D5" s="5" t="inlineStr"/>
      <c r="E5" t="inlineStr">
        <is>
          <t>-</t>
        </is>
      </c>
      <c r="G5" t="inlineStr">
        <is>
          <t>17.03.2020</t>
        </is>
      </c>
      <c r="H5" t="inlineStr">
        <is>
          <t>Publication Of Annual Report</t>
        </is>
      </c>
      <c r="J5" t="inlineStr">
        <is>
          <t>Nestlé</t>
        </is>
      </c>
      <c r="L5" t="inlineStr">
        <is>
          <t>23,27%</t>
        </is>
      </c>
    </row>
    <row r="6">
      <c r="A6" s="5" t="inlineStr">
        <is>
          <t>Gelistet Seit / Listed Since</t>
        </is>
      </c>
      <c r="B6" t="inlineStr">
        <is>
          <t>-</t>
        </is>
      </c>
      <c r="C6" s="5" t="inlineStr">
        <is>
          <t>Internet</t>
        </is>
      </c>
      <c r="D6" s="5" t="inlineStr"/>
      <c r="E6" t="inlineStr">
        <is>
          <t>http://www.loreal-finance.com</t>
        </is>
      </c>
      <c r="G6" t="inlineStr">
        <is>
          <t>16.04.2020</t>
        </is>
      </c>
      <c r="H6" t="inlineStr">
        <is>
          <t>Result Q1</t>
        </is>
      </c>
      <c r="J6" t="inlineStr">
        <is>
          <t>Mitarbeiter</t>
        </is>
      </c>
      <c r="L6" t="inlineStr">
        <is>
          <t>1,45%</t>
        </is>
      </c>
    </row>
    <row r="7">
      <c r="A7" s="5" t="inlineStr">
        <is>
          <t>Nominalwert / Nominal Value</t>
        </is>
      </c>
      <c r="B7" t="inlineStr">
        <is>
          <t>0,20</t>
        </is>
      </c>
      <c r="C7" s="5" t="inlineStr">
        <is>
          <t>E-Mail</t>
        </is>
      </c>
      <c r="D7" s="5" t="inlineStr"/>
      <c r="E7" t="inlineStr">
        <is>
          <t>info@loreal-finance.com</t>
        </is>
      </c>
      <c r="G7" t="inlineStr">
        <is>
          <t>21.04.2020</t>
        </is>
      </c>
      <c r="H7" t="inlineStr">
        <is>
          <t>Annual General Meeting</t>
        </is>
      </c>
      <c r="J7" t="inlineStr">
        <is>
          <t>Freefloat</t>
        </is>
      </c>
      <c r="L7" t="inlineStr">
        <is>
          <t>42,01%</t>
        </is>
      </c>
    </row>
    <row r="8">
      <c r="A8" s="5" t="inlineStr">
        <is>
          <t>Land / Country</t>
        </is>
      </c>
      <c r="B8" t="inlineStr">
        <is>
          <t>Frankreich</t>
        </is>
      </c>
      <c r="C8" s="5" t="inlineStr">
        <is>
          <t>Inv. Relations Telefon / Phone</t>
        </is>
      </c>
      <c r="D8" s="5" t="inlineStr"/>
      <c r="E8" t="inlineStr">
        <is>
          <t>+33-1-4756-8682</t>
        </is>
      </c>
      <c r="G8" t="inlineStr">
        <is>
          <t>28.04.2020</t>
        </is>
      </c>
      <c r="H8" t="inlineStr">
        <is>
          <t>Ex Dividend</t>
        </is>
      </c>
    </row>
    <row r="9">
      <c r="A9" s="5" t="inlineStr">
        <is>
          <t>Währung / Currency</t>
        </is>
      </c>
      <c r="B9" t="inlineStr">
        <is>
          <t>EUR</t>
        </is>
      </c>
      <c r="C9" s="5" t="inlineStr">
        <is>
          <t>Inv. Relations E-Mail</t>
        </is>
      </c>
      <c r="D9" s="5" t="inlineStr"/>
      <c r="E9" t="inlineStr">
        <is>
          <t>flauvin@loreal-finance.com</t>
        </is>
      </c>
      <c r="G9" t="inlineStr">
        <is>
          <t>30.04.2020</t>
        </is>
      </c>
      <c r="H9" t="inlineStr">
        <is>
          <t>Dividend Payout</t>
        </is>
      </c>
    </row>
    <row r="10">
      <c r="A10" s="5" t="inlineStr">
        <is>
          <t>Branche / Industry</t>
        </is>
      </c>
      <c r="B10" t="inlineStr">
        <is>
          <t>Drugstore And Cosmetics Goods</t>
        </is>
      </c>
      <c r="C10" s="5" t="inlineStr">
        <is>
          <t>Kontaktperson / Contact Person</t>
        </is>
      </c>
      <c r="D10" s="5" t="inlineStr"/>
      <c r="E10" t="inlineStr">
        <is>
          <t>Françoise Lauvin</t>
        </is>
      </c>
    </row>
    <row r="11">
      <c r="A11" s="5" t="inlineStr">
        <is>
          <t>Sektor / Sector</t>
        </is>
      </c>
      <c r="B11" t="inlineStr">
        <is>
          <t>Consumer Goods</t>
        </is>
      </c>
    </row>
    <row r="12">
      <c r="A12" s="5" t="inlineStr">
        <is>
          <t>Typ / Genre</t>
        </is>
      </c>
      <c r="B12" t="inlineStr">
        <is>
          <t>Inhaberaktie</t>
        </is>
      </c>
    </row>
    <row r="13">
      <c r="A13" s="5" t="inlineStr">
        <is>
          <t>Adresse / Address</t>
        </is>
      </c>
      <c r="B13" t="inlineStr">
        <is>
          <t>L'Oréal S.A.41, Rue Martre  F-92217 Clichy Cedex</t>
        </is>
      </c>
    </row>
    <row r="14">
      <c r="A14" s="5" t="inlineStr">
        <is>
          <t>Management</t>
        </is>
      </c>
      <c r="B14" t="inlineStr">
        <is>
          <t>Jean-Paul Agon, Laurent Attal, Christophe Babule, Vincent Boinay, Cyril Chapuy, Vianney Derville, Lucia Dumas Bezian, Nicholas Hieronimus, Barbara Lavernos, Jean-Claude le Grand, Brigitte Libermann, Fabrice Megarbane, Alexandra Palt, Alexis Perakis-Valat, Alexandre Popoff, Stéphane Rinderknech, Lubomira Rochet, Nathalie Roos, Frederic Rozé, Jochen Zaumseil</t>
        </is>
      </c>
    </row>
    <row r="15">
      <c r="A15" s="5" t="inlineStr">
        <is>
          <t>Aufsichtsrat / Board</t>
        </is>
      </c>
      <c r="B15" t="inlineStr">
        <is>
          <t>Jean-Paul Agon, Françoise Bettencourt Meyers, Paul Bulcke, Jean-Pierre Meyers, Ana Sofia Amaral, Sophie Bellon, Patrice Caine, Fabienne Dulac, Bélen Garijo, Béatrice Guillaume-Grabisch, Bernard Kasriel, Georges Liarokapis, Jean-Victor Meyers, Virginie Morgon, Eileen Naughton</t>
        </is>
      </c>
    </row>
    <row r="16">
      <c r="A16" s="5" t="inlineStr">
        <is>
          <t>Beschreibung</t>
        </is>
      </c>
      <c r="B16" t="inlineStr">
        <is>
          <t>L'Oréal S.A. ist ein führendes Kosmetikunternehmen, das in Europa und auch international vor allem in der Vermarktung von Schönheits- und Pflegeprodukten vertreten ist. Zu dem französischen Konzern gehören über 32 internationale Marken. Die Haarpflegeprodukte und Kosmetika der bekannten Marken wie L'Oréal, Bioterm, Maybelline, Kiehl's, The Body Shop, Essie, Helena Rubinstein, Giorgio Armani, Garnier, Lancôme oder Vichy werden über große Einzelhandelsketten, Friseursalons, Apotheken und den Versandhandel vertrieben. Zentral für L’Oréal ist der Bereich Forschung und Entwicklung. Das Unternehmen unterhält außerdem Forschungseinrichtungen und Entwicklungscenter auf allen Kontinenten. Copyright 2014 FINANCE BASE AG</t>
        </is>
      </c>
    </row>
    <row r="17">
      <c r="A17" s="5" t="inlineStr">
        <is>
          <t>Profile</t>
        </is>
      </c>
      <c r="B17" t="inlineStr">
        <is>
          <t>L'Oreal S.A. is a leading cosmetics company, with a presence in Europe and internationally, especially in the marketing of beauty and care products. To the French Group comprises over 32 international brands. The hair care products and cosmetics of famous brands such as L'Oreal, Bioterm, Maybelline, Kiehl's, The Body Shop, Essie, Helena Rubinstein, Giorgio Armani, Garnier, Lancome or Vichy are sold through major retailers, hair salons, pharmacies and mail order. Central to L'Oréal is the research and development. The company also has research facilities and development centers on all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29874</v>
      </c>
      <c r="D20" t="n">
        <v>26937</v>
      </c>
      <c r="E20" t="n">
        <v>26024</v>
      </c>
      <c r="F20" t="n">
        <v>25837</v>
      </c>
      <c r="G20" t="n">
        <v>25257</v>
      </c>
      <c r="H20" t="n">
        <v>22532</v>
      </c>
      <c r="I20" t="n">
        <v>22977</v>
      </c>
      <c r="J20" t="n">
        <v>22463</v>
      </c>
      <c r="K20" t="n">
        <v>20343</v>
      </c>
      <c r="L20" t="n">
        <v>19496</v>
      </c>
      <c r="M20" t="n">
        <v>17473</v>
      </c>
      <c r="N20" t="n">
        <v>17542</v>
      </c>
      <c r="O20" t="n">
        <v>17063</v>
      </c>
      <c r="P20" t="n">
        <v>15790</v>
      </c>
      <c r="Q20" t="n">
        <v>14533</v>
      </c>
      <c r="R20" t="n">
        <v>14534</v>
      </c>
      <c r="S20" t="n">
        <v>14029</v>
      </c>
      <c r="T20" t="n">
        <v>14288</v>
      </c>
      <c r="U20" t="n">
        <v>13740</v>
      </c>
      <c r="V20" t="n">
        <v>12671</v>
      </c>
      <c r="W20" t="n">
        <v>10751</v>
      </c>
    </row>
    <row r="21">
      <c r="A21" s="5" t="inlineStr">
        <is>
          <t>Operatives Ergebnis (EBIT)</t>
        </is>
      </c>
      <c r="B21" s="5" t="inlineStr">
        <is>
          <t>EBIT Earning Before Interest &amp; Tax</t>
        </is>
      </c>
      <c r="C21" t="n">
        <v>5111</v>
      </c>
      <c r="D21" t="n">
        <v>4827</v>
      </c>
      <c r="E21" t="n">
        <v>4400</v>
      </c>
      <c r="F21" t="n">
        <v>3996</v>
      </c>
      <c r="G21" t="n">
        <v>4194</v>
      </c>
      <c r="H21" t="n">
        <v>3584</v>
      </c>
      <c r="I21" t="n">
        <v>3740</v>
      </c>
      <c r="J21" t="n">
        <v>3574</v>
      </c>
      <c r="K21" t="n">
        <v>3196</v>
      </c>
      <c r="L21" t="n">
        <v>2904</v>
      </c>
      <c r="M21" t="n">
        <v>2300</v>
      </c>
      <c r="N21" t="n">
        <v>2568</v>
      </c>
      <c r="O21" t="n">
        <v>3449</v>
      </c>
      <c r="P21" t="n">
        <v>2480</v>
      </c>
      <c r="Q21" t="n">
        <v>2275</v>
      </c>
      <c r="R21" t="n">
        <v>2116</v>
      </c>
      <c r="S21" t="n">
        <v>1819</v>
      </c>
      <c r="T21" t="n">
        <v>1778</v>
      </c>
      <c r="U21" t="n">
        <v>1626</v>
      </c>
      <c r="V21" t="n">
        <v>1541</v>
      </c>
      <c r="W21" t="n">
        <v>1266</v>
      </c>
    </row>
    <row r="22">
      <c r="A22" s="5" t="inlineStr">
        <is>
          <t>Finanzergebnis</t>
        </is>
      </c>
      <c r="B22" s="5" t="inlineStr">
        <is>
          <t>Financial Result</t>
        </is>
      </c>
      <c r="C22" t="n">
        <v>300.4</v>
      </c>
      <c r="D22" t="n">
        <v>356.4</v>
      </c>
      <c r="E22" t="n">
        <v>327</v>
      </c>
      <c r="F22" t="n">
        <v>327.3</v>
      </c>
      <c r="G22" t="n">
        <v>323.1</v>
      </c>
      <c r="H22" t="n">
        <v>306.9</v>
      </c>
      <c r="I22" t="n">
        <v>284.8</v>
      </c>
      <c r="J22" t="n">
        <v>302.4</v>
      </c>
      <c r="K22" t="n">
        <v>270.4</v>
      </c>
      <c r="L22" t="n">
        <v>248.2</v>
      </c>
      <c r="M22" t="n">
        <v>171.1</v>
      </c>
      <c r="N22" t="n">
        <v>63.3</v>
      </c>
      <c r="O22" t="n">
        <v>68.40000000000001</v>
      </c>
      <c r="P22" t="n">
        <v>96.7</v>
      </c>
      <c r="Q22" t="n">
        <v>103.8</v>
      </c>
      <c r="R22" t="n">
        <v>-53.1</v>
      </c>
      <c r="S22" t="n">
        <v>50.5</v>
      </c>
      <c r="T22" t="n">
        <v>-79.90000000000001</v>
      </c>
      <c r="U22" t="n">
        <v>-124.3</v>
      </c>
      <c r="V22" t="n">
        <v>-218.8</v>
      </c>
      <c r="W22" t="n">
        <v>-140.6</v>
      </c>
    </row>
    <row r="23">
      <c r="A23" s="5" t="inlineStr">
        <is>
          <t>Ergebnis vor Steuer (EBT)</t>
        </is>
      </c>
      <c r="B23" s="5" t="inlineStr">
        <is>
          <t>EBT Earning Before Tax</t>
        </is>
      </c>
      <c r="C23" t="n">
        <v>5411</v>
      </c>
      <c r="D23" t="n">
        <v>5184</v>
      </c>
      <c r="E23" t="n">
        <v>4727</v>
      </c>
      <c r="F23" t="n">
        <v>4323</v>
      </c>
      <c r="G23" t="n">
        <v>4517</v>
      </c>
      <c r="H23" t="n">
        <v>3890</v>
      </c>
      <c r="I23" t="n">
        <v>4024</v>
      </c>
      <c r="J23" t="n">
        <v>3876</v>
      </c>
      <c r="K23" t="n">
        <v>3467</v>
      </c>
      <c r="L23" t="n">
        <v>3152</v>
      </c>
      <c r="M23" t="n">
        <v>2471</v>
      </c>
      <c r="N23" t="n">
        <v>2632</v>
      </c>
      <c r="O23" t="n">
        <v>3517</v>
      </c>
      <c r="P23" t="n">
        <v>2577</v>
      </c>
      <c r="Q23" t="n">
        <v>2379</v>
      </c>
      <c r="R23" t="n">
        <v>2063</v>
      </c>
      <c r="S23" t="n">
        <v>1870</v>
      </c>
      <c r="T23" t="n">
        <v>1698</v>
      </c>
      <c r="U23" t="n">
        <v>1502</v>
      </c>
      <c r="V23" t="n">
        <v>1322</v>
      </c>
      <c r="W23" t="n">
        <v>1125</v>
      </c>
    </row>
    <row r="24">
      <c r="A24" s="5" t="inlineStr">
        <is>
          <t>Steuern auf Einkommen und Ertrag</t>
        </is>
      </c>
      <c r="B24" s="5" t="inlineStr">
        <is>
          <t>Taxes on income and earnings</t>
        </is>
      </c>
      <c r="C24" t="n">
        <v>1657</v>
      </c>
      <c r="D24" t="n">
        <v>1284</v>
      </c>
      <c r="E24" t="n">
        <v>901.3</v>
      </c>
      <c r="F24" t="n">
        <v>1215</v>
      </c>
      <c r="G24" t="n">
        <v>1223</v>
      </c>
      <c r="H24" t="n">
        <v>1111</v>
      </c>
      <c r="I24" t="n">
        <v>1063</v>
      </c>
      <c r="J24" t="n">
        <v>1006</v>
      </c>
      <c r="K24" t="n">
        <v>1026</v>
      </c>
      <c r="L24" t="n">
        <v>909.9</v>
      </c>
      <c r="M24" t="n">
        <v>676.1</v>
      </c>
      <c r="N24" t="n">
        <v>680.7</v>
      </c>
      <c r="O24" t="n">
        <v>859.7</v>
      </c>
      <c r="P24" t="n">
        <v>514.7</v>
      </c>
      <c r="Q24" t="n">
        <v>405.9</v>
      </c>
      <c r="R24" t="n">
        <v>696</v>
      </c>
      <c r="S24" t="n">
        <v>628.7</v>
      </c>
      <c r="T24" t="n">
        <v>579.8</v>
      </c>
      <c r="U24" t="n">
        <v>535.9</v>
      </c>
      <c r="V24" t="n">
        <v>488.5</v>
      </c>
      <c r="W24" t="n">
        <v>428.7</v>
      </c>
    </row>
    <row r="25">
      <c r="A25" s="5" t="inlineStr">
        <is>
          <t>Ergebnis nach Steuer</t>
        </is>
      </c>
      <c r="B25" s="5" t="inlineStr">
        <is>
          <t>Earnings after tax</t>
        </is>
      </c>
      <c r="C25" t="n">
        <v>3754</v>
      </c>
      <c r="D25" t="n">
        <v>3899</v>
      </c>
      <c r="E25" t="n">
        <v>3826</v>
      </c>
      <c r="F25" t="n">
        <v>3109</v>
      </c>
      <c r="G25" t="n">
        <v>3295</v>
      </c>
      <c r="H25" t="n">
        <v>2779</v>
      </c>
      <c r="I25" t="n">
        <v>2961</v>
      </c>
      <c r="J25" t="n">
        <v>2870</v>
      </c>
      <c r="K25" t="n">
        <v>2441</v>
      </c>
      <c r="L25" t="n">
        <v>2242</v>
      </c>
      <c r="M25" t="n">
        <v>1795</v>
      </c>
      <c r="N25" t="n">
        <v>1951</v>
      </c>
      <c r="O25" t="n">
        <v>2658</v>
      </c>
      <c r="P25" t="n">
        <v>2062</v>
      </c>
      <c r="Q25" t="n">
        <v>1973</v>
      </c>
      <c r="R25" t="n">
        <v>1367</v>
      </c>
      <c r="S25" t="n">
        <v>1241</v>
      </c>
      <c r="T25" t="n">
        <v>1119</v>
      </c>
      <c r="U25" t="n">
        <v>965.8</v>
      </c>
      <c r="V25" t="n">
        <v>833.5</v>
      </c>
      <c r="W25" t="n">
        <v>696.6</v>
      </c>
    </row>
    <row r="26">
      <c r="A26" s="5" t="inlineStr">
        <is>
          <t>Minderheitenanteil</t>
        </is>
      </c>
      <c r="B26" s="5" t="inlineStr">
        <is>
          <t>Minority Share</t>
        </is>
      </c>
      <c r="C26" t="n">
        <v>-5.2</v>
      </c>
      <c r="D26" t="n">
        <v>-4.1</v>
      </c>
      <c r="E26" t="n">
        <v>-4.1</v>
      </c>
      <c r="F26" t="n">
        <v>-2.9</v>
      </c>
      <c r="G26" t="n">
        <v>-1.1</v>
      </c>
      <c r="H26" t="n">
        <v>1.6</v>
      </c>
      <c r="I26" t="n">
        <v>-3.2</v>
      </c>
      <c r="J26" t="n">
        <v>-2.7</v>
      </c>
      <c r="K26" t="n">
        <v>-2.5</v>
      </c>
      <c r="L26" t="n">
        <v>-2.3</v>
      </c>
      <c r="M26" t="n">
        <v>-2.7</v>
      </c>
      <c r="N26" t="n">
        <v>-2.6</v>
      </c>
      <c r="O26" t="n">
        <v>-1.5</v>
      </c>
      <c r="P26" t="n">
        <v>-1.1</v>
      </c>
      <c r="Q26" t="n">
        <v>-0.9</v>
      </c>
      <c r="R26" t="n">
        <v>-3.1</v>
      </c>
      <c r="S26" t="n">
        <v>-7.7</v>
      </c>
      <c r="T26" t="n">
        <v>-7.7</v>
      </c>
      <c r="U26" t="n">
        <v>-6.6</v>
      </c>
      <c r="V26" t="n">
        <v>-5.4</v>
      </c>
      <c r="W26" t="n">
        <v>-5.8</v>
      </c>
    </row>
    <row r="27">
      <c r="A27" s="5" t="inlineStr">
        <is>
          <t>Jahresüberschuss/-fehlbetrag</t>
        </is>
      </c>
      <c r="B27" s="5" t="inlineStr">
        <is>
          <t>Net Profit</t>
        </is>
      </c>
      <c r="C27" t="n">
        <v>3750</v>
      </c>
      <c r="D27" t="n">
        <v>3895</v>
      </c>
      <c r="E27" t="n">
        <v>3581</v>
      </c>
      <c r="F27" t="n">
        <v>3106</v>
      </c>
      <c r="G27" t="n">
        <v>3297</v>
      </c>
      <c r="H27" t="n">
        <v>4910</v>
      </c>
      <c r="I27" t="n">
        <v>2958</v>
      </c>
      <c r="J27" t="n">
        <v>2868</v>
      </c>
      <c r="K27" t="n">
        <v>2438</v>
      </c>
      <c r="L27" t="n">
        <v>2240</v>
      </c>
      <c r="M27" t="n">
        <v>1792</v>
      </c>
      <c r="N27" t="n">
        <v>1948</v>
      </c>
      <c r="O27" t="n">
        <v>2656</v>
      </c>
      <c r="P27" t="n">
        <v>2061</v>
      </c>
      <c r="Q27" t="n">
        <v>1972</v>
      </c>
      <c r="R27" t="n">
        <v>3626</v>
      </c>
      <c r="S27" t="n">
        <v>1492</v>
      </c>
      <c r="T27" t="n">
        <v>1277</v>
      </c>
      <c r="U27" t="n">
        <v>1291</v>
      </c>
      <c r="V27" t="n">
        <v>969.4</v>
      </c>
      <c r="W27" t="n">
        <v>787.2</v>
      </c>
    </row>
    <row r="28">
      <c r="A28" s="5" t="inlineStr">
        <is>
          <t>Summe Umlaufvermögen</t>
        </is>
      </c>
      <c r="B28" s="5" t="inlineStr">
        <is>
          <t>Current Assets</t>
        </is>
      </c>
      <c r="C28" t="n">
        <v>13917</v>
      </c>
      <c r="D28" t="n">
        <v>12466</v>
      </c>
      <c r="E28" t="n">
        <v>11019</v>
      </c>
      <c r="F28" t="n">
        <v>10046</v>
      </c>
      <c r="G28" t="n">
        <v>9254</v>
      </c>
      <c r="H28" t="n">
        <v>8775</v>
      </c>
      <c r="I28" t="n">
        <v>9354</v>
      </c>
      <c r="J28" t="n">
        <v>8210</v>
      </c>
      <c r="K28" t="n">
        <v>7723</v>
      </c>
      <c r="L28" t="n">
        <v>6996</v>
      </c>
      <c r="M28" t="n">
        <v>5941</v>
      </c>
      <c r="N28" t="n">
        <v>6648</v>
      </c>
      <c r="O28" t="n">
        <v>6221</v>
      </c>
      <c r="P28" t="n">
        <v>5628</v>
      </c>
      <c r="Q28" t="n">
        <v>5200</v>
      </c>
      <c r="R28" t="n">
        <v>6645</v>
      </c>
      <c r="S28" t="n">
        <v>6876</v>
      </c>
      <c r="T28" t="n">
        <v>6842</v>
      </c>
      <c r="U28" t="n">
        <v>6724</v>
      </c>
      <c r="V28" t="n">
        <v>6256</v>
      </c>
      <c r="W28" t="n">
        <v>5139</v>
      </c>
    </row>
    <row r="29">
      <c r="A29" s="5" t="inlineStr">
        <is>
          <t>Summe Anlagevermögen</t>
        </is>
      </c>
      <c r="B29" s="5" t="inlineStr">
        <is>
          <t>Fixed Assets</t>
        </is>
      </c>
      <c r="C29" t="n">
        <v>29893</v>
      </c>
      <c r="D29" t="n">
        <v>25991</v>
      </c>
      <c r="E29" t="n">
        <v>24320</v>
      </c>
      <c r="F29" t="n">
        <v>25585</v>
      </c>
      <c r="G29" t="n">
        <v>24458</v>
      </c>
      <c r="H29" t="n">
        <v>23288</v>
      </c>
      <c r="I29" t="n">
        <v>21944</v>
      </c>
      <c r="J29" t="n">
        <v>21316</v>
      </c>
      <c r="K29" t="n">
        <v>19135</v>
      </c>
      <c r="L29" t="n">
        <v>17048</v>
      </c>
      <c r="M29" t="n">
        <v>17350</v>
      </c>
      <c r="N29" t="n">
        <v>16309</v>
      </c>
      <c r="O29" t="n">
        <v>16980</v>
      </c>
      <c r="P29" t="n">
        <v>19155</v>
      </c>
      <c r="Q29" t="n">
        <v>18686</v>
      </c>
      <c r="R29" t="n">
        <v>11534</v>
      </c>
      <c r="S29" t="n">
        <v>8136</v>
      </c>
      <c r="T29" t="n">
        <v>8130</v>
      </c>
      <c r="U29" t="n">
        <v>8149</v>
      </c>
      <c r="V29" t="n">
        <v>7621</v>
      </c>
      <c r="W29" t="n">
        <v>5934</v>
      </c>
    </row>
    <row r="30">
      <c r="A30" s="5" t="inlineStr">
        <is>
          <t>Summe Aktiva</t>
        </is>
      </c>
      <c r="B30" s="5" t="inlineStr">
        <is>
          <t>Total Assets</t>
        </is>
      </c>
      <c r="C30" t="n">
        <v>43810</v>
      </c>
      <c r="D30" t="n">
        <v>38458</v>
      </c>
      <c r="E30" t="n">
        <v>35339</v>
      </c>
      <c r="F30" t="n">
        <v>35630</v>
      </c>
      <c r="G30" t="n">
        <v>33711</v>
      </c>
      <c r="H30" t="n">
        <v>32063</v>
      </c>
      <c r="I30" t="n">
        <v>31298</v>
      </c>
      <c r="J30" t="n">
        <v>29525</v>
      </c>
      <c r="K30" t="n">
        <v>26858</v>
      </c>
      <c r="L30" t="n">
        <v>24045</v>
      </c>
      <c r="M30" t="n">
        <v>23292</v>
      </c>
      <c r="N30" t="n">
        <v>22957</v>
      </c>
      <c r="O30" t="n">
        <v>23200</v>
      </c>
      <c r="P30" t="n">
        <v>24783</v>
      </c>
      <c r="Q30" t="n">
        <v>23886</v>
      </c>
      <c r="R30" t="n">
        <v>18179</v>
      </c>
      <c r="S30" t="n">
        <v>15012</v>
      </c>
      <c r="T30" t="n">
        <v>14973</v>
      </c>
      <c r="U30" t="n">
        <v>14872</v>
      </c>
      <c r="V30" t="n">
        <v>13877</v>
      </c>
      <c r="W30" t="n">
        <v>11073</v>
      </c>
    </row>
    <row r="31">
      <c r="A31" s="5" t="inlineStr">
        <is>
          <t>Summe kurzfristiges Fremdkapital</t>
        </is>
      </c>
      <c r="B31" s="5" t="inlineStr">
        <is>
          <t>Short-Term Debt</t>
        </is>
      </c>
      <c r="C31" t="n">
        <v>10869</v>
      </c>
      <c r="D31" t="n">
        <v>10112</v>
      </c>
      <c r="E31" t="n">
        <v>9173</v>
      </c>
      <c r="F31" t="n">
        <v>9207</v>
      </c>
      <c r="G31" t="n">
        <v>8174</v>
      </c>
      <c r="H31" t="n">
        <v>9279</v>
      </c>
      <c r="I31" t="n">
        <v>6595</v>
      </c>
      <c r="J31" t="n">
        <v>6370</v>
      </c>
      <c r="K31" t="n">
        <v>7130</v>
      </c>
      <c r="L31" t="n">
        <v>6582</v>
      </c>
      <c r="M31" t="n">
        <v>5387</v>
      </c>
      <c r="N31" t="n">
        <v>7356</v>
      </c>
      <c r="O31" t="n">
        <v>5600</v>
      </c>
      <c r="P31" t="n">
        <v>6762</v>
      </c>
      <c r="Q31" t="n">
        <v>6768</v>
      </c>
      <c r="R31" t="n">
        <v>3519</v>
      </c>
      <c r="S31" t="n">
        <v>3495</v>
      </c>
      <c r="T31" t="n">
        <v>3380</v>
      </c>
      <c r="U31" t="n">
        <v>3170</v>
      </c>
      <c r="V31" t="n">
        <v>2800</v>
      </c>
      <c r="W31" t="n">
        <v>2569</v>
      </c>
    </row>
    <row r="32">
      <c r="A32" s="5" t="inlineStr">
        <is>
          <t>Summe langfristiges Fremdkapital</t>
        </is>
      </c>
      <c r="B32" s="5" t="inlineStr">
        <is>
          <t>Long-Term Debt</t>
        </is>
      </c>
      <c r="C32" t="n">
        <v>3522</v>
      </c>
      <c r="D32" t="n">
        <v>1418</v>
      </c>
      <c r="E32" t="n">
        <v>1350</v>
      </c>
      <c r="F32" t="n">
        <v>1921</v>
      </c>
      <c r="G32" t="n">
        <v>1924</v>
      </c>
      <c r="H32" t="n">
        <v>2599</v>
      </c>
      <c r="I32" t="n">
        <v>2067</v>
      </c>
      <c r="J32" t="n">
        <v>2224</v>
      </c>
      <c r="K32" t="n">
        <v>2093</v>
      </c>
      <c r="L32" t="n">
        <v>2600</v>
      </c>
      <c r="M32" t="n">
        <v>4310</v>
      </c>
      <c r="N32" t="n">
        <v>3775</v>
      </c>
      <c r="O32" t="n">
        <v>3981</v>
      </c>
      <c r="P32" t="n">
        <v>3399</v>
      </c>
      <c r="Q32" t="n">
        <v>2462</v>
      </c>
      <c r="R32" t="n">
        <v>4101</v>
      </c>
      <c r="S32" t="n">
        <v>3392</v>
      </c>
      <c r="T32" t="n">
        <v>4171</v>
      </c>
      <c r="U32" t="n">
        <v>4503</v>
      </c>
      <c r="V32" t="n">
        <v>4908</v>
      </c>
      <c r="W32" t="n">
        <v>3045</v>
      </c>
    </row>
    <row r="33">
      <c r="A33" s="5" t="inlineStr">
        <is>
          <t>Summe Fremdkapital</t>
        </is>
      </c>
      <c r="B33" s="5" t="inlineStr">
        <is>
          <t>Total Liabilities</t>
        </is>
      </c>
      <c r="C33" t="n">
        <v>14384</v>
      </c>
      <c r="D33" t="n">
        <v>11524</v>
      </c>
      <c r="E33" t="n">
        <v>10521</v>
      </c>
      <c r="F33" t="n">
        <v>11126</v>
      </c>
      <c r="G33" t="n">
        <v>10095</v>
      </c>
      <c r="H33" t="n">
        <v>11874</v>
      </c>
      <c r="I33" t="n">
        <v>8656</v>
      </c>
      <c r="J33" t="n">
        <v>8589</v>
      </c>
      <c r="K33" t="n">
        <v>9220</v>
      </c>
      <c r="L33" t="n">
        <v>9179</v>
      </c>
      <c r="M33" t="n">
        <v>9693</v>
      </c>
      <c r="N33" t="n">
        <v>11128</v>
      </c>
      <c r="O33" t="n">
        <v>9579</v>
      </c>
      <c r="P33" t="n">
        <v>10159</v>
      </c>
      <c r="Q33" t="n">
        <v>9229</v>
      </c>
      <c r="R33" t="n">
        <v>7615</v>
      </c>
      <c r="S33" t="n">
        <v>6876</v>
      </c>
      <c r="T33" t="n">
        <v>7539</v>
      </c>
      <c r="U33" t="n">
        <v>7662</v>
      </c>
      <c r="V33" t="n">
        <v>7698</v>
      </c>
      <c r="W33" t="n">
        <v>5604</v>
      </c>
    </row>
    <row r="34">
      <c r="A34" s="5" t="inlineStr">
        <is>
          <t>Minderheitenanteil</t>
        </is>
      </c>
      <c r="B34" s="5" t="inlineStr">
        <is>
          <t>Minority Share</t>
        </is>
      </c>
      <c r="C34" t="n">
        <v>6.7</v>
      </c>
      <c r="D34" t="n">
        <v>5.2</v>
      </c>
      <c r="E34" t="n">
        <v>2.8</v>
      </c>
      <c r="F34" t="n">
        <v>2.1</v>
      </c>
      <c r="G34" t="n">
        <v>3.1</v>
      </c>
      <c r="H34" t="n">
        <v>3.6</v>
      </c>
      <c r="I34" t="n">
        <v>5.8</v>
      </c>
      <c r="J34" t="n">
        <v>4.8</v>
      </c>
      <c r="K34" t="n">
        <v>3.1</v>
      </c>
      <c r="L34" t="n">
        <v>2.9</v>
      </c>
      <c r="M34" t="n">
        <v>3.1</v>
      </c>
      <c r="N34" t="n">
        <v>2.9</v>
      </c>
      <c r="O34" t="n">
        <v>2.5</v>
      </c>
      <c r="P34" t="n">
        <v>2.1</v>
      </c>
      <c r="Q34" t="n">
        <v>1.5</v>
      </c>
      <c r="R34" t="n">
        <v>4.2</v>
      </c>
      <c r="S34" t="n">
        <v>11.9</v>
      </c>
      <c r="T34" t="n">
        <v>11.9</v>
      </c>
      <c r="U34" t="n">
        <v>10.7</v>
      </c>
      <c r="V34" t="n">
        <v>9.9</v>
      </c>
      <c r="W34" t="n">
        <v>10.4</v>
      </c>
    </row>
    <row r="35">
      <c r="A35" s="5" t="inlineStr">
        <is>
          <t>Summe Eigenkapital</t>
        </is>
      </c>
      <c r="B35" s="5" t="inlineStr">
        <is>
          <t>Equity</t>
        </is>
      </c>
      <c r="C35" t="n">
        <v>29419</v>
      </c>
      <c r="D35" t="n">
        <v>26928</v>
      </c>
      <c r="E35" t="n">
        <v>24816</v>
      </c>
      <c r="F35" t="n">
        <v>24502</v>
      </c>
      <c r="G35" t="n">
        <v>23614</v>
      </c>
      <c r="H35" t="n">
        <v>20185</v>
      </c>
      <c r="I35" t="n">
        <v>22637</v>
      </c>
      <c r="J35" t="n">
        <v>20932</v>
      </c>
      <c r="K35" t="n">
        <v>17634</v>
      </c>
      <c r="L35" t="n">
        <v>14863</v>
      </c>
      <c r="M35" t="n">
        <v>13595</v>
      </c>
      <c r="N35" t="n">
        <v>11826</v>
      </c>
      <c r="O35" t="n">
        <v>13619</v>
      </c>
      <c r="P35" t="n">
        <v>14622</v>
      </c>
      <c r="Q35" t="n">
        <v>14656</v>
      </c>
      <c r="R35" t="n">
        <v>10560</v>
      </c>
      <c r="S35" t="n">
        <v>8124</v>
      </c>
      <c r="T35" t="n">
        <v>7422</v>
      </c>
      <c r="U35" t="n">
        <v>7199</v>
      </c>
      <c r="V35" t="n">
        <v>6169</v>
      </c>
      <c r="W35" t="n">
        <v>5459</v>
      </c>
    </row>
    <row r="36">
      <c r="A36" s="5" t="inlineStr">
        <is>
          <t>Summe Passiva</t>
        </is>
      </c>
      <c r="B36" s="5" t="inlineStr">
        <is>
          <t>Liabilities &amp; Shareholder Equity</t>
        </is>
      </c>
      <c r="C36" t="n">
        <v>43810</v>
      </c>
      <c r="D36" t="n">
        <v>38458</v>
      </c>
      <c r="E36" t="n">
        <v>35339</v>
      </c>
      <c r="F36" t="n">
        <v>35630</v>
      </c>
      <c r="G36" t="n">
        <v>33711</v>
      </c>
      <c r="H36" t="n">
        <v>32063</v>
      </c>
      <c r="I36" t="n">
        <v>31298</v>
      </c>
      <c r="J36" t="n">
        <v>29525</v>
      </c>
      <c r="K36" t="n">
        <v>26858</v>
      </c>
      <c r="L36" t="n">
        <v>24045</v>
      </c>
      <c r="M36" t="n">
        <v>23292</v>
      </c>
      <c r="N36" t="n">
        <v>22957</v>
      </c>
      <c r="O36" t="n">
        <v>23200</v>
      </c>
      <c r="P36" t="n">
        <v>24783</v>
      </c>
      <c r="Q36" t="n">
        <v>23886</v>
      </c>
      <c r="R36" t="n">
        <v>18179</v>
      </c>
      <c r="S36" t="n">
        <v>15012</v>
      </c>
      <c r="T36" t="n">
        <v>14973</v>
      </c>
      <c r="U36" t="n">
        <v>14872</v>
      </c>
      <c r="V36" t="n">
        <v>13877</v>
      </c>
      <c r="W36" t="n">
        <v>11073</v>
      </c>
    </row>
    <row r="37">
      <c r="A37" s="5" t="inlineStr">
        <is>
          <t>Mio.Aktien im Umlauf</t>
        </is>
      </c>
      <c r="B37" s="5" t="inlineStr">
        <is>
          <t>Million shares outstanding</t>
        </is>
      </c>
      <c r="C37" t="n">
        <v>558.12</v>
      </c>
      <c r="D37" t="n">
        <v>560.4</v>
      </c>
      <c r="E37" t="n">
        <v>560.52</v>
      </c>
      <c r="F37" t="n">
        <v>561.86</v>
      </c>
      <c r="G37" t="n">
        <v>562.98</v>
      </c>
      <c r="H37" t="n">
        <v>561.23</v>
      </c>
      <c r="I37" t="n">
        <v>605.9</v>
      </c>
      <c r="J37" t="n">
        <v>608.8099999999999</v>
      </c>
      <c r="K37" t="n">
        <v>602.98</v>
      </c>
      <c r="L37" t="n">
        <v>601</v>
      </c>
      <c r="M37" t="n">
        <v>599</v>
      </c>
      <c r="N37" t="n">
        <v>602.4</v>
      </c>
      <c r="O37" t="n">
        <v>618</v>
      </c>
      <c r="P37" t="n">
        <v>639.6</v>
      </c>
      <c r="Q37" t="n">
        <v>658.8</v>
      </c>
      <c r="R37" t="n">
        <v>673.6</v>
      </c>
      <c r="S37" t="n">
        <v>676</v>
      </c>
      <c r="T37" t="n">
        <v>676</v>
      </c>
      <c r="U37" t="n">
        <v>676.1</v>
      </c>
      <c r="V37" t="n">
        <v>676.1</v>
      </c>
      <c r="W37" t="n">
        <v>676.1</v>
      </c>
    </row>
    <row r="38">
      <c r="A38" s="5" t="inlineStr">
        <is>
          <t>Ergebnis je Aktie (brutto)</t>
        </is>
      </c>
      <c r="B38" s="5" t="inlineStr">
        <is>
          <t>Earnings per share</t>
        </is>
      </c>
      <c r="C38" t="n">
        <v>9.699999999999999</v>
      </c>
      <c r="D38" t="n">
        <v>9.25</v>
      </c>
      <c r="E38" t="n">
        <v>8.43</v>
      </c>
      <c r="F38" t="n">
        <v>7.69</v>
      </c>
      <c r="G38" t="n">
        <v>8.02</v>
      </c>
      <c r="H38" t="n">
        <v>6.93</v>
      </c>
      <c r="I38" t="n">
        <v>6.64</v>
      </c>
      <c r="J38" t="n">
        <v>6.37</v>
      </c>
      <c r="K38" t="n">
        <v>5.75</v>
      </c>
      <c r="L38" t="n">
        <v>5.24</v>
      </c>
      <c r="M38" t="n">
        <v>4.13</v>
      </c>
      <c r="N38" t="n">
        <v>4.37</v>
      </c>
      <c r="O38" t="n">
        <v>5.69</v>
      </c>
      <c r="P38" t="n">
        <v>4.03</v>
      </c>
      <c r="Q38" t="n">
        <v>3.61</v>
      </c>
      <c r="R38" t="n">
        <v>3.06</v>
      </c>
      <c r="S38" t="n">
        <v>2.77</v>
      </c>
      <c r="T38" t="n">
        <v>2.51</v>
      </c>
      <c r="U38" t="n">
        <v>2.22</v>
      </c>
      <c r="V38" t="n">
        <v>1.96</v>
      </c>
      <c r="W38" t="n">
        <v>1.66</v>
      </c>
    </row>
    <row r="39">
      <c r="A39" s="5" t="inlineStr">
        <is>
          <t>Ergebnis je Aktie (unverwässert)</t>
        </is>
      </c>
      <c r="B39" s="5" t="inlineStr">
        <is>
          <t>Basic Earnings per share</t>
        </is>
      </c>
      <c r="C39" t="n">
        <v>6.7</v>
      </c>
      <c r="D39" t="n">
        <v>7.08</v>
      </c>
      <c r="E39" t="n">
        <v>6.65</v>
      </c>
      <c r="F39" t="n">
        <v>6.52</v>
      </c>
      <c r="G39" t="n">
        <v>6.26</v>
      </c>
      <c r="H39" t="n">
        <v>5.41</v>
      </c>
      <c r="I39" t="n">
        <v>5.22</v>
      </c>
      <c r="J39" t="n">
        <v>4.97</v>
      </c>
      <c r="K39" t="n">
        <v>4.36</v>
      </c>
      <c r="L39" t="n">
        <v>4.04</v>
      </c>
      <c r="M39" t="n">
        <v>3.42</v>
      </c>
      <c r="N39" t="n">
        <v>3.49</v>
      </c>
      <c r="O39" t="n">
        <v>3.36</v>
      </c>
      <c r="P39" t="n">
        <v>2.98</v>
      </c>
      <c r="Q39" t="n">
        <v>2.6</v>
      </c>
      <c r="R39" t="n">
        <v>2.46</v>
      </c>
      <c r="S39" t="n">
        <v>2.45</v>
      </c>
      <c r="T39" t="n">
        <v>2.15</v>
      </c>
      <c r="U39" t="n">
        <v>1.82</v>
      </c>
      <c r="V39" t="n">
        <v>1.52</v>
      </c>
      <c r="W39" t="n">
        <v>1.22</v>
      </c>
    </row>
    <row r="40">
      <c r="A40" s="5" t="inlineStr">
        <is>
          <t>Ergebnis je Aktie (verwässert)</t>
        </is>
      </c>
      <c r="B40" s="5" t="inlineStr">
        <is>
          <t>Diluted Earnings per share</t>
        </is>
      </c>
      <c r="C40" t="n">
        <v>6.66</v>
      </c>
      <c r="D40" t="n">
        <v>7.08</v>
      </c>
      <c r="E40" t="n">
        <v>6.65</v>
      </c>
      <c r="F40" t="n">
        <v>6.46</v>
      </c>
      <c r="G40" t="n">
        <v>6.18</v>
      </c>
      <c r="H40" t="n">
        <v>5.34</v>
      </c>
      <c r="I40" t="n">
        <v>5.13</v>
      </c>
      <c r="J40" t="n">
        <v>4.91</v>
      </c>
      <c r="K40" t="n">
        <v>4.32</v>
      </c>
      <c r="L40" t="n">
        <v>4.01</v>
      </c>
      <c r="M40" t="n">
        <v>3.42</v>
      </c>
      <c r="N40" t="n">
        <v>3.49</v>
      </c>
      <c r="O40" t="n">
        <v>3.36</v>
      </c>
      <c r="P40" t="n">
        <v>2.98</v>
      </c>
      <c r="Q40" t="n">
        <v>2.6</v>
      </c>
      <c r="R40" t="n">
        <v>2.46</v>
      </c>
      <c r="S40" t="n">
        <v>2.45</v>
      </c>
      <c r="T40" t="n">
        <v>2.15</v>
      </c>
      <c r="U40" t="n">
        <v>1.82</v>
      </c>
      <c r="V40" t="n">
        <v>1.52</v>
      </c>
      <c r="W40" t="n">
        <v>1.22</v>
      </c>
    </row>
    <row r="41">
      <c r="A41" s="5" t="inlineStr">
        <is>
          <t>Dividende je Aktie</t>
        </is>
      </c>
      <c r="B41" s="5" t="inlineStr">
        <is>
          <t>Dividend per share</t>
        </is>
      </c>
      <c r="C41" t="n">
        <v>3.85</v>
      </c>
      <c r="D41" t="n">
        <v>3.85</v>
      </c>
      <c r="E41" t="n">
        <v>3.55</v>
      </c>
      <c r="F41" t="n">
        <v>3.3</v>
      </c>
      <c r="G41" t="n">
        <v>3.1</v>
      </c>
      <c r="H41" t="n">
        <v>2.7</v>
      </c>
      <c r="I41" t="n">
        <v>2.5</v>
      </c>
      <c r="J41" t="n">
        <v>2.3</v>
      </c>
      <c r="K41" t="n">
        <v>2</v>
      </c>
      <c r="L41" t="n">
        <v>1.8</v>
      </c>
      <c r="M41" t="n">
        <v>1.5</v>
      </c>
      <c r="N41" t="n">
        <v>1.44</v>
      </c>
      <c r="O41" t="n">
        <v>1.38</v>
      </c>
      <c r="P41" t="n">
        <v>1.18</v>
      </c>
      <c r="Q41" t="n">
        <v>1</v>
      </c>
      <c r="R41" t="n">
        <v>0.82</v>
      </c>
      <c r="S41" t="n">
        <v>1.1</v>
      </c>
      <c r="T41" t="n">
        <v>0.96</v>
      </c>
      <c r="U41" t="n">
        <v>0.8100000000000001</v>
      </c>
      <c r="V41" t="n">
        <v>0.66</v>
      </c>
      <c r="W41" t="n">
        <v>0.51</v>
      </c>
    </row>
    <row r="42">
      <c r="A42" s="5" t="inlineStr">
        <is>
          <t>Dividendenausschüttung in Mio</t>
        </is>
      </c>
      <c r="B42" s="5" t="inlineStr">
        <is>
          <t>Dividend Payment in M</t>
        </is>
      </c>
      <c r="C42" t="inlineStr">
        <is>
          <t>-</t>
        </is>
      </c>
      <c r="D42" t="n">
        <v>2221</v>
      </c>
      <c r="E42" t="n">
        <v>2061</v>
      </c>
      <c r="F42" t="n">
        <v>1871</v>
      </c>
      <c r="G42" t="n">
        <v>1833</v>
      </c>
      <c r="H42" t="n">
        <v>1507</v>
      </c>
      <c r="I42" t="n">
        <v>1523</v>
      </c>
      <c r="J42" t="n">
        <v>1397</v>
      </c>
      <c r="K42" t="n">
        <v>1212</v>
      </c>
      <c r="L42" t="n">
        <v>1083</v>
      </c>
      <c r="M42" t="n">
        <v>898.9</v>
      </c>
      <c r="N42" t="n">
        <v>862</v>
      </c>
      <c r="O42" t="n">
        <v>842.9</v>
      </c>
      <c r="P42" t="n">
        <v>739</v>
      </c>
      <c r="Q42" t="n">
        <v>659</v>
      </c>
      <c r="R42" t="n">
        <v>554</v>
      </c>
      <c r="S42" t="n">
        <v>494</v>
      </c>
      <c r="T42" t="n">
        <v>433</v>
      </c>
      <c r="U42" t="n">
        <v>365.1</v>
      </c>
      <c r="V42" t="n">
        <v>297</v>
      </c>
      <c r="W42" t="n">
        <v>230</v>
      </c>
    </row>
    <row r="43">
      <c r="A43" s="5" t="inlineStr">
        <is>
          <t>Umsatz</t>
        </is>
      </c>
      <c r="B43" s="5" t="inlineStr">
        <is>
          <t>Revenue</t>
        </is>
      </c>
      <c r="C43" t="n">
        <v>53.53</v>
      </c>
      <c r="D43" t="n">
        <v>48.07</v>
      </c>
      <c r="E43" t="n">
        <v>46.43</v>
      </c>
      <c r="F43" t="n">
        <v>45.99</v>
      </c>
      <c r="G43" t="n">
        <v>44.86</v>
      </c>
      <c r="H43" t="n">
        <v>40.15</v>
      </c>
      <c r="I43" t="n">
        <v>37.92</v>
      </c>
      <c r="J43" t="n">
        <v>36.9</v>
      </c>
      <c r="K43" t="n">
        <v>33.74</v>
      </c>
      <c r="L43" t="n">
        <v>32.44</v>
      </c>
      <c r="M43" t="n">
        <v>29.17</v>
      </c>
      <c r="N43" t="n">
        <v>29.12</v>
      </c>
      <c r="O43" t="n">
        <v>27.61</v>
      </c>
      <c r="P43" t="n">
        <v>24.69</v>
      </c>
      <c r="Q43" t="n">
        <v>22.06</v>
      </c>
      <c r="R43" t="n">
        <v>21.58</v>
      </c>
      <c r="S43" t="n">
        <v>20.75</v>
      </c>
      <c r="T43" t="n">
        <v>21.14</v>
      </c>
      <c r="U43" t="n">
        <v>20.32</v>
      </c>
      <c r="V43" t="n">
        <v>18.74</v>
      </c>
      <c r="W43" t="n">
        <v>15.9</v>
      </c>
    </row>
    <row r="44">
      <c r="A44" s="5" t="inlineStr">
        <is>
          <t>Buchwert je Aktie</t>
        </is>
      </c>
      <c r="B44" s="5" t="inlineStr">
        <is>
          <t>Book value per share</t>
        </is>
      </c>
      <c r="C44" t="n">
        <v>52.71</v>
      </c>
      <c r="D44" t="n">
        <v>48.05</v>
      </c>
      <c r="E44" t="n">
        <v>44.27</v>
      </c>
      <c r="F44" t="n">
        <v>43.61</v>
      </c>
      <c r="G44" t="n">
        <v>41.94</v>
      </c>
      <c r="H44" t="n">
        <v>35.97</v>
      </c>
      <c r="I44" t="n">
        <v>37.36</v>
      </c>
      <c r="J44" t="n">
        <v>34.38</v>
      </c>
      <c r="K44" t="n">
        <v>29.25</v>
      </c>
      <c r="L44" t="n">
        <v>24.73</v>
      </c>
      <c r="M44" t="n">
        <v>22.7</v>
      </c>
      <c r="N44" t="n">
        <v>19.63</v>
      </c>
      <c r="O44" t="n">
        <v>22.04</v>
      </c>
      <c r="P44" t="n">
        <v>22.86</v>
      </c>
      <c r="Q44" t="n">
        <v>22.25</v>
      </c>
      <c r="R44" t="n">
        <v>15.68</v>
      </c>
      <c r="S44" t="n">
        <v>12.02</v>
      </c>
      <c r="T44" t="n">
        <v>10.98</v>
      </c>
      <c r="U44" t="n">
        <v>10.65</v>
      </c>
      <c r="V44" t="n">
        <v>9.119999999999999</v>
      </c>
      <c r="W44" t="n">
        <v>8.07</v>
      </c>
    </row>
    <row r="45">
      <c r="A45" s="5" t="inlineStr">
        <is>
          <t>Cashflow je Aktie</t>
        </is>
      </c>
      <c r="B45" s="5" t="inlineStr">
        <is>
          <t>Cashflow per share</t>
        </is>
      </c>
      <c r="C45" t="n">
        <v>11.22</v>
      </c>
      <c r="D45" t="n">
        <v>9.24</v>
      </c>
      <c r="E45" t="n">
        <v>8.869999999999999</v>
      </c>
      <c r="F45" t="n">
        <v>8.369999999999999</v>
      </c>
      <c r="G45" t="n">
        <v>7.47</v>
      </c>
      <c r="H45" t="n">
        <v>6.89</v>
      </c>
      <c r="I45" t="n">
        <v>6.19</v>
      </c>
      <c r="J45" t="n">
        <v>5.8</v>
      </c>
      <c r="K45" t="n">
        <v>4.82</v>
      </c>
      <c r="L45" t="n">
        <v>5.5</v>
      </c>
      <c r="M45" t="n">
        <v>5.38</v>
      </c>
      <c r="N45" t="n">
        <v>4.31</v>
      </c>
      <c r="O45" t="n">
        <v>4.28</v>
      </c>
      <c r="P45" t="n">
        <v>3.87</v>
      </c>
      <c r="Q45" t="n">
        <v>3.18</v>
      </c>
      <c r="R45" t="n">
        <v>2.52</v>
      </c>
      <c r="S45" t="n">
        <v>2.63</v>
      </c>
      <c r="T45" t="n">
        <v>2.72</v>
      </c>
      <c r="U45" t="n">
        <v>2.4</v>
      </c>
      <c r="V45" t="n">
        <v>1.45</v>
      </c>
      <c r="W45" t="n">
        <v>1.52</v>
      </c>
    </row>
    <row r="46">
      <c r="A46" s="5" t="inlineStr">
        <is>
          <t>Bilanzsumme je Aktie</t>
        </is>
      </c>
      <c r="B46" s="5" t="inlineStr">
        <is>
          <t>Total assets per share</t>
        </is>
      </c>
      <c r="C46" t="n">
        <v>78.5</v>
      </c>
      <c r="D46" t="n">
        <v>68.63</v>
      </c>
      <c r="E46" t="n">
        <v>63.05</v>
      </c>
      <c r="F46" t="n">
        <v>63.42</v>
      </c>
      <c r="G46" t="n">
        <v>59.88</v>
      </c>
      <c r="H46" t="n">
        <v>57.13</v>
      </c>
      <c r="I46" t="n">
        <v>51.66</v>
      </c>
      <c r="J46" t="n">
        <v>48.5</v>
      </c>
      <c r="K46" t="n">
        <v>44.54</v>
      </c>
      <c r="L46" t="n">
        <v>40.01</v>
      </c>
      <c r="M46" t="n">
        <v>38.88</v>
      </c>
      <c r="N46" t="n">
        <v>38.11</v>
      </c>
      <c r="O46" t="n">
        <v>37.54</v>
      </c>
      <c r="P46" t="n">
        <v>38.75</v>
      </c>
      <c r="Q46" t="n">
        <v>36.26</v>
      </c>
      <c r="R46" t="n">
        <v>26.99</v>
      </c>
      <c r="S46" t="n">
        <v>22.21</v>
      </c>
      <c r="T46" t="n">
        <v>22.15</v>
      </c>
      <c r="U46" t="n">
        <v>22</v>
      </c>
      <c r="V46" t="n">
        <v>20.52</v>
      </c>
      <c r="W46" t="inlineStr">
        <is>
          <t>-</t>
        </is>
      </c>
    </row>
    <row r="47">
      <c r="A47" s="5" t="inlineStr">
        <is>
          <t>Personal am Ende des Jahres</t>
        </is>
      </c>
      <c r="B47" s="5" t="inlineStr">
        <is>
          <t>Staff at the end of year</t>
        </is>
      </c>
      <c r="C47" t="n">
        <v>87974</v>
      </c>
      <c r="D47" t="n">
        <v>86030</v>
      </c>
      <c r="E47" t="n">
        <v>82606</v>
      </c>
      <c r="F47" t="n">
        <v>89331</v>
      </c>
      <c r="G47" t="n">
        <v>82881</v>
      </c>
      <c r="H47" t="n">
        <v>78611</v>
      </c>
      <c r="I47" t="n">
        <v>77452</v>
      </c>
      <c r="J47" t="n">
        <v>72637</v>
      </c>
      <c r="K47" t="n">
        <v>68886</v>
      </c>
      <c r="L47" t="n">
        <v>66619</v>
      </c>
      <c r="M47" t="n">
        <v>64643</v>
      </c>
      <c r="N47" t="n">
        <v>67662</v>
      </c>
      <c r="O47" t="n">
        <v>63358</v>
      </c>
      <c r="P47" t="n">
        <v>60851</v>
      </c>
      <c r="Q47" t="n">
        <v>52403</v>
      </c>
      <c r="R47" t="n">
        <v>52081</v>
      </c>
      <c r="S47" t="n">
        <v>50500</v>
      </c>
      <c r="T47" t="n">
        <v>50491</v>
      </c>
      <c r="U47" t="n">
        <v>49150</v>
      </c>
      <c r="V47" t="n">
        <v>48222</v>
      </c>
      <c r="W47" t="inlineStr">
        <is>
          <t>-</t>
        </is>
      </c>
    </row>
    <row r="48">
      <c r="A48" s="5" t="inlineStr">
        <is>
          <t>Personalaufwand in Mio. EUR</t>
        </is>
      </c>
      <c r="B48" s="5" t="inlineStr">
        <is>
          <t>Personnel expenses in M</t>
        </is>
      </c>
      <c r="C48" t="n">
        <v>6131</v>
      </c>
      <c r="D48" t="n">
        <v>5634</v>
      </c>
      <c r="E48" t="n">
        <v>5434</v>
      </c>
      <c r="F48" t="n">
        <v>5438</v>
      </c>
      <c r="G48" t="n">
        <v>5223</v>
      </c>
      <c r="H48" t="n">
        <v>4623</v>
      </c>
      <c r="I48" t="n">
        <v>4606</v>
      </c>
      <c r="J48" t="n">
        <v>4414</v>
      </c>
      <c r="K48" t="n">
        <v>3977</v>
      </c>
      <c r="L48" t="n">
        <v>3765</v>
      </c>
      <c r="M48" t="n">
        <v>3517</v>
      </c>
      <c r="N48" t="n">
        <v>3429</v>
      </c>
      <c r="O48" t="n">
        <v>3318</v>
      </c>
      <c r="P48" t="n">
        <v>3035</v>
      </c>
      <c r="Q48" t="n">
        <v>2852</v>
      </c>
      <c r="R48" t="n">
        <v>2702</v>
      </c>
      <c r="S48" t="n">
        <v>2704</v>
      </c>
      <c r="T48" t="n">
        <v>2757</v>
      </c>
      <c r="U48" t="n">
        <v>2624</v>
      </c>
      <c r="V48" t="n">
        <v>2361</v>
      </c>
      <c r="W48" t="n">
        <v>1994</v>
      </c>
    </row>
    <row r="49">
      <c r="A49" s="5" t="inlineStr">
        <is>
          <t>Aufwand je Mitarbeiter in EUR</t>
        </is>
      </c>
      <c r="B49" s="5" t="inlineStr">
        <is>
          <t>Effort per employee</t>
        </is>
      </c>
      <c r="C49" t="n">
        <v>69692</v>
      </c>
      <c r="D49" t="n">
        <v>65490</v>
      </c>
      <c r="E49" t="n">
        <v>65776</v>
      </c>
      <c r="F49" t="n">
        <v>60874</v>
      </c>
      <c r="G49" t="n">
        <v>63018</v>
      </c>
      <c r="H49" t="n">
        <v>58814</v>
      </c>
      <c r="I49" t="n">
        <v>59469</v>
      </c>
      <c r="J49" t="n">
        <v>60773</v>
      </c>
      <c r="K49" t="n">
        <v>57730</v>
      </c>
      <c r="L49" t="n">
        <v>56514</v>
      </c>
      <c r="M49" t="n">
        <v>54408</v>
      </c>
      <c r="N49" t="n">
        <v>50684</v>
      </c>
      <c r="O49" t="n">
        <v>52374</v>
      </c>
      <c r="P49" t="n">
        <v>49874</v>
      </c>
      <c r="Q49" t="n">
        <v>54419</v>
      </c>
      <c r="R49" t="n">
        <v>51879</v>
      </c>
      <c r="S49" t="n">
        <v>53541</v>
      </c>
      <c r="T49" t="n">
        <v>54604</v>
      </c>
      <c r="U49" t="n">
        <v>53394</v>
      </c>
      <c r="V49" t="n">
        <v>48969</v>
      </c>
      <c r="W49" t="inlineStr">
        <is>
          <t>-</t>
        </is>
      </c>
    </row>
    <row r="50">
      <c r="A50" s="5" t="inlineStr">
        <is>
          <t>Umsatz je Aktie</t>
        </is>
      </c>
      <c r="B50" s="5" t="inlineStr">
        <is>
          <t>Revenue per share</t>
        </is>
      </c>
      <c r="C50" t="n">
        <v>339573</v>
      </c>
      <c r="D50" t="n">
        <v>313116</v>
      </c>
      <c r="E50" t="n">
        <v>315034</v>
      </c>
      <c r="F50" t="n">
        <v>289229</v>
      </c>
      <c r="G50" t="n">
        <v>304743</v>
      </c>
      <c r="H50" t="n">
        <v>286627</v>
      </c>
      <c r="I50" t="n">
        <v>296656</v>
      </c>
      <c r="J50" t="n">
        <v>309246</v>
      </c>
      <c r="K50" t="n">
        <v>295315</v>
      </c>
      <c r="L50" t="n">
        <v>292646</v>
      </c>
      <c r="M50" t="n">
        <v>270294</v>
      </c>
      <c r="N50" t="n">
        <v>259256</v>
      </c>
      <c r="O50" t="n">
        <v>269304</v>
      </c>
      <c r="P50" t="n">
        <v>259487</v>
      </c>
      <c r="Q50" t="n">
        <v>277321</v>
      </c>
      <c r="R50" t="n">
        <v>279063</v>
      </c>
      <c r="S50" t="n">
        <v>277803</v>
      </c>
      <c r="T50" t="n">
        <v>282981</v>
      </c>
      <c r="U50" t="n">
        <v>279560</v>
      </c>
      <c r="V50" t="n">
        <v>262768</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42626</v>
      </c>
      <c r="D52" t="n">
        <v>45280</v>
      </c>
      <c r="E52" t="n">
        <v>43355</v>
      </c>
      <c r="F52" t="n">
        <v>34767</v>
      </c>
      <c r="G52" t="n">
        <v>39785</v>
      </c>
      <c r="H52" t="n">
        <v>62462</v>
      </c>
      <c r="I52" t="n">
        <v>38194</v>
      </c>
      <c r="J52" t="n">
        <v>39480</v>
      </c>
      <c r="K52" t="n">
        <v>35398</v>
      </c>
      <c r="L52" t="n">
        <v>33620</v>
      </c>
      <c r="M52" t="n">
        <v>27725</v>
      </c>
      <c r="N52" t="n">
        <v>28795</v>
      </c>
      <c r="O52" t="n">
        <v>41921</v>
      </c>
      <c r="P52" t="n">
        <v>33870</v>
      </c>
      <c r="Q52" t="n">
        <v>37637</v>
      </c>
      <c r="R52" t="n">
        <v>69617</v>
      </c>
      <c r="S52" t="n">
        <v>29535</v>
      </c>
      <c r="T52" t="n">
        <v>25300</v>
      </c>
      <c r="U52" t="n">
        <v>26260</v>
      </c>
      <c r="V52" t="n">
        <v>20103</v>
      </c>
      <c r="W52" t="inlineStr">
        <is>
          <t>-</t>
        </is>
      </c>
    </row>
    <row r="53">
      <c r="A53" s="5" t="inlineStr">
        <is>
          <t>KGV (Kurs/Gewinn)</t>
        </is>
      </c>
      <c r="B53" s="5" t="inlineStr">
        <is>
          <t>PE (price/earnings)</t>
        </is>
      </c>
      <c r="C53" t="n">
        <v>39.4</v>
      </c>
      <c r="D53" t="n">
        <v>28.4</v>
      </c>
      <c r="E53" t="n">
        <v>27.8</v>
      </c>
      <c r="F53" t="n">
        <v>26.6</v>
      </c>
      <c r="G53" t="n">
        <v>25.1</v>
      </c>
      <c r="H53" t="n">
        <v>25.7</v>
      </c>
      <c r="I53" t="n">
        <v>24.5</v>
      </c>
      <c r="J53" t="n">
        <v>21.1</v>
      </c>
      <c r="K53" t="n">
        <v>18.5</v>
      </c>
      <c r="L53" t="n">
        <v>20.6</v>
      </c>
      <c r="M53" t="n">
        <v>22.8</v>
      </c>
      <c r="N53" t="n">
        <v>17.9</v>
      </c>
      <c r="O53" t="n">
        <v>29.2</v>
      </c>
      <c r="P53" t="n">
        <v>25.5</v>
      </c>
      <c r="Q53" t="n">
        <v>24.2</v>
      </c>
      <c r="R53" t="n">
        <v>22.7</v>
      </c>
      <c r="S53" t="n">
        <v>26.5</v>
      </c>
      <c r="T53" t="n">
        <v>33.7</v>
      </c>
      <c r="U53" t="n">
        <v>44.5</v>
      </c>
      <c r="V53" t="n">
        <v>60.1</v>
      </c>
      <c r="W53" t="n">
        <v>65.3</v>
      </c>
    </row>
    <row r="54">
      <c r="A54" s="5" t="inlineStr">
        <is>
          <t>KUV (Kurs/Umsatz)</t>
        </is>
      </c>
      <c r="B54" s="5" t="inlineStr">
        <is>
          <t>PS (price/sales)</t>
        </is>
      </c>
      <c r="C54" t="n">
        <v>4.93</v>
      </c>
      <c r="D54" t="n">
        <v>4.19</v>
      </c>
      <c r="E54" t="n">
        <v>3.98</v>
      </c>
      <c r="F54" t="n">
        <v>3.77</v>
      </c>
      <c r="G54" t="n">
        <v>3.51</v>
      </c>
      <c r="H54" t="n">
        <v>3.47</v>
      </c>
      <c r="I54" t="n">
        <v>3.37</v>
      </c>
      <c r="J54" t="n">
        <v>2.84</v>
      </c>
      <c r="K54" t="n">
        <v>2.39</v>
      </c>
      <c r="L54" t="n">
        <v>2.56</v>
      </c>
      <c r="M54" t="n">
        <v>2.67</v>
      </c>
      <c r="N54" t="n">
        <v>2.14</v>
      </c>
      <c r="O54" t="n">
        <v>3.55</v>
      </c>
      <c r="P54" t="n">
        <v>3.07</v>
      </c>
      <c r="Q54" t="n">
        <v>2.85</v>
      </c>
      <c r="R54" t="n">
        <v>2.59</v>
      </c>
      <c r="S54" t="n">
        <v>3.13</v>
      </c>
      <c r="T54" t="n">
        <v>3.43</v>
      </c>
      <c r="U54" t="n">
        <v>3.98</v>
      </c>
      <c r="V54" t="n">
        <v>4.87</v>
      </c>
      <c r="W54" t="n">
        <v>5.01</v>
      </c>
    </row>
    <row r="55">
      <c r="A55" s="5" t="inlineStr">
        <is>
          <t>KBV (Kurs/Buchwert)</t>
        </is>
      </c>
      <c r="B55" s="5" t="inlineStr">
        <is>
          <t>PB (price/book value)</t>
        </is>
      </c>
      <c r="C55" t="n">
        <v>5.01</v>
      </c>
      <c r="D55" t="n">
        <v>4.19</v>
      </c>
      <c r="E55" t="n">
        <v>4.18</v>
      </c>
      <c r="F55" t="n">
        <v>3.98</v>
      </c>
      <c r="G55" t="n">
        <v>3.75</v>
      </c>
      <c r="H55" t="n">
        <v>3.87</v>
      </c>
      <c r="I55" t="n">
        <v>3.42</v>
      </c>
      <c r="J55" t="n">
        <v>3.05</v>
      </c>
      <c r="K55" t="n">
        <v>2.76</v>
      </c>
      <c r="L55" t="n">
        <v>3.36</v>
      </c>
      <c r="M55" t="n">
        <v>3.44</v>
      </c>
      <c r="N55" t="n">
        <v>3.17</v>
      </c>
      <c r="O55" t="n">
        <v>4.45</v>
      </c>
      <c r="P55" t="n">
        <v>3.32</v>
      </c>
      <c r="Q55" t="n">
        <v>2.82</v>
      </c>
      <c r="R55" t="n">
        <v>3.56</v>
      </c>
      <c r="S55" t="n">
        <v>5.41</v>
      </c>
      <c r="T55" t="n">
        <v>6.61</v>
      </c>
      <c r="U55" t="n">
        <v>7.6</v>
      </c>
      <c r="V55" t="n">
        <v>10.01</v>
      </c>
      <c r="W55" t="n">
        <v>9.859999999999999</v>
      </c>
    </row>
    <row r="56">
      <c r="A56" s="5" t="inlineStr">
        <is>
          <t>KCV (Kurs/Cashflow)</t>
        </is>
      </c>
      <c r="B56" s="5" t="inlineStr">
        <is>
          <t>PC (price/cashflow)</t>
        </is>
      </c>
      <c r="C56" t="n">
        <v>23.53</v>
      </c>
      <c r="D56" t="n">
        <v>21.77</v>
      </c>
      <c r="E56" t="n">
        <v>20.85</v>
      </c>
      <c r="F56" t="n">
        <v>20.71</v>
      </c>
      <c r="G56" t="n">
        <v>21.08</v>
      </c>
      <c r="H56" t="n">
        <v>20.23</v>
      </c>
      <c r="I56" t="n">
        <v>20.63</v>
      </c>
      <c r="J56" t="n">
        <v>18.08</v>
      </c>
      <c r="K56" t="n">
        <v>16.76</v>
      </c>
      <c r="L56" t="n">
        <v>15.11</v>
      </c>
      <c r="M56" t="n">
        <v>14.49</v>
      </c>
      <c r="N56" t="n">
        <v>14.45</v>
      </c>
      <c r="O56" t="n">
        <v>22.9</v>
      </c>
      <c r="P56" t="n">
        <v>19.61</v>
      </c>
      <c r="Q56" t="n">
        <v>19.76</v>
      </c>
      <c r="R56" t="n">
        <v>22.18</v>
      </c>
      <c r="S56" t="n">
        <v>24.69</v>
      </c>
      <c r="T56" t="n">
        <v>26.71</v>
      </c>
      <c r="U56" t="n">
        <v>33.77</v>
      </c>
      <c r="V56" t="n">
        <v>63.07</v>
      </c>
      <c r="W56" t="n">
        <v>52.39</v>
      </c>
    </row>
    <row r="57">
      <c r="A57" s="5" t="inlineStr">
        <is>
          <t>Dividendenrendite in %</t>
        </is>
      </c>
      <c r="B57" s="5" t="inlineStr">
        <is>
          <t>Dividend Yield in %</t>
        </is>
      </c>
      <c r="C57" t="n">
        <v>1.46</v>
      </c>
      <c r="D57" t="n">
        <v>1.91</v>
      </c>
      <c r="E57" t="n">
        <v>1.92</v>
      </c>
      <c r="F57" t="n">
        <v>1.9</v>
      </c>
      <c r="G57" t="n">
        <v>1.97</v>
      </c>
      <c r="H57" t="n">
        <v>1.94</v>
      </c>
      <c r="I57" t="n">
        <v>1.96</v>
      </c>
      <c r="J57" t="n">
        <v>2.19</v>
      </c>
      <c r="K57" t="n">
        <v>2.48</v>
      </c>
      <c r="L57" t="n">
        <v>2.17</v>
      </c>
      <c r="M57" t="n">
        <v>1.92</v>
      </c>
      <c r="N57" t="n">
        <v>2.31</v>
      </c>
      <c r="O57" t="n">
        <v>1.41</v>
      </c>
      <c r="P57" t="n">
        <v>1.55</v>
      </c>
      <c r="Q57" t="n">
        <v>1.59</v>
      </c>
      <c r="R57" t="n">
        <v>1.47</v>
      </c>
      <c r="S57" t="n">
        <v>1.69</v>
      </c>
      <c r="T57" t="n">
        <v>1.32</v>
      </c>
      <c r="U57" t="n">
        <v>1</v>
      </c>
      <c r="V57" t="n">
        <v>0.72</v>
      </c>
      <c r="W57" t="n">
        <v>0.64</v>
      </c>
    </row>
    <row r="58">
      <c r="A58" s="5" t="inlineStr">
        <is>
          <t>Gewinnrendite in %</t>
        </is>
      </c>
      <c r="B58" s="5" t="inlineStr">
        <is>
          <t>Return on profit in %</t>
        </is>
      </c>
      <c r="C58" t="n">
        <v>2.5</v>
      </c>
      <c r="D58" t="n">
        <v>3.5</v>
      </c>
      <c r="E58" t="n">
        <v>3.6</v>
      </c>
      <c r="F58" t="n">
        <v>3.8</v>
      </c>
      <c r="G58" t="n">
        <v>4</v>
      </c>
      <c r="H58" t="n">
        <v>3.9</v>
      </c>
      <c r="I58" t="n">
        <v>4.1</v>
      </c>
      <c r="J58" t="n">
        <v>4.7</v>
      </c>
      <c r="K58" t="n">
        <v>5.4</v>
      </c>
      <c r="L58" t="n">
        <v>4.9</v>
      </c>
      <c r="M58" t="n">
        <v>4.4</v>
      </c>
      <c r="N58" t="n">
        <v>5.6</v>
      </c>
      <c r="O58" t="n">
        <v>3.4</v>
      </c>
      <c r="P58" t="n">
        <v>3.9</v>
      </c>
      <c r="Q58" t="n">
        <v>4.1</v>
      </c>
      <c r="R58" t="n">
        <v>4.4</v>
      </c>
      <c r="S58" t="n">
        <v>3.8</v>
      </c>
      <c r="T58" t="n">
        <v>3</v>
      </c>
      <c r="U58" t="n">
        <v>2.2</v>
      </c>
      <c r="V58" t="n">
        <v>1.7</v>
      </c>
      <c r="W58" t="n">
        <v>1.5</v>
      </c>
    </row>
    <row r="59">
      <c r="A59" s="5" t="inlineStr">
        <is>
          <t>Eigenkapitalrendite in %</t>
        </is>
      </c>
      <c r="B59" s="5" t="inlineStr">
        <is>
          <t>Return on Equity in %</t>
        </is>
      </c>
      <c r="C59" t="n">
        <v>12.75</v>
      </c>
      <c r="D59" t="n">
        <v>14.47</v>
      </c>
      <c r="E59" t="n">
        <v>14.43</v>
      </c>
      <c r="F59" t="n">
        <v>12.68</v>
      </c>
      <c r="G59" t="n">
        <v>13.96</v>
      </c>
      <c r="H59" t="n">
        <v>24.33</v>
      </c>
      <c r="I59" t="n">
        <v>13.07</v>
      </c>
      <c r="J59" t="n">
        <v>13.7</v>
      </c>
      <c r="K59" t="n">
        <v>13.83</v>
      </c>
      <c r="L59" t="n">
        <v>15.07</v>
      </c>
      <c r="M59" t="n">
        <v>13.18</v>
      </c>
      <c r="N59" t="n">
        <v>16.48</v>
      </c>
      <c r="O59" t="n">
        <v>19.5</v>
      </c>
      <c r="P59" t="n">
        <v>14.1</v>
      </c>
      <c r="Q59" t="n">
        <v>13.46</v>
      </c>
      <c r="R59" t="n">
        <v>34.34</v>
      </c>
      <c r="S59" t="n">
        <v>18.36</v>
      </c>
      <c r="T59" t="n">
        <v>17.21</v>
      </c>
      <c r="U59" t="n">
        <v>17.93</v>
      </c>
      <c r="V59" t="n">
        <v>15.72</v>
      </c>
      <c r="W59" t="n">
        <v>14.42</v>
      </c>
    </row>
    <row r="60">
      <c r="A60" s="5" t="inlineStr">
        <is>
          <t>Umsatzrendite in %</t>
        </is>
      </c>
      <c r="B60" s="5" t="inlineStr">
        <is>
          <t>Return on sales in %</t>
        </is>
      </c>
      <c r="C60" t="n">
        <v>12.55</v>
      </c>
      <c r="D60" t="n">
        <v>14.46</v>
      </c>
      <c r="E60" t="n">
        <v>13.76</v>
      </c>
      <c r="F60" t="n">
        <v>12.02</v>
      </c>
      <c r="G60" t="n">
        <v>13.06</v>
      </c>
      <c r="H60" t="n">
        <v>21.79</v>
      </c>
      <c r="I60" t="n">
        <v>12.87</v>
      </c>
      <c r="J60" t="n">
        <v>12.77</v>
      </c>
      <c r="K60" t="n">
        <v>11.99</v>
      </c>
      <c r="L60" t="n">
        <v>11.49</v>
      </c>
      <c r="M60" t="n">
        <v>10.26</v>
      </c>
      <c r="N60" t="n">
        <v>11.11</v>
      </c>
      <c r="O60" t="n">
        <v>15.57</v>
      </c>
      <c r="P60" t="n">
        <v>13.05</v>
      </c>
      <c r="Q60" t="n">
        <v>13.57</v>
      </c>
      <c r="R60" t="n">
        <v>49.89</v>
      </c>
      <c r="S60" t="n">
        <v>10.63</v>
      </c>
      <c r="T60" t="n">
        <v>8.94</v>
      </c>
      <c r="U60" t="n">
        <v>9.390000000000001</v>
      </c>
      <c r="V60" t="n">
        <v>7.65</v>
      </c>
      <c r="W60" t="n">
        <v>7.32</v>
      </c>
    </row>
    <row r="61">
      <c r="A61" s="5" t="inlineStr">
        <is>
          <t>Gesamtkapitalrendite in %</t>
        </is>
      </c>
      <c r="B61" s="5" t="inlineStr">
        <is>
          <t>Total Return on Investment in %</t>
        </is>
      </c>
      <c r="C61" t="n">
        <v>8.73</v>
      </c>
      <c r="D61" t="n">
        <v>10.22</v>
      </c>
      <c r="E61" t="n">
        <v>10.23</v>
      </c>
      <c r="F61" t="n">
        <v>8.789999999999999</v>
      </c>
      <c r="G61" t="n">
        <v>9.92</v>
      </c>
      <c r="H61" t="n">
        <v>15.42</v>
      </c>
      <c r="I61" t="n">
        <v>9.539999999999999</v>
      </c>
      <c r="J61" t="n">
        <v>9.83</v>
      </c>
      <c r="K61" t="n">
        <v>9.26</v>
      </c>
      <c r="L61" t="n">
        <v>9.31</v>
      </c>
      <c r="M61" t="n">
        <v>7.69</v>
      </c>
      <c r="N61" t="n">
        <v>8.49</v>
      </c>
      <c r="O61" t="n">
        <v>11.45</v>
      </c>
      <c r="P61" t="n">
        <v>8.32</v>
      </c>
      <c r="Q61" t="n">
        <v>8.26</v>
      </c>
      <c r="R61" t="n">
        <v>19.94</v>
      </c>
      <c r="S61" t="n">
        <v>9.94</v>
      </c>
      <c r="T61" t="n">
        <v>8.529999999999999</v>
      </c>
      <c r="U61" t="n">
        <v>8.68</v>
      </c>
      <c r="V61" t="n">
        <v>6.99</v>
      </c>
      <c r="W61" t="n">
        <v>7.11</v>
      </c>
    </row>
    <row r="62">
      <c r="A62" s="5" t="inlineStr">
        <is>
          <t>Return on Investment in %</t>
        </is>
      </c>
      <c r="B62" s="5" t="inlineStr">
        <is>
          <t>Return on Investment in %</t>
        </is>
      </c>
      <c r="C62" t="n">
        <v>8.56</v>
      </c>
      <c r="D62" t="n">
        <v>10.13</v>
      </c>
      <c r="E62" t="n">
        <v>10.13</v>
      </c>
      <c r="F62" t="n">
        <v>8.720000000000001</v>
      </c>
      <c r="G62" t="n">
        <v>9.779999999999999</v>
      </c>
      <c r="H62" t="n">
        <v>15.31</v>
      </c>
      <c r="I62" t="n">
        <v>9.449999999999999</v>
      </c>
      <c r="J62" t="n">
        <v>9.710000000000001</v>
      </c>
      <c r="K62" t="n">
        <v>9.08</v>
      </c>
      <c r="L62" t="n">
        <v>9.31</v>
      </c>
      <c r="M62" t="n">
        <v>7.69</v>
      </c>
      <c r="N62" t="n">
        <v>8.49</v>
      </c>
      <c r="O62" t="n">
        <v>11.45</v>
      </c>
      <c r="P62" t="n">
        <v>8.32</v>
      </c>
      <c r="Q62" t="n">
        <v>8.26</v>
      </c>
      <c r="R62" t="n">
        <v>19.94</v>
      </c>
      <c r="S62" t="n">
        <v>9.94</v>
      </c>
      <c r="T62" t="n">
        <v>8.529999999999999</v>
      </c>
      <c r="U62" t="n">
        <v>8.68</v>
      </c>
      <c r="V62" t="n">
        <v>6.99</v>
      </c>
      <c r="W62" t="n">
        <v>7.11</v>
      </c>
    </row>
    <row r="63">
      <c r="A63" s="5" t="inlineStr">
        <is>
          <t>Arbeitsintensität in %</t>
        </is>
      </c>
      <c r="B63" s="5" t="inlineStr">
        <is>
          <t>Work Intensity in %</t>
        </is>
      </c>
      <c r="C63" t="n">
        <v>31.77</v>
      </c>
      <c r="D63" t="n">
        <v>32.42</v>
      </c>
      <c r="E63" t="n">
        <v>31.18</v>
      </c>
      <c r="F63" t="n">
        <v>28.19</v>
      </c>
      <c r="G63" t="n">
        <v>27.45</v>
      </c>
      <c r="H63" t="n">
        <v>27.37</v>
      </c>
      <c r="I63" t="n">
        <v>29.89</v>
      </c>
      <c r="J63" t="n">
        <v>27.81</v>
      </c>
      <c r="K63" t="n">
        <v>28.75</v>
      </c>
      <c r="L63" t="n">
        <v>29.1</v>
      </c>
      <c r="M63" t="n">
        <v>25.51</v>
      </c>
      <c r="N63" t="n">
        <v>28.96</v>
      </c>
      <c r="O63" t="n">
        <v>26.81</v>
      </c>
      <c r="P63" t="n">
        <v>22.71</v>
      </c>
      <c r="Q63" t="n">
        <v>21.77</v>
      </c>
      <c r="R63" t="n">
        <v>36.56</v>
      </c>
      <c r="S63" t="n">
        <v>45.8</v>
      </c>
      <c r="T63" t="n">
        <v>45.7</v>
      </c>
      <c r="U63" t="n">
        <v>45.21</v>
      </c>
      <c r="V63" t="n">
        <v>45.08</v>
      </c>
      <c r="W63" t="n">
        <v>46.41</v>
      </c>
    </row>
    <row r="64">
      <c r="A64" s="5" t="inlineStr">
        <is>
          <t>Eigenkapitalquote in %</t>
        </is>
      </c>
      <c r="B64" s="5" t="inlineStr">
        <is>
          <t>Equity Ratio in %</t>
        </is>
      </c>
      <c r="C64" t="n">
        <v>67.15000000000001</v>
      </c>
      <c r="D64" t="n">
        <v>70.02</v>
      </c>
      <c r="E64" t="n">
        <v>70.22</v>
      </c>
      <c r="F64" t="n">
        <v>68.77</v>
      </c>
      <c r="G64" t="n">
        <v>70.05</v>
      </c>
      <c r="H64" t="n">
        <v>62.95</v>
      </c>
      <c r="I64" t="n">
        <v>72.33</v>
      </c>
      <c r="J64" t="n">
        <v>70.89</v>
      </c>
      <c r="K64" t="n">
        <v>65.66</v>
      </c>
      <c r="L64" t="n">
        <v>61.81</v>
      </c>
      <c r="M64" t="n">
        <v>58.37</v>
      </c>
      <c r="N64" t="n">
        <v>51.51</v>
      </c>
      <c r="O64" t="n">
        <v>58.7</v>
      </c>
      <c r="P64" t="n">
        <v>59</v>
      </c>
      <c r="Q64" t="n">
        <v>61.36</v>
      </c>
      <c r="R64" t="n">
        <v>58.09</v>
      </c>
      <c r="S64" t="n">
        <v>54.12</v>
      </c>
      <c r="T64" t="n">
        <v>49.57</v>
      </c>
      <c r="U64" t="n">
        <v>48.41</v>
      </c>
      <c r="V64" t="n">
        <v>44.45</v>
      </c>
      <c r="W64" t="n">
        <v>49.3</v>
      </c>
    </row>
    <row r="65">
      <c r="A65" s="5" t="inlineStr">
        <is>
          <t>Fremdkapitalquote in %</t>
        </is>
      </c>
      <c r="B65" s="5" t="inlineStr">
        <is>
          <t>Debt Ratio in %</t>
        </is>
      </c>
      <c r="C65" t="n">
        <v>32.85</v>
      </c>
      <c r="D65" t="n">
        <v>29.98</v>
      </c>
      <c r="E65" t="n">
        <v>29.78</v>
      </c>
      <c r="F65" t="n">
        <v>31.23</v>
      </c>
      <c r="G65" t="n">
        <v>29.95</v>
      </c>
      <c r="H65" t="n">
        <v>37.05</v>
      </c>
      <c r="I65" t="n">
        <v>27.67</v>
      </c>
      <c r="J65" t="n">
        <v>29.11</v>
      </c>
      <c r="K65" t="n">
        <v>34.34</v>
      </c>
      <c r="L65" t="n">
        <v>38.19</v>
      </c>
      <c r="M65" t="n">
        <v>41.63</v>
      </c>
      <c r="N65" t="n">
        <v>48.49</v>
      </c>
      <c r="O65" t="n">
        <v>41.3</v>
      </c>
      <c r="P65" t="n">
        <v>41</v>
      </c>
      <c r="Q65" t="n">
        <v>38.64</v>
      </c>
      <c r="R65" t="n">
        <v>41.91</v>
      </c>
      <c r="S65" t="n">
        <v>45.88</v>
      </c>
      <c r="T65" t="n">
        <v>50.43</v>
      </c>
      <c r="U65" t="n">
        <v>51.59</v>
      </c>
      <c r="V65" t="n">
        <v>55.55</v>
      </c>
      <c r="W65" t="n">
        <v>50.7</v>
      </c>
    </row>
    <row r="66">
      <c r="A66" s="5" t="inlineStr">
        <is>
          <t>Verschuldungsgrad in %</t>
        </is>
      </c>
      <c r="B66" s="5" t="inlineStr">
        <is>
          <t>Finance Gearing in %</t>
        </is>
      </c>
      <c r="C66" t="n">
        <v>48.92</v>
      </c>
      <c r="D66" t="n">
        <v>42.81</v>
      </c>
      <c r="E66" t="n">
        <v>42.41</v>
      </c>
      <c r="F66" t="n">
        <v>45.42</v>
      </c>
      <c r="G66" t="n">
        <v>42.76</v>
      </c>
      <c r="H66" t="n">
        <v>58.84</v>
      </c>
      <c r="I66" t="n">
        <v>38.26</v>
      </c>
      <c r="J66" t="n">
        <v>41.06</v>
      </c>
      <c r="K66" t="n">
        <v>52.3</v>
      </c>
      <c r="L66" t="n">
        <v>61.78</v>
      </c>
      <c r="M66" t="n">
        <v>71.31999999999999</v>
      </c>
      <c r="N66" t="n">
        <v>94.13</v>
      </c>
      <c r="O66" t="n">
        <v>70.34999999999999</v>
      </c>
      <c r="P66" t="n">
        <v>69.48999999999999</v>
      </c>
      <c r="Q66" t="n">
        <v>62.98</v>
      </c>
      <c r="R66" t="n">
        <v>72.16</v>
      </c>
      <c r="S66" t="n">
        <v>84.78</v>
      </c>
      <c r="T66" t="n">
        <v>101.74</v>
      </c>
      <c r="U66" t="n">
        <v>106.58</v>
      </c>
      <c r="V66" t="n">
        <v>124.96</v>
      </c>
      <c r="W66" t="n">
        <v>102.84</v>
      </c>
    </row>
    <row r="67">
      <c r="A67" s="5" t="inlineStr"/>
      <c r="B67" s="5" t="inlineStr"/>
    </row>
    <row r="68">
      <c r="A68" s="5" t="inlineStr">
        <is>
          <t>Kurzfristige Vermögensquote in %</t>
        </is>
      </c>
      <c r="B68" s="5" t="inlineStr">
        <is>
          <t>Current Assets Ratio in %</t>
        </is>
      </c>
      <c r="C68" t="n">
        <v>31.77</v>
      </c>
      <c r="D68" t="n">
        <v>32.41</v>
      </c>
      <c r="E68" t="n">
        <v>31.18</v>
      </c>
      <c r="F68" t="n">
        <v>28.2</v>
      </c>
      <c r="G68" t="n">
        <v>27.45</v>
      </c>
      <c r="H68" t="n">
        <v>27.37</v>
      </c>
      <c r="I68" t="n">
        <v>29.89</v>
      </c>
      <c r="J68" t="n">
        <v>27.81</v>
      </c>
      <c r="K68" t="n">
        <v>28.75</v>
      </c>
      <c r="L68" t="n">
        <v>29.1</v>
      </c>
      <c r="M68" t="n">
        <v>25.51</v>
      </c>
      <c r="N68" t="n">
        <v>28.96</v>
      </c>
      <c r="O68" t="n">
        <v>26.81</v>
      </c>
      <c r="P68" t="n">
        <v>22.71</v>
      </c>
      <c r="Q68" t="n">
        <v>21.77</v>
      </c>
      <c r="R68" t="n">
        <v>36.55</v>
      </c>
      <c r="S68" t="n">
        <v>45.8</v>
      </c>
      <c r="T68" t="n">
        <v>45.7</v>
      </c>
      <c r="U68" t="n">
        <v>45.21</v>
      </c>
      <c r="V68" t="n">
        <v>45.08</v>
      </c>
    </row>
    <row r="69">
      <c r="A69" s="5" t="inlineStr">
        <is>
          <t>Nettogewinn Marge in %</t>
        </is>
      </c>
      <c r="B69" s="5" t="inlineStr">
        <is>
          <t>Net Profit Marge in %</t>
        </is>
      </c>
      <c r="C69" t="n">
        <v>7005.42</v>
      </c>
      <c r="D69" t="n">
        <v>8102.77</v>
      </c>
      <c r="E69" t="n">
        <v>7712.69</v>
      </c>
      <c r="F69" t="n">
        <v>6753.64</v>
      </c>
      <c r="G69" t="n">
        <v>7349.53</v>
      </c>
      <c r="H69" t="n">
        <v>12229.14</v>
      </c>
      <c r="I69" t="n">
        <v>7800.63</v>
      </c>
      <c r="J69" t="n">
        <v>7772.36</v>
      </c>
      <c r="K69" t="n">
        <v>7225.84</v>
      </c>
      <c r="L69" t="n">
        <v>6905.06</v>
      </c>
      <c r="M69" t="n">
        <v>6143.3</v>
      </c>
      <c r="N69" t="n">
        <v>6689.56</v>
      </c>
      <c r="O69" t="n">
        <v>9619.700000000001</v>
      </c>
      <c r="P69" t="n">
        <v>8347.51</v>
      </c>
      <c r="Q69" t="n">
        <v>8939.26</v>
      </c>
      <c r="R69" t="n">
        <v>16802.59</v>
      </c>
      <c r="S69" t="n">
        <v>7190.36</v>
      </c>
      <c r="T69" t="n">
        <v>6040.68</v>
      </c>
      <c r="U69" t="n">
        <v>6353.35</v>
      </c>
      <c r="V69" t="n">
        <v>5172.89</v>
      </c>
    </row>
    <row r="70">
      <c r="A70" s="5" t="inlineStr">
        <is>
          <t>Operative Ergebnis Marge in %</t>
        </is>
      </c>
      <c r="B70" s="5" t="inlineStr">
        <is>
          <t>EBIT Marge in %</t>
        </is>
      </c>
      <c r="C70" t="n">
        <v>9547.92</v>
      </c>
      <c r="D70" t="n">
        <v>10041.61</v>
      </c>
      <c r="E70" t="n">
        <v>9476.629999999999</v>
      </c>
      <c r="F70" t="n">
        <v>8688.85</v>
      </c>
      <c r="G70" t="n">
        <v>9349.09</v>
      </c>
      <c r="H70" t="n">
        <v>8926.530000000001</v>
      </c>
      <c r="I70" t="n">
        <v>9862.870000000001</v>
      </c>
      <c r="J70" t="n">
        <v>9685.639999999999</v>
      </c>
      <c r="K70" t="n">
        <v>9472.440000000001</v>
      </c>
      <c r="L70" t="n">
        <v>8951.91</v>
      </c>
      <c r="M70" t="n">
        <v>7884.81</v>
      </c>
      <c r="N70" t="n">
        <v>8818.68</v>
      </c>
      <c r="O70" t="n">
        <v>12491.85</v>
      </c>
      <c r="P70" t="n">
        <v>10044.55</v>
      </c>
      <c r="Q70" t="n">
        <v>10312.78</v>
      </c>
      <c r="R70" t="n">
        <v>9805.379999999999</v>
      </c>
      <c r="S70" t="n">
        <v>8766.27</v>
      </c>
      <c r="T70" t="n">
        <v>8410.6</v>
      </c>
      <c r="U70" t="n">
        <v>8001.97</v>
      </c>
      <c r="V70" t="n">
        <v>8223.049999999999</v>
      </c>
    </row>
    <row r="71">
      <c r="A71" s="5" t="inlineStr">
        <is>
          <t>Vermögensumsschlag in %</t>
        </is>
      </c>
      <c r="B71" s="5" t="inlineStr">
        <is>
          <t>Asset Turnover in %</t>
        </is>
      </c>
      <c r="C71" t="n">
        <v>0.12</v>
      </c>
      <c r="D71" t="n">
        <v>0.12</v>
      </c>
      <c r="E71" t="n">
        <v>0.13</v>
      </c>
      <c r="F71" t="n">
        <v>0.13</v>
      </c>
      <c r="G71" t="n">
        <v>0.13</v>
      </c>
      <c r="H71" t="n">
        <v>0.13</v>
      </c>
      <c r="I71" t="n">
        <v>0.12</v>
      </c>
      <c r="J71" t="n">
        <v>0.12</v>
      </c>
      <c r="K71" t="n">
        <v>0.13</v>
      </c>
      <c r="L71" t="n">
        <v>0.13</v>
      </c>
      <c r="M71" t="n">
        <v>0.13</v>
      </c>
      <c r="N71" t="n">
        <v>0.13</v>
      </c>
      <c r="O71" t="n">
        <v>0.12</v>
      </c>
      <c r="P71" t="n">
        <v>0.1</v>
      </c>
      <c r="Q71" t="n">
        <v>0.09</v>
      </c>
      <c r="R71" t="n">
        <v>0.12</v>
      </c>
      <c r="S71" t="n">
        <v>0.14</v>
      </c>
      <c r="T71" t="n">
        <v>0.14</v>
      </c>
      <c r="U71" t="n">
        <v>0.14</v>
      </c>
      <c r="V71" t="n">
        <v>0.14</v>
      </c>
    </row>
    <row r="72">
      <c r="A72" s="5" t="inlineStr">
        <is>
          <t>Langfristige Vermögensquote in %</t>
        </is>
      </c>
      <c r="B72" s="5" t="inlineStr">
        <is>
          <t>Non-Current Assets Ratio in %</t>
        </is>
      </c>
      <c r="C72" t="n">
        <v>68.23</v>
      </c>
      <c r="D72" t="n">
        <v>67.58</v>
      </c>
      <c r="E72" t="n">
        <v>68.81999999999999</v>
      </c>
      <c r="F72" t="n">
        <v>71.81</v>
      </c>
      <c r="G72" t="n">
        <v>72.55</v>
      </c>
      <c r="H72" t="n">
        <v>72.63</v>
      </c>
      <c r="I72" t="n">
        <v>70.11</v>
      </c>
      <c r="J72" t="n">
        <v>72.2</v>
      </c>
      <c r="K72" t="n">
        <v>71.25</v>
      </c>
      <c r="L72" t="n">
        <v>70.90000000000001</v>
      </c>
      <c r="M72" t="n">
        <v>74.48999999999999</v>
      </c>
      <c r="N72" t="n">
        <v>71.04000000000001</v>
      </c>
      <c r="O72" t="n">
        <v>73.19</v>
      </c>
      <c r="P72" t="n">
        <v>77.29000000000001</v>
      </c>
      <c r="Q72" t="n">
        <v>78.23</v>
      </c>
      <c r="R72" t="n">
        <v>63.45</v>
      </c>
      <c r="S72" t="n">
        <v>54.2</v>
      </c>
      <c r="T72" t="n">
        <v>54.3</v>
      </c>
      <c r="U72" t="n">
        <v>54.79</v>
      </c>
      <c r="V72" t="n">
        <v>54.92</v>
      </c>
    </row>
    <row r="73">
      <c r="A73" s="5" t="inlineStr">
        <is>
          <t>Gesamtkapitalrentabilität</t>
        </is>
      </c>
      <c r="B73" s="5" t="inlineStr">
        <is>
          <t>ROA Return on Assets in %</t>
        </is>
      </c>
      <c r="C73" t="n">
        <v>8.56</v>
      </c>
      <c r="D73" t="n">
        <v>10.13</v>
      </c>
      <c r="E73" t="n">
        <v>10.13</v>
      </c>
      <c r="F73" t="n">
        <v>8.720000000000001</v>
      </c>
      <c r="G73" t="n">
        <v>9.779999999999999</v>
      </c>
      <c r="H73" t="n">
        <v>15.31</v>
      </c>
      <c r="I73" t="n">
        <v>9.449999999999999</v>
      </c>
      <c r="J73" t="n">
        <v>9.710000000000001</v>
      </c>
      <c r="K73" t="n">
        <v>9.08</v>
      </c>
      <c r="L73" t="n">
        <v>9.32</v>
      </c>
      <c r="M73" t="n">
        <v>7.69</v>
      </c>
      <c r="N73" t="n">
        <v>8.49</v>
      </c>
      <c r="O73" t="n">
        <v>11.45</v>
      </c>
      <c r="P73" t="n">
        <v>8.32</v>
      </c>
      <c r="Q73" t="n">
        <v>8.26</v>
      </c>
      <c r="R73" t="n">
        <v>19.95</v>
      </c>
      <c r="S73" t="n">
        <v>9.94</v>
      </c>
      <c r="T73" t="n">
        <v>8.529999999999999</v>
      </c>
      <c r="U73" t="n">
        <v>8.68</v>
      </c>
      <c r="V73" t="n">
        <v>6.99</v>
      </c>
    </row>
    <row r="74">
      <c r="A74" s="5" t="inlineStr">
        <is>
          <t>Ertrag des eingesetzten Kapitals</t>
        </is>
      </c>
      <c r="B74" s="5" t="inlineStr">
        <is>
          <t>ROCE Return on Cap. Empl. in %</t>
        </is>
      </c>
      <c r="C74" t="n">
        <v>15.52</v>
      </c>
      <c r="D74" t="n">
        <v>17.03</v>
      </c>
      <c r="E74" t="n">
        <v>16.82</v>
      </c>
      <c r="F74" t="n">
        <v>15.12</v>
      </c>
      <c r="G74" t="n">
        <v>16.42</v>
      </c>
      <c r="H74" t="n">
        <v>15.73</v>
      </c>
      <c r="I74" t="n">
        <v>15.14</v>
      </c>
      <c r="J74" t="n">
        <v>15.44</v>
      </c>
      <c r="K74" t="n">
        <v>16.2</v>
      </c>
      <c r="L74" t="n">
        <v>16.63</v>
      </c>
      <c r="M74" t="n">
        <v>12.85</v>
      </c>
      <c r="N74" t="n">
        <v>16.46</v>
      </c>
      <c r="O74" t="n">
        <v>19.6</v>
      </c>
      <c r="P74" t="n">
        <v>13.76</v>
      </c>
      <c r="Q74" t="n">
        <v>13.29</v>
      </c>
      <c r="R74" t="n">
        <v>14.43</v>
      </c>
      <c r="S74" t="n">
        <v>15.79</v>
      </c>
      <c r="T74" t="n">
        <v>15.34</v>
      </c>
      <c r="U74" t="n">
        <v>13.9</v>
      </c>
      <c r="V74" t="n">
        <v>13.91</v>
      </c>
    </row>
    <row r="75">
      <c r="A75" s="5" t="inlineStr">
        <is>
          <t>Eigenkapital zu Anlagevermögen</t>
        </is>
      </c>
      <c r="B75" s="5" t="inlineStr">
        <is>
          <t>Equity to Fixed Assets in %</t>
        </is>
      </c>
      <c r="C75" t="n">
        <v>98.41</v>
      </c>
      <c r="D75" t="n">
        <v>103.61</v>
      </c>
      <c r="E75" t="n">
        <v>102.04</v>
      </c>
      <c r="F75" t="n">
        <v>95.77</v>
      </c>
      <c r="G75" t="n">
        <v>96.55</v>
      </c>
      <c r="H75" t="n">
        <v>86.68000000000001</v>
      </c>
      <c r="I75" t="n">
        <v>103.16</v>
      </c>
      <c r="J75" t="n">
        <v>98.2</v>
      </c>
      <c r="K75" t="n">
        <v>92.16</v>
      </c>
      <c r="L75" t="n">
        <v>87.18000000000001</v>
      </c>
      <c r="M75" t="n">
        <v>78.36</v>
      </c>
      <c r="N75" t="n">
        <v>72.51000000000001</v>
      </c>
      <c r="O75" t="n">
        <v>80.20999999999999</v>
      </c>
      <c r="P75" t="n">
        <v>76.34</v>
      </c>
      <c r="Q75" t="n">
        <v>78.43000000000001</v>
      </c>
      <c r="R75" t="n">
        <v>91.56</v>
      </c>
      <c r="S75" t="n">
        <v>99.84999999999999</v>
      </c>
      <c r="T75" t="n">
        <v>91.29000000000001</v>
      </c>
      <c r="U75" t="n">
        <v>88.34</v>
      </c>
      <c r="V75" t="n">
        <v>80.95</v>
      </c>
    </row>
    <row r="76">
      <c r="A76" s="5" t="inlineStr">
        <is>
          <t>Liquidität Dritten Grades</t>
        </is>
      </c>
      <c r="B76" s="5" t="inlineStr">
        <is>
          <t>Current Ratio in %</t>
        </is>
      </c>
      <c r="C76" t="n">
        <v>128.04</v>
      </c>
      <c r="D76" t="n">
        <v>123.28</v>
      </c>
      <c r="E76" t="n">
        <v>120.12</v>
      </c>
      <c r="F76" t="n">
        <v>109.11</v>
      </c>
      <c r="G76" t="n">
        <v>113.21</v>
      </c>
      <c r="H76" t="n">
        <v>94.56999999999999</v>
      </c>
      <c r="I76" t="n">
        <v>141.83</v>
      </c>
      <c r="J76" t="n">
        <v>128.89</v>
      </c>
      <c r="K76" t="n">
        <v>108.32</v>
      </c>
      <c r="L76" t="n">
        <v>106.29</v>
      </c>
      <c r="M76" t="n">
        <v>110.28</v>
      </c>
      <c r="N76" t="n">
        <v>90.38</v>
      </c>
      <c r="O76" t="n">
        <v>111.09</v>
      </c>
      <c r="P76" t="n">
        <v>83.23</v>
      </c>
      <c r="Q76" t="n">
        <v>76.83</v>
      </c>
      <c r="R76" t="n">
        <v>188.83</v>
      </c>
      <c r="S76" t="n">
        <v>196.74</v>
      </c>
      <c r="T76" t="n">
        <v>202.43</v>
      </c>
      <c r="U76" t="n">
        <v>212.11</v>
      </c>
      <c r="V76" t="n">
        <v>223.43</v>
      </c>
    </row>
    <row r="77">
      <c r="A77" s="5" t="inlineStr">
        <is>
          <t>Operativer Cashflow</t>
        </is>
      </c>
      <c r="B77" s="5" t="inlineStr">
        <is>
          <t>Operating Cashflow in M</t>
        </is>
      </c>
      <c r="C77" t="n">
        <v>13132.5636</v>
      </c>
      <c r="D77" t="n">
        <v>12199.908</v>
      </c>
      <c r="E77" t="n">
        <v>11686.842</v>
      </c>
      <c r="F77" t="n">
        <v>11636.1206</v>
      </c>
      <c r="G77" t="n">
        <v>11867.6184</v>
      </c>
      <c r="H77" t="n">
        <v>11353.6829</v>
      </c>
      <c r="I77" t="n">
        <v>12499.717</v>
      </c>
      <c r="J77" t="n">
        <v>11007.2848</v>
      </c>
      <c r="K77" t="n">
        <v>10105.9448</v>
      </c>
      <c r="L77" t="n">
        <v>9081.109999999999</v>
      </c>
      <c r="M77" t="n">
        <v>8679.51</v>
      </c>
      <c r="N77" t="n">
        <v>8704.679999999998</v>
      </c>
      <c r="O77" t="n">
        <v>14152.2</v>
      </c>
      <c r="P77" t="n">
        <v>12542.556</v>
      </c>
      <c r="Q77" t="n">
        <v>13017.888</v>
      </c>
      <c r="R77" t="n">
        <v>14940.448</v>
      </c>
      <c r="S77" t="n">
        <v>16690.44</v>
      </c>
      <c r="T77" t="n">
        <v>18055.96</v>
      </c>
      <c r="U77" t="n">
        <v>22831.897</v>
      </c>
      <c r="V77" t="n">
        <v>42641.627</v>
      </c>
    </row>
    <row r="78">
      <c r="A78" s="5" t="inlineStr">
        <is>
          <t>Aktienrückkauf</t>
        </is>
      </c>
      <c r="B78" s="5" t="inlineStr">
        <is>
          <t>Share Buyback in M</t>
        </is>
      </c>
      <c r="C78" t="n">
        <v>2.279999999999973</v>
      </c>
      <c r="D78" t="n">
        <v>0.1200000000000045</v>
      </c>
      <c r="E78" t="n">
        <v>1.340000000000032</v>
      </c>
      <c r="F78" t="n">
        <v>1.120000000000005</v>
      </c>
      <c r="G78" t="n">
        <v>-1.75</v>
      </c>
      <c r="H78" t="n">
        <v>44.66999999999996</v>
      </c>
      <c r="I78" t="n">
        <v>2.909999999999968</v>
      </c>
      <c r="J78" t="n">
        <v>-5.829999999999927</v>
      </c>
      <c r="K78" t="n">
        <v>-1.980000000000018</v>
      </c>
      <c r="L78" t="n">
        <v>-2</v>
      </c>
      <c r="M78" t="n">
        <v>3.399999999999977</v>
      </c>
      <c r="N78" t="n">
        <v>15.60000000000002</v>
      </c>
      <c r="O78" t="n">
        <v>21.60000000000002</v>
      </c>
      <c r="P78" t="n">
        <v>19.19999999999993</v>
      </c>
      <c r="Q78" t="n">
        <v>14.80000000000007</v>
      </c>
      <c r="R78" t="n">
        <v>2.399999999999977</v>
      </c>
      <c r="S78" t="n">
        <v>0</v>
      </c>
      <c r="T78" t="n">
        <v>0.1000000000000227</v>
      </c>
      <c r="U78" t="n">
        <v>0</v>
      </c>
      <c r="V78" t="n">
        <v>0</v>
      </c>
    </row>
    <row r="79">
      <c r="A79" s="5" t="inlineStr">
        <is>
          <t>Umsatzwachstum 1J in %</t>
        </is>
      </c>
      <c r="B79" s="5" t="inlineStr">
        <is>
          <t>Revenue Growth 1Y in %</t>
        </is>
      </c>
      <c r="C79" t="n">
        <v>11.36</v>
      </c>
      <c r="D79" t="n">
        <v>3.53</v>
      </c>
      <c r="E79" t="n">
        <v>0.96</v>
      </c>
      <c r="F79" t="n">
        <v>2.52</v>
      </c>
      <c r="G79" t="n">
        <v>11.73</v>
      </c>
      <c r="H79" t="n">
        <v>5.88</v>
      </c>
      <c r="I79" t="n">
        <v>2.76</v>
      </c>
      <c r="J79" t="n">
        <v>9.369999999999999</v>
      </c>
      <c r="K79" t="n">
        <v>4.01</v>
      </c>
      <c r="L79" t="n">
        <v>11.21</v>
      </c>
      <c r="M79" t="n">
        <v>0.17</v>
      </c>
      <c r="N79" t="n">
        <v>5.47</v>
      </c>
      <c r="O79" t="n">
        <v>11.83</v>
      </c>
      <c r="P79" t="n">
        <v>11.92</v>
      </c>
      <c r="Q79" t="n">
        <v>2.22</v>
      </c>
      <c r="R79" t="n">
        <v>4</v>
      </c>
      <c r="S79" t="n">
        <v>-1.84</v>
      </c>
      <c r="T79" t="n">
        <v>4.04</v>
      </c>
      <c r="U79" t="n">
        <v>8.43</v>
      </c>
      <c r="V79" t="n">
        <v>17.86</v>
      </c>
    </row>
    <row r="80">
      <c r="A80" s="5" t="inlineStr">
        <is>
          <t>Umsatzwachstum 3J in %</t>
        </is>
      </c>
      <c r="B80" s="5" t="inlineStr">
        <is>
          <t>Revenue Growth 3Y in %</t>
        </is>
      </c>
      <c r="C80" t="n">
        <v>5.28</v>
      </c>
      <c r="D80" t="n">
        <v>2.34</v>
      </c>
      <c r="E80" t="n">
        <v>5.07</v>
      </c>
      <c r="F80" t="n">
        <v>6.71</v>
      </c>
      <c r="G80" t="n">
        <v>6.79</v>
      </c>
      <c r="H80" t="n">
        <v>6</v>
      </c>
      <c r="I80" t="n">
        <v>5.38</v>
      </c>
      <c r="J80" t="n">
        <v>8.199999999999999</v>
      </c>
      <c r="K80" t="n">
        <v>5.13</v>
      </c>
      <c r="L80" t="n">
        <v>5.62</v>
      </c>
      <c r="M80" t="n">
        <v>5.82</v>
      </c>
      <c r="N80" t="n">
        <v>9.74</v>
      </c>
      <c r="O80" t="n">
        <v>8.66</v>
      </c>
      <c r="P80" t="n">
        <v>6.05</v>
      </c>
      <c r="Q80" t="n">
        <v>1.46</v>
      </c>
      <c r="R80" t="n">
        <v>2.07</v>
      </c>
      <c r="S80" t="n">
        <v>3.54</v>
      </c>
      <c r="T80" t="n">
        <v>10.11</v>
      </c>
      <c r="U80" t="inlineStr">
        <is>
          <t>-</t>
        </is>
      </c>
      <c r="V80" t="inlineStr">
        <is>
          <t>-</t>
        </is>
      </c>
    </row>
    <row r="81">
      <c r="A81" s="5" t="inlineStr">
        <is>
          <t>Umsatzwachstum 5J in %</t>
        </is>
      </c>
      <c r="B81" s="5" t="inlineStr">
        <is>
          <t>Revenue Growth 5Y in %</t>
        </is>
      </c>
      <c r="C81" t="n">
        <v>6.02</v>
      </c>
      <c r="D81" t="n">
        <v>4.92</v>
      </c>
      <c r="E81" t="n">
        <v>4.77</v>
      </c>
      <c r="F81" t="n">
        <v>6.45</v>
      </c>
      <c r="G81" t="n">
        <v>6.75</v>
      </c>
      <c r="H81" t="n">
        <v>6.65</v>
      </c>
      <c r="I81" t="n">
        <v>5.5</v>
      </c>
      <c r="J81" t="n">
        <v>6.05</v>
      </c>
      <c r="K81" t="n">
        <v>6.54</v>
      </c>
      <c r="L81" t="n">
        <v>8.119999999999999</v>
      </c>
      <c r="M81" t="n">
        <v>6.32</v>
      </c>
      <c r="N81" t="n">
        <v>7.09</v>
      </c>
      <c r="O81" t="n">
        <v>5.63</v>
      </c>
      <c r="P81" t="n">
        <v>4.07</v>
      </c>
      <c r="Q81" t="n">
        <v>3.37</v>
      </c>
      <c r="R81" t="n">
        <v>6.5</v>
      </c>
      <c r="S81" t="inlineStr">
        <is>
          <t>-</t>
        </is>
      </c>
      <c r="T81" t="inlineStr">
        <is>
          <t>-</t>
        </is>
      </c>
      <c r="U81" t="inlineStr">
        <is>
          <t>-</t>
        </is>
      </c>
      <c r="V81" t="inlineStr">
        <is>
          <t>-</t>
        </is>
      </c>
    </row>
    <row r="82">
      <c r="A82" s="5" t="inlineStr">
        <is>
          <t>Umsatzwachstum 10J in %</t>
        </is>
      </c>
      <c r="B82" s="5" t="inlineStr">
        <is>
          <t>Revenue Growth 10Y in %</t>
        </is>
      </c>
      <c r="C82" t="n">
        <v>6.33</v>
      </c>
      <c r="D82" t="n">
        <v>5.21</v>
      </c>
      <c r="E82" t="n">
        <v>5.41</v>
      </c>
      <c r="F82" t="n">
        <v>6.5</v>
      </c>
      <c r="G82" t="n">
        <v>7.43</v>
      </c>
      <c r="H82" t="n">
        <v>6.48</v>
      </c>
      <c r="I82" t="n">
        <v>6.3</v>
      </c>
      <c r="J82" t="n">
        <v>5.84</v>
      </c>
      <c r="K82" t="n">
        <v>5.3</v>
      </c>
      <c r="L82" t="n">
        <v>5.74</v>
      </c>
      <c r="M82" t="n">
        <v>6.41</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-3.72</v>
      </c>
      <c r="D83" t="n">
        <v>8.77</v>
      </c>
      <c r="E83" t="n">
        <v>15.29</v>
      </c>
      <c r="F83" t="n">
        <v>-5.79</v>
      </c>
      <c r="G83" t="n">
        <v>-32.85</v>
      </c>
      <c r="H83" t="n">
        <v>65.98999999999999</v>
      </c>
      <c r="I83" t="n">
        <v>3.14</v>
      </c>
      <c r="J83" t="n">
        <v>17.64</v>
      </c>
      <c r="K83" t="n">
        <v>8.84</v>
      </c>
      <c r="L83" t="n">
        <v>25</v>
      </c>
      <c r="M83" t="n">
        <v>-8.01</v>
      </c>
      <c r="N83" t="n">
        <v>-26.66</v>
      </c>
      <c r="O83" t="n">
        <v>28.87</v>
      </c>
      <c r="P83" t="n">
        <v>4.51</v>
      </c>
      <c r="Q83" t="n">
        <v>-45.62</v>
      </c>
      <c r="R83" t="n">
        <v>143.03</v>
      </c>
      <c r="S83" t="n">
        <v>16.84</v>
      </c>
      <c r="T83" t="n">
        <v>-1.08</v>
      </c>
      <c r="U83" t="n">
        <v>33.18</v>
      </c>
      <c r="V83" t="n">
        <v>23.15</v>
      </c>
    </row>
    <row r="84">
      <c r="A84" s="5" t="inlineStr">
        <is>
          <t>Gewinnwachstum 3J in %</t>
        </is>
      </c>
      <c r="B84" s="5" t="inlineStr">
        <is>
          <t>Earnings Growth 3Y in %</t>
        </is>
      </c>
      <c r="C84" t="n">
        <v>6.78</v>
      </c>
      <c r="D84" t="n">
        <v>6.09</v>
      </c>
      <c r="E84" t="n">
        <v>-7.78</v>
      </c>
      <c r="F84" t="n">
        <v>9.119999999999999</v>
      </c>
      <c r="G84" t="n">
        <v>12.09</v>
      </c>
      <c r="H84" t="n">
        <v>28.92</v>
      </c>
      <c r="I84" t="n">
        <v>9.869999999999999</v>
      </c>
      <c r="J84" t="n">
        <v>17.16</v>
      </c>
      <c r="K84" t="n">
        <v>8.609999999999999</v>
      </c>
      <c r="L84" t="n">
        <v>-3.22</v>
      </c>
      <c r="M84" t="n">
        <v>-1.93</v>
      </c>
      <c r="N84" t="n">
        <v>2.24</v>
      </c>
      <c r="O84" t="n">
        <v>-4.08</v>
      </c>
      <c r="P84" t="n">
        <v>33.97</v>
      </c>
      <c r="Q84" t="n">
        <v>38.08</v>
      </c>
      <c r="R84" t="n">
        <v>52.93</v>
      </c>
      <c r="S84" t="n">
        <v>16.31</v>
      </c>
      <c r="T84" t="n">
        <v>18.42</v>
      </c>
      <c r="U84" t="inlineStr">
        <is>
          <t>-</t>
        </is>
      </c>
      <c r="V84" t="inlineStr">
        <is>
          <t>-</t>
        </is>
      </c>
    </row>
    <row r="85">
      <c r="A85" s="5" t="inlineStr">
        <is>
          <t>Gewinnwachstum 5J in %</t>
        </is>
      </c>
      <c r="B85" s="5" t="inlineStr">
        <is>
          <t>Earnings Growth 5Y in %</t>
        </is>
      </c>
      <c r="C85" t="n">
        <v>-3.66</v>
      </c>
      <c r="D85" t="n">
        <v>10.28</v>
      </c>
      <c r="E85" t="n">
        <v>9.16</v>
      </c>
      <c r="F85" t="n">
        <v>9.630000000000001</v>
      </c>
      <c r="G85" t="n">
        <v>12.55</v>
      </c>
      <c r="H85" t="n">
        <v>24.12</v>
      </c>
      <c r="I85" t="n">
        <v>9.32</v>
      </c>
      <c r="J85" t="n">
        <v>3.36</v>
      </c>
      <c r="K85" t="n">
        <v>5.61</v>
      </c>
      <c r="L85" t="n">
        <v>4.74</v>
      </c>
      <c r="M85" t="n">
        <v>-9.380000000000001</v>
      </c>
      <c r="N85" t="n">
        <v>20.83</v>
      </c>
      <c r="O85" t="n">
        <v>29.53</v>
      </c>
      <c r="P85" t="n">
        <v>23.54</v>
      </c>
      <c r="Q85" t="n">
        <v>29.27</v>
      </c>
      <c r="R85" t="n">
        <v>43.02</v>
      </c>
      <c r="S85" t="inlineStr">
        <is>
          <t>-</t>
        </is>
      </c>
      <c r="T85" t="inlineStr">
        <is>
          <t>-</t>
        </is>
      </c>
      <c r="U85" t="inlineStr">
        <is>
          <t>-</t>
        </is>
      </c>
      <c r="V85" t="inlineStr">
        <is>
          <t>-</t>
        </is>
      </c>
    </row>
    <row r="86">
      <c r="A86" s="5" t="inlineStr">
        <is>
          <t>Gewinnwachstum 10J in %</t>
        </is>
      </c>
      <c r="B86" s="5" t="inlineStr">
        <is>
          <t>Earnings Growth 10Y in %</t>
        </is>
      </c>
      <c r="C86" t="n">
        <v>10.23</v>
      </c>
      <c r="D86" t="n">
        <v>9.800000000000001</v>
      </c>
      <c r="E86" t="n">
        <v>6.26</v>
      </c>
      <c r="F86" t="n">
        <v>7.62</v>
      </c>
      <c r="G86" t="n">
        <v>8.65</v>
      </c>
      <c r="H86" t="n">
        <v>7.37</v>
      </c>
      <c r="I86" t="n">
        <v>15.07</v>
      </c>
      <c r="J86" t="n">
        <v>16.44</v>
      </c>
      <c r="K86" t="n">
        <v>14.57</v>
      </c>
      <c r="L86" t="n">
        <v>17.01</v>
      </c>
      <c r="M86" t="n">
        <v>16.82</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-10.77</v>
      </c>
      <c r="D87" t="n">
        <v>2.76</v>
      </c>
      <c r="E87" t="n">
        <v>3.03</v>
      </c>
      <c r="F87" t="n">
        <v>2.76</v>
      </c>
      <c r="G87" t="n">
        <v>2</v>
      </c>
      <c r="H87" t="n">
        <v>1.07</v>
      </c>
      <c r="I87" t="n">
        <v>2.63</v>
      </c>
      <c r="J87" t="n">
        <v>6.28</v>
      </c>
      <c r="K87" t="n">
        <v>3.3</v>
      </c>
      <c r="L87" t="n">
        <v>4.35</v>
      </c>
      <c r="M87" t="n">
        <v>-2.43</v>
      </c>
      <c r="N87" t="n">
        <v>0.86</v>
      </c>
      <c r="O87" t="n">
        <v>0.99</v>
      </c>
      <c r="P87" t="n">
        <v>1.08</v>
      </c>
      <c r="Q87" t="n">
        <v>0.83</v>
      </c>
      <c r="R87" t="n">
        <v>0.53</v>
      </c>
      <c r="S87" t="inlineStr">
        <is>
          <t>-</t>
        </is>
      </c>
      <c r="T87" t="inlineStr">
        <is>
          <t>-</t>
        </is>
      </c>
      <c r="U87" t="inlineStr">
        <is>
          <t>-</t>
        </is>
      </c>
      <c r="V87" t="inlineStr">
        <is>
          <t>-</t>
        </is>
      </c>
    </row>
    <row r="88">
      <c r="A88" s="5" t="inlineStr">
        <is>
          <t>EBIT-Wachstum 1J in %</t>
        </is>
      </c>
      <c r="B88" s="5" t="inlineStr">
        <is>
          <t>EBIT Growth 1Y in %</t>
        </is>
      </c>
      <c r="C88" t="n">
        <v>5.88</v>
      </c>
      <c r="D88" t="n">
        <v>9.699999999999999</v>
      </c>
      <c r="E88" t="n">
        <v>10.11</v>
      </c>
      <c r="F88" t="n">
        <v>-4.72</v>
      </c>
      <c r="G88" t="n">
        <v>17.02</v>
      </c>
      <c r="H88" t="n">
        <v>-4.17</v>
      </c>
      <c r="I88" t="n">
        <v>4.64</v>
      </c>
      <c r="J88" t="n">
        <v>11.83</v>
      </c>
      <c r="K88" t="n">
        <v>10.06</v>
      </c>
      <c r="L88" t="n">
        <v>26.26</v>
      </c>
      <c r="M88" t="n">
        <v>-10.44</v>
      </c>
      <c r="N88" t="n">
        <v>-25.54</v>
      </c>
      <c r="O88" t="n">
        <v>39.07</v>
      </c>
      <c r="P88" t="n">
        <v>9.01</v>
      </c>
      <c r="Q88" t="n">
        <v>7.51</v>
      </c>
      <c r="R88" t="n">
        <v>16.33</v>
      </c>
      <c r="S88" t="n">
        <v>2.31</v>
      </c>
      <c r="T88" t="n">
        <v>9.35</v>
      </c>
      <c r="U88" t="n">
        <v>5.52</v>
      </c>
      <c r="V88" t="n">
        <v>21.72</v>
      </c>
    </row>
    <row r="89">
      <c r="A89" s="5" t="inlineStr">
        <is>
          <t>EBIT-Wachstum 3J in %</t>
        </is>
      </c>
      <c r="B89" s="5" t="inlineStr">
        <is>
          <t>EBIT Growth 3Y in %</t>
        </is>
      </c>
      <c r="C89" t="n">
        <v>8.56</v>
      </c>
      <c r="D89" t="n">
        <v>5.03</v>
      </c>
      <c r="E89" t="n">
        <v>7.47</v>
      </c>
      <c r="F89" t="n">
        <v>2.71</v>
      </c>
      <c r="G89" t="n">
        <v>5.83</v>
      </c>
      <c r="H89" t="n">
        <v>4.1</v>
      </c>
      <c r="I89" t="n">
        <v>8.84</v>
      </c>
      <c r="J89" t="n">
        <v>16.05</v>
      </c>
      <c r="K89" t="n">
        <v>8.630000000000001</v>
      </c>
      <c r="L89" t="n">
        <v>-3.24</v>
      </c>
      <c r="M89" t="n">
        <v>1.03</v>
      </c>
      <c r="N89" t="n">
        <v>7.51</v>
      </c>
      <c r="O89" t="n">
        <v>18.53</v>
      </c>
      <c r="P89" t="n">
        <v>10.95</v>
      </c>
      <c r="Q89" t="n">
        <v>8.720000000000001</v>
      </c>
      <c r="R89" t="n">
        <v>9.33</v>
      </c>
      <c r="S89" t="n">
        <v>5.73</v>
      </c>
      <c r="T89" t="n">
        <v>12.2</v>
      </c>
      <c r="U89" t="inlineStr">
        <is>
          <t>-</t>
        </is>
      </c>
      <c r="V89" t="inlineStr">
        <is>
          <t>-</t>
        </is>
      </c>
    </row>
    <row r="90">
      <c r="A90" s="5" t="inlineStr">
        <is>
          <t>EBIT-Wachstum 5J in %</t>
        </is>
      </c>
      <c r="B90" s="5" t="inlineStr">
        <is>
          <t>EBIT Growth 5Y in %</t>
        </is>
      </c>
      <c r="C90" t="n">
        <v>7.6</v>
      </c>
      <c r="D90" t="n">
        <v>5.59</v>
      </c>
      <c r="E90" t="n">
        <v>4.58</v>
      </c>
      <c r="F90" t="n">
        <v>4.92</v>
      </c>
      <c r="G90" t="n">
        <v>7.88</v>
      </c>
      <c r="H90" t="n">
        <v>9.720000000000001</v>
      </c>
      <c r="I90" t="n">
        <v>8.470000000000001</v>
      </c>
      <c r="J90" t="n">
        <v>2.43</v>
      </c>
      <c r="K90" t="n">
        <v>7.88</v>
      </c>
      <c r="L90" t="n">
        <v>7.67</v>
      </c>
      <c r="M90" t="n">
        <v>3.92</v>
      </c>
      <c r="N90" t="n">
        <v>9.279999999999999</v>
      </c>
      <c r="O90" t="n">
        <v>14.85</v>
      </c>
      <c r="P90" t="n">
        <v>8.9</v>
      </c>
      <c r="Q90" t="n">
        <v>8.199999999999999</v>
      </c>
      <c r="R90" t="n">
        <v>11.05</v>
      </c>
      <c r="S90" t="inlineStr">
        <is>
          <t>-</t>
        </is>
      </c>
      <c r="T90" t="inlineStr">
        <is>
          <t>-</t>
        </is>
      </c>
      <c r="U90" t="inlineStr">
        <is>
          <t>-</t>
        </is>
      </c>
      <c r="V90" t="inlineStr">
        <is>
          <t>-</t>
        </is>
      </c>
    </row>
    <row r="91">
      <c r="A91" s="5" t="inlineStr">
        <is>
          <t>EBIT-Wachstum 10J in %</t>
        </is>
      </c>
      <c r="B91" s="5" t="inlineStr">
        <is>
          <t>EBIT Growth 10Y in %</t>
        </is>
      </c>
      <c r="C91" t="n">
        <v>8.66</v>
      </c>
      <c r="D91" t="n">
        <v>7.03</v>
      </c>
      <c r="E91" t="n">
        <v>3.51</v>
      </c>
      <c r="F91" t="n">
        <v>6.4</v>
      </c>
      <c r="G91" t="n">
        <v>7.77</v>
      </c>
      <c r="H91" t="n">
        <v>6.82</v>
      </c>
      <c r="I91" t="n">
        <v>8.869999999999999</v>
      </c>
      <c r="J91" t="n">
        <v>8.640000000000001</v>
      </c>
      <c r="K91" t="n">
        <v>8.390000000000001</v>
      </c>
      <c r="L91" t="n">
        <v>7.94</v>
      </c>
      <c r="M91" t="n">
        <v>7.48</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8.08</v>
      </c>
      <c r="D92" t="n">
        <v>4.41</v>
      </c>
      <c r="E92" t="n">
        <v>0.68</v>
      </c>
      <c r="F92" t="n">
        <v>-1.76</v>
      </c>
      <c r="G92" t="n">
        <v>4.2</v>
      </c>
      <c r="H92" t="n">
        <v>-1.94</v>
      </c>
      <c r="I92" t="n">
        <v>14.1</v>
      </c>
      <c r="J92" t="n">
        <v>7.88</v>
      </c>
      <c r="K92" t="n">
        <v>10.92</v>
      </c>
      <c r="L92" t="n">
        <v>4.28</v>
      </c>
      <c r="M92" t="n">
        <v>0.28</v>
      </c>
      <c r="N92" t="n">
        <v>-36.9</v>
      </c>
      <c r="O92" t="n">
        <v>16.78</v>
      </c>
      <c r="P92" t="n">
        <v>-0.76</v>
      </c>
      <c r="Q92" t="n">
        <v>-10.91</v>
      </c>
      <c r="R92" t="n">
        <v>-10.17</v>
      </c>
      <c r="S92" t="n">
        <v>-7.56</v>
      </c>
      <c r="T92" t="n">
        <v>-20.91</v>
      </c>
      <c r="U92" t="n">
        <v>-46.46</v>
      </c>
      <c r="V92" t="n">
        <v>20.39</v>
      </c>
    </row>
    <row r="93">
      <c r="A93" s="5" t="inlineStr">
        <is>
          <t>Op.Cashflow Wachstum 3J in %</t>
        </is>
      </c>
      <c r="B93" s="5" t="inlineStr">
        <is>
          <t>Op.Cashflow Wachstum 3Y in %</t>
        </is>
      </c>
      <c r="C93" t="n">
        <v>4.39</v>
      </c>
      <c r="D93" t="n">
        <v>1.11</v>
      </c>
      <c r="E93" t="n">
        <v>1.04</v>
      </c>
      <c r="F93" t="n">
        <v>0.17</v>
      </c>
      <c r="G93" t="n">
        <v>5.45</v>
      </c>
      <c r="H93" t="n">
        <v>6.68</v>
      </c>
      <c r="I93" t="n">
        <v>10.97</v>
      </c>
      <c r="J93" t="n">
        <v>7.69</v>
      </c>
      <c r="K93" t="n">
        <v>5.16</v>
      </c>
      <c r="L93" t="n">
        <v>-10.78</v>
      </c>
      <c r="M93" t="n">
        <v>-6.61</v>
      </c>
      <c r="N93" t="n">
        <v>-6.96</v>
      </c>
      <c r="O93" t="n">
        <v>1.7</v>
      </c>
      <c r="P93" t="n">
        <v>-7.28</v>
      </c>
      <c r="Q93" t="n">
        <v>-9.550000000000001</v>
      </c>
      <c r="R93" t="n">
        <v>-12.88</v>
      </c>
      <c r="S93" t="n">
        <v>-24.98</v>
      </c>
      <c r="T93" t="n">
        <v>-15.66</v>
      </c>
      <c r="U93" t="inlineStr">
        <is>
          <t>-</t>
        </is>
      </c>
      <c r="V93" t="inlineStr">
        <is>
          <t>-</t>
        </is>
      </c>
    </row>
    <row r="94">
      <c r="A94" s="5" t="inlineStr">
        <is>
          <t>Op.Cashflow Wachstum 5J in %</t>
        </is>
      </c>
      <c r="B94" s="5" t="inlineStr">
        <is>
          <t>Op.Cashflow Wachstum 5Y in %</t>
        </is>
      </c>
      <c r="C94" t="n">
        <v>3.12</v>
      </c>
      <c r="D94" t="n">
        <v>1.12</v>
      </c>
      <c r="E94" t="n">
        <v>3.06</v>
      </c>
      <c r="F94" t="n">
        <v>4.5</v>
      </c>
      <c r="G94" t="n">
        <v>7.03</v>
      </c>
      <c r="H94" t="n">
        <v>7.05</v>
      </c>
      <c r="I94" t="n">
        <v>7.49</v>
      </c>
      <c r="J94" t="n">
        <v>-2.71</v>
      </c>
      <c r="K94" t="n">
        <v>-0.93</v>
      </c>
      <c r="L94" t="n">
        <v>-3.26</v>
      </c>
      <c r="M94" t="n">
        <v>-6.3</v>
      </c>
      <c r="N94" t="n">
        <v>-8.390000000000001</v>
      </c>
      <c r="O94" t="n">
        <v>-2.52</v>
      </c>
      <c r="P94" t="n">
        <v>-10.06</v>
      </c>
      <c r="Q94" t="n">
        <v>-19.2</v>
      </c>
      <c r="R94" t="n">
        <v>-12.94</v>
      </c>
      <c r="S94" t="inlineStr">
        <is>
          <t>-</t>
        </is>
      </c>
      <c r="T94" t="inlineStr">
        <is>
          <t>-</t>
        </is>
      </c>
      <c r="U94" t="inlineStr">
        <is>
          <t>-</t>
        </is>
      </c>
      <c r="V94" t="inlineStr">
        <is>
          <t>-</t>
        </is>
      </c>
    </row>
    <row r="95">
      <c r="A95" s="5" t="inlineStr">
        <is>
          <t>Op.Cashflow Wachstum 10J in %</t>
        </is>
      </c>
      <c r="B95" s="5" t="inlineStr">
        <is>
          <t>Op.Cashflow Wachstum 10Y in %</t>
        </is>
      </c>
      <c r="C95" t="n">
        <v>5.08</v>
      </c>
      <c r="D95" t="n">
        <v>4.3</v>
      </c>
      <c r="E95" t="n">
        <v>0.17</v>
      </c>
      <c r="F95" t="n">
        <v>1.78</v>
      </c>
      <c r="G95" t="n">
        <v>1.88</v>
      </c>
      <c r="H95" t="n">
        <v>0.37</v>
      </c>
      <c r="I95" t="n">
        <v>-0.45</v>
      </c>
      <c r="J95" t="n">
        <v>-2.62</v>
      </c>
      <c r="K95" t="n">
        <v>-5.5</v>
      </c>
      <c r="L95" t="n">
        <v>-11.23</v>
      </c>
      <c r="M95" t="n">
        <v>-9.619999999999999</v>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3048</v>
      </c>
      <c r="D96" t="n">
        <v>2355</v>
      </c>
      <c r="E96" t="n">
        <v>1846</v>
      </c>
      <c r="F96" t="n">
        <v>838.3</v>
      </c>
      <c r="G96" t="n">
        <v>1080</v>
      </c>
      <c r="H96" t="n">
        <v>-504.1</v>
      </c>
      <c r="I96" t="n">
        <v>2760</v>
      </c>
      <c r="J96" t="n">
        <v>1840</v>
      </c>
      <c r="K96" t="n">
        <v>592.7</v>
      </c>
      <c r="L96" t="n">
        <v>414.2</v>
      </c>
      <c r="M96" t="n">
        <v>554.6</v>
      </c>
      <c r="N96" t="n">
        <v>-708.2</v>
      </c>
      <c r="O96" t="n">
        <v>620.6</v>
      </c>
      <c r="P96" t="n">
        <v>-1134</v>
      </c>
      <c r="Q96" t="n">
        <v>-1568</v>
      </c>
      <c r="R96" t="n">
        <v>3126</v>
      </c>
      <c r="S96" t="n">
        <v>3380</v>
      </c>
      <c r="T96" t="n">
        <v>3462</v>
      </c>
      <c r="U96" t="n">
        <v>3553</v>
      </c>
      <c r="V96" t="n">
        <v>3456</v>
      </c>
      <c r="W96" t="n">
        <v>2569</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9"/>
  </cols>
  <sheetData>
    <row r="1">
      <c r="A1" s="1" t="inlineStr">
        <is>
          <t xml:space="preserve">ACCOR </t>
        </is>
      </c>
      <c r="B1" s="2" t="inlineStr">
        <is>
          <t>WKN: 860206  ISIN: FR0000120404  US-Symbol:ACRFF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+33-1-6161-8080</t>
        </is>
      </c>
      <c r="G4" t="inlineStr">
        <is>
          <t>20.02.2020</t>
        </is>
      </c>
      <c r="H4" t="inlineStr">
        <is>
          <t>Preliminary Results</t>
        </is>
      </c>
      <c r="J4" t="inlineStr">
        <is>
          <t>Jin Jiang</t>
        </is>
      </c>
      <c r="L4" t="inlineStr">
        <is>
          <t>12,50%</t>
        </is>
      </c>
    </row>
    <row r="5">
      <c r="A5" s="5" t="inlineStr">
        <is>
          <t>Ticker</t>
        </is>
      </c>
      <c r="B5" t="inlineStr">
        <is>
          <t>ACR</t>
        </is>
      </c>
      <c r="C5" s="5" t="inlineStr">
        <is>
          <t>Fax</t>
        </is>
      </c>
      <c r="D5" s="5" t="inlineStr"/>
      <c r="E5" t="inlineStr">
        <is>
          <t>+33-1-6161-7900</t>
        </is>
      </c>
      <c r="G5" t="inlineStr">
        <is>
          <t>09.04.2020</t>
        </is>
      </c>
      <c r="H5" t="inlineStr">
        <is>
          <t>Publication Of Annual Report</t>
        </is>
      </c>
      <c r="J5" t="inlineStr">
        <is>
          <t>QiA</t>
        </is>
      </c>
      <c r="L5" t="inlineStr">
        <is>
          <t>10,90%</t>
        </is>
      </c>
    </row>
    <row r="6">
      <c r="A6" s="5" t="inlineStr">
        <is>
          <t>Gelistet Seit / Listed Since</t>
        </is>
      </c>
      <c r="B6" t="inlineStr">
        <is>
          <t>-</t>
        </is>
      </c>
      <c r="C6" s="5" t="inlineStr">
        <is>
          <t>Internet</t>
        </is>
      </c>
      <c r="D6" s="5" t="inlineStr"/>
      <c r="E6" t="inlineStr">
        <is>
          <t>http://www.accor.com/en/group.html</t>
        </is>
      </c>
      <c r="G6" t="inlineStr">
        <is>
          <t>21.04.2020</t>
        </is>
      </c>
      <c r="H6" t="inlineStr">
        <is>
          <t>Result Q1</t>
        </is>
      </c>
      <c r="J6" t="inlineStr">
        <is>
          <t>Huazhu</t>
        </is>
      </c>
      <c r="L6" t="inlineStr">
        <is>
          <t>4,80%</t>
        </is>
      </c>
    </row>
    <row r="7">
      <c r="A7" s="5" t="inlineStr">
        <is>
          <t>Nominalwert / Nominal Value</t>
        </is>
      </c>
      <c r="B7" t="inlineStr">
        <is>
          <t>3,00</t>
        </is>
      </c>
      <c r="C7" s="5" t="inlineStr">
        <is>
          <t>Inv. Relations Telefon / Phone</t>
        </is>
      </c>
      <c r="D7" s="5" t="inlineStr"/>
      <c r="E7" t="inlineStr">
        <is>
          <t>+33-1-4538-8625</t>
        </is>
      </c>
      <c r="G7" t="inlineStr">
        <is>
          <t>08.05.2020</t>
        </is>
      </c>
      <c r="H7" t="inlineStr">
        <is>
          <t>Ex Dividend</t>
        </is>
      </c>
      <c r="J7" t="inlineStr">
        <is>
          <t>KHC</t>
        </is>
      </c>
      <c r="L7" t="inlineStr">
        <is>
          <t>6,10%</t>
        </is>
      </c>
    </row>
    <row r="8">
      <c r="A8" s="5" t="inlineStr">
        <is>
          <t>Land / Country</t>
        </is>
      </c>
      <c r="B8" t="inlineStr">
        <is>
          <t>Frankreich</t>
        </is>
      </c>
      <c r="C8" s="5" t="inlineStr">
        <is>
          <t>Inv. Relations E-Mail</t>
        </is>
      </c>
      <c r="D8" s="5" t="inlineStr"/>
      <c r="E8" t="inlineStr">
        <is>
          <t>comfi@accor.com</t>
        </is>
      </c>
      <c r="G8" t="inlineStr">
        <is>
          <t>12.05.2020</t>
        </is>
      </c>
      <c r="H8" t="inlineStr">
        <is>
          <t>Dividend Payout</t>
        </is>
      </c>
      <c r="J8" t="inlineStr">
        <is>
          <t>Founders and Directors</t>
        </is>
      </c>
      <c r="L8" t="inlineStr">
        <is>
          <t>1,40%</t>
        </is>
      </c>
    </row>
    <row r="9">
      <c r="A9" s="5" t="inlineStr">
        <is>
          <t>Währung / Currency</t>
        </is>
      </c>
      <c r="B9" t="inlineStr">
        <is>
          <t>EUR</t>
        </is>
      </c>
      <c r="C9" s="5" t="inlineStr">
        <is>
          <t>Kontaktperson / Contact Person</t>
        </is>
      </c>
      <c r="D9" s="5" t="inlineStr"/>
      <c r="E9" t="inlineStr">
        <is>
          <t>-</t>
        </is>
      </c>
      <c r="J9" t="inlineStr">
        <is>
          <t>Freefloat</t>
        </is>
      </c>
      <c r="L9" t="inlineStr">
        <is>
          <t>64,30%</t>
        </is>
      </c>
    </row>
    <row r="10">
      <c r="A10" s="5" t="inlineStr">
        <is>
          <t>Branche / Industry</t>
        </is>
      </c>
      <c r="B10" t="inlineStr">
        <is>
          <t>Tourism And Leisure</t>
        </is>
      </c>
      <c r="C10" s="5" t="inlineStr"/>
      <c r="D10" s="5" t="inlineStr"/>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Accor S.A.82, rue Henri Farman  F-92130 Issy-les-Moulineaux</t>
        </is>
      </c>
    </row>
    <row r="14">
      <c r="A14" s="5" t="inlineStr">
        <is>
          <t>Management</t>
        </is>
      </c>
      <c r="B14" t="inlineStr">
        <is>
          <t>Sébastien Bazin, Chris J. Cahill, Jean-Jacques Morin, Maud Bailly, Gaurav Bushan, Steven Daines, Amir Nahai, Laurent Picheral, Steven Taylor, Thibault Viort, Franck Gervais, Michael Issenberg, Heather McCrory, Patrick Mendes, Mark Willis</t>
        </is>
      </c>
    </row>
    <row r="15">
      <c r="A15" s="5" t="inlineStr">
        <is>
          <t>Aufsichtsrat / Board</t>
        </is>
      </c>
      <c r="B15" t="inlineStr">
        <is>
          <t>Sébastien Bazin, Sheikh Nawaf Bin Jassim Bin Jabor Al-Thani, Aziz Aluthman Fakhroo, Iliane Dumas, Sophie Gasperment, Chantale Hoogstoel, Qiong Er Jiang, Nicolas Sarkozy, Isabelle Simon, Sarmad Zok</t>
        </is>
      </c>
    </row>
    <row r="16">
      <c r="A16" s="5" t="inlineStr">
        <is>
          <t>Beschreibung</t>
        </is>
      </c>
      <c r="B16" t="inlineStr">
        <is>
          <t>Accor S.A. ist eine international tätige Hotelgruppe. Der Konzern unterhält weltweit mehr als 4.300 Hotels mit über 500.000 Zimmern und bietet alle Hotelkategorien, von Touristen und Standard über Komfort bis hin zu First Class und Luxus an. Die Hotelgruppe agiert unter den eingeführten Marken wie Sofitel, Pullman, MGallery, Grand Mercure, The Sebel, Novotel, Suite Novotel, Mercure, Adagi, ibis, ibis Styles, ibis budget und hotelF1. Accor S.A. wurde 1967 gegründet und hat ihren Hauptsitz in Paris, Frankreich. Copyright 2014 FINANCE BASE AG</t>
        </is>
      </c>
    </row>
    <row r="17">
      <c r="A17" s="5" t="inlineStr">
        <is>
          <t>Profile</t>
        </is>
      </c>
      <c r="B17" t="inlineStr">
        <is>
          <t>Accor S.A. is a hotel group with international operations. The Group operates worldwide more than 4,300 hotels with over 500,000 rooms and offers all hotel categories of tourists and standard on comfort to First Class and luxury. The hotel group operates under the established brands like Sofitel, Pullman, MGallery, Grand Mercure, The Sebel, Novotel, Suite Novotel, Mercure, Adagi, ibis, ibis Styles, ibis budget and hotelF1. Accor S.A. Founded in 1967 and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row>
    <row r="20">
      <c r="A20" s="5" t="inlineStr">
        <is>
          <t>Umsatz</t>
        </is>
      </c>
      <c r="B20" s="5" t="inlineStr">
        <is>
          <t>Revenue</t>
        </is>
      </c>
      <c r="C20" t="n">
        <v>4049</v>
      </c>
      <c r="D20" t="n">
        <v>3610</v>
      </c>
      <c r="E20" t="n">
        <v>1937</v>
      </c>
      <c r="F20" t="n">
        <v>5631</v>
      </c>
      <c r="G20" t="n">
        <v>5581</v>
      </c>
      <c r="H20" t="n">
        <v>5454</v>
      </c>
      <c r="I20" t="n">
        <v>5536</v>
      </c>
      <c r="J20" t="n">
        <v>5649</v>
      </c>
      <c r="K20" t="n">
        <v>6100</v>
      </c>
      <c r="L20" t="n">
        <v>5948</v>
      </c>
      <c r="M20" t="n">
        <v>7065</v>
      </c>
      <c r="N20" t="n">
        <v>7739</v>
      </c>
      <c r="O20" t="n">
        <v>8121</v>
      </c>
    </row>
    <row r="21">
      <c r="A21" s="5" t="inlineStr">
        <is>
          <t>Operatives Ergebnis (EBIT)</t>
        </is>
      </c>
      <c r="B21" s="5" t="inlineStr">
        <is>
          <t>EBIT Earning Before Interest &amp; Tax</t>
        </is>
      </c>
      <c r="C21" t="n">
        <v>678</v>
      </c>
      <c r="D21" t="n">
        <v>550</v>
      </c>
      <c r="E21" t="n">
        <v>492</v>
      </c>
      <c r="F21" t="n">
        <v>696</v>
      </c>
      <c r="G21" t="n">
        <v>665</v>
      </c>
      <c r="H21" t="n">
        <v>602</v>
      </c>
      <c r="I21" t="n">
        <v>536</v>
      </c>
      <c r="J21" t="n">
        <v>526</v>
      </c>
      <c r="K21" t="n">
        <v>530</v>
      </c>
      <c r="L21" t="n">
        <v>446</v>
      </c>
      <c r="M21" t="n">
        <v>594</v>
      </c>
      <c r="N21" t="n">
        <v>941</v>
      </c>
      <c r="O21" t="n">
        <v>971</v>
      </c>
    </row>
    <row r="22">
      <c r="A22" s="5" t="inlineStr">
        <is>
          <t>Finanzergebnis</t>
        </is>
      </c>
      <c r="B22" s="5" t="inlineStr">
        <is>
          <t>Financial Result</t>
        </is>
      </c>
      <c r="C22" t="n">
        <v>-75</v>
      </c>
      <c r="D22" t="n">
        <v>-388</v>
      </c>
      <c r="E22" t="n">
        <v>-30</v>
      </c>
      <c r="F22" t="n">
        <v>-318</v>
      </c>
      <c r="G22" t="n">
        <v>-257</v>
      </c>
      <c r="H22" t="n">
        <v>-183</v>
      </c>
      <c r="I22" t="n">
        <v>-277</v>
      </c>
      <c r="J22" t="n">
        <v>-287</v>
      </c>
      <c r="K22" t="n">
        <v>-204</v>
      </c>
      <c r="L22" t="n">
        <v>-458</v>
      </c>
      <c r="M22" t="n">
        <v>-738</v>
      </c>
      <c r="N22" t="n">
        <v>-56</v>
      </c>
      <c r="O22" t="n">
        <v>175</v>
      </c>
    </row>
    <row r="23">
      <c r="A23" s="5" t="inlineStr">
        <is>
          <t>Ergebnis vor Steuer (EBT)</t>
        </is>
      </c>
      <c r="B23" s="5" t="inlineStr">
        <is>
          <t>EBT Earning Before Tax</t>
        </is>
      </c>
      <c r="C23" t="n">
        <v>603</v>
      </c>
      <c r="D23" t="n">
        <v>162</v>
      </c>
      <c r="E23" t="n">
        <v>462</v>
      </c>
      <c r="F23" t="n">
        <v>378</v>
      </c>
      <c r="G23" t="n">
        <v>408</v>
      </c>
      <c r="H23" t="n">
        <v>419</v>
      </c>
      <c r="I23" t="n">
        <v>259</v>
      </c>
      <c r="J23" t="n">
        <v>239</v>
      </c>
      <c r="K23" t="n">
        <v>326</v>
      </c>
      <c r="L23" t="n">
        <v>-12</v>
      </c>
      <c r="M23" t="n">
        <v>-144</v>
      </c>
      <c r="N23" t="n">
        <v>885</v>
      </c>
      <c r="O23" t="n">
        <v>1146</v>
      </c>
    </row>
    <row r="24">
      <c r="A24" s="5" t="inlineStr">
        <is>
          <t>Ergebnis nach Steuer</t>
        </is>
      </c>
      <c r="B24" s="5" t="inlineStr">
        <is>
          <t>Earnings after tax</t>
        </is>
      </c>
      <c r="C24" t="n">
        <v>465</v>
      </c>
      <c r="D24" t="n">
        <v>44</v>
      </c>
      <c r="E24" t="n">
        <v>481</v>
      </c>
      <c r="F24" t="n">
        <v>299</v>
      </c>
      <c r="G24" t="n">
        <v>273</v>
      </c>
      <c r="H24" t="n">
        <v>244</v>
      </c>
      <c r="I24" t="n">
        <v>138</v>
      </c>
      <c r="J24" t="n">
        <v>95</v>
      </c>
      <c r="K24" t="n">
        <v>52</v>
      </c>
      <c r="L24" t="n">
        <v>-404</v>
      </c>
      <c r="M24" t="n">
        <v>-265</v>
      </c>
      <c r="N24" t="n">
        <v>613</v>
      </c>
      <c r="O24" t="n">
        <v>912</v>
      </c>
    </row>
    <row r="25">
      <c r="A25" s="5" t="inlineStr">
        <is>
          <t>Minderheitenanteil</t>
        </is>
      </c>
      <c r="B25" s="5" t="inlineStr">
        <is>
          <t>Minority Share</t>
        </is>
      </c>
      <c r="C25" t="n">
        <v>-21</v>
      </c>
      <c r="D25" t="n">
        <v>-51</v>
      </c>
      <c r="E25" t="n">
        <v>-40</v>
      </c>
      <c r="F25" t="n">
        <v>-33</v>
      </c>
      <c r="G25" t="n">
        <v>-27</v>
      </c>
      <c r="H25" t="n">
        <v>-17</v>
      </c>
      <c r="I25" t="n">
        <v>-13</v>
      </c>
      <c r="J25" t="n">
        <v>-15</v>
      </c>
      <c r="K25" t="n">
        <v>-23</v>
      </c>
      <c r="L25" t="n">
        <v>-10</v>
      </c>
      <c r="M25" t="n">
        <v>-17</v>
      </c>
      <c r="N25" t="n">
        <v>-38</v>
      </c>
      <c r="O25" t="n">
        <v>-29</v>
      </c>
    </row>
    <row r="26">
      <c r="A26" s="5" t="inlineStr">
        <is>
          <t>Jahresüberschuss/-fehlbetrag</t>
        </is>
      </c>
      <c r="B26" s="5" t="inlineStr">
        <is>
          <t>Net Profit</t>
        </is>
      </c>
      <c r="C26" t="n">
        <v>464</v>
      </c>
      <c r="D26" t="n">
        <v>2233</v>
      </c>
      <c r="E26" t="n">
        <v>441</v>
      </c>
      <c r="F26" t="n">
        <v>265</v>
      </c>
      <c r="G26" t="n">
        <v>244</v>
      </c>
      <c r="H26" t="n">
        <v>223</v>
      </c>
      <c r="I26" t="n">
        <v>126</v>
      </c>
      <c r="J26" t="n">
        <v>-599</v>
      </c>
      <c r="K26" t="n">
        <v>27</v>
      </c>
      <c r="L26" t="n">
        <v>3600</v>
      </c>
      <c r="M26" t="n">
        <v>-282</v>
      </c>
      <c r="N26" t="n">
        <v>575</v>
      </c>
      <c r="O26" t="n">
        <v>883</v>
      </c>
    </row>
    <row r="27">
      <c r="A27" s="5" t="inlineStr">
        <is>
          <t>Summe Umlaufvermögen</t>
        </is>
      </c>
      <c r="B27" s="5" t="inlineStr">
        <is>
          <t>Current Assets</t>
        </is>
      </c>
      <c r="C27" t="n">
        <v>3274</v>
      </c>
      <c r="D27" t="n">
        <v>3764</v>
      </c>
      <c r="E27" t="n">
        <v>1821</v>
      </c>
      <c r="F27" t="n">
        <v>1861</v>
      </c>
      <c r="G27" t="n">
        <v>3990</v>
      </c>
      <c r="H27" t="n">
        <v>3613</v>
      </c>
      <c r="I27" t="n">
        <v>2911</v>
      </c>
      <c r="J27" t="n">
        <v>2925</v>
      </c>
      <c r="K27" t="n">
        <v>2576</v>
      </c>
      <c r="L27" t="n">
        <v>2310</v>
      </c>
      <c r="M27" t="n">
        <v>4312</v>
      </c>
      <c r="N27" t="n">
        <v>3984</v>
      </c>
      <c r="O27" t="n">
        <v>3991</v>
      </c>
    </row>
    <row r="28">
      <c r="A28" s="5" t="inlineStr">
        <is>
          <t>Summe Anlagevermögen</t>
        </is>
      </c>
      <c r="B28" s="5" t="inlineStr">
        <is>
          <t>Fixed Assets</t>
        </is>
      </c>
      <c r="C28" t="n">
        <v>10630</v>
      </c>
      <c r="D28" t="n">
        <v>9153</v>
      </c>
      <c r="E28" t="n">
        <v>10255</v>
      </c>
      <c r="F28" t="n">
        <v>10003</v>
      </c>
      <c r="G28" t="n">
        <v>4963</v>
      </c>
      <c r="H28" t="n">
        <v>5142</v>
      </c>
      <c r="I28" t="n">
        <v>4149</v>
      </c>
      <c r="J28" t="n">
        <v>4635</v>
      </c>
      <c r="K28" t="n">
        <v>5424</v>
      </c>
      <c r="L28" t="n">
        <v>6368</v>
      </c>
      <c r="M28" t="n">
        <v>7434</v>
      </c>
      <c r="N28" t="n">
        <v>7429</v>
      </c>
      <c r="O28" t="n">
        <v>6843</v>
      </c>
    </row>
    <row r="29">
      <c r="A29" s="5" t="inlineStr">
        <is>
          <t>Summe Aktiva</t>
        </is>
      </c>
      <c r="B29" s="5" t="inlineStr">
        <is>
          <t>Total Assets</t>
        </is>
      </c>
      <c r="C29" t="n">
        <v>13904</v>
      </c>
      <c r="D29" t="n">
        <v>12917</v>
      </c>
      <c r="E29" t="n">
        <v>12076</v>
      </c>
      <c r="F29" t="n">
        <v>11864</v>
      </c>
      <c r="G29" t="n">
        <v>8953</v>
      </c>
      <c r="H29" t="n">
        <v>8755</v>
      </c>
      <c r="I29" t="n">
        <v>7060</v>
      </c>
      <c r="J29" t="n">
        <v>7560</v>
      </c>
      <c r="K29" t="n">
        <v>8000</v>
      </c>
      <c r="L29" t="n">
        <v>8678</v>
      </c>
      <c r="M29" t="n">
        <v>11746</v>
      </c>
      <c r="N29" t="n">
        <v>11413</v>
      </c>
      <c r="O29" t="n">
        <v>10834</v>
      </c>
    </row>
    <row r="30">
      <c r="A30" s="5" t="inlineStr">
        <is>
          <t>Summe kurzfristiges Fremdkapital</t>
        </is>
      </c>
      <c r="B30" s="5" t="inlineStr">
        <is>
          <t>Short-Term Debt</t>
        </is>
      </c>
      <c r="C30" t="n">
        <v>2080</v>
      </c>
      <c r="D30" t="n">
        <v>3039</v>
      </c>
      <c r="E30" t="n">
        <v>1431</v>
      </c>
      <c r="F30" t="n">
        <v>1855</v>
      </c>
      <c r="G30" t="n">
        <v>2031</v>
      </c>
      <c r="H30" t="n">
        <v>1910</v>
      </c>
      <c r="I30" t="n">
        <v>2333</v>
      </c>
      <c r="J30" t="n">
        <v>2736</v>
      </c>
      <c r="K30" t="n">
        <v>2293</v>
      </c>
      <c r="L30" t="n">
        <v>2336</v>
      </c>
      <c r="M30" t="n">
        <v>5670</v>
      </c>
      <c r="N30" t="n">
        <v>5432</v>
      </c>
      <c r="O30" t="n">
        <v>5522</v>
      </c>
    </row>
    <row r="31">
      <c r="A31" s="5" t="inlineStr">
        <is>
          <t>Summe langfristiges Fremdkapital</t>
        </is>
      </c>
      <c r="B31" s="5" t="inlineStr">
        <is>
          <t>Long-Term Debt</t>
        </is>
      </c>
      <c r="C31" t="n">
        <v>4001</v>
      </c>
      <c r="D31" t="n">
        <v>3435</v>
      </c>
      <c r="E31" t="n">
        <v>3287</v>
      </c>
      <c r="F31" t="n">
        <v>2907</v>
      </c>
      <c r="G31" t="n">
        <v>2916</v>
      </c>
      <c r="H31" t="n">
        <v>2958</v>
      </c>
      <c r="I31" t="n">
        <v>1945</v>
      </c>
      <c r="J31" t="n">
        <v>1799</v>
      </c>
      <c r="K31" t="n">
        <v>1850</v>
      </c>
      <c r="L31" t="n">
        <v>2015</v>
      </c>
      <c r="M31" t="n">
        <v>2822</v>
      </c>
      <c r="N31" t="n">
        <v>2418</v>
      </c>
      <c r="O31" t="n">
        <v>1560</v>
      </c>
    </row>
    <row r="32">
      <c r="A32" s="5" t="inlineStr">
        <is>
          <t>Summe Fremdkapital</t>
        </is>
      </c>
      <c r="B32" s="5" t="inlineStr">
        <is>
          <t>Total Liabilities</t>
        </is>
      </c>
      <c r="C32" t="n">
        <v>6926</v>
      </c>
      <c r="D32" t="n">
        <v>6481</v>
      </c>
      <c r="E32" t="n">
        <v>6250</v>
      </c>
      <c r="F32" t="n">
        <v>5939</v>
      </c>
      <c r="G32" t="n">
        <v>4966</v>
      </c>
      <c r="H32" t="n">
        <v>4888</v>
      </c>
      <c r="I32" t="n">
        <v>4304</v>
      </c>
      <c r="J32" t="n">
        <v>4571</v>
      </c>
      <c r="K32" t="n">
        <v>4232</v>
      </c>
      <c r="L32" t="n">
        <v>4729</v>
      </c>
      <c r="M32" t="n">
        <v>8492</v>
      </c>
      <c r="N32" t="n">
        <v>7850</v>
      </c>
      <c r="O32" t="n">
        <v>7082</v>
      </c>
    </row>
    <row r="33">
      <c r="A33" s="5" t="inlineStr">
        <is>
          <t>Minderheitenanteil</t>
        </is>
      </c>
      <c r="B33" s="5" t="inlineStr">
        <is>
          <t>Minority Share</t>
        </is>
      </c>
      <c r="C33" t="n">
        <v>148</v>
      </c>
      <c r="D33" t="n">
        <v>108</v>
      </c>
      <c r="E33" t="n">
        <v>341</v>
      </c>
      <c r="F33" t="n">
        <v>267</v>
      </c>
      <c r="G33" t="n">
        <v>225</v>
      </c>
      <c r="H33" t="n">
        <v>213</v>
      </c>
      <c r="I33" t="n">
        <v>217</v>
      </c>
      <c r="J33" t="n">
        <v>230</v>
      </c>
      <c r="K33" t="n">
        <v>231</v>
      </c>
      <c r="L33" t="n">
        <v>299</v>
      </c>
      <c r="M33" t="n">
        <v>257</v>
      </c>
      <c r="N33" t="n">
        <v>258</v>
      </c>
      <c r="O33" t="n">
        <v>61</v>
      </c>
    </row>
    <row r="34">
      <c r="A34" s="5" t="inlineStr">
        <is>
          <t>Summe Eigenkapital</t>
        </is>
      </c>
      <c r="B34" s="5" t="inlineStr">
        <is>
          <t>Equity</t>
        </is>
      </c>
      <c r="C34" t="n">
        <v>6830</v>
      </c>
      <c r="D34" t="n">
        <v>6328</v>
      </c>
      <c r="E34" t="n">
        <v>5485</v>
      </c>
      <c r="F34" t="n">
        <v>5658</v>
      </c>
      <c r="G34" t="n">
        <v>3762</v>
      </c>
      <c r="H34" t="n">
        <v>3654</v>
      </c>
      <c r="I34" t="n">
        <v>2539</v>
      </c>
      <c r="J34" t="n">
        <v>2759</v>
      </c>
      <c r="K34" t="n">
        <v>3537</v>
      </c>
      <c r="L34" t="n">
        <v>3650</v>
      </c>
      <c r="M34" t="n">
        <v>2997</v>
      </c>
      <c r="N34" t="n">
        <v>3305</v>
      </c>
      <c r="O34" t="n">
        <v>3691</v>
      </c>
    </row>
    <row r="35">
      <c r="A35" s="5" t="inlineStr">
        <is>
          <t>Summe Passiva</t>
        </is>
      </c>
      <c r="B35" s="5" t="inlineStr">
        <is>
          <t>Liabilities &amp; Shareholder Equity</t>
        </is>
      </c>
      <c r="C35" t="n">
        <v>13904</v>
      </c>
      <c r="D35" t="n">
        <v>12917</v>
      </c>
      <c r="E35" t="n">
        <v>12076</v>
      </c>
      <c r="F35" t="n">
        <v>11864</v>
      </c>
      <c r="G35" t="n">
        <v>8953</v>
      </c>
      <c r="H35" t="n">
        <v>8755</v>
      </c>
      <c r="I35" t="n">
        <v>7060</v>
      </c>
      <c r="J35" t="n">
        <v>7560</v>
      </c>
      <c r="K35" t="n">
        <v>8000</v>
      </c>
      <c r="L35" t="n">
        <v>8678</v>
      </c>
      <c r="M35" t="n">
        <v>11746</v>
      </c>
      <c r="N35" t="n">
        <v>11413</v>
      </c>
      <c r="O35" t="n">
        <v>10834</v>
      </c>
    </row>
    <row r="36">
      <c r="A36" s="5" t="inlineStr">
        <is>
          <t>Mio.Aktien im Umlauf</t>
        </is>
      </c>
      <c r="B36" s="5" t="inlineStr">
        <is>
          <t>Million shares outstanding</t>
        </is>
      </c>
      <c r="C36" t="n">
        <v>270.93</v>
      </c>
      <c r="D36" t="n">
        <v>282.61</v>
      </c>
      <c r="E36" t="n">
        <v>290.12</v>
      </c>
      <c r="F36" t="n">
        <v>284.77</v>
      </c>
      <c r="G36" t="n">
        <v>235.27</v>
      </c>
      <c r="H36" t="n">
        <v>231.8</v>
      </c>
      <c r="I36" t="n">
        <v>228.1</v>
      </c>
      <c r="J36" t="n">
        <v>227.3</v>
      </c>
      <c r="K36" t="n">
        <v>227.3</v>
      </c>
      <c r="L36" t="n">
        <v>226.8</v>
      </c>
      <c r="M36" t="n">
        <v>225.5</v>
      </c>
      <c r="N36" t="n">
        <v>219.9</v>
      </c>
      <c r="O36" t="n">
        <v>221.5</v>
      </c>
    </row>
    <row r="37">
      <c r="A37" s="5" t="inlineStr">
        <is>
          <t>Gezeichnetes Kapital (in Mio.)</t>
        </is>
      </c>
      <c r="B37" s="5" t="inlineStr">
        <is>
          <t>Subscribed Capital in M</t>
        </is>
      </c>
      <c r="C37" t="n">
        <v>813</v>
      </c>
      <c r="D37" t="n">
        <v>848</v>
      </c>
      <c r="E37" t="n">
        <v>870</v>
      </c>
      <c r="F37" t="n">
        <v>854.3</v>
      </c>
      <c r="G37" t="n">
        <v>706</v>
      </c>
      <c r="H37" t="n">
        <v>696</v>
      </c>
      <c r="I37" t="n">
        <v>684</v>
      </c>
      <c r="J37" t="n">
        <v>682</v>
      </c>
      <c r="K37" t="n">
        <v>682</v>
      </c>
      <c r="L37" t="n">
        <v>680</v>
      </c>
      <c r="M37" t="n">
        <v>676</v>
      </c>
      <c r="N37" t="n">
        <v>659.7</v>
      </c>
      <c r="O37" t="n">
        <v>665</v>
      </c>
    </row>
    <row r="38">
      <c r="A38" s="5" t="inlineStr">
        <is>
          <t>Ergebnis je Aktie (brutto)</t>
        </is>
      </c>
      <c r="B38" s="5" t="inlineStr">
        <is>
          <t>Earnings per share</t>
        </is>
      </c>
      <c r="C38" t="n">
        <v>2.23</v>
      </c>
      <c r="D38" t="n">
        <v>0.57</v>
      </c>
      <c r="E38" t="n">
        <v>1.59</v>
      </c>
      <c r="F38" t="n">
        <v>1.33</v>
      </c>
      <c r="G38" t="n">
        <v>1.73</v>
      </c>
      <c r="H38" t="n">
        <v>1.81</v>
      </c>
      <c r="I38" t="n">
        <v>1.14</v>
      </c>
      <c r="J38" t="n">
        <v>1.05</v>
      </c>
      <c r="K38" t="n">
        <v>1.43</v>
      </c>
      <c r="L38" t="n">
        <v>-0.05</v>
      </c>
      <c r="M38" t="n">
        <v>-0.64</v>
      </c>
      <c r="N38" t="n">
        <v>4.02</v>
      </c>
      <c r="O38" t="n">
        <v>5.17</v>
      </c>
    </row>
    <row r="39">
      <c r="A39" s="5" t="inlineStr">
        <is>
          <t>Ergebnis je Aktie (unverwässert)</t>
        </is>
      </c>
      <c r="B39" s="5" t="inlineStr">
        <is>
          <t>Basic Earnings per share</t>
        </is>
      </c>
      <c r="C39" t="n">
        <v>1.55</v>
      </c>
      <c r="D39" t="n">
        <v>7.61</v>
      </c>
      <c r="E39" t="n">
        <v>1.4</v>
      </c>
      <c r="F39" t="n">
        <v>0.88</v>
      </c>
      <c r="G39" t="n">
        <v>0.88</v>
      </c>
      <c r="H39" t="n">
        <v>0.97</v>
      </c>
      <c r="I39" t="n">
        <v>0.55</v>
      </c>
      <c r="J39" t="n">
        <v>-2.64</v>
      </c>
      <c r="K39" t="n">
        <v>0.12</v>
      </c>
      <c r="L39" t="n">
        <v>15.94</v>
      </c>
      <c r="M39" t="n">
        <v>-1.27</v>
      </c>
      <c r="N39" t="n">
        <v>2.6</v>
      </c>
      <c r="O39" t="n">
        <v>3.92</v>
      </c>
    </row>
    <row r="40">
      <c r="A40" s="5" t="inlineStr">
        <is>
          <t>Ergebnis je Aktie (verwässert)</t>
        </is>
      </c>
      <c r="B40" s="5" t="inlineStr">
        <is>
          <t>Diluted Earnings per share</t>
        </is>
      </c>
      <c r="C40" t="n">
        <v>1.55</v>
      </c>
      <c r="D40" t="n">
        <v>7.6</v>
      </c>
      <c r="E40" t="n">
        <v>1.4</v>
      </c>
      <c r="F40" t="n">
        <v>0.88</v>
      </c>
      <c r="G40" t="n">
        <v>0.88</v>
      </c>
      <c r="H40" t="n">
        <v>0.96</v>
      </c>
      <c r="I40" t="n">
        <v>0.55</v>
      </c>
      <c r="J40" t="n">
        <v>-2.64</v>
      </c>
      <c r="K40" t="n">
        <v>0.12</v>
      </c>
      <c r="L40" t="n">
        <v>15.87</v>
      </c>
      <c r="M40" t="n">
        <v>-1.26</v>
      </c>
      <c r="N40" t="n">
        <v>2.59</v>
      </c>
      <c r="O40" t="n">
        <v>3.78</v>
      </c>
    </row>
    <row r="41">
      <c r="A41" s="5" t="inlineStr">
        <is>
          <t>Dividende je Aktie</t>
        </is>
      </c>
      <c r="B41" s="5" t="inlineStr">
        <is>
          <t>Dividend per share</t>
        </is>
      </c>
      <c r="C41" t="n">
        <v>1.05</v>
      </c>
      <c r="D41" t="n">
        <v>1.05</v>
      </c>
      <c r="E41" t="n">
        <v>1.05</v>
      </c>
      <c r="F41" t="n">
        <v>1.05</v>
      </c>
      <c r="G41" t="n">
        <v>1</v>
      </c>
      <c r="H41" t="n">
        <v>0.95</v>
      </c>
      <c r="I41" t="n">
        <v>0.8</v>
      </c>
      <c r="J41" t="n">
        <v>0.76</v>
      </c>
      <c r="K41" t="n">
        <v>1.15</v>
      </c>
      <c r="L41" t="n">
        <v>0.62</v>
      </c>
      <c r="M41" t="n">
        <v>1.05</v>
      </c>
      <c r="N41" t="n">
        <v>1.65</v>
      </c>
      <c r="O41" t="n">
        <v>1.65</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row>
    <row r="43">
      <c r="A43" s="5" t="inlineStr">
        <is>
          <t>Umsatz</t>
        </is>
      </c>
      <c r="B43" s="5" t="inlineStr">
        <is>
          <t>Revenue</t>
        </is>
      </c>
      <c r="C43" t="n">
        <v>14.94</v>
      </c>
      <c r="D43" t="n">
        <v>12.77</v>
      </c>
      <c r="E43" t="n">
        <v>6.68</v>
      </c>
      <c r="F43" t="n">
        <v>19.77</v>
      </c>
      <c r="G43" t="n">
        <v>23.72</v>
      </c>
      <c r="H43" t="n">
        <v>23.53</v>
      </c>
      <c r="I43" t="n">
        <v>24.27</v>
      </c>
      <c r="J43" t="n">
        <v>24.85</v>
      </c>
      <c r="K43" t="n">
        <v>26.84</v>
      </c>
      <c r="L43" t="n">
        <v>26.23</v>
      </c>
      <c r="M43" t="n">
        <v>31.33</v>
      </c>
      <c r="N43" t="n">
        <v>35.19</v>
      </c>
      <c r="O43" t="n">
        <v>36.66</v>
      </c>
    </row>
    <row r="44">
      <c r="A44" s="5" t="inlineStr">
        <is>
          <t>Buchwert je Aktie</t>
        </is>
      </c>
      <c r="B44" s="5" t="inlineStr">
        <is>
          <t>Book value per share</t>
        </is>
      </c>
      <c r="C44" t="n">
        <v>25.21</v>
      </c>
      <c r="D44" t="n">
        <v>22.39</v>
      </c>
      <c r="E44" t="n">
        <v>18.91</v>
      </c>
      <c r="F44" t="n">
        <v>19.87</v>
      </c>
      <c r="G44" t="n">
        <v>15.99</v>
      </c>
      <c r="H44" t="n">
        <v>15.76</v>
      </c>
      <c r="I44" t="n">
        <v>11.13</v>
      </c>
      <c r="J44" t="n">
        <v>12.14</v>
      </c>
      <c r="K44" t="n">
        <v>15.56</v>
      </c>
      <c r="L44" t="n">
        <v>16.09</v>
      </c>
      <c r="M44" t="n">
        <v>13.29</v>
      </c>
      <c r="N44" t="n">
        <v>15.03</v>
      </c>
      <c r="O44" t="n">
        <v>16.66</v>
      </c>
    </row>
    <row r="45">
      <c r="A45" s="5" t="inlineStr">
        <is>
          <t>Cashflow je Aktie</t>
        </is>
      </c>
      <c r="B45" s="5" t="inlineStr">
        <is>
          <t>Cashflow per share</t>
        </is>
      </c>
      <c r="C45" t="n">
        <v>2.37</v>
      </c>
      <c r="D45" t="n">
        <v>1.74</v>
      </c>
      <c r="E45" t="n">
        <v>3.41</v>
      </c>
      <c r="F45" t="n">
        <v>1.78</v>
      </c>
      <c r="G45" t="n">
        <v>3.34</v>
      </c>
      <c r="H45" t="n">
        <v>2.97</v>
      </c>
      <c r="I45" t="n">
        <v>2.3</v>
      </c>
      <c r="J45" t="n">
        <v>0.55</v>
      </c>
      <c r="K45" t="n">
        <v>2.82</v>
      </c>
      <c r="L45" t="n">
        <v>2.93</v>
      </c>
      <c r="M45" t="n">
        <v>1.7</v>
      </c>
      <c r="N45" t="n">
        <v>4.77</v>
      </c>
      <c r="O45" t="n">
        <v>6.39</v>
      </c>
    </row>
    <row r="46">
      <c r="A46" s="5" t="inlineStr">
        <is>
          <t>Bilanzsumme je Aktie</t>
        </is>
      </c>
      <c r="B46" s="5" t="inlineStr">
        <is>
          <t>Total assets per share</t>
        </is>
      </c>
      <c r="C46" t="n">
        <v>51.32</v>
      </c>
      <c r="D46" t="n">
        <v>45.71</v>
      </c>
      <c r="E46" t="n">
        <v>41.62</v>
      </c>
      <c r="F46" t="n">
        <v>41.66</v>
      </c>
      <c r="G46" t="n">
        <v>38.05</v>
      </c>
      <c r="H46" t="n">
        <v>37.77</v>
      </c>
      <c r="I46" t="n">
        <v>30.95</v>
      </c>
      <c r="J46" t="n">
        <v>33.26</v>
      </c>
      <c r="K46" t="n">
        <v>35.2</v>
      </c>
      <c r="L46" t="n">
        <v>38.26</v>
      </c>
      <c r="M46" t="n">
        <v>52.09</v>
      </c>
      <c r="N46" t="n">
        <v>51.9</v>
      </c>
      <c r="O46" t="n">
        <v>48.91</v>
      </c>
    </row>
    <row r="47">
      <c r="A47" s="5" t="inlineStr">
        <is>
          <t>Personal am Ende des Jahres</t>
        </is>
      </c>
      <c r="B47" s="5" t="inlineStr">
        <is>
          <t>Staff at the end of year</t>
        </is>
      </c>
      <c r="C47" t="n">
        <v>57401</v>
      </c>
      <c r="D47" t="n">
        <v>53126</v>
      </c>
      <c r="E47" t="n">
        <v>60524</v>
      </c>
      <c r="F47" t="n">
        <v>58481</v>
      </c>
      <c r="G47" t="n">
        <v>49953</v>
      </c>
      <c r="H47" t="n">
        <v>48270</v>
      </c>
      <c r="I47" t="n">
        <v>49119</v>
      </c>
      <c r="J47" t="n">
        <v>52062</v>
      </c>
      <c r="K47" t="n">
        <v>62589</v>
      </c>
      <c r="L47" t="n">
        <v>65170</v>
      </c>
      <c r="M47" t="n">
        <v>78411</v>
      </c>
      <c r="N47" t="n">
        <v>85592</v>
      </c>
      <c r="O47" t="n">
        <v>91483</v>
      </c>
    </row>
    <row r="48">
      <c r="A48" s="5" t="inlineStr">
        <is>
          <t>Personalaufwand in Mio. EUR</t>
        </is>
      </c>
      <c r="B48" s="5" t="inlineStr">
        <is>
          <t>Personnel expenses in M</t>
        </is>
      </c>
      <c r="C48" t="n">
        <v>1939</v>
      </c>
      <c r="D48" t="n">
        <v>1818</v>
      </c>
      <c r="E48" t="n">
        <v>810</v>
      </c>
      <c r="F48" t="n">
        <v>723</v>
      </c>
      <c r="G48" t="n">
        <v>1989</v>
      </c>
      <c r="H48" t="n">
        <v>1940</v>
      </c>
      <c r="I48" t="n">
        <v>1994</v>
      </c>
      <c r="J48" t="n">
        <v>2081</v>
      </c>
      <c r="K48" t="n">
        <v>2284</v>
      </c>
      <c r="L48" t="n">
        <v>2230</v>
      </c>
      <c r="M48" t="n">
        <v>2611</v>
      </c>
      <c r="N48" t="n">
        <v>2790</v>
      </c>
      <c r="O48" t="n">
        <v>2896</v>
      </c>
    </row>
    <row r="49">
      <c r="A49" s="5" t="inlineStr">
        <is>
          <t>Aufwand je Mitarbeiter in EUR</t>
        </is>
      </c>
      <c r="B49" s="5" t="inlineStr">
        <is>
          <t>Effort per employee</t>
        </is>
      </c>
      <c r="C49" t="n">
        <v>33780</v>
      </c>
      <c r="D49" t="n">
        <v>34221</v>
      </c>
      <c r="E49" t="n">
        <v>13383</v>
      </c>
      <c r="F49" t="n">
        <v>12363</v>
      </c>
      <c r="G49" t="n">
        <v>39817</v>
      </c>
      <c r="H49" t="n">
        <v>40191</v>
      </c>
      <c r="I49" t="n">
        <v>40595</v>
      </c>
      <c r="J49" t="n">
        <v>39972</v>
      </c>
      <c r="K49" t="n">
        <v>36492</v>
      </c>
      <c r="L49" t="n">
        <v>34218</v>
      </c>
      <c r="M49" t="n">
        <v>33299</v>
      </c>
      <c r="N49" t="n">
        <v>32597</v>
      </c>
      <c r="O49" t="n">
        <v>31656</v>
      </c>
    </row>
    <row r="50">
      <c r="A50" s="5" t="inlineStr">
        <is>
          <t>Umsatz je Aktie</t>
        </is>
      </c>
      <c r="B50" s="5" t="inlineStr">
        <is>
          <t>Revenue per share</t>
        </is>
      </c>
      <c r="C50" t="n">
        <v>70539</v>
      </c>
      <c r="D50" t="n">
        <v>67952</v>
      </c>
      <c r="E50" t="n">
        <v>32004</v>
      </c>
      <c r="F50" t="n">
        <v>96288</v>
      </c>
      <c r="G50" t="n">
        <v>111725</v>
      </c>
      <c r="H50" t="n">
        <v>112989</v>
      </c>
      <c r="I50" t="n">
        <v>112706</v>
      </c>
      <c r="J50" t="n">
        <v>108505</v>
      </c>
      <c r="K50" t="n">
        <v>97461</v>
      </c>
      <c r="L50" t="n">
        <v>91269</v>
      </c>
      <c r="M50" t="n">
        <v>90102</v>
      </c>
      <c r="N50" t="n">
        <v>90417</v>
      </c>
      <c r="O50" t="n">
        <v>88771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row>
    <row r="52">
      <c r="A52" s="5" t="inlineStr">
        <is>
          <t>Gewinn je Mitarbeiter in EUR</t>
        </is>
      </c>
      <c r="B52" s="5" t="inlineStr">
        <is>
          <t>Earnings per employee</t>
        </is>
      </c>
      <c r="C52" t="n">
        <v>8083</v>
      </c>
      <c r="D52" t="n">
        <v>42032</v>
      </c>
      <c r="E52" t="n">
        <v>7286</v>
      </c>
      <c r="F52" t="n">
        <v>4531</v>
      </c>
      <c r="G52" t="n">
        <v>4885</v>
      </c>
      <c r="H52" t="n">
        <v>4620</v>
      </c>
      <c r="I52" t="n">
        <v>2565</v>
      </c>
      <c r="J52" t="n">
        <v>-11506</v>
      </c>
      <c r="K52" t="n">
        <v>431.39</v>
      </c>
      <c r="L52" t="n">
        <v>55240</v>
      </c>
      <c r="M52" t="n">
        <v>-3596</v>
      </c>
      <c r="N52" t="n">
        <v>6718</v>
      </c>
      <c r="O52" t="n">
        <v>9652</v>
      </c>
    </row>
    <row r="53">
      <c r="A53" s="5" t="inlineStr">
        <is>
          <t>KGV (Kurs/Gewinn)</t>
        </is>
      </c>
      <c r="B53" s="5" t="inlineStr">
        <is>
          <t>PE (price/earnings)</t>
        </is>
      </c>
      <c r="C53" t="n">
        <v>26.9</v>
      </c>
      <c r="D53" t="n">
        <v>4.9</v>
      </c>
      <c r="E53" t="n">
        <v>30.7</v>
      </c>
      <c r="F53" t="n">
        <v>40.3</v>
      </c>
      <c r="G53" t="n">
        <v>51.2</v>
      </c>
      <c r="H53" t="n">
        <v>38.5</v>
      </c>
      <c r="I53" t="n">
        <v>62.4</v>
      </c>
      <c r="J53" t="inlineStr">
        <is>
          <t>-</t>
        </is>
      </c>
      <c r="K53" t="n">
        <v>163.2</v>
      </c>
      <c r="L53" t="n">
        <v>2.1</v>
      </c>
      <c r="M53" t="inlineStr">
        <is>
          <t>-</t>
        </is>
      </c>
      <c r="N53" t="n">
        <v>13.5</v>
      </c>
      <c r="O53" t="n">
        <v>14</v>
      </c>
    </row>
    <row r="54">
      <c r="A54" s="5" t="inlineStr">
        <is>
          <t>KUV (Kurs/Umsatz)</t>
        </is>
      </c>
      <c r="B54" s="5" t="inlineStr">
        <is>
          <t>PS (price/sales)</t>
        </is>
      </c>
      <c r="C54" t="n">
        <v>2.79</v>
      </c>
      <c r="D54" t="n">
        <v>2.91</v>
      </c>
      <c r="E54" t="n">
        <v>6.44</v>
      </c>
      <c r="F54" t="n">
        <v>1.79</v>
      </c>
      <c r="G54" t="n">
        <v>1.9</v>
      </c>
      <c r="H54" t="n">
        <v>1.59</v>
      </c>
      <c r="I54" t="n">
        <v>1.41</v>
      </c>
      <c r="J54" t="n">
        <v>1.07</v>
      </c>
      <c r="K54" t="n">
        <v>0.73</v>
      </c>
      <c r="L54" t="n">
        <v>1.27</v>
      </c>
      <c r="M54" t="n">
        <v>1.22</v>
      </c>
      <c r="N54" t="n">
        <v>1</v>
      </c>
      <c r="O54" t="n">
        <v>1.49</v>
      </c>
    </row>
    <row r="55">
      <c r="A55" s="5" t="inlineStr">
        <is>
          <t>KBV (Kurs/Buchwert)</t>
        </is>
      </c>
      <c r="B55" s="5" t="inlineStr">
        <is>
          <t>PB (price/book value)</t>
        </is>
      </c>
      <c r="C55" t="n">
        <v>1.66</v>
      </c>
      <c r="D55" t="n">
        <v>1.66</v>
      </c>
      <c r="E55" t="n">
        <v>2.27</v>
      </c>
      <c r="F55" t="n">
        <v>1.78</v>
      </c>
      <c r="G55" t="n">
        <v>2.82</v>
      </c>
      <c r="H55" t="n">
        <v>2.37</v>
      </c>
      <c r="I55" t="n">
        <v>3.08</v>
      </c>
      <c r="J55" t="n">
        <v>2.2</v>
      </c>
      <c r="K55" t="n">
        <v>1.26</v>
      </c>
      <c r="L55" t="n">
        <v>2.07</v>
      </c>
      <c r="M55" t="n">
        <v>2.88</v>
      </c>
      <c r="N55" t="n">
        <v>2.34</v>
      </c>
      <c r="O55" t="n">
        <v>3.28</v>
      </c>
    </row>
    <row r="56">
      <c r="A56" s="5" t="inlineStr">
        <is>
          <t>KCV (Kurs/Cashflow)</t>
        </is>
      </c>
      <c r="B56" s="5" t="inlineStr">
        <is>
          <t>PC (price/cashflow)</t>
        </is>
      </c>
      <c r="C56" t="n">
        <v>17.65</v>
      </c>
      <c r="D56" t="n">
        <v>21.36</v>
      </c>
      <c r="E56" t="n">
        <v>12.61</v>
      </c>
      <c r="F56" t="n">
        <v>19.86</v>
      </c>
      <c r="G56" t="n">
        <v>13.51</v>
      </c>
      <c r="H56" t="n">
        <v>12.56</v>
      </c>
      <c r="I56" t="n">
        <v>14.93</v>
      </c>
      <c r="J56" t="n">
        <v>48.15</v>
      </c>
      <c r="K56" t="n">
        <v>6.93</v>
      </c>
      <c r="L56" t="n">
        <v>11.36</v>
      </c>
      <c r="M56" t="n">
        <v>22.52</v>
      </c>
      <c r="N56" t="n">
        <v>7.35</v>
      </c>
      <c r="O56" t="n">
        <v>8.56</v>
      </c>
    </row>
    <row r="57">
      <c r="A57" s="5" t="inlineStr">
        <is>
          <t>Dividendenrendite in %</t>
        </is>
      </c>
      <c r="B57" s="5" t="inlineStr">
        <is>
          <t>Dividend Yield in %</t>
        </is>
      </c>
      <c r="C57" t="n">
        <v>2.51</v>
      </c>
      <c r="D57" t="n">
        <v>2.83</v>
      </c>
      <c r="E57" t="n">
        <v>2.44</v>
      </c>
      <c r="F57" t="n">
        <v>2.96</v>
      </c>
      <c r="G57" t="n">
        <v>2.22</v>
      </c>
      <c r="H57" t="n">
        <v>2.54</v>
      </c>
      <c r="I57" t="n">
        <v>2.33</v>
      </c>
      <c r="J57" t="n">
        <v>2.85</v>
      </c>
      <c r="K57" t="n">
        <v>5.87</v>
      </c>
      <c r="L57" t="n">
        <v>1.86</v>
      </c>
      <c r="M57" t="n">
        <v>2.75</v>
      </c>
      <c r="N57" t="n">
        <v>4.7</v>
      </c>
      <c r="O57" t="n">
        <v>3.02</v>
      </c>
    </row>
    <row r="58">
      <c r="A58" s="5" t="inlineStr">
        <is>
          <t>Gewinnrendite in %</t>
        </is>
      </c>
      <c r="B58" s="5" t="inlineStr">
        <is>
          <t>Return on profit in %</t>
        </is>
      </c>
      <c r="C58" t="n">
        <v>3.7</v>
      </c>
      <c r="D58" t="n">
        <v>20.5</v>
      </c>
      <c r="E58" t="n">
        <v>3.3</v>
      </c>
      <c r="F58" t="n">
        <v>2.5</v>
      </c>
      <c r="G58" t="n">
        <v>2</v>
      </c>
      <c r="H58" t="n">
        <v>2.6</v>
      </c>
      <c r="I58" t="n">
        <v>1.6</v>
      </c>
      <c r="J58" t="n">
        <v>-9.9</v>
      </c>
      <c r="K58" t="n">
        <v>0.6</v>
      </c>
      <c r="L58" t="n">
        <v>47.9</v>
      </c>
      <c r="M58" t="n">
        <v>-3.3</v>
      </c>
      <c r="N58" t="n">
        <v>7.4</v>
      </c>
      <c r="O58" t="n">
        <v>7.2</v>
      </c>
    </row>
    <row r="59">
      <c r="A59" s="5" t="inlineStr">
        <is>
          <t>Eigenkapitalrendite in %</t>
        </is>
      </c>
      <c r="B59" s="5" t="inlineStr">
        <is>
          <t>Return on Equity in %</t>
        </is>
      </c>
      <c r="C59" t="n">
        <v>6.79</v>
      </c>
      <c r="D59" t="n">
        <v>35.29</v>
      </c>
      <c r="E59" t="n">
        <v>8.039999999999999</v>
      </c>
      <c r="F59" t="n">
        <v>4.68</v>
      </c>
      <c r="G59" t="n">
        <v>6.49</v>
      </c>
      <c r="H59" t="n">
        <v>6.1</v>
      </c>
      <c r="I59" t="n">
        <v>4.96</v>
      </c>
      <c r="J59" t="n">
        <v>-21.71</v>
      </c>
      <c r="K59" t="n">
        <v>0.76</v>
      </c>
      <c r="L59" t="n">
        <v>98.63</v>
      </c>
      <c r="M59" t="n">
        <v>-9.41</v>
      </c>
      <c r="N59" t="n">
        <v>17.4</v>
      </c>
      <c r="O59" t="n">
        <v>23.92</v>
      </c>
    </row>
    <row r="60">
      <c r="A60" s="5" t="inlineStr">
        <is>
          <t>Umsatzrendite in %</t>
        </is>
      </c>
      <c r="B60" s="5" t="inlineStr">
        <is>
          <t>Return on sales in %</t>
        </is>
      </c>
      <c r="C60" t="n">
        <v>11.46</v>
      </c>
      <c r="D60" t="n">
        <v>61.86</v>
      </c>
      <c r="E60" t="n">
        <v>22.77</v>
      </c>
      <c r="F60" t="n">
        <v>4.71</v>
      </c>
      <c r="G60" t="n">
        <v>4.37</v>
      </c>
      <c r="H60" t="n">
        <v>4.09</v>
      </c>
      <c r="I60" t="n">
        <v>2.28</v>
      </c>
      <c r="J60" t="n">
        <v>-10.6</v>
      </c>
      <c r="K60" t="n">
        <v>0.44</v>
      </c>
      <c r="L60" t="n">
        <v>60.52</v>
      </c>
      <c r="M60" t="n">
        <v>-3.99</v>
      </c>
      <c r="N60" t="n">
        <v>7.43</v>
      </c>
      <c r="O60" t="n">
        <v>10.87</v>
      </c>
    </row>
    <row r="61">
      <c r="A61" s="5" t="inlineStr">
        <is>
          <t>Gesamtkapitalrendite in %</t>
        </is>
      </c>
      <c r="B61" s="5" t="inlineStr">
        <is>
          <t>Total Return on Investment in %</t>
        </is>
      </c>
      <c r="C61" t="n">
        <v>3.34</v>
      </c>
      <c r="D61" t="n">
        <v>17.29</v>
      </c>
      <c r="E61" t="n">
        <v>3.65</v>
      </c>
      <c r="F61" t="n">
        <v>2.23</v>
      </c>
      <c r="G61" t="n">
        <v>2.73</v>
      </c>
      <c r="H61" t="n">
        <v>2.55</v>
      </c>
      <c r="I61" t="n">
        <v>1.78</v>
      </c>
      <c r="J61" t="n">
        <v>-7.92</v>
      </c>
      <c r="K61" t="n">
        <v>0.34</v>
      </c>
      <c r="L61" t="n">
        <v>41.48</v>
      </c>
      <c r="M61" t="n">
        <v>-2.4</v>
      </c>
      <c r="N61" t="n">
        <v>5.04</v>
      </c>
      <c r="O61" t="n">
        <v>8.15</v>
      </c>
    </row>
    <row r="62">
      <c r="A62" s="5" t="inlineStr">
        <is>
          <t>Return on Investment in %</t>
        </is>
      </c>
      <c r="B62" s="5" t="inlineStr">
        <is>
          <t>Return on Investment in %</t>
        </is>
      </c>
      <c r="C62" t="n">
        <v>3.34</v>
      </c>
      <c r="D62" t="n">
        <v>17.29</v>
      </c>
      <c r="E62" t="n">
        <v>3.65</v>
      </c>
      <c r="F62" t="n">
        <v>2.23</v>
      </c>
      <c r="G62" t="n">
        <v>2.73</v>
      </c>
      <c r="H62" t="n">
        <v>2.55</v>
      </c>
      <c r="I62" t="n">
        <v>1.78</v>
      </c>
      <c r="J62" t="n">
        <v>-7.92</v>
      </c>
      <c r="K62" t="n">
        <v>0.34</v>
      </c>
      <c r="L62" t="n">
        <v>41.48</v>
      </c>
      <c r="M62" t="n">
        <v>-2.4</v>
      </c>
      <c r="N62" t="n">
        <v>5.04</v>
      </c>
      <c r="O62" t="n">
        <v>8.15</v>
      </c>
    </row>
    <row r="63">
      <c r="A63" s="5" t="inlineStr">
        <is>
          <t>Arbeitsintensität in %</t>
        </is>
      </c>
      <c r="B63" s="5" t="inlineStr">
        <is>
          <t>Work Intensity in %</t>
        </is>
      </c>
      <c r="C63" t="n">
        <v>23.55</v>
      </c>
      <c r="D63" t="n">
        <v>29.14</v>
      </c>
      <c r="E63" t="n">
        <v>15.08</v>
      </c>
      <c r="F63" t="n">
        <v>15.69</v>
      </c>
      <c r="G63" t="n">
        <v>44.57</v>
      </c>
      <c r="H63" t="n">
        <v>41.27</v>
      </c>
      <c r="I63" t="n">
        <v>41.23</v>
      </c>
      <c r="J63" t="n">
        <v>38.69</v>
      </c>
      <c r="K63" t="n">
        <v>32.2</v>
      </c>
      <c r="L63" t="n">
        <v>26.62</v>
      </c>
      <c r="M63" t="n">
        <v>36.71</v>
      </c>
      <c r="N63" t="n">
        <v>34.91</v>
      </c>
      <c r="O63" t="n">
        <v>36.84</v>
      </c>
    </row>
    <row r="64">
      <c r="A64" s="5" t="inlineStr">
        <is>
          <t>Eigenkapitalquote in %</t>
        </is>
      </c>
      <c r="B64" s="5" t="inlineStr">
        <is>
          <t>Equity Ratio in %</t>
        </is>
      </c>
      <c r="C64" t="n">
        <v>49.12</v>
      </c>
      <c r="D64" t="n">
        <v>48.99</v>
      </c>
      <c r="E64" t="n">
        <v>45.42</v>
      </c>
      <c r="F64" t="n">
        <v>47.69</v>
      </c>
      <c r="G64" t="n">
        <v>42.02</v>
      </c>
      <c r="H64" t="n">
        <v>41.74</v>
      </c>
      <c r="I64" t="n">
        <v>35.96</v>
      </c>
      <c r="J64" t="n">
        <v>36.49</v>
      </c>
      <c r="K64" t="n">
        <v>44.21</v>
      </c>
      <c r="L64" t="n">
        <v>42.06</v>
      </c>
      <c r="M64" t="n">
        <v>25.52</v>
      </c>
      <c r="N64" t="n">
        <v>28.96</v>
      </c>
      <c r="O64" t="n">
        <v>34.07</v>
      </c>
    </row>
    <row r="65">
      <c r="A65" s="5" t="inlineStr">
        <is>
          <t>Fremdkapitalquote in %</t>
        </is>
      </c>
      <c r="B65" s="5" t="inlineStr">
        <is>
          <t>Debt Ratio in %</t>
        </is>
      </c>
      <c r="C65" t="n">
        <v>50.88</v>
      </c>
      <c r="D65" t="n">
        <v>51.01</v>
      </c>
      <c r="E65" t="n">
        <v>54.58</v>
      </c>
      <c r="F65" t="n">
        <v>52.31</v>
      </c>
      <c r="G65" t="n">
        <v>57.98</v>
      </c>
      <c r="H65" t="n">
        <v>58.26</v>
      </c>
      <c r="I65" t="n">
        <v>64.04000000000001</v>
      </c>
      <c r="J65" t="n">
        <v>63.51</v>
      </c>
      <c r="K65" t="n">
        <v>55.79</v>
      </c>
      <c r="L65" t="n">
        <v>57.94</v>
      </c>
      <c r="M65" t="n">
        <v>74.48</v>
      </c>
      <c r="N65" t="n">
        <v>71.04000000000001</v>
      </c>
      <c r="O65" t="n">
        <v>65.93000000000001</v>
      </c>
    </row>
    <row r="66">
      <c r="A66" s="5" t="inlineStr">
        <is>
          <t>Verschuldungsgrad in %</t>
        </is>
      </c>
      <c r="B66" s="5" t="inlineStr">
        <is>
          <t>Finance Gearing in %</t>
        </is>
      </c>
      <c r="C66" t="n">
        <v>103.57</v>
      </c>
      <c r="D66" t="n">
        <v>104.12</v>
      </c>
      <c r="E66" t="n">
        <v>120.16</v>
      </c>
      <c r="F66" t="n">
        <v>109.69</v>
      </c>
      <c r="G66" t="n">
        <v>137.99</v>
      </c>
      <c r="H66" t="n">
        <v>139.6</v>
      </c>
      <c r="I66" t="n">
        <v>178.06</v>
      </c>
      <c r="J66" t="n">
        <v>174.01</v>
      </c>
      <c r="K66" t="n">
        <v>126.18</v>
      </c>
      <c r="L66" t="n">
        <v>137.75</v>
      </c>
      <c r="M66" t="n">
        <v>291.93</v>
      </c>
      <c r="N66" t="n">
        <v>245.33</v>
      </c>
      <c r="O66" t="n">
        <v>193.52</v>
      </c>
    </row>
    <row r="67">
      <c r="A67" s="5" t="inlineStr"/>
      <c r="B67" s="5" t="inlineStr"/>
    </row>
    <row r="68">
      <c r="A68" s="5" t="inlineStr">
        <is>
          <t>Kurzfristige Vermögensquote in %</t>
        </is>
      </c>
      <c r="B68" s="5" t="inlineStr">
        <is>
          <t>Current Assets Ratio in %</t>
        </is>
      </c>
      <c r="C68" t="n">
        <v>23.55</v>
      </c>
      <c r="D68" t="n">
        <v>29.14</v>
      </c>
      <c r="E68" t="n">
        <v>15.08</v>
      </c>
      <c r="F68" t="n">
        <v>15.69</v>
      </c>
      <c r="G68" t="n">
        <v>44.57</v>
      </c>
      <c r="H68" t="n">
        <v>41.27</v>
      </c>
      <c r="I68" t="n">
        <v>41.23</v>
      </c>
      <c r="J68" t="n">
        <v>38.69</v>
      </c>
      <c r="K68" t="n">
        <v>32.2</v>
      </c>
      <c r="L68" t="n">
        <v>26.62</v>
      </c>
      <c r="M68" t="n">
        <v>36.71</v>
      </c>
      <c r="N68" t="n">
        <v>34.91</v>
      </c>
    </row>
    <row r="69">
      <c r="A69" s="5" t="inlineStr">
        <is>
          <t>Nettogewinn Marge in %</t>
        </is>
      </c>
      <c r="B69" s="5" t="inlineStr">
        <is>
          <t>Net Profit Marge in %</t>
        </is>
      </c>
      <c r="C69" t="n">
        <v>3105.76</v>
      </c>
      <c r="D69" t="n">
        <v>17486.3</v>
      </c>
      <c r="E69" t="n">
        <v>6601.8</v>
      </c>
      <c r="F69" t="n">
        <v>1340.41</v>
      </c>
      <c r="G69" t="n">
        <v>1028.67</v>
      </c>
      <c r="H69" t="n">
        <v>947.73</v>
      </c>
      <c r="I69" t="n">
        <v>519.16</v>
      </c>
      <c r="J69" t="n">
        <v>-2410.46</v>
      </c>
      <c r="K69" t="n">
        <v>100.6</v>
      </c>
      <c r="L69" t="n">
        <v>13724.74</v>
      </c>
      <c r="M69" t="n">
        <v>-900.1</v>
      </c>
      <c r="N69" t="n">
        <v>1633.99</v>
      </c>
    </row>
    <row r="70">
      <c r="A70" s="5" t="inlineStr">
        <is>
          <t>Operative Ergebnis Marge in %</t>
        </is>
      </c>
      <c r="B70" s="5" t="inlineStr">
        <is>
          <t>EBIT Marge in %</t>
        </is>
      </c>
      <c r="C70" t="n">
        <v>4538.15</v>
      </c>
      <c r="D70" t="n">
        <v>4306.97</v>
      </c>
      <c r="E70" t="n">
        <v>7365.27</v>
      </c>
      <c r="F70" t="n">
        <v>3520.49</v>
      </c>
      <c r="G70" t="n">
        <v>2803.54</v>
      </c>
      <c r="H70" t="n">
        <v>2558.44</v>
      </c>
      <c r="I70" t="n">
        <v>2208.49</v>
      </c>
      <c r="J70" t="n">
        <v>2116.7</v>
      </c>
      <c r="K70" t="n">
        <v>1974.66</v>
      </c>
      <c r="L70" t="n">
        <v>1700.34</v>
      </c>
      <c r="M70" t="n">
        <v>1895.95</v>
      </c>
      <c r="N70" t="n">
        <v>2674.06</v>
      </c>
    </row>
    <row r="71">
      <c r="A71" s="5" t="inlineStr">
        <is>
          <t>Vermögensumsschlag in %</t>
        </is>
      </c>
      <c r="B71" s="5" t="inlineStr">
        <is>
          <t>Asset Turnover in %</t>
        </is>
      </c>
      <c r="C71" t="n">
        <v>0.11</v>
      </c>
      <c r="D71" t="n">
        <v>0.1</v>
      </c>
      <c r="E71" t="n">
        <v>0.06</v>
      </c>
      <c r="F71" t="n">
        <v>0.17</v>
      </c>
      <c r="G71" t="n">
        <v>0.26</v>
      </c>
      <c r="H71" t="n">
        <v>0.27</v>
      </c>
      <c r="I71" t="n">
        <v>0.34</v>
      </c>
      <c r="J71" t="n">
        <v>0.33</v>
      </c>
      <c r="K71" t="n">
        <v>0.34</v>
      </c>
      <c r="L71" t="n">
        <v>0.3</v>
      </c>
      <c r="M71" t="n">
        <v>0.27</v>
      </c>
      <c r="N71" t="n">
        <v>0.31</v>
      </c>
    </row>
    <row r="72">
      <c r="A72" s="5" t="inlineStr">
        <is>
          <t>Langfristige Vermögensquote in %</t>
        </is>
      </c>
      <c r="B72" s="5" t="inlineStr">
        <is>
          <t>Non-Current Assets Ratio in %</t>
        </is>
      </c>
      <c r="C72" t="n">
        <v>76.45</v>
      </c>
      <c r="D72" t="n">
        <v>70.86</v>
      </c>
      <c r="E72" t="n">
        <v>84.92</v>
      </c>
      <c r="F72" t="n">
        <v>84.31</v>
      </c>
      <c r="G72" t="n">
        <v>55.43</v>
      </c>
      <c r="H72" t="n">
        <v>58.73</v>
      </c>
      <c r="I72" t="n">
        <v>58.77</v>
      </c>
      <c r="J72" t="n">
        <v>61.31</v>
      </c>
      <c r="K72" t="n">
        <v>67.8</v>
      </c>
      <c r="L72" t="n">
        <v>73.38</v>
      </c>
      <c r="M72" t="n">
        <v>63.29</v>
      </c>
      <c r="N72" t="n">
        <v>65.09</v>
      </c>
    </row>
    <row r="73">
      <c r="A73" s="5" t="inlineStr">
        <is>
          <t>Gesamtkapitalrentabilität</t>
        </is>
      </c>
      <c r="B73" s="5" t="inlineStr">
        <is>
          <t>ROA Return on Assets in %</t>
        </is>
      </c>
      <c r="C73" t="n">
        <v>3.34</v>
      </c>
      <c r="D73" t="n">
        <v>17.29</v>
      </c>
      <c r="E73" t="n">
        <v>3.65</v>
      </c>
      <c r="F73" t="n">
        <v>2.23</v>
      </c>
      <c r="G73" t="n">
        <v>2.73</v>
      </c>
      <c r="H73" t="n">
        <v>2.55</v>
      </c>
      <c r="I73" t="n">
        <v>1.78</v>
      </c>
      <c r="J73" t="n">
        <v>-7.92</v>
      </c>
      <c r="K73" t="n">
        <v>0.34</v>
      </c>
      <c r="L73" t="n">
        <v>41.48</v>
      </c>
      <c r="M73" t="n">
        <v>-2.4</v>
      </c>
      <c r="N73" t="n">
        <v>5.04</v>
      </c>
    </row>
    <row r="74">
      <c r="A74" s="5" t="inlineStr">
        <is>
          <t>Ertrag des eingesetzten Kapitals</t>
        </is>
      </c>
      <c r="B74" s="5" t="inlineStr">
        <is>
          <t>ROCE Return on Cap. Empl. in %</t>
        </is>
      </c>
      <c r="C74" t="n">
        <v>5.73</v>
      </c>
      <c r="D74" t="n">
        <v>5.57</v>
      </c>
      <c r="E74" t="n">
        <v>4.62</v>
      </c>
      <c r="F74" t="n">
        <v>6.95</v>
      </c>
      <c r="G74" t="n">
        <v>9.609999999999999</v>
      </c>
      <c r="H74" t="n">
        <v>8.789999999999999</v>
      </c>
      <c r="I74" t="n">
        <v>11.34</v>
      </c>
      <c r="J74" t="n">
        <v>10.9</v>
      </c>
      <c r="K74" t="n">
        <v>9.289999999999999</v>
      </c>
      <c r="L74" t="n">
        <v>7.03</v>
      </c>
      <c r="M74" t="n">
        <v>9.779999999999999</v>
      </c>
      <c r="N74" t="n">
        <v>15.73</v>
      </c>
    </row>
    <row r="75">
      <c r="A75" s="5" t="inlineStr">
        <is>
          <t>Eigenkapital zu Anlagevermögen</t>
        </is>
      </c>
      <c r="B75" s="5" t="inlineStr">
        <is>
          <t>Equity to Fixed Assets in %</t>
        </is>
      </c>
      <c r="C75" t="n">
        <v>64.25</v>
      </c>
      <c r="D75" t="n">
        <v>69.14</v>
      </c>
      <c r="E75" t="n">
        <v>53.49</v>
      </c>
      <c r="F75" t="n">
        <v>56.56</v>
      </c>
      <c r="G75" t="n">
        <v>75.8</v>
      </c>
      <c r="H75" t="n">
        <v>71.06</v>
      </c>
      <c r="I75" t="n">
        <v>61.2</v>
      </c>
      <c r="J75" t="n">
        <v>59.53</v>
      </c>
      <c r="K75" t="n">
        <v>65.20999999999999</v>
      </c>
      <c r="L75" t="n">
        <v>57.32</v>
      </c>
      <c r="M75" t="n">
        <v>40.31</v>
      </c>
      <c r="N75" t="n">
        <v>44.49</v>
      </c>
    </row>
    <row r="76">
      <c r="A76" s="5" t="inlineStr">
        <is>
          <t>Liquidität Dritten Grades</t>
        </is>
      </c>
      <c r="B76" s="5" t="inlineStr">
        <is>
          <t>Current Ratio in %</t>
        </is>
      </c>
      <c r="C76" t="n">
        <v>157.4</v>
      </c>
      <c r="D76" t="n">
        <v>123.86</v>
      </c>
      <c r="E76" t="n">
        <v>127.25</v>
      </c>
      <c r="F76" t="n">
        <v>100.32</v>
      </c>
      <c r="G76" t="n">
        <v>196.45</v>
      </c>
      <c r="H76" t="n">
        <v>189.16</v>
      </c>
      <c r="I76" t="n">
        <v>124.77</v>
      </c>
      <c r="J76" t="n">
        <v>106.91</v>
      </c>
      <c r="K76" t="n">
        <v>112.34</v>
      </c>
      <c r="L76" t="n">
        <v>98.89</v>
      </c>
      <c r="M76" t="n">
        <v>76.05</v>
      </c>
      <c r="N76" t="n">
        <v>73.34</v>
      </c>
    </row>
    <row r="77">
      <c r="A77" s="5" t="inlineStr">
        <is>
          <t>Operativer Cashflow</t>
        </is>
      </c>
      <c r="B77" s="5" t="inlineStr">
        <is>
          <t>Operating Cashflow in M</t>
        </is>
      </c>
      <c r="C77" t="n">
        <v>4781.9145</v>
      </c>
      <c r="D77" t="n">
        <v>6036.5496</v>
      </c>
      <c r="E77" t="n">
        <v>3658.4132</v>
      </c>
      <c r="F77" t="n">
        <v>5655.5322</v>
      </c>
      <c r="G77" t="n">
        <v>3178.4977</v>
      </c>
      <c r="H77" t="n">
        <v>2911.408</v>
      </c>
      <c r="I77" t="n">
        <v>3405.533</v>
      </c>
      <c r="J77" t="n">
        <v>10944.495</v>
      </c>
      <c r="K77" t="n">
        <v>1575.189</v>
      </c>
      <c r="L77" t="n">
        <v>2576.448</v>
      </c>
      <c r="M77" t="n">
        <v>5078.26</v>
      </c>
      <c r="N77" t="n">
        <v>1616.265</v>
      </c>
    </row>
    <row r="78">
      <c r="A78" s="5" t="inlineStr">
        <is>
          <t>Aktienrückkauf</t>
        </is>
      </c>
      <c r="B78" s="5" t="inlineStr">
        <is>
          <t>Share Buyback in M</t>
        </is>
      </c>
      <c r="C78" t="n">
        <v>11.68000000000001</v>
      </c>
      <c r="D78" t="n">
        <v>7.509999999999991</v>
      </c>
      <c r="E78" t="n">
        <v>-5.350000000000023</v>
      </c>
      <c r="F78" t="n">
        <v>-49.49999999999997</v>
      </c>
      <c r="G78" t="n">
        <v>-3.469999999999999</v>
      </c>
      <c r="H78" t="n">
        <v>-3.700000000000017</v>
      </c>
      <c r="I78" t="n">
        <v>-0.7999999999999829</v>
      </c>
      <c r="J78" t="n">
        <v>0</v>
      </c>
      <c r="K78" t="n">
        <v>-0.5</v>
      </c>
      <c r="L78" t="n">
        <v>-1.300000000000011</v>
      </c>
      <c r="M78" t="n">
        <v>-5.599999999999994</v>
      </c>
      <c r="N78" t="n">
        <v>1.599999999999994</v>
      </c>
    </row>
    <row r="79">
      <c r="A79" s="5" t="inlineStr">
        <is>
          <t>Umsatzwachstum 1J in %</t>
        </is>
      </c>
      <c r="B79" s="5" t="inlineStr">
        <is>
          <t>Revenue Growth 1Y in %</t>
        </is>
      </c>
      <c r="C79" t="n">
        <v>16.99</v>
      </c>
      <c r="D79" t="n">
        <v>91.17</v>
      </c>
      <c r="E79" t="n">
        <v>-66.20999999999999</v>
      </c>
      <c r="F79" t="n">
        <v>-16.65</v>
      </c>
      <c r="G79" t="n">
        <v>0.8100000000000001</v>
      </c>
      <c r="H79" t="n">
        <v>-3.05</v>
      </c>
      <c r="I79" t="n">
        <v>-2.33</v>
      </c>
      <c r="J79" t="n">
        <v>-7.41</v>
      </c>
      <c r="K79" t="n">
        <v>2.33</v>
      </c>
      <c r="L79" t="n">
        <v>-16.28</v>
      </c>
      <c r="M79" t="n">
        <v>-10.97</v>
      </c>
      <c r="N79" t="n">
        <v>-4.01</v>
      </c>
    </row>
    <row r="80">
      <c r="A80" s="5" t="inlineStr">
        <is>
          <t>Umsatzwachstum 3J in %</t>
        </is>
      </c>
      <c r="B80" s="5" t="inlineStr">
        <is>
          <t>Revenue Growth 3Y in %</t>
        </is>
      </c>
      <c r="C80" t="n">
        <v>13.98</v>
      </c>
      <c r="D80" t="n">
        <v>2.77</v>
      </c>
      <c r="E80" t="n">
        <v>-27.35</v>
      </c>
      <c r="F80" t="n">
        <v>-6.3</v>
      </c>
      <c r="G80" t="n">
        <v>-1.52</v>
      </c>
      <c r="H80" t="n">
        <v>-4.26</v>
      </c>
      <c r="I80" t="n">
        <v>-2.47</v>
      </c>
      <c r="J80" t="n">
        <v>-7.12</v>
      </c>
      <c r="K80" t="n">
        <v>-8.31</v>
      </c>
      <c r="L80" t="n">
        <v>-10.42</v>
      </c>
      <c r="M80" t="inlineStr">
        <is>
          <t>-</t>
        </is>
      </c>
      <c r="N80" t="inlineStr">
        <is>
          <t>-</t>
        </is>
      </c>
    </row>
    <row r="81">
      <c r="A81" s="5" t="inlineStr">
        <is>
          <t>Umsatzwachstum 5J in %</t>
        </is>
      </c>
      <c r="B81" s="5" t="inlineStr">
        <is>
          <t>Revenue Growth 5Y in %</t>
        </is>
      </c>
      <c r="C81" t="n">
        <v>5.22</v>
      </c>
      <c r="D81" t="n">
        <v>1.21</v>
      </c>
      <c r="E81" t="n">
        <v>-17.49</v>
      </c>
      <c r="F81" t="n">
        <v>-5.73</v>
      </c>
      <c r="G81" t="n">
        <v>-1.93</v>
      </c>
      <c r="H81" t="n">
        <v>-5.35</v>
      </c>
      <c r="I81" t="n">
        <v>-6.93</v>
      </c>
      <c r="J81" t="n">
        <v>-7.27</v>
      </c>
      <c r="K81" t="inlineStr">
        <is>
          <t>-</t>
        </is>
      </c>
      <c r="L81" t="inlineStr">
        <is>
          <t>-</t>
        </is>
      </c>
      <c r="M81" t="inlineStr">
        <is>
          <t>-</t>
        </is>
      </c>
      <c r="N81" t="inlineStr">
        <is>
          <t>-</t>
        </is>
      </c>
    </row>
    <row r="82">
      <c r="A82" s="5" t="inlineStr">
        <is>
          <t>Umsatzwachstum 10J in %</t>
        </is>
      </c>
      <c r="B82" s="5" t="inlineStr">
        <is>
          <t>Revenue Growth 10Y in %</t>
        </is>
      </c>
      <c r="C82" t="n">
        <v>-0.06</v>
      </c>
      <c r="D82" t="n">
        <v>-2.86</v>
      </c>
      <c r="E82" t="n">
        <v>-12.38</v>
      </c>
      <c r="F82" t="inlineStr">
        <is>
          <t>-</t>
        </is>
      </c>
      <c r="G82" t="inlineStr">
        <is>
          <t>-</t>
        </is>
      </c>
      <c r="H82" t="inlineStr">
        <is>
          <t>-</t>
        </is>
      </c>
      <c r="I82" t="inlineStr">
        <is>
          <t>-</t>
        </is>
      </c>
      <c r="J82" t="inlineStr">
        <is>
          <t>-</t>
        </is>
      </c>
      <c r="K82" t="inlineStr">
        <is>
          <t>-</t>
        </is>
      </c>
      <c r="L82" t="inlineStr">
        <is>
          <t>-</t>
        </is>
      </c>
      <c r="M82" t="inlineStr">
        <is>
          <t>-</t>
        </is>
      </c>
      <c r="N82" t="inlineStr">
        <is>
          <t>-</t>
        </is>
      </c>
    </row>
    <row r="83">
      <c r="A83" s="5" t="inlineStr">
        <is>
          <t>Gewinnwachstum 1J in %</t>
        </is>
      </c>
      <c r="B83" s="5" t="inlineStr">
        <is>
          <t>Earnings Growth 1Y in %</t>
        </is>
      </c>
      <c r="C83" t="n">
        <v>-79.22</v>
      </c>
      <c r="D83" t="n">
        <v>406.35</v>
      </c>
      <c r="E83" t="n">
        <v>66.42</v>
      </c>
      <c r="F83" t="n">
        <v>8.609999999999999</v>
      </c>
      <c r="G83" t="n">
        <v>9.42</v>
      </c>
      <c r="H83" t="n">
        <v>76.98</v>
      </c>
      <c r="I83" t="n">
        <v>-121.04</v>
      </c>
      <c r="J83" t="n">
        <v>-2318.52</v>
      </c>
      <c r="K83" t="n">
        <v>-99.25</v>
      </c>
      <c r="L83" t="n">
        <v>-1376.6</v>
      </c>
      <c r="M83" t="n">
        <v>-149.04</v>
      </c>
      <c r="N83" t="n">
        <v>-34.88</v>
      </c>
    </row>
    <row r="84">
      <c r="A84" s="5" t="inlineStr">
        <is>
          <t>Gewinnwachstum 3J in %</t>
        </is>
      </c>
      <c r="B84" s="5" t="inlineStr">
        <is>
          <t>Earnings Growth 3Y in %</t>
        </is>
      </c>
      <c r="C84" t="n">
        <v>131.18</v>
      </c>
      <c r="D84" t="n">
        <v>160.46</v>
      </c>
      <c r="E84" t="n">
        <v>28.15</v>
      </c>
      <c r="F84" t="n">
        <v>31.67</v>
      </c>
      <c r="G84" t="n">
        <v>-11.55</v>
      </c>
      <c r="H84" t="n">
        <v>-787.53</v>
      </c>
      <c r="I84" t="n">
        <v>-846.27</v>
      </c>
      <c r="J84" t="n">
        <v>-1264.79</v>
      </c>
      <c r="K84" t="n">
        <v>-541.63</v>
      </c>
      <c r="L84" t="n">
        <v>-520.17</v>
      </c>
      <c r="M84" t="inlineStr">
        <is>
          <t>-</t>
        </is>
      </c>
      <c r="N84" t="inlineStr">
        <is>
          <t>-</t>
        </is>
      </c>
    </row>
    <row r="85">
      <c r="A85" s="5" t="inlineStr">
        <is>
          <t>Gewinnwachstum 5J in %</t>
        </is>
      </c>
      <c r="B85" s="5" t="inlineStr">
        <is>
          <t>Earnings Growth 5Y in %</t>
        </is>
      </c>
      <c r="C85" t="n">
        <v>82.31999999999999</v>
      </c>
      <c r="D85" t="n">
        <v>113.56</v>
      </c>
      <c r="E85" t="n">
        <v>8.08</v>
      </c>
      <c r="F85" t="n">
        <v>-468.91</v>
      </c>
      <c r="G85" t="n">
        <v>-490.48</v>
      </c>
      <c r="H85" t="n">
        <v>-767.6900000000001</v>
      </c>
      <c r="I85" t="n">
        <v>-812.89</v>
      </c>
      <c r="J85" t="n">
        <v>-795.66</v>
      </c>
      <c r="K85" t="inlineStr">
        <is>
          <t>-</t>
        </is>
      </c>
      <c r="L85" t="inlineStr">
        <is>
          <t>-</t>
        </is>
      </c>
      <c r="M85" t="inlineStr">
        <is>
          <t>-</t>
        </is>
      </c>
      <c r="N85" t="inlineStr">
        <is>
          <t>-</t>
        </is>
      </c>
    </row>
    <row r="86">
      <c r="A86" s="5" t="inlineStr">
        <is>
          <t>Gewinnwachstum 10J in %</t>
        </is>
      </c>
      <c r="B86" s="5" t="inlineStr">
        <is>
          <t>Earnings Growth 10Y in %</t>
        </is>
      </c>
      <c r="C86" t="n">
        <v>-342.69</v>
      </c>
      <c r="D86" t="n">
        <v>-349.67</v>
      </c>
      <c r="E86" t="n">
        <v>-393.79</v>
      </c>
      <c r="F86" t="inlineStr">
        <is>
          <t>-</t>
        </is>
      </c>
      <c r="G86" t="inlineStr">
        <is>
          <t>-</t>
        </is>
      </c>
      <c r="H86" t="inlineStr">
        <is>
          <t>-</t>
        </is>
      </c>
      <c r="I86" t="inlineStr">
        <is>
          <t>-</t>
        </is>
      </c>
      <c r="J86" t="inlineStr">
        <is>
          <t>-</t>
        </is>
      </c>
      <c r="K86" t="inlineStr">
        <is>
          <t>-</t>
        </is>
      </c>
      <c r="L86" t="inlineStr">
        <is>
          <t>-</t>
        </is>
      </c>
      <c r="M86" t="inlineStr">
        <is>
          <t>-</t>
        </is>
      </c>
      <c r="N86" t="inlineStr">
        <is>
          <t>-</t>
        </is>
      </c>
    </row>
    <row r="87">
      <c r="A87" s="5" t="inlineStr">
        <is>
          <t>PEG Ratio</t>
        </is>
      </c>
      <c r="B87" s="5" t="inlineStr">
        <is>
          <t>KGW Kurs/Gewinn/Wachstum</t>
        </is>
      </c>
      <c r="C87" t="n">
        <v>0.33</v>
      </c>
      <c r="D87" t="n">
        <v>0.04</v>
      </c>
      <c r="E87" t="n">
        <v>3.8</v>
      </c>
      <c r="F87" t="n">
        <v>-0.09</v>
      </c>
      <c r="G87" t="n">
        <v>-0.1</v>
      </c>
      <c r="H87" t="n">
        <v>-0.05</v>
      </c>
      <c r="I87" t="n">
        <v>-0.08</v>
      </c>
      <c r="J87" t="inlineStr">
        <is>
          <t>-</t>
        </is>
      </c>
      <c r="K87" t="inlineStr">
        <is>
          <t>-</t>
        </is>
      </c>
      <c r="L87" t="inlineStr">
        <is>
          <t>-</t>
        </is>
      </c>
      <c r="M87" t="inlineStr">
        <is>
          <t>-</t>
        </is>
      </c>
      <c r="N87" t="inlineStr">
        <is>
          <t>-</t>
        </is>
      </c>
    </row>
    <row r="88">
      <c r="A88" s="5" t="inlineStr">
        <is>
          <t>EBIT-Wachstum 1J in %</t>
        </is>
      </c>
      <c r="B88" s="5" t="inlineStr">
        <is>
          <t>EBIT Growth 1Y in %</t>
        </is>
      </c>
      <c r="C88" t="n">
        <v>23.27</v>
      </c>
      <c r="D88" t="n">
        <v>11.79</v>
      </c>
      <c r="E88" t="n">
        <v>-29.31</v>
      </c>
      <c r="F88" t="n">
        <v>4.66</v>
      </c>
      <c r="G88" t="n">
        <v>10.47</v>
      </c>
      <c r="H88" t="n">
        <v>12.31</v>
      </c>
      <c r="I88" t="n">
        <v>1.9</v>
      </c>
      <c r="J88" t="n">
        <v>-0.75</v>
      </c>
      <c r="K88" t="n">
        <v>18.83</v>
      </c>
      <c r="L88" t="n">
        <v>-24.92</v>
      </c>
      <c r="M88" t="n">
        <v>-36.88</v>
      </c>
      <c r="N88" t="n">
        <v>-3.09</v>
      </c>
    </row>
    <row r="89">
      <c r="A89" s="5" t="inlineStr">
        <is>
          <t>EBIT-Wachstum 3J in %</t>
        </is>
      </c>
      <c r="B89" s="5" t="inlineStr">
        <is>
          <t>EBIT Growth 3Y in %</t>
        </is>
      </c>
      <c r="C89" t="n">
        <v>1.92</v>
      </c>
      <c r="D89" t="n">
        <v>-4.29</v>
      </c>
      <c r="E89" t="n">
        <v>-4.73</v>
      </c>
      <c r="F89" t="n">
        <v>9.15</v>
      </c>
      <c r="G89" t="n">
        <v>8.23</v>
      </c>
      <c r="H89" t="n">
        <v>4.49</v>
      </c>
      <c r="I89" t="n">
        <v>6.66</v>
      </c>
      <c r="J89" t="n">
        <v>-2.28</v>
      </c>
      <c r="K89" t="n">
        <v>-14.32</v>
      </c>
      <c r="L89" t="n">
        <v>-21.63</v>
      </c>
      <c r="M89" t="inlineStr">
        <is>
          <t>-</t>
        </is>
      </c>
      <c r="N89" t="inlineStr">
        <is>
          <t>-</t>
        </is>
      </c>
    </row>
    <row r="90">
      <c r="A90" s="5" t="inlineStr">
        <is>
          <t>EBIT-Wachstum 5J in %</t>
        </is>
      </c>
      <c r="B90" s="5" t="inlineStr">
        <is>
          <t>EBIT Growth 5Y in %</t>
        </is>
      </c>
      <c r="C90" t="n">
        <v>4.18</v>
      </c>
      <c r="D90" t="n">
        <v>1.98</v>
      </c>
      <c r="E90" t="n">
        <v>0.01</v>
      </c>
      <c r="F90" t="n">
        <v>5.72</v>
      </c>
      <c r="G90" t="n">
        <v>8.550000000000001</v>
      </c>
      <c r="H90" t="n">
        <v>1.47</v>
      </c>
      <c r="I90" t="n">
        <v>-8.359999999999999</v>
      </c>
      <c r="J90" t="n">
        <v>-9.359999999999999</v>
      </c>
      <c r="K90" t="inlineStr">
        <is>
          <t>-</t>
        </is>
      </c>
      <c r="L90" t="inlineStr">
        <is>
          <t>-</t>
        </is>
      </c>
      <c r="M90" t="inlineStr">
        <is>
          <t>-</t>
        </is>
      </c>
      <c r="N90" t="inlineStr">
        <is>
          <t>-</t>
        </is>
      </c>
    </row>
    <row r="91">
      <c r="A91" s="5" t="inlineStr">
        <is>
          <t>EBIT-Wachstum 10J in %</t>
        </is>
      </c>
      <c r="B91" s="5" t="inlineStr">
        <is>
          <t>EBIT Growth 10Y in %</t>
        </is>
      </c>
      <c r="C91" t="n">
        <v>2.83</v>
      </c>
      <c r="D91" t="n">
        <v>-3.19</v>
      </c>
      <c r="E91" t="n">
        <v>-4.68</v>
      </c>
      <c r="F91" t="inlineStr">
        <is>
          <t>-</t>
        </is>
      </c>
      <c r="G91" t="inlineStr">
        <is>
          <t>-</t>
        </is>
      </c>
      <c r="H91" t="inlineStr">
        <is>
          <t>-</t>
        </is>
      </c>
      <c r="I91" t="inlineStr">
        <is>
          <t>-</t>
        </is>
      </c>
      <c r="J91" t="inlineStr">
        <is>
          <t>-</t>
        </is>
      </c>
      <c r="K91" t="inlineStr">
        <is>
          <t>-</t>
        </is>
      </c>
      <c r="L91" t="inlineStr">
        <is>
          <t>-</t>
        </is>
      </c>
      <c r="M91" t="inlineStr">
        <is>
          <t>-</t>
        </is>
      </c>
      <c r="N91" t="inlineStr">
        <is>
          <t>-</t>
        </is>
      </c>
    </row>
    <row r="92">
      <c r="A92" s="5" t="inlineStr">
        <is>
          <t>Op.Cashflow Wachstum 1J in %</t>
        </is>
      </c>
      <c r="B92" s="5" t="inlineStr">
        <is>
          <t>Op.Cashflow Wachstum 1Y in %</t>
        </is>
      </c>
      <c r="C92" t="n">
        <v>-17.37</v>
      </c>
      <c r="D92" t="n">
        <v>69.39</v>
      </c>
      <c r="E92" t="n">
        <v>-36.51</v>
      </c>
      <c r="F92" t="n">
        <v>47</v>
      </c>
      <c r="G92" t="n">
        <v>7.56</v>
      </c>
      <c r="H92" t="n">
        <v>-15.87</v>
      </c>
      <c r="I92" t="n">
        <v>-68.98999999999999</v>
      </c>
      <c r="J92" t="n">
        <v>594.8099999999999</v>
      </c>
      <c r="K92" t="n">
        <v>-39</v>
      </c>
      <c r="L92" t="n">
        <v>-49.56</v>
      </c>
      <c r="M92" t="n">
        <v>206.39</v>
      </c>
      <c r="N92" t="n">
        <v>-14.14</v>
      </c>
    </row>
    <row r="93">
      <c r="A93" s="5" t="inlineStr">
        <is>
          <t>Op.Cashflow Wachstum 3J in %</t>
        </is>
      </c>
      <c r="B93" s="5" t="inlineStr">
        <is>
          <t>Op.Cashflow Wachstum 3Y in %</t>
        </is>
      </c>
      <c r="C93" t="n">
        <v>5.17</v>
      </c>
      <c r="D93" t="n">
        <v>26.63</v>
      </c>
      <c r="E93" t="n">
        <v>6.02</v>
      </c>
      <c r="F93" t="n">
        <v>12.9</v>
      </c>
      <c r="G93" t="n">
        <v>-25.77</v>
      </c>
      <c r="H93" t="n">
        <v>169.98</v>
      </c>
      <c r="I93" t="n">
        <v>162.27</v>
      </c>
      <c r="J93" t="n">
        <v>168.75</v>
      </c>
      <c r="K93" t="n">
        <v>39.28</v>
      </c>
      <c r="L93" t="n">
        <v>47.56</v>
      </c>
      <c r="M93" t="inlineStr">
        <is>
          <t>-</t>
        </is>
      </c>
      <c r="N93" t="inlineStr">
        <is>
          <t>-</t>
        </is>
      </c>
    </row>
    <row r="94">
      <c r="A94" s="5" t="inlineStr">
        <is>
          <t>Op.Cashflow Wachstum 5J in %</t>
        </is>
      </c>
      <c r="B94" s="5" t="inlineStr">
        <is>
          <t>Op.Cashflow Wachstum 5Y in %</t>
        </is>
      </c>
      <c r="C94" t="n">
        <v>14.01</v>
      </c>
      <c r="D94" t="n">
        <v>14.31</v>
      </c>
      <c r="E94" t="n">
        <v>-13.36</v>
      </c>
      <c r="F94" t="n">
        <v>112.9</v>
      </c>
      <c r="G94" t="n">
        <v>95.7</v>
      </c>
      <c r="H94" t="n">
        <v>84.28</v>
      </c>
      <c r="I94" t="n">
        <v>128.73</v>
      </c>
      <c r="J94" t="n">
        <v>139.7</v>
      </c>
      <c r="K94" t="inlineStr">
        <is>
          <t>-</t>
        </is>
      </c>
      <c r="L94" t="inlineStr">
        <is>
          <t>-</t>
        </is>
      </c>
      <c r="M94" t="inlineStr">
        <is>
          <t>-</t>
        </is>
      </c>
      <c r="N94" t="inlineStr">
        <is>
          <t>-</t>
        </is>
      </c>
    </row>
    <row r="95">
      <c r="A95" s="5" t="inlineStr">
        <is>
          <t>Op.Cashflow Wachstum 10J in %</t>
        </is>
      </c>
      <c r="B95" s="5" t="inlineStr">
        <is>
          <t>Op.Cashflow Wachstum 10Y in %</t>
        </is>
      </c>
      <c r="C95" t="n">
        <v>49.15</v>
      </c>
      <c r="D95" t="n">
        <v>71.52</v>
      </c>
      <c r="E95" t="n">
        <v>63.17</v>
      </c>
      <c r="F95" t="inlineStr">
        <is>
          <t>-</t>
        </is>
      </c>
      <c r="G95" t="inlineStr">
        <is>
          <t>-</t>
        </is>
      </c>
      <c r="H95" t="inlineStr">
        <is>
          <t>-</t>
        </is>
      </c>
      <c r="I95" t="inlineStr">
        <is>
          <t>-</t>
        </is>
      </c>
      <c r="J95" t="inlineStr">
        <is>
          <t>-</t>
        </is>
      </c>
      <c r="K95" t="inlineStr">
        <is>
          <t>-</t>
        </is>
      </c>
      <c r="L95" t="inlineStr">
        <is>
          <t>-</t>
        </is>
      </c>
      <c r="M95" t="inlineStr">
        <is>
          <t>-</t>
        </is>
      </c>
      <c r="N95" t="inlineStr">
        <is>
          <t>-</t>
        </is>
      </c>
    </row>
    <row r="96">
      <c r="A96" s="5" t="inlineStr">
        <is>
          <t>Working Capital in Mio</t>
        </is>
      </c>
      <c r="B96" s="5" t="inlineStr">
        <is>
          <t>Working Capital in M</t>
        </is>
      </c>
      <c r="C96" t="n">
        <v>1194</v>
      </c>
      <c r="D96" t="n">
        <v>725</v>
      </c>
      <c r="E96" t="n">
        <v>390</v>
      </c>
      <c r="F96" t="n">
        <v>6</v>
      </c>
      <c r="G96" t="n">
        <v>1959</v>
      </c>
      <c r="H96" t="n">
        <v>1703</v>
      </c>
      <c r="I96" t="n">
        <v>578</v>
      </c>
      <c r="J96" t="n">
        <v>189</v>
      </c>
      <c r="K96" t="n">
        <v>283</v>
      </c>
      <c r="L96" t="n">
        <v>-26</v>
      </c>
      <c r="M96" t="n">
        <v>-1358</v>
      </c>
      <c r="N96" t="n">
        <v>-1448</v>
      </c>
      <c r="O96" t="n">
        <v>-1531</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LEGRAND </t>
        </is>
      </c>
      <c r="B1" s="2" t="inlineStr">
        <is>
          <t>WKN: A0JKB2  ISIN: FR0010307819  US-Symbol:LGRVF  Typ: Aktie</t>
        </is>
      </c>
      <c r="C1" s="2" t="inlineStr"/>
      <c r="D1" s="2" t="inlineStr"/>
      <c r="E1" s="2" t="inlineStr"/>
      <c r="F1" s="2">
        <f>HYPERLINK("cac40_Stock_Data_EUR.xlsx#INDEX!A1",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+33-5-5506-8787</t>
        </is>
      </c>
      <c r="G4" t="inlineStr">
        <is>
          <t>13.02.2020</t>
        </is>
      </c>
      <c r="H4" t="inlineStr">
        <is>
          <t>Preliminary Results</t>
        </is>
      </c>
      <c r="J4" t="inlineStr">
        <is>
          <t>Vorstand und Mitarbeiter</t>
        </is>
      </c>
      <c r="L4" t="inlineStr">
        <is>
          <t>3,70%</t>
        </is>
      </c>
    </row>
    <row r="5">
      <c r="A5" s="5" t="inlineStr">
        <is>
          <t>Ticker</t>
        </is>
      </c>
      <c r="B5" t="inlineStr">
        <is>
          <t>LRC</t>
        </is>
      </c>
      <c r="C5" s="5" t="inlineStr">
        <is>
          <t>Fax</t>
        </is>
      </c>
      <c r="D5" s="5" t="inlineStr"/>
      <c r="E5" t="inlineStr">
        <is>
          <t>+33-5-5506-8888</t>
        </is>
      </c>
      <c r="G5" t="inlineStr">
        <is>
          <t>27.04.2020</t>
        </is>
      </c>
      <c r="H5" t="inlineStr">
        <is>
          <t>Publication Of Annual Report</t>
        </is>
      </c>
      <c r="J5" t="inlineStr">
        <is>
          <t>Freefloat</t>
        </is>
      </c>
      <c r="L5" t="inlineStr">
        <is>
          <t>96,30%</t>
        </is>
      </c>
    </row>
    <row r="6">
      <c r="A6" s="5" t="inlineStr">
        <is>
          <t>Gelistet Seit / Listed Since</t>
        </is>
      </c>
      <c r="B6" t="inlineStr">
        <is>
          <t>-</t>
        </is>
      </c>
      <c r="C6" s="5" t="inlineStr">
        <is>
          <t>Internet</t>
        </is>
      </c>
      <c r="D6" s="5" t="inlineStr"/>
      <c r="E6" t="inlineStr">
        <is>
          <t>http://www.legrand.com</t>
        </is>
      </c>
      <c r="G6" t="inlineStr">
        <is>
          <t>07.05.2020</t>
        </is>
      </c>
      <c r="H6" t="inlineStr">
        <is>
          <t>Result Q1</t>
        </is>
      </c>
    </row>
    <row r="7">
      <c r="A7" s="5" t="inlineStr">
        <is>
          <t>Nominalwert / Nominal Value</t>
        </is>
      </c>
      <c r="B7" t="inlineStr">
        <is>
          <t>-</t>
        </is>
      </c>
      <c r="C7" s="5" t="inlineStr">
        <is>
          <t>Inv. Relations Telefon / Phone</t>
        </is>
      </c>
      <c r="D7" s="5" t="inlineStr"/>
      <c r="E7" t="inlineStr">
        <is>
          <t>+33-1-4972-5353</t>
        </is>
      </c>
      <c r="G7" t="inlineStr">
        <is>
          <t>27.05.2020</t>
        </is>
      </c>
      <c r="H7" t="inlineStr">
        <is>
          <t>Annual General Meeting</t>
        </is>
      </c>
    </row>
    <row r="8">
      <c r="A8" s="5" t="inlineStr">
        <is>
          <t>Land / Country</t>
        </is>
      </c>
      <c r="B8" t="inlineStr">
        <is>
          <t>Frankreich</t>
        </is>
      </c>
      <c r="C8" s="5" t="inlineStr">
        <is>
          <t>Inv. Relations E-Mail</t>
        </is>
      </c>
      <c r="D8" s="5" t="inlineStr"/>
      <c r="E8" t="inlineStr">
        <is>
          <t>francois.poisson@legrand.fr</t>
        </is>
      </c>
      <c r="G8" t="inlineStr">
        <is>
          <t>01.06.2020</t>
        </is>
      </c>
      <c r="H8" t="inlineStr">
        <is>
          <t>Ex Dividend</t>
        </is>
      </c>
    </row>
    <row r="9">
      <c r="A9" s="5" t="inlineStr">
        <is>
          <t>Währung / Currency</t>
        </is>
      </c>
      <c r="B9" t="inlineStr">
        <is>
          <t>EUR</t>
        </is>
      </c>
      <c r="C9" s="5" t="inlineStr">
        <is>
          <t>Kontaktperson / Contact Person</t>
        </is>
      </c>
      <c r="D9" s="5" t="inlineStr"/>
      <c r="E9" t="inlineStr">
        <is>
          <t>François Poisson</t>
        </is>
      </c>
      <c r="G9" t="inlineStr">
        <is>
          <t>03.06.2020</t>
        </is>
      </c>
      <c r="H9" t="inlineStr">
        <is>
          <t>Dividend Payout</t>
        </is>
      </c>
    </row>
    <row r="10">
      <c r="A10" s="5" t="inlineStr">
        <is>
          <t>Branche / Industry</t>
        </is>
      </c>
      <c r="B10" t="inlineStr">
        <is>
          <t>Electrical Equipment And Distribution</t>
        </is>
      </c>
      <c r="C10" s="5" t="inlineStr">
        <is>
          <t>31.07.2020</t>
        </is>
      </c>
      <c r="D10" s="5" t="inlineStr">
        <is>
          <t>Score Half Year</t>
        </is>
      </c>
    </row>
    <row r="11">
      <c r="A11" s="5" t="inlineStr">
        <is>
          <t>Sektor / Sector</t>
        </is>
      </c>
      <c r="B11" t="inlineStr">
        <is>
          <t>Technology</t>
        </is>
      </c>
      <c r="C11" t="inlineStr">
        <is>
          <t>05.11.2020</t>
        </is>
      </c>
      <c r="D11" t="inlineStr">
        <is>
          <t>Q3 Earnings</t>
        </is>
      </c>
    </row>
    <row r="12">
      <c r="A12" s="5" t="inlineStr">
        <is>
          <t>Typ / Genre</t>
        </is>
      </c>
      <c r="B12" t="inlineStr">
        <is>
          <t>Stammaktie</t>
        </is>
      </c>
    </row>
    <row r="13">
      <c r="A13" s="5" t="inlineStr">
        <is>
          <t>Adresse / Address</t>
        </is>
      </c>
      <c r="B13" t="inlineStr">
        <is>
          <t>Legrand S.A.128 avenue du Maréchal de Lattre de Tassigny  F-87000 Limoges</t>
        </is>
      </c>
    </row>
    <row r="14">
      <c r="A14" s="5" t="inlineStr">
        <is>
          <t>Management</t>
        </is>
      </c>
      <c r="B14" t="inlineStr">
        <is>
          <t>Benoît Coquart, Karine Alquier-Caro, Bénédicte Bahier, Antoine Burel, Jean-Luc Cartet, Gloria Glang, Franck Lemery, John Selldorff, Frédéric Xerri</t>
        </is>
      </c>
    </row>
    <row r="15">
      <c r="A15" s="5" t="inlineStr">
        <is>
          <t>Aufsichtsrat / Board</t>
        </is>
      </c>
      <c r="B15" t="inlineStr">
        <is>
          <t>Gilles Schnepp, Olivier Bazil, Isabelle Boccon-Gibod, Christel Bories, Angeles Garcia-Poveda, Edward A. Gilhuly, Philippe Jeulin, Patrick Koller, Michel Landel, Annalisa Loustau Elia, Eliane Rouyer-Chevalier</t>
        </is>
      </c>
    </row>
    <row r="16">
      <c r="A16" s="5" t="inlineStr">
        <is>
          <t>Beschreibung</t>
        </is>
      </c>
      <c r="B16" t="inlineStr">
        <is>
          <t>Legrand SA ist spezialisiert auf Produkte für elektrische und digitale Gebäudeinfrastrukturen mit Fokus auf den gewerblichen und industriellen Bereich. Die Angebotspalette beinhaltet mehr als 200.000 Produkte, die in über 80 Produktfamilien untergliedert sind. Angeboten werden einzelne Komponenten wie auch Komplettsysteme für Elektroinstallationen, Heizungen, Beleuchtung, Informationsnetze und Gebäudezugangsüberwachung wie unter anderem Energieverteiler und Verteilergehäuse, Hausautomationslösungen, Sprach- und Datenübertragungssysteme, Zutrittskontrollsysteme, energieeffiziente Beleuchtungsmanagement-Systeme, Zeitschalttechnik, Strom- und Datenkabelmanagement und Lichtsteuergeräte. Der Ursprung des Unternehmens geht zurück bis ins Jahr 1860 mit der Gründung eines Porzellan-Workshops auf der route de Lyon in Limoges (Frankreich). Im Jahr 1949 begann die Produktion von elektrischem Verkabelungszubehör für Installationen. Heute unterhält die Legrand-Gruppe weltweit Niederlassungen in mehr als 90 Ländern und ist über ein Vertriebsnetz in über 170 Ländern präsent. Der Hauptsitz der Gesellschaft ist in Limoges, Frankreich. Copyright 2014 FINANCE BASE AG</t>
        </is>
      </c>
    </row>
    <row r="17">
      <c r="A17" s="5" t="inlineStr">
        <is>
          <t>Profile</t>
        </is>
      </c>
      <c r="B17" t="inlineStr">
        <is>
          <t>Legrand SA specializes in products for electrical and digital building infrastructures with a focus on the commercial and industrial sectors. The range includes more than 200,000 items that are divided into 80 product families. offered individual components as well as complete systems for electrical installations, heating, lighting, information networks and building access control, such as, among others, energy distributor and the distributor housing, home automation solutions, voice and data transmission systems, access control systems, energy efficient lighting management systems, time switches, power and data cable management and lighting control devices. The origin of the company dates back to 1860 with the founding of a porcelain workshops on the route de Lyon in Limoges (France). In 1949, production began of electrical wiring accessories for installations. Today, the Legrand Group has worldwide operations in more than 90 countries and has a presence through a distribution network in over 170 countries. The company is headquartered in Limoges,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6622</v>
      </c>
      <c r="D20" t="n">
        <v>5997</v>
      </c>
      <c r="E20" t="n">
        <v>5521</v>
      </c>
      <c r="F20" t="n">
        <v>5019</v>
      </c>
      <c r="G20" t="n">
        <v>4810</v>
      </c>
      <c r="H20" t="n">
        <v>4499</v>
      </c>
      <c r="I20" t="n">
        <v>4460</v>
      </c>
      <c r="J20" t="n">
        <v>4467</v>
      </c>
      <c r="K20" t="n">
        <v>4250</v>
      </c>
      <c r="L20" t="n">
        <v>3891</v>
      </c>
    </row>
    <row r="21">
      <c r="A21" s="5" t="inlineStr">
        <is>
          <t>Bruttoergebnis vom Umsatz</t>
        </is>
      </c>
      <c r="B21" s="5" t="inlineStr">
        <is>
          <t>Gross Profit</t>
        </is>
      </c>
      <c r="C21" t="n">
        <v>3438</v>
      </c>
      <c r="D21" t="n">
        <v>3128</v>
      </c>
      <c r="E21" t="n">
        <v>2894</v>
      </c>
      <c r="F21" t="n">
        <v>2638</v>
      </c>
      <c r="G21" t="n">
        <v>2476</v>
      </c>
      <c r="H21" t="n">
        <v>2302</v>
      </c>
      <c r="I21" t="n">
        <v>2304</v>
      </c>
      <c r="J21" t="n">
        <v>2309</v>
      </c>
      <c r="K21" t="n">
        <v>2222</v>
      </c>
      <c r="L21" t="n">
        <v>2078</v>
      </c>
    </row>
    <row r="22">
      <c r="A22" s="5" t="inlineStr">
        <is>
          <t>Operatives Ergebnis (EBIT)</t>
        </is>
      </c>
      <c r="B22" s="5" t="inlineStr">
        <is>
          <t>EBIT Earning Before Interest &amp; Tax</t>
        </is>
      </c>
      <c r="C22" t="n">
        <v>1237</v>
      </c>
      <c r="D22" t="n">
        <v>1139</v>
      </c>
      <c r="E22" t="n">
        <v>1026</v>
      </c>
      <c r="F22" t="n">
        <v>934</v>
      </c>
      <c r="G22" t="n">
        <v>886.7</v>
      </c>
      <c r="H22" t="n">
        <v>847.5</v>
      </c>
      <c r="I22" t="n">
        <v>849.4</v>
      </c>
      <c r="J22" t="n">
        <v>848</v>
      </c>
      <c r="K22" t="n">
        <v>812.3</v>
      </c>
      <c r="L22" t="n">
        <v>757.6</v>
      </c>
    </row>
    <row r="23">
      <c r="A23" s="5" t="inlineStr">
        <is>
          <t>Finanzergebnis</t>
        </is>
      </c>
      <c r="B23" s="5" t="inlineStr">
        <is>
          <t>Financial Result</t>
        </is>
      </c>
      <c r="C23" t="n">
        <v>-81.2</v>
      </c>
      <c r="D23" t="n">
        <v>-64.90000000000001</v>
      </c>
      <c r="E23" t="n">
        <v>-86.7</v>
      </c>
      <c r="F23" t="n">
        <v>-83.90000000000001</v>
      </c>
      <c r="G23" t="n">
        <v>-76.7</v>
      </c>
      <c r="H23" t="n">
        <v>-75.8</v>
      </c>
      <c r="I23" t="n">
        <v>-82.59999999999999</v>
      </c>
      <c r="J23" t="n">
        <v>-93.40000000000001</v>
      </c>
      <c r="K23" t="n">
        <v>-71.59999999999999</v>
      </c>
      <c r="L23" t="n">
        <v>-111</v>
      </c>
    </row>
    <row r="24">
      <c r="A24" s="5" t="inlineStr">
        <is>
          <t>Ergebnis vor Steuer (EBT)</t>
        </is>
      </c>
      <c r="B24" s="5" t="inlineStr">
        <is>
          <t>EBT Earning Before Tax</t>
        </is>
      </c>
      <c r="C24" t="n">
        <v>1156</v>
      </c>
      <c r="D24" t="n">
        <v>1074</v>
      </c>
      <c r="E24" t="n">
        <v>938.9</v>
      </c>
      <c r="F24" t="n">
        <v>850.1</v>
      </c>
      <c r="G24" t="n">
        <v>810</v>
      </c>
      <c r="H24" t="n">
        <v>771.7</v>
      </c>
      <c r="I24" t="n">
        <v>766.8</v>
      </c>
      <c r="J24" t="n">
        <v>754.6</v>
      </c>
      <c r="K24" t="n">
        <v>740.7</v>
      </c>
      <c r="L24" t="n">
        <v>646.6</v>
      </c>
    </row>
    <row r="25">
      <c r="A25" s="5" t="inlineStr">
        <is>
          <t>Ergebnis nach Steuer</t>
        </is>
      </c>
      <c r="B25" s="5" t="inlineStr">
        <is>
          <t>Earnings after tax</t>
        </is>
      </c>
      <c r="C25" t="n">
        <v>836.1</v>
      </c>
      <c r="D25" t="n">
        <v>772.4</v>
      </c>
      <c r="E25" t="n">
        <v>713.2</v>
      </c>
      <c r="F25" t="n">
        <v>630.2</v>
      </c>
      <c r="G25" t="n">
        <v>552</v>
      </c>
      <c r="H25" t="n">
        <v>533.3</v>
      </c>
      <c r="I25" t="n">
        <v>533.3</v>
      </c>
      <c r="J25" t="n">
        <v>507</v>
      </c>
      <c r="K25" t="n">
        <v>479.3</v>
      </c>
      <c r="L25" t="n">
        <v>419.5</v>
      </c>
    </row>
    <row r="26">
      <c r="A26" s="5" t="inlineStr">
        <is>
          <t>Minderheitenanteil</t>
        </is>
      </c>
      <c r="B26" s="5" t="inlineStr">
        <is>
          <t>Minority Share</t>
        </is>
      </c>
      <c r="C26" t="n">
        <v>-1.3</v>
      </c>
      <c r="D26" t="n">
        <v>-0.7</v>
      </c>
      <c r="E26" t="n">
        <v>-2</v>
      </c>
      <c r="F26" t="n">
        <v>-1.7</v>
      </c>
      <c r="G26" t="n">
        <v>-1.4</v>
      </c>
      <c r="H26" t="n">
        <v>-1.6</v>
      </c>
      <c r="I26" t="n">
        <v>-2.8</v>
      </c>
      <c r="J26" t="n">
        <v>-1.4</v>
      </c>
      <c r="K26" t="n">
        <v>-0.7</v>
      </c>
      <c r="L26" t="n">
        <v>-1.2</v>
      </c>
    </row>
    <row r="27">
      <c r="A27" s="5" t="inlineStr">
        <is>
          <t>Jahresüberschuss/-fehlbetrag</t>
        </is>
      </c>
      <c r="B27" s="5" t="inlineStr">
        <is>
          <t>Net Profit</t>
        </is>
      </c>
      <c r="C27" t="n">
        <v>834.8</v>
      </c>
      <c r="D27" t="n">
        <v>771.7</v>
      </c>
      <c r="E27" t="n">
        <v>711.2</v>
      </c>
      <c r="F27" t="n">
        <v>628.5</v>
      </c>
      <c r="G27" t="n">
        <v>550.6</v>
      </c>
      <c r="H27" t="n">
        <v>531.7</v>
      </c>
      <c r="I27" t="n">
        <v>530.5</v>
      </c>
      <c r="J27" t="n">
        <v>505.6</v>
      </c>
      <c r="K27" t="n">
        <v>478.6</v>
      </c>
      <c r="L27" t="n">
        <v>418.3</v>
      </c>
    </row>
    <row r="28">
      <c r="A28" s="5" t="inlineStr">
        <is>
          <t>Summe Umlaufvermögen</t>
        </is>
      </c>
      <c r="B28" s="5" t="inlineStr">
        <is>
          <t>Current Assets</t>
        </is>
      </c>
      <c r="C28" t="n">
        <v>3599</v>
      </c>
      <c r="D28" t="n">
        <v>2872</v>
      </c>
      <c r="E28" t="n">
        <v>2429</v>
      </c>
      <c r="F28" t="n">
        <v>2382</v>
      </c>
      <c r="G28" t="n">
        <v>2513</v>
      </c>
      <c r="H28" t="n">
        <v>2065</v>
      </c>
      <c r="I28" t="n">
        <v>1885</v>
      </c>
      <c r="J28" t="n">
        <v>1779</v>
      </c>
      <c r="K28" t="n">
        <v>1781</v>
      </c>
      <c r="L28" t="n">
        <v>1424</v>
      </c>
    </row>
    <row r="29">
      <c r="A29" s="5" t="inlineStr">
        <is>
          <t>Summe Anlagevermögen</t>
        </is>
      </c>
      <c r="B29" s="5" t="inlineStr">
        <is>
          <t>Fixed Assets</t>
        </is>
      </c>
      <c r="C29" t="n">
        <v>8224</v>
      </c>
      <c r="D29" t="n">
        <v>7435</v>
      </c>
      <c r="E29" t="n">
        <v>6996</v>
      </c>
      <c r="F29" t="n">
        <v>5729</v>
      </c>
      <c r="G29" t="n">
        <v>5300</v>
      </c>
      <c r="H29" t="n">
        <v>5071</v>
      </c>
      <c r="I29" t="n">
        <v>4891</v>
      </c>
      <c r="J29" t="n">
        <v>4952</v>
      </c>
      <c r="K29" t="n">
        <v>4874</v>
      </c>
      <c r="L29" t="n">
        <v>4641</v>
      </c>
    </row>
    <row r="30">
      <c r="A30" s="5" t="inlineStr">
        <is>
          <t>Summe Aktiva</t>
        </is>
      </c>
      <c r="B30" s="5" t="inlineStr">
        <is>
          <t>Total Assets</t>
        </is>
      </c>
      <c r="C30" t="n">
        <v>11823</v>
      </c>
      <c r="D30" t="n">
        <v>10306</v>
      </c>
      <c r="E30" t="n">
        <v>9424</v>
      </c>
      <c r="F30" t="n">
        <v>8111</v>
      </c>
      <c r="G30" t="n">
        <v>7814</v>
      </c>
      <c r="H30" t="n">
        <v>7136</v>
      </c>
      <c r="I30" t="n">
        <v>6777</v>
      </c>
      <c r="J30" t="n">
        <v>6732</v>
      </c>
      <c r="K30" t="n">
        <v>6656</v>
      </c>
      <c r="L30" t="n">
        <v>6065</v>
      </c>
    </row>
    <row r="31">
      <c r="A31" s="5" t="inlineStr">
        <is>
          <t>Summe kurzfristiges Fremdkapital</t>
        </is>
      </c>
      <c r="B31" s="5" t="inlineStr">
        <is>
          <t>Short-Term Debt</t>
        </is>
      </c>
      <c r="C31" t="n">
        <v>2057</v>
      </c>
      <c r="D31" t="n">
        <v>1789</v>
      </c>
      <c r="E31" t="n">
        <v>1896</v>
      </c>
      <c r="F31" t="n">
        <v>1565</v>
      </c>
      <c r="G31" t="n">
        <v>1247</v>
      </c>
      <c r="H31" t="n">
        <v>1117</v>
      </c>
      <c r="I31" t="n">
        <v>1122</v>
      </c>
      <c r="J31" t="n">
        <v>1124</v>
      </c>
      <c r="K31" t="n">
        <v>1278</v>
      </c>
      <c r="L31" t="n">
        <v>1253</v>
      </c>
    </row>
    <row r="32">
      <c r="A32" s="5" t="inlineStr">
        <is>
          <t>Summe langfristiges Fremdkapital</t>
        </is>
      </c>
      <c r="B32" s="5" t="inlineStr">
        <is>
          <t>Long-Term Debt</t>
        </is>
      </c>
      <c r="C32" t="n">
        <v>4654</v>
      </c>
      <c r="D32" t="n">
        <v>3921</v>
      </c>
      <c r="E32" t="n">
        <v>3380</v>
      </c>
      <c r="F32" t="n">
        <v>2480</v>
      </c>
      <c r="G32" t="n">
        <v>2759</v>
      </c>
      <c r="H32" t="n">
        <v>2464</v>
      </c>
      <c r="I32" t="n">
        <v>2406</v>
      </c>
      <c r="J32" t="n">
        <v>2417</v>
      </c>
      <c r="K32" t="n">
        <v>2429</v>
      </c>
      <c r="L32" t="n">
        <v>2076</v>
      </c>
    </row>
    <row r="33">
      <c r="A33" s="5" t="inlineStr">
        <is>
          <t>Summe Fremdkapital</t>
        </is>
      </c>
      <c r="B33" s="5" t="inlineStr">
        <is>
          <t>Total Liabilities</t>
        </is>
      </c>
      <c r="C33" t="n">
        <v>6711</v>
      </c>
      <c r="D33" t="n">
        <v>5709</v>
      </c>
      <c r="E33" t="n">
        <v>5276</v>
      </c>
      <c r="F33" t="n">
        <v>4045</v>
      </c>
      <c r="G33" t="n">
        <v>4006</v>
      </c>
      <c r="H33" t="n">
        <v>3580</v>
      </c>
      <c r="I33" t="n">
        <v>3528</v>
      </c>
      <c r="J33" t="n">
        <v>3541</v>
      </c>
      <c r="K33" t="n">
        <v>3706</v>
      </c>
      <c r="L33" t="n">
        <v>3329</v>
      </c>
    </row>
    <row r="34">
      <c r="A34" s="5" t="inlineStr">
        <is>
          <t>Minderheitenanteil</t>
        </is>
      </c>
      <c r="B34" s="5" t="inlineStr">
        <is>
          <t>Minority Share</t>
        </is>
      </c>
      <c r="C34" t="n">
        <v>9.9</v>
      </c>
      <c r="D34" t="n">
        <v>5.9</v>
      </c>
      <c r="E34" t="n">
        <v>9.5</v>
      </c>
      <c r="F34" t="n">
        <v>9.300000000000001</v>
      </c>
      <c r="G34" t="n">
        <v>9.6</v>
      </c>
      <c r="H34" t="n">
        <v>10.4</v>
      </c>
      <c r="I34" t="n">
        <v>11.3</v>
      </c>
      <c r="J34" t="n">
        <v>5.5</v>
      </c>
      <c r="K34" t="n">
        <v>3.4</v>
      </c>
      <c r="L34" t="n">
        <v>5.4</v>
      </c>
    </row>
    <row r="35">
      <c r="A35" s="5" t="inlineStr">
        <is>
          <t>Summe Eigenkapital</t>
        </is>
      </c>
      <c r="B35" s="5" t="inlineStr">
        <is>
          <t>Equity</t>
        </is>
      </c>
      <c r="C35" t="n">
        <v>5102</v>
      </c>
      <c r="D35" t="n">
        <v>4591</v>
      </c>
      <c r="E35" t="n">
        <v>4139</v>
      </c>
      <c r="F35" t="n">
        <v>4057</v>
      </c>
      <c r="G35" t="n">
        <v>3798</v>
      </c>
      <c r="H35" t="n">
        <v>3546</v>
      </c>
      <c r="I35" t="n">
        <v>3237</v>
      </c>
      <c r="J35" t="n">
        <v>3185</v>
      </c>
      <c r="K35" t="n">
        <v>2946</v>
      </c>
      <c r="L35" t="n">
        <v>2731</v>
      </c>
    </row>
    <row r="36">
      <c r="A36" s="5" t="inlineStr">
        <is>
          <t>Summe Passiva</t>
        </is>
      </c>
      <c r="B36" s="5" t="inlineStr">
        <is>
          <t>Liabilities &amp; Shareholder Equity</t>
        </is>
      </c>
      <c r="C36" t="n">
        <v>11823</v>
      </c>
      <c r="D36" t="n">
        <v>10306</v>
      </c>
      <c r="E36" t="n">
        <v>9424</v>
      </c>
      <c r="F36" t="n">
        <v>8111</v>
      </c>
      <c r="G36" t="n">
        <v>7814</v>
      </c>
      <c r="H36" t="n">
        <v>7136</v>
      </c>
      <c r="I36" t="n">
        <v>6777</v>
      </c>
      <c r="J36" t="n">
        <v>6732</v>
      </c>
      <c r="K36" t="n">
        <v>6656</v>
      </c>
      <c r="L36" t="n">
        <v>6065</v>
      </c>
    </row>
    <row r="37">
      <c r="A37" s="5" t="inlineStr">
        <is>
          <t>Mio.Aktien im Umlauf</t>
        </is>
      </c>
      <c r="B37" s="5" t="inlineStr">
        <is>
          <t>Million shares outstanding</t>
        </is>
      </c>
      <c r="C37" t="n">
        <v>267.28</v>
      </c>
      <c r="D37" t="n">
        <v>267.5</v>
      </c>
      <c r="E37" t="n">
        <v>266.81</v>
      </c>
      <c r="F37" t="n">
        <v>267.33</v>
      </c>
      <c r="G37" t="n">
        <v>266.93</v>
      </c>
      <c r="H37" t="n">
        <v>266.4</v>
      </c>
      <c r="I37" t="n">
        <v>265.6</v>
      </c>
      <c r="J37" t="n">
        <v>264.4</v>
      </c>
      <c r="K37" t="n">
        <v>263.4</v>
      </c>
      <c r="L37" t="n">
        <v>263.2</v>
      </c>
    </row>
    <row r="38">
      <c r="A38" s="5" t="inlineStr">
        <is>
          <t>Gezeichnetes Kapital (in Mio.)</t>
        </is>
      </c>
      <c r="B38" s="5" t="inlineStr">
        <is>
          <t>Subscribed Capital in M</t>
        </is>
      </c>
      <c r="C38" t="n">
        <v>1069</v>
      </c>
      <c r="D38" t="n">
        <v>1070</v>
      </c>
      <c r="E38" t="n">
        <v>1067</v>
      </c>
      <c r="F38" t="n">
        <v>1069</v>
      </c>
      <c r="G38" t="n">
        <v>1068</v>
      </c>
      <c r="H38" t="n">
        <v>1065</v>
      </c>
      <c r="I38" t="n">
        <v>1062</v>
      </c>
      <c r="J38" t="n">
        <v>1058</v>
      </c>
      <c r="K38" t="n">
        <v>1054</v>
      </c>
      <c r="L38" t="n">
        <v>1053</v>
      </c>
    </row>
    <row r="39">
      <c r="A39" s="5" t="inlineStr">
        <is>
          <t>Ergebnis je Aktie (brutto)</t>
        </is>
      </c>
      <c r="B39" s="5" t="inlineStr">
        <is>
          <t>Earnings per share</t>
        </is>
      </c>
      <c r="C39" t="n">
        <v>4.33</v>
      </c>
      <c r="D39" t="n">
        <v>4.02</v>
      </c>
      <c r="E39" t="n">
        <v>3.52</v>
      </c>
      <c r="F39" t="n">
        <v>3.18</v>
      </c>
      <c r="G39" t="n">
        <v>3.03</v>
      </c>
      <c r="H39" t="n">
        <v>2.9</v>
      </c>
      <c r="I39" t="n">
        <v>2.89</v>
      </c>
      <c r="J39" t="n">
        <v>2.85</v>
      </c>
      <c r="K39" t="n">
        <v>2.81</v>
      </c>
      <c r="L39" t="n">
        <v>2.46</v>
      </c>
    </row>
    <row r="40">
      <c r="A40" s="5" t="inlineStr">
        <is>
          <t>Ergebnis je Aktie (unverwässert)</t>
        </is>
      </c>
      <c r="B40" s="5" t="inlineStr">
        <is>
          <t>Basic Earnings per share</t>
        </is>
      </c>
      <c r="C40" t="n">
        <v>3.13</v>
      </c>
      <c r="D40" t="n">
        <v>2.89</v>
      </c>
      <c r="E40" t="n">
        <v>2.67</v>
      </c>
      <c r="F40" t="n">
        <v>2.36</v>
      </c>
      <c r="G40" t="n">
        <v>2.07</v>
      </c>
      <c r="H40" t="n">
        <v>2</v>
      </c>
      <c r="I40" t="n">
        <v>2</v>
      </c>
      <c r="J40" t="n">
        <v>1.92</v>
      </c>
      <c r="K40" t="n">
        <v>1.82</v>
      </c>
      <c r="L40" t="n">
        <v>1.6</v>
      </c>
    </row>
    <row r="41">
      <c r="A41" s="5" t="inlineStr">
        <is>
          <t>Ergebnis je Aktie (verwässert)</t>
        </is>
      </c>
      <c r="B41" s="5" t="inlineStr">
        <is>
          <t>Diluted Earnings per share</t>
        </is>
      </c>
      <c r="C41" t="n">
        <v>3.1</v>
      </c>
      <c r="D41" t="n">
        <v>2.87</v>
      </c>
      <c r="E41" t="n">
        <v>2.65</v>
      </c>
      <c r="F41" t="n">
        <v>2.34</v>
      </c>
      <c r="G41" t="n">
        <v>2.05</v>
      </c>
      <c r="H41" t="n">
        <v>1.98</v>
      </c>
      <c r="I41" t="n">
        <v>1.97</v>
      </c>
      <c r="J41" t="n">
        <v>1.9</v>
      </c>
      <c r="K41" t="n">
        <v>1.76</v>
      </c>
      <c r="L41" t="n">
        <v>1.54</v>
      </c>
    </row>
    <row r="42">
      <c r="A42" s="5" t="inlineStr">
        <is>
          <t>Dividende je Aktie</t>
        </is>
      </c>
      <c r="B42" s="5" t="inlineStr">
        <is>
          <t>Dividend per share</t>
        </is>
      </c>
      <c r="C42" t="n">
        <v>1.34</v>
      </c>
      <c r="D42" t="n">
        <v>1.34</v>
      </c>
      <c r="E42" t="n">
        <v>1.26</v>
      </c>
      <c r="F42" t="n">
        <v>1.19</v>
      </c>
      <c r="G42" t="n">
        <v>1.15</v>
      </c>
      <c r="H42" t="n">
        <v>1.1</v>
      </c>
      <c r="I42" t="n">
        <v>1.05</v>
      </c>
      <c r="J42" t="n">
        <v>1</v>
      </c>
      <c r="K42" t="n">
        <v>0.93</v>
      </c>
      <c r="L42" t="n">
        <v>0.7</v>
      </c>
    </row>
    <row r="43">
      <c r="A43" s="5" t="inlineStr">
        <is>
          <t>Dividendenausschüttung in Mio</t>
        </is>
      </c>
      <c r="B43" s="5" t="inlineStr">
        <is>
          <t>Dividend Payment in M</t>
        </is>
      </c>
      <c r="C43" t="inlineStr">
        <is>
          <t>-</t>
        </is>
      </c>
      <c r="D43" t="n">
        <v>357.1</v>
      </c>
      <c r="E43" t="n">
        <v>336.8</v>
      </c>
      <c r="F43" t="n">
        <v>317.4</v>
      </c>
      <c r="G43" t="n">
        <v>307.1</v>
      </c>
      <c r="H43" t="n">
        <v>293.1</v>
      </c>
      <c r="I43" t="n">
        <v>279.3</v>
      </c>
      <c r="J43" t="n">
        <v>265.1</v>
      </c>
      <c r="K43" t="n">
        <v>245</v>
      </c>
      <c r="L43" t="inlineStr">
        <is>
          <t>-</t>
        </is>
      </c>
    </row>
    <row r="44">
      <c r="A44" s="5" t="inlineStr">
        <is>
          <t>Umsatz je Aktie</t>
        </is>
      </c>
      <c r="B44" s="5" t="inlineStr">
        <is>
          <t>Revenue per share</t>
        </is>
      </c>
      <c r="C44" t="n">
        <v>24.78</v>
      </c>
      <c r="D44" t="n">
        <v>22.42</v>
      </c>
      <c r="E44" t="n">
        <v>20.69</v>
      </c>
      <c r="F44" t="n">
        <v>18.77</v>
      </c>
      <c r="G44" t="n">
        <v>18.02</v>
      </c>
      <c r="H44" t="n">
        <v>16.89</v>
      </c>
      <c r="I44" t="n">
        <v>16.79</v>
      </c>
      <c r="J44" t="n">
        <v>16.89</v>
      </c>
      <c r="K44" t="n">
        <v>16.14</v>
      </c>
      <c r="L44" t="n">
        <v>14.78</v>
      </c>
    </row>
    <row r="45">
      <c r="A45" s="5" t="inlineStr">
        <is>
          <t>Buchwert je Aktie</t>
        </is>
      </c>
      <c r="B45" s="5" t="inlineStr">
        <is>
          <t>Book value per share</t>
        </is>
      </c>
      <c r="C45" t="n">
        <v>19.09</v>
      </c>
      <c r="D45" t="n">
        <v>17.16</v>
      </c>
      <c r="E45" t="n">
        <v>15.51</v>
      </c>
      <c r="F45" t="n">
        <v>15.18</v>
      </c>
      <c r="G45" t="n">
        <v>14.23</v>
      </c>
      <c r="H45" t="n">
        <v>13.31</v>
      </c>
      <c r="I45" t="n">
        <v>12.19</v>
      </c>
      <c r="J45" t="n">
        <v>12.05</v>
      </c>
      <c r="K45" t="n">
        <v>11.18</v>
      </c>
      <c r="L45" t="n">
        <v>10.37</v>
      </c>
    </row>
    <row r="46">
      <c r="A46" s="5" t="inlineStr">
        <is>
          <t>Cashflow je Aktie</t>
        </is>
      </c>
      <c r="B46" s="5" t="inlineStr">
        <is>
          <t>Cashflow per share</t>
        </is>
      </c>
      <c r="C46" t="n">
        <v>4.64</v>
      </c>
      <c r="D46" t="n">
        <v>3.46</v>
      </c>
      <c r="E46" t="n">
        <v>3.24</v>
      </c>
      <c r="F46" t="n">
        <v>3.11</v>
      </c>
      <c r="G46" t="n">
        <v>2.98</v>
      </c>
      <c r="H46" t="n">
        <v>2.73</v>
      </c>
      <c r="I46" t="n">
        <v>2.61</v>
      </c>
      <c r="J46" t="n">
        <v>2.8</v>
      </c>
      <c r="K46" t="n">
        <v>2.45</v>
      </c>
      <c r="L46" t="n">
        <v>2.85</v>
      </c>
    </row>
    <row r="47">
      <c r="A47" s="5" t="inlineStr">
        <is>
          <t>Bilanzsumme je Aktie</t>
        </is>
      </c>
      <c r="B47" s="5" t="inlineStr">
        <is>
          <t>Total assets per share</t>
        </is>
      </c>
      <c r="C47" t="n">
        <v>44.23</v>
      </c>
      <c r="D47" t="n">
        <v>38.53</v>
      </c>
      <c r="E47" t="n">
        <v>35.32</v>
      </c>
      <c r="F47" t="n">
        <v>30.34</v>
      </c>
      <c r="G47" t="n">
        <v>29.27</v>
      </c>
      <c r="H47" t="n">
        <v>26.79</v>
      </c>
      <c r="I47" t="n">
        <v>25.51</v>
      </c>
      <c r="J47" t="n">
        <v>25.46</v>
      </c>
      <c r="K47" t="n">
        <v>25.27</v>
      </c>
      <c r="L47" t="n">
        <v>23.04</v>
      </c>
    </row>
    <row r="48">
      <c r="A48" s="5" t="inlineStr">
        <is>
          <t>Personal am Ende des Jahres</t>
        </is>
      </c>
      <c r="B48" s="5" t="inlineStr">
        <is>
          <t>Staff at the end of year</t>
        </is>
      </c>
      <c r="C48" t="n">
        <v>34955</v>
      </c>
      <c r="D48" t="n">
        <v>34384</v>
      </c>
      <c r="E48" t="n">
        <v>34105</v>
      </c>
      <c r="F48" t="n">
        <v>32722</v>
      </c>
      <c r="G48" t="n">
        <v>32667</v>
      </c>
      <c r="H48" t="n">
        <v>33556</v>
      </c>
      <c r="I48" t="n">
        <v>33272</v>
      </c>
      <c r="J48" t="n">
        <v>33079</v>
      </c>
      <c r="K48" t="n">
        <v>31066</v>
      </c>
      <c r="L48" t="n">
        <v>29422</v>
      </c>
    </row>
    <row r="49">
      <c r="A49" s="5" t="inlineStr">
        <is>
          <t>Personalaufwand in Mio. EUR</t>
        </is>
      </c>
      <c r="B49" s="5" t="inlineStr">
        <is>
          <t>Personnel expenses in M</t>
        </is>
      </c>
      <c r="C49" t="n">
        <v>1641</v>
      </c>
      <c r="D49" t="n">
        <v>1512</v>
      </c>
      <c r="E49" t="n">
        <v>1411</v>
      </c>
      <c r="F49" t="n">
        <v>1299</v>
      </c>
      <c r="G49" t="n">
        <v>1256</v>
      </c>
      <c r="H49" t="n">
        <v>1171</v>
      </c>
      <c r="I49" t="n">
        <v>1144</v>
      </c>
      <c r="J49" t="n">
        <v>1156</v>
      </c>
      <c r="K49" t="n">
        <v>1093</v>
      </c>
      <c r="L49" t="n">
        <v>1019</v>
      </c>
    </row>
    <row r="50">
      <c r="A50" s="5" t="inlineStr">
        <is>
          <t>Aufwand je Mitarbeiter in EUR</t>
        </is>
      </c>
      <c r="B50" s="5" t="inlineStr">
        <is>
          <t>Effort per employee</t>
        </is>
      </c>
      <c r="C50" t="n">
        <v>46952</v>
      </c>
      <c r="D50" t="n">
        <v>43983</v>
      </c>
      <c r="E50" t="n">
        <v>41381</v>
      </c>
      <c r="F50" t="n">
        <v>39701</v>
      </c>
      <c r="G50" t="n">
        <v>38458</v>
      </c>
      <c r="H50" t="n">
        <v>34891</v>
      </c>
      <c r="I50" t="n">
        <v>34368</v>
      </c>
      <c r="J50" t="n">
        <v>34941</v>
      </c>
      <c r="K50" t="n">
        <v>35177</v>
      </c>
      <c r="L50" t="n">
        <v>34631</v>
      </c>
    </row>
    <row r="51">
      <c r="A51" s="5" t="inlineStr">
        <is>
          <t>Umsatz je Mitarbeiter in EUR</t>
        </is>
      </c>
      <c r="B51" s="5" t="inlineStr">
        <is>
          <t>Turnover per employee</t>
        </is>
      </c>
      <c r="C51" t="n">
        <v>189452</v>
      </c>
      <c r="D51" t="n">
        <v>174418</v>
      </c>
      <c r="E51" t="n">
        <v>161877</v>
      </c>
      <c r="F51" t="n">
        <v>153380</v>
      </c>
      <c r="G51" t="n">
        <v>147240</v>
      </c>
      <c r="H51" t="n">
        <v>134077</v>
      </c>
      <c r="I51" t="n">
        <v>134059</v>
      </c>
      <c r="J51" t="n">
        <v>135031</v>
      </c>
      <c r="K51" t="n">
        <v>136809</v>
      </c>
      <c r="L51" t="n">
        <v>132231</v>
      </c>
    </row>
    <row r="52">
      <c r="A52" s="5" t="inlineStr">
        <is>
          <t>Bruttoergebnis je Mitarbeiter in EUR</t>
        </is>
      </c>
      <c r="B52" s="5" t="inlineStr">
        <is>
          <t>Gross Profit per employee</t>
        </is>
      </c>
      <c r="C52" t="n">
        <v>98349</v>
      </c>
      <c r="D52" t="n">
        <v>90958</v>
      </c>
      <c r="E52" t="n">
        <v>84850</v>
      </c>
      <c r="F52" t="n">
        <v>80615</v>
      </c>
      <c r="G52" t="n">
        <v>75807</v>
      </c>
      <c r="H52" t="n">
        <v>68599</v>
      </c>
      <c r="I52" t="n">
        <v>69241</v>
      </c>
      <c r="J52" t="n">
        <v>69800</v>
      </c>
      <c r="K52" t="n">
        <v>71528</v>
      </c>
      <c r="L52" t="n">
        <v>70617</v>
      </c>
    </row>
    <row r="53">
      <c r="A53" s="5" t="inlineStr">
        <is>
          <t>Gewinn je Mitarbeiter in EUR</t>
        </is>
      </c>
      <c r="B53" s="5" t="inlineStr">
        <is>
          <t>Earnings per employee</t>
        </is>
      </c>
      <c r="C53" t="n">
        <v>23882</v>
      </c>
      <c r="D53" t="n">
        <v>22444</v>
      </c>
      <c r="E53" t="n">
        <v>20853</v>
      </c>
      <c r="F53" t="n">
        <v>19207</v>
      </c>
      <c r="G53" t="n">
        <v>16855</v>
      </c>
      <c r="H53" t="n">
        <v>15845</v>
      </c>
      <c r="I53" t="n">
        <v>15944</v>
      </c>
      <c r="J53" t="n">
        <v>15285</v>
      </c>
      <c r="K53" t="n">
        <v>15406</v>
      </c>
      <c r="L53" t="n">
        <v>14217</v>
      </c>
    </row>
    <row r="54">
      <c r="A54" s="5" t="inlineStr">
        <is>
          <t>KGV (Kurs/Gewinn)</t>
        </is>
      </c>
      <c r="B54" s="5" t="inlineStr">
        <is>
          <t>PE (price/earnings)</t>
        </is>
      </c>
      <c r="C54" t="n">
        <v>23.2</v>
      </c>
      <c r="D54" t="n">
        <v>17</v>
      </c>
      <c r="E54" t="n">
        <v>24.1</v>
      </c>
      <c r="F54" t="n">
        <v>22.9</v>
      </c>
      <c r="G54" t="n">
        <v>25.4</v>
      </c>
      <c r="H54" t="n">
        <v>21.8</v>
      </c>
      <c r="I54" t="n">
        <v>20</v>
      </c>
      <c r="J54" t="n">
        <v>16.6</v>
      </c>
      <c r="K54" t="n">
        <v>13.7</v>
      </c>
      <c r="L54" t="n">
        <v>19.1</v>
      </c>
    </row>
    <row r="55">
      <c r="A55" s="5" t="inlineStr">
        <is>
          <t>KUV (Kurs/Umsatz)</t>
        </is>
      </c>
      <c r="B55" s="5" t="inlineStr">
        <is>
          <t>PS (price/sales)</t>
        </is>
      </c>
      <c r="C55" t="n">
        <v>2.93</v>
      </c>
      <c r="D55" t="n">
        <v>2.2</v>
      </c>
      <c r="E55" t="n">
        <v>3.1</v>
      </c>
      <c r="F55" t="n">
        <v>2.87</v>
      </c>
      <c r="G55" t="n">
        <v>2.92</v>
      </c>
      <c r="H55" t="n">
        <v>2.58</v>
      </c>
      <c r="I55" t="n">
        <v>2.39</v>
      </c>
      <c r="J55" t="n">
        <v>1.89</v>
      </c>
      <c r="K55" t="n">
        <v>1.54</v>
      </c>
      <c r="L55" t="n">
        <v>2.06</v>
      </c>
    </row>
    <row r="56">
      <c r="A56" s="5" t="inlineStr">
        <is>
          <t>KBV (Kurs/Buchwert)</t>
        </is>
      </c>
      <c r="B56" s="5" t="inlineStr">
        <is>
          <t>PB (price/book value)</t>
        </is>
      </c>
      <c r="C56" t="n">
        <v>3.81</v>
      </c>
      <c r="D56" t="n">
        <v>2.87</v>
      </c>
      <c r="E56" t="n">
        <v>4.14</v>
      </c>
      <c r="F56" t="n">
        <v>3.55</v>
      </c>
      <c r="G56" t="n">
        <v>3.7</v>
      </c>
      <c r="H56" t="n">
        <v>3.27</v>
      </c>
      <c r="I56" t="n">
        <v>3.29</v>
      </c>
      <c r="J56" t="n">
        <v>2.65</v>
      </c>
      <c r="K56" t="n">
        <v>2.22</v>
      </c>
      <c r="L56" t="n">
        <v>2.94</v>
      </c>
    </row>
    <row r="57">
      <c r="A57" s="5" t="inlineStr">
        <is>
          <t>KCV (Kurs/Cashflow)</t>
        </is>
      </c>
      <c r="B57" s="5" t="inlineStr">
        <is>
          <t>PC (price/cashflow)</t>
        </is>
      </c>
      <c r="C57" t="n">
        <v>15.66</v>
      </c>
      <c r="D57" t="n">
        <v>14.25</v>
      </c>
      <c r="E57" t="n">
        <v>19.83</v>
      </c>
      <c r="F57" t="n">
        <v>17.34</v>
      </c>
      <c r="G57" t="n">
        <v>17.64</v>
      </c>
      <c r="H57" t="n">
        <v>15.97</v>
      </c>
      <c r="I57" t="n">
        <v>15.38</v>
      </c>
      <c r="J57" t="n">
        <v>11.4</v>
      </c>
      <c r="K57" t="n">
        <v>10.13</v>
      </c>
      <c r="L57" t="n">
        <v>10.71</v>
      </c>
    </row>
    <row r="58">
      <c r="A58" s="5" t="inlineStr">
        <is>
          <t>Dividendenrendite in %</t>
        </is>
      </c>
      <c r="B58" s="5" t="inlineStr">
        <is>
          <t>Dividend Yield in %</t>
        </is>
      </c>
      <c r="C58" t="n">
        <v>1.84</v>
      </c>
      <c r="D58" t="n">
        <v>2.72</v>
      </c>
      <c r="E58" t="n">
        <v>1.96</v>
      </c>
      <c r="F58" t="n">
        <v>2.21</v>
      </c>
      <c r="G58" t="n">
        <v>2.19</v>
      </c>
      <c r="H58" t="n">
        <v>2.53</v>
      </c>
      <c r="I58" t="n">
        <v>2.62</v>
      </c>
      <c r="J58" t="n">
        <v>3.14</v>
      </c>
      <c r="K58" t="n">
        <v>3.74</v>
      </c>
      <c r="L58" t="n">
        <v>2.3</v>
      </c>
    </row>
    <row r="59">
      <c r="A59" s="5" t="inlineStr">
        <is>
          <t>Gewinnrendite in %</t>
        </is>
      </c>
      <c r="B59" s="5" t="inlineStr">
        <is>
          <t>Return on profit in %</t>
        </is>
      </c>
      <c r="C59" t="n">
        <v>4.3</v>
      </c>
      <c r="D59" t="n">
        <v>5.9</v>
      </c>
      <c r="E59" t="n">
        <v>4.2</v>
      </c>
      <c r="F59" t="n">
        <v>4.4</v>
      </c>
      <c r="G59" t="n">
        <v>3.9</v>
      </c>
      <c r="H59" t="n">
        <v>4.6</v>
      </c>
      <c r="I59" t="n">
        <v>5</v>
      </c>
      <c r="J59" t="n">
        <v>6</v>
      </c>
      <c r="K59" t="n">
        <v>7.3</v>
      </c>
      <c r="L59" t="n">
        <v>5.2</v>
      </c>
    </row>
    <row r="60">
      <c r="A60" s="5" t="inlineStr">
        <is>
          <t>Eigenkapitalrendite in %</t>
        </is>
      </c>
      <c r="B60" s="5" t="inlineStr">
        <is>
          <t>Return on Equity in %</t>
        </is>
      </c>
      <c r="C60" t="n">
        <v>16.36</v>
      </c>
      <c r="D60" t="n">
        <v>16.81</v>
      </c>
      <c r="E60" t="n">
        <v>17.18</v>
      </c>
      <c r="F60" t="n">
        <v>15.49</v>
      </c>
      <c r="G60" t="n">
        <v>14.5</v>
      </c>
      <c r="H60" t="n">
        <v>15</v>
      </c>
      <c r="I60" t="n">
        <v>16.39</v>
      </c>
      <c r="J60" t="n">
        <v>15.87</v>
      </c>
      <c r="K60" t="n">
        <v>16.25</v>
      </c>
      <c r="L60" t="n">
        <v>15.32</v>
      </c>
    </row>
    <row r="61">
      <c r="A61" s="5" t="inlineStr">
        <is>
          <t>Umsatzrendite in %</t>
        </is>
      </c>
      <c r="B61" s="5" t="inlineStr">
        <is>
          <t>Return on sales in %</t>
        </is>
      </c>
      <c r="C61" t="n">
        <v>12.61</v>
      </c>
      <c r="D61" t="n">
        <v>12.87</v>
      </c>
      <c r="E61" t="n">
        <v>12.88</v>
      </c>
      <c r="F61" t="n">
        <v>12.52</v>
      </c>
      <c r="G61" t="n">
        <v>11.45</v>
      </c>
      <c r="H61" t="n">
        <v>11.82</v>
      </c>
      <c r="I61" t="n">
        <v>11.89</v>
      </c>
      <c r="J61" t="n">
        <v>11.32</v>
      </c>
      <c r="K61" t="n">
        <v>11.26</v>
      </c>
      <c r="L61" t="n">
        <v>10.75</v>
      </c>
    </row>
    <row r="62">
      <c r="A62" s="5" t="inlineStr">
        <is>
          <t>Gesamtkapitalrendite in %</t>
        </is>
      </c>
      <c r="B62" s="5" t="inlineStr">
        <is>
          <t>Total Return on Investment in %</t>
        </is>
      </c>
      <c r="C62" t="n">
        <v>7.06</v>
      </c>
      <c r="D62" t="n">
        <v>7.49</v>
      </c>
      <c r="E62" t="n">
        <v>7.55</v>
      </c>
      <c r="F62" t="n">
        <v>7.75</v>
      </c>
      <c r="G62" t="n">
        <v>7.05</v>
      </c>
      <c r="H62" t="n">
        <v>7.45</v>
      </c>
      <c r="I62" t="n">
        <v>7.83</v>
      </c>
      <c r="J62" t="n">
        <v>7.51</v>
      </c>
      <c r="K62" t="n">
        <v>7.19</v>
      </c>
      <c r="L62" t="n">
        <v>6.9</v>
      </c>
    </row>
    <row r="63">
      <c r="A63" s="5" t="inlineStr">
        <is>
          <t>Return on Investment in %</t>
        </is>
      </c>
      <c r="B63" s="5" t="inlineStr">
        <is>
          <t>Return on Investment in %</t>
        </is>
      </c>
      <c r="C63" t="n">
        <v>7.06</v>
      </c>
      <c r="D63" t="n">
        <v>7.49</v>
      </c>
      <c r="E63" t="n">
        <v>7.55</v>
      </c>
      <c r="F63" t="n">
        <v>7.75</v>
      </c>
      <c r="G63" t="n">
        <v>7.05</v>
      </c>
      <c r="H63" t="n">
        <v>7.45</v>
      </c>
      <c r="I63" t="n">
        <v>7.83</v>
      </c>
      <c r="J63" t="n">
        <v>7.51</v>
      </c>
      <c r="K63" t="n">
        <v>7.19</v>
      </c>
      <c r="L63" t="n">
        <v>6.9</v>
      </c>
    </row>
    <row r="64">
      <c r="A64" s="5" t="inlineStr">
        <is>
          <t>Arbeitsintensität in %</t>
        </is>
      </c>
      <c r="B64" s="5" t="inlineStr">
        <is>
          <t>Work Intensity in %</t>
        </is>
      </c>
      <c r="C64" t="n">
        <v>30.44</v>
      </c>
      <c r="D64" t="n">
        <v>27.86</v>
      </c>
      <c r="E64" t="n">
        <v>25.77</v>
      </c>
      <c r="F64" t="n">
        <v>29.37</v>
      </c>
      <c r="G64" t="n">
        <v>32.17</v>
      </c>
      <c r="H64" t="n">
        <v>28.94</v>
      </c>
      <c r="I64" t="n">
        <v>27.82</v>
      </c>
      <c r="J64" t="n">
        <v>26.43</v>
      </c>
      <c r="K64" t="n">
        <v>26.76</v>
      </c>
      <c r="L64" t="n">
        <v>23.48</v>
      </c>
    </row>
    <row r="65">
      <c r="A65" s="5" t="inlineStr">
        <is>
          <t>Eigenkapitalquote in %</t>
        </is>
      </c>
      <c r="B65" s="5" t="inlineStr">
        <is>
          <t>Equity Ratio in %</t>
        </is>
      </c>
      <c r="C65" t="n">
        <v>43.16</v>
      </c>
      <c r="D65" t="n">
        <v>44.55</v>
      </c>
      <c r="E65" t="n">
        <v>43.91</v>
      </c>
      <c r="F65" t="n">
        <v>50.02</v>
      </c>
      <c r="G65" t="n">
        <v>48.61</v>
      </c>
      <c r="H65" t="n">
        <v>49.68</v>
      </c>
      <c r="I65" t="n">
        <v>47.77</v>
      </c>
      <c r="J65" t="n">
        <v>47.32</v>
      </c>
      <c r="K65" t="n">
        <v>44.26</v>
      </c>
      <c r="L65" t="n">
        <v>45.02</v>
      </c>
    </row>
    <row r="66">
      <c r="A66" s="5" t="inlineStr">
        <is>
          <t>Fremdkapitalquote in %</t>
        </is>
      </c>
      <c r="B66" s="5" t="inlineStr">
        <is>
          <t>Debt Ratio in %</t>
        </is>
      </c>
      <c r="C66" t="n">
        <v>56.84</v>
      </c>
      <c r="D66" t="n">
        <v>55.45</v>
      </c>
      <c r="E66" t="n">
        <v>56.09</v>
      </c>
      <c r="F66" t="n">
        <v>49.98</v>
      </c>
      <c r="G66" t="n">
        <v>51.39</v>
      </c>
      <c r="H66" t="n">
        <v>50.32</v>
      </c>
      <c r="I66" t="n">
        <v>52.23</v>
      </c>
      <c r="J66" t="n">
        <v>52.68</v>
      </c>
      <c r="K66" t="n">
        <v>55.74</v>
      </c>
      <c r="L66" t="n">
        <v>54.98</v>
      </c>
    </row>
    <row r="67">
      <c r="A67" s="5" t="inlineStr">
        <is>
          <t>Verschuldungsgrad in %</t>
        </is>
      </c>
      <c r="B67" s="5" t="inlineStr">
        <is>
          <t>Finance Gearing in %</t>
        </is>
      </c>
      <c r="C67" t="n">
        <v>131.72</v>
      </c>
      <c r="D67" t="n">
        <v>124.48</v>
      </c>
      <c r="E67" t="n">
        <v>127.72</v>
      </c>
      <c r="F67" t="n">
        <v>99.93000000000001</v>
      </c>
      <c r="G67" t="n">
        <v>105.74</v>
      </c>
      <c r="H67" t="n">
        <v>101.27</v>
      </c>
      <c r="I67" t="n">
        <v>109.32</v>
      </c>
      <c r="J67" t="n">
        <v>111.34</v>
      </c>
      <c r="K67" t="n">
        <v>125.93</v>
      </c>
      <c r="L67" t="n">
        <v>122.1</v>
      </c>
    </row>
    <row r="68">
      <c r="A68" s="5" t="inlineStr">
        <is>
          <t>Bruttoergebnis Marge in %</t>
        </is>
      </c>
      <c r="B68" s="5" t="inlineStr">
        <is>
          <t>Gross Profit Marge in %</t>
        </is>
      </c>
      <c r="C68" t="n">
        <v>51.92</v>
      </c>
      <c r="D68" t="n">
        <v>52.16</v>
      </c>
      <c r="E68" t="n">
        <v>52.42</v>
      </c>
      <c r="F68" t="n">
        <v>52.56</v>
      </c>
      <c r="G68" t="n">
        <v>51.48</v>
      </c>
      <c r="H68" t="n">
        <v>51.17</v>
      </c>
      <c r="I68" t="n">
        <v>51.66</v>
      </c>
      <c r="J68" t="n">
        <v>51.69</v>
      </c>
      <c r="K68" t="n">
        <v>52.28</v>
      </c>
    </row>
    <row r="69">
      <c r="A69" s="5" t="inlineStr">
        <is>
          <t>Kurzfristige Vermögensquote in %</t>
        </is>
      </c>
      <c r="B69" s="5" t="inlineStr">
        <is>
          <t>Current Assets Ratio in %</t>
        </is>
      </c>
      <c r="C69" t="n">
        <v>30.44</v>
      </c>
      <c r="D69" t="n">
        <v>27.87</v>
      </c>
      <c r="E69" t="n">
        <v>25.77</v>
      </c>
      <c r="F69" t="n">
        <v>29.37</v>
      </c>
      <c r="G69" t="n">
        <v>32.16</v>
      </c>
      <c r="H69" t="n">
        <v>28.94</v>
      </c>
      <c r="I69" t="n">
        <v>27.81</v>
      </c>
      <c r="J69" t="n">
        <v>26.43</v>
      </c>
      <c r="K69" t="n">
        <v>26.76</v>
      </c>
    </row>
    <row r="70">
      <c r="A70" s="5" t="inlineStr">
        <is>
          <t>Nettogewinn Marge in %</t>
        </is>
      </c>
      <c r="B70" s="5" t="inlineStr">
        <is>
          <t>Net Profit Marge in %</t>
        </is>
      </c>
      <c r="C70" t="n">
        <v>12.61</v>
      </c>
      <c r="D70" t="n">
        <v>12.87</v>
      </c>
      <c r="E70" t="n">
        <v>12.88</v>
      </c>
      <c r="F70" t="n">
        <v>12.52</v>
      </c>
      <c r="G70" t="n">
        <v>11.45</v>
      </c>
      <c r="H70" t="n">
        <v>11.82</v>
      </c>
      <c r="I70" t="n">
        <v>11.89</v>
      </c>
      <c r="J70" t="n">
        <v>11.32</v>
      </c>
      <c r="K70" t="n">
        <v>11.26</v>
      </c>
    </row>
    <row r="71">
      <c r="A71" s="5" t="inlineStr">
        <is>
          <t>Operative Ergebnis Marge in %</t>
        </is>
      </c>
      <c r="B71" s="5" t="inlineStr">
        <is>
          <t>EBIT Marge in %</t>
        </is>
      </c>
      <c r="C71" t="n">
        <v>18.68</v>
      </c>
      <c r="D71" t="n">
        <v>18.99</v>
      </c>
      <c r="E71" t="n">
        <v>18.58</v>
      </c>
      <c r="F71" t="n">
        <v>18.61</v>
      </c>
      <c r="G71" t="n">
        <v>18.43</v>
      </c>
      <c r="H71" t="n">
        <v>18.84</v>
      </c>
      <c r="I71" t="n">
        <v>19.04</v>
      </c>
      <c r="J71" t="n">
        <v>18.98</v>
      </c>
      <c r="K71" t="n">
        <v>19.11</v>
      </c>
    </row>
    <row r="72">
      <c r="A72" s="5" t="inlineStr">
        <is>
          <t>Vermögensumsschlag in %</t>
        </is>
      </c>
      <c r="B72" s="5" t="inlineStr">
        <is>
          <t>Asset Turnover in %</t>
        </is>
      </c>
      <c r="C72" t="n">
        <v>56.01</v>
      </c>
      <c r="D72" t="n">
        <v>58.19</v>
      </c>
      <c r="E72" t="n">
        <v>58.58</v>
      </c>
      <c r="F72" t="n">
        <v>61.88</v>
      </c>
      <c r="G72" t="n">
        <v>61.56</v>
      </c>
      <c r="H72" t="n">
        <v>63.05</v>
      </c>
      <c r="I72" t="n">
        <v>65.81</v>
      </c>
      <c r="J72" t="n">
        <v>66.34999999999999</v>
      </c>
      <c r="K72" t="n">
        <v>63.85</v>
      </c>
    </row>
    <row r="73">
      <c r="A73" s="5" t="inlineStr">
        <is>
          <t>Langfristige Vermögensquote in %</t>
        </is>
      </c>
      <c r="B73" s="5" t="inlineStr">
        <is>
          <t>Non-Current Assets Ratio in %</t>
        </is>
      </c>
      <c r="C73" t="n">
        <v>69.56</v>
      </c>
      <c r="D73" t="n">
        <v>72.14</v>
      </c>
      <c r="E73" t="n">
        <v>74.23999999999999</v>
      </c>
      <c r="F73" t="n">
        <v>70.63</v>
      </c>
      <c r="G73" t="n">
        <v>67.83</v>
      </c>
      <c r="H73" t="n">
        <v>71.06</v>
      </c>
      <c r="I73" t="n">
        <v>72.17</v>
      </c>
      <c r="J73" t="n">
        <v>73.56</v>
      </c>
      <c r="K73" t="n">
        <v>73.23</v>
      </c>
    </row>
    <row r="74">
      <c r="A74" s="5" t="inlineStr">
        <is>
          <t>Gesamtkapitalrentabilität</t>
        </is>
      </c>
      <c r="B74" s="5" t="inlineStr">
        <is>
          <t>ROA Return on Assets in %</t>
        </is>
      </c>
      <c r="C74" t="n">
        <v>7.06</v>
      </c>
      <c r="D74" t="n">
        <v>7.49</v>
      </c>
      <c r="E74" t="n">
        <v>7.55</v>
      </c>
      <c r="F74" t="n">
        <v>7.75</v>
      </c>
      <c r="G74" t="n">
        <v>7.05</v>
      </c>
      <c r="H74" t="n">
        <v>7.45</v>
      </c>
      <c r="I74" t="n">
        <v>7.83</v>
      </c>
      <c r="J74" t="n">
        <v>7.51</v>
      </c>
      <c r="K74" t="n">
        <v>7.19</v>
      </c>
    </row>
    <row r="75">
      <c r="A75" s="5" t="inlineStr">
        <is>
          <t>Ertrag des eingesetzten Kapitals</t>
        </is>
      </c>
      <c r="B75" s="5" t="inlineStr">
        <is>
          <t>ROCE Return on Cap. Empl. in %</t>
        </is>
      </c>
      <c r="C75" t="n">
        <v>12.67</v>
      </c>
      <c r="D75" t="n">
        <v>13.37</v>
      </c>
      <c r="E75" t="n">
        <v>13.63</v>
      </c>
      <c r="F75" t="n">
        <v>14.27</v>
      </c>
      <c r="G75" t="n">
        <v>13.5</v>
      </c>
      <c r="H75" t="n">
        <v>14.08</v>
      </c>
      <c r="I75" t="n">
        <v>15.02</v>
      </c>
      <c r="J75" t="n">
        <v>15.12</v>
      </c>
      <c r="K75" t="n">
        <v>15.1</v>
      </c>
    </row>
    <row r="76">
      <c r="A76" s="5" t="inlineStr">
        <is>
          <t>Eigenkapital zu Anlagevermögen</t>
        </is>
      </c>
      <c r="B76" s="5" t="inlineStr">
        <is>
          <t>Equity to Fixed Assets in %</t>
        </is>
      </c>
      <c r="C76" t="n">
        <v>62.04</v>
      </c>
      <c r="D76" t="n">
        <v>61.75</v>
      </c>
      <c r="E76" t="n">
        <v>59.16</v>
      </c>
      <c r="F76" t="n">
        <v>70.81999999999999</v>
      </c>
      <c r="G76" t="n">
        <v>71.66</v>
      </c>
      <c r="H76" t="n">
        <v>69.93000000000001</v>
      </c>
      <c r="I76" t="n">
        <v>66.18000000000001</v>
      </c>
      <c r="J76" t="n">
        <v>64.31999999999999</v>
      </c>
      <c r="K76" t="n">
        <v>60.44</v>
      </c>
    </row>
    <row r="77">
      <c r="A77" s="5" t="inlineStr">
        <is>
          <t>Liquidität Dritten Grades</t>
        </is>
      </c>
      <c r="B77" s="5" t="inlineStr">
        <is>
          <t>Current Ratio in %</t>
        </is>
      </c>
      <c r="C77" t="n">
        <v>174.96</v>
      </c>
      <c r="D77" t="n">
        <v>160.54</v>
      </c>
      <c r="E77" t="n">
        <v>128.11</v>
      </c>
      <c r="F77" t="n">
        <v>152.2</v>
      </c>
      <c r="G77" t="n">
        <v>201.52</v>
      </c>
      <c r="H77" t="n">
        <v>184.87</v>
      </c>
      <c r="I77" t="n">
        <v>168</v>
      </c>
      <c r="J77" t="n">
        <v>158.27</v>
      </c>
      <c r="K77" t="n">
        <v>139.36</v>
      </c>
    </row>
    <row r="78">
      <c r="A78" s="5" t="inlineStr">
        <is>
          <t>Operativer Cashflow</t>
        </is>
      </c>
      <c r="B78" s="5" t="inlineStr">
        <is>
          <t>Operating Cashflow in M</t>
        </is>
      </c>
      <c r="C78" t="n">
        <v>4185.604799999999</v>
      </c>
      <c r="D78" t="n">
        <v>3811.875</v>
      </c>
      <c r="E78" t="n">
        <v>5290.842299999999</v>
      </c>
      <c r="F78" t="n">
        <v>4635.5022</v>
      </c>
      <c r="G78" t="n">
        <v>4708.6452</v>
      </c>
      <c r="H78" t="n">
        <v>4254.407999999999</v>
      </c>
      <c r="I78" t="n">
        <v>4084.928</v>
      </c>
      <c r="J78" t="n">
        <v>3014.16</v>
      </c>
      <c r="K78" t="n">
        <v>2668.242</v>
      </c>
    </row>
    <row r="79">
      <c r="A79" s="5" t="inlineStr">
        <is>
          <t>Aktienrückkauf</t>
        </is>
      </c>
      <c r="B79" s="5" t="inlineStr">
        <is>
          <t>Share Buyback in M</t>
        </is>
      </c>
      <c r="C79" t="n">
        <v>0.2200000000000273</v>
      </c>
      <c r="D79" t="n">
        <v>-0.6899999999999977</v>
      </c>
      <c r="E79" t="n">
        <v>0.5199999999999818</v>
      </c>
      <c r="F79" t="n">
        <v>-0.3999999999999773</v>
      </c>
      <c r="G79" t="n">
        <v>-0.5300000000000296</v>
      </c>
      <c r="H79" t="n">
        <v>-0.7999999999999545</v>
      </c>
      <c r="I79" t="n">
        <v>-1.200000000000045</v>
      </c>
      <c r="J79" t="n">
        <v>-1</v>
      </c>
      <c r="K79" t="n">
        <v>-0.1999999999999886</v>
      </c>
    </row>
    <row r="80">
      <c r="A80" s="5" t="inlineStr">
        <is>
          <t>Umsatzwachstum 1J in %</t>
        </is>
      </c>
      <c r="B80" s="5" t="inlineStr">
        <is>
          <t>Revenue Growth 1Y in %</t>
        </is>
      </c>
      <c r="C80" t="n">
        <v>10.42</v>
      </c>
      <c r="D80" t="n">
        <v>8.619999999999999</v>
      </c>
      <c r="E80" t="n">
        <v>10</v>
      </c>
      <c r="F80" t="n">
        <v>4.35</v>
      </c>
      <c r="G80" t="n">
        <v>6.91</v>
      </c>
      <c r="H80" t="n">
        <v>0.87</v>
      </c>
      <c r="I80" t="n">
        <v>-0.16</v>
      </c>
      <c r="J80" t="n">
        <v>5.11</v>
      </c>
      <c r="K80" t="n">
        <v>9.23</v>
      </c>
    </row>
    <row r="81">
      <c r="A81" s="5" t="inlineStr">
        <is>
          <t>Umsatzwachstum 3J in %</t>
        </is>
      </c>
      <c r="B81" s="5" t="inlineStr">
        <is>
          <t>Revenue Growth 3Y in %</t>
        </is>
      </c>
      <c r="C81" t="n">
        <v>9.68</v>
      </c>
      <c r="D81" t="n">
        <v>7.66</v>
      </c>
      <c r="E81" t="n">
        <v>7.09</v>
      </c>
      <c r="F81" t="n">
        <v>4.04</v>
      </c>
      <c r="G81" t="n">
        <v>2.54</v>
      </c>
      <c r="H81" t="n">
        <v>1.94</v>
      </c>
      <c r="I81" t="n">
        <v>4.73</v>
      </c>
      <c r="J81" t="inlineStr">
        <is>
          <t>-</t>
        </is>
      </c>
      <c r="K81" t="inlineStr">
        <is>
          <t>-</t>
        </is>
      </c>
    </row>
    <row r="82">
      <c r="A82" s="5" t="inlineStr">
        <is>
          <t>Umsatzwachstum 5J in %</t>
        </is>
      </c>
      <c r="B82" s="5" t="inlineStr">
        <is>
          <t>Revenue Growth 5Y in %</t>
        </is>
      </c>
      <c r="C82" t="n">
        <v>8.06</v>
      </c>
      <c r="D82" t="n">
        <v>6.15</v>
      </c>
      <c r="E82" t="n">
        <v>4.39</v>
      </c>
      <c r="F82" t="n">
        <v>3.42</v>
      </c>
      <c r="G82" t="n">
        <v>4.39</v>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8.18</v>
      </c>
      <c r="D84" t="n">
        <v>8.51</v>
      </c>
      <c r="E84" t="n">
        <v>13.16</v>
      </c>
      <c r="F84" t="n">
        <v>14.15</v>
      </c>
      <c r="G84" t="n">
        <v>3.55</v>
      </c>
      <c r="H84" t="n">
        <v>0.23</v>
      </c>
      <c r="I84" t="n">
        <v>4.92</v>
      </c>
      <c r="J84" t="n">
        <v>5.64</v>
      </c>
      <c r="K84" t="n">
        <v>14.42</v>
      </c>
    </row>
    <row r="85">
      <c r="A85" s="5" t="inlineStr">
        <is>
          <t>Gewinnwachstum 3J in %</t>
        </is>
      </c>
      <c r="B85" s="5" t="inlineStr">
        <is>
          <t>Earnings Growth 3Y in %</t>
        </is>
      </c>
      <c r="C85" t="n">
        <v>9.949999999999999</v>
      </c>
      <c r="D85" t="n">
        <v>11.94</v>
      </c>
      <c r="E85" t="n">
        <v>10.29</v>
      </c>
      <c r="F85" t="n">
        <v>5.98</v>
      </c>
      <c r="G85" t="n">
        <v>2.9</v>
      </c>
      <c r="H85" t="n">
        <v>3.6</v>
      </c>
      <c r="I85" t="n">
        <v>8.33</v>
      </c>
      <c r="J85" t="inlineStr">
        <is>
          <t>-</t>
        </is>
      </c>
      <c r="K85" t="inlineStr">
        <is>
          <t>-</t>
        </is>
      </c>
    </row>
    <row r="86">
      <c r="A86" s="5" t="inlineStr">
        <is>
          <t>Gewinnwachstum 5J in %</t>
        </is>
      </c>
      <c r="B86" s="5" t="inlineStr">
        <is>
          <t>Earnings Growth 5Y in %</t>
        </is>
      </c>
      <c r="C86" t="n">
        <v>9.51</v>
      </c>
      <c r="D86" t="n">
        <v>7.92</v>
      </c>
      <c r="E86" t="n">
        <v>7.2</v>
      </c>
      <c r="F86" t="n">
        <v>5.7</v>
      </c>
      <c r="G86" t="n">
        <v>5.75</v>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2.44</v>
      </c>
      <c r="D88" t="n">
        <v>2.15</v>
      </c>
      <c r="E88" t="n">
        <v>3.35</v>
      </c>
      <c r="F88" t="n">
        <v>4.02</v>
      </c>
      <c r="G88" t="n">
        <v>4.42</v>
      </c>
      <c r="H88" t="inlineStr">
        <is>
          <t>-</t>
        </is>
      </c>
      <c r="I88" t="inlineStr">
        <is>
          <t>-</t>
        </is>
      </c>
      <c r="J88" t="inlineStr">
        <is>
          <t>-</t>
        </is>
      </c>
      <c r="K88" t="inlineStr">
        <is>
          <t>-</t>
        </is>
      </c>
    </row>
    <row r="89">
      <c r="A89" s="5" t="inlineStr">
        <is>
          <t>EBIT-Wachstum 1J in %</t>
        </is>
      </c>
      <c r="B89" s="5" t="inlineStr">
        <is>
          <t>EBIT Growth 1Y in %</t>
        </is>
      </c>
      <c r="C89" t="n">
        <v>8.6</v>
      </c>
      <c r="D89" t="n">
        <v>11.01</v>
      </c>
      <c r="E89" t="n">
        <v>9.85</v>
      </c>
      <c r="F89" t="n">
        <v>5.33</v>
      </c>
      <c r="G89" t="n">
        <v>4.63</v>
      </c>
      <c r="H89" t="n">
        <v>-0.22</v>
      </c>
      <c r="I89" t="n">
        <v>0.17</v>
      </c>
      <c r="J89" t="n">
        <v>4.39</v>
      </c>
      <c r="K89" t="n">
        <v>7.22</v>
      </c>
    </row>
    <row r="90">
      <c r="A90" s="5" t="inlineStr">
        <is>
          <t>EBIT-Wachstum 3J in %</t>
        </is>
      </c>
      <c r="B90" s="5" t="inlineStr">
        <is>
          <t>EBIT Growth 3Y in %</t>
        </is>
      </c>
      <c r="C90" t="n">
        <v>9.82</v>
      </c>
      <c r="D90" t="n">
        <v>8.73</v>
      </c>
      <c r="E90" t="n">
        <v>6.6</v>
      </c>
      <c r="F90" t="n">
        <v>3.25</v>
      </c>
      <c r="G90" t="n">
        <v>1.53</v>
      </c>
      <c r="H90" t="n">
        <v>1.45</v>
      </c>
      <c r="I90" t="n">
        <v>3.93</v>
      </c>
      <c r="J90" t="inlineStr">
        <is>
          <t>-</t>
        </is>
      </c>
      <c r="K90" t="inlineStr">
        <is>
          <t>-</t>
        </is>
      </c>
    </row>
    <row r="91">
      <c r="A91" s="5" t="inlineStr">
        <is>
          <t>EBIT-Wachstum 5J in %</t>
        </is>
      </c>
      <c r="B91" s="5" t="inlineStr">
        <is>
          <t>EBIT Growth 5Y in %</t>
        </is>
      </c>
      <c r="C91" t="n">
        <v>7.88</v>
      </c>
      <c r="D91" t="n">
        <v>6.12</v>
      </c>
      <c r="E91" t="n">
        <v>3.95</v>
      </c>
      <c r="F91" t="n">
        <v>2.86</v>
      </c>
      <c r="G91" t="n">
        <v>3.24</v>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9.890000000000001</v>
      </c>
      <c r="D93" t="n">
        <v>-28.14</v>
      </c>
      <c r="E93" t="n">
        <v>14.36</v>
      </c>
      <c r="F93" t="n">
        <v>-1.7</v>
      </c>
      <c r="G93" t="n">
        <v>10.46</v>
      </c>
      <c r="H93" t="n">
        <v>3.84</v>
      </c>
      <c r="I93" t="n">
        <v>34.91</v>
      </c>
      <c r="J93" t="n">
        <v>12.54</v>
      </c>
      <c r="K93" t="n">
        <v>-5.42</v>
      </c>
    </row>
    <row r="94">
      <c r="A94" s="5" t="inlineStr">
        <is>
          <t>Op.Cashflow Wachstum 3J in %</t>
        </is>
      </c>
      <c r="B94" s="5" t="inlineStr">
        <is>
          <t>Op.Cashflow Wachstum 3Y in %</t>
        </is>
      </c>
      <c r="C94" t="n">
        <v>-1.3</v>
      </c>
      <c r="D94" t="n">
        <v>-5.16</v>
      </c>
      <c r="E94" t="n">
        <v>7.71</v>
      </c>
      <c r="F94" t="n">
        <v>4.2</v>
      </c>
      <c r="G94" t="n">
        <v>16.4</v>
      </c>
      <c r="H94" t="n">
        <v>17.1</v>
      </c>
      <c r="I94" t="n">
        <v>14.01</v>
      </c>
      <c r="J94" t="inlineStr">
        <is>
          <t>-</t>
        </is>
      </c>
      <c r="K94" t="inlineStr">
        <is>
          <t>-</t>
        </is>
      </c>
    </row>
    <row r="95">
      <c r="A95" s="5" t="inlineStr">
        <is>
          <t>Op.Cashflow Wachstum 5J in %</t>
        </is>
      </c>
      <c r="B95" s="5" t="inlineStr">
        <is>
          <t>Op.Cashflow Wachstum 5Y in %</t>
        </is>
      </c>
      <c r="C95" t="n">
        <v>0.97</v>
      </c>
      <c r="D95" t="n">
        <v>-0.24</v>
      </c>
      <c r="E95" t="n">
        <v>12.37</v>
      </c>
      <c r="F95" t="n">
        <v>12.01</v>
      </c>
      <c r="G95" t="n">
        <v>11.27</v>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1542</v>
      </c>
      <c r="D97" t="n">
        <v>1083</v>
      </c>
      <c r="E97" t="n">
        <v>532.7</v>
      </c>
      <c r="F97" t="n">
        <v>817.7</v>
      </c>
      <c r="G97" t="n">
        <v>1267</v>
      </c>
      <c r="H97" t="n">
        <v>948.2</v>
      </c>
      <c r="I97" t="n">
        <v>763.4</v>
      </c>
      <c r="J97" t="n">
        <v>655</v>
      </c>
      <c r="K97" t="n">
        <v>503.8</v>
      </c>
      <c r="L97" t="n">
        <v>171.1</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9"/>
    <col customWidth="1" max="14" min="14" width="19"/>
    <col customWidth="1" max="15" min="15" width="10"/>
    <col customWidth="1" max="16" min="16" width="10"/>
    <col customWidth="1" max="17" min="17" width="10"/>
    <col customWidth="1" max="18" min="18" width="10"/>
    <col customWidth="1" max="19" min="19" width="19"/>
    <col customWidth="1" max="20" min="20" width="10"/>
    <col customWidth="1" max="21" min="21" width="10"/>
    <col customWidth="1" max="22" min="22" width="11"/>
    <col customWidth="1" max="23" min="23" width="9"/>
  </cols>
  <sheetData>
    <row r="1">
      <c r="A1" s="1" t="inlineStr">
        <is>
          <t xml:space="preserve">LVMH   MOET HENNESSY LOUIS VUITTON </t>
        </is>
      </c>
      <c r="B1" s="2" t="inlineStr">
        <is>
          <t>WKN: 853292  ISIN: FR0000121014  US-Symbol:LVMHF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+33-1-44-13-22-22</t>
        </is>
      </c>
      <c r="G4" t="inlineStr">
        <is>
          <t>28.01.2020</t>
        </is>
      </c>
      <c r="H4" t="inlineStr">
        <is>
          <t>Q4 Result</t>
        </is>
      </c>
      <c r="J4" t="inlineStr">
        <is>
          <t>Arnault Family Group</t>
        </is>
      </c>
      <c r="L4" t="inlineStr">
        <is>
          <t>47,20%</t>
        </is>
      </c>
    </row>
    <row r="5">
      <c r="A5" s="5" t="inlineStr">
        <is>
          <t>Ticker</t>
        </is>
      </c>
      <c r="B5" t="inlineStr">
        <is>
          <t>MOH</t>
        </is>
      </c>
      <c r="C5" s="5" t="inlineStr">
        <is>
          <t>Fax</t>
        </is>
      </c>
      <c r="D5" s="5" t="inlineStr"/>
      <c r="E5" t="inlineStr">
        <is>
          <t>+33-1-44-13-22 23</t>
        </is>
      </c>
      <c r="G5" t="inlineStr">
        <is>
          <t>03.04.2020</t>
        </is>
      </c>
      <c r="H5" t="inlineStr">
        <is>
          <t>Publication Of Annual Report</t>
        </is>
      </c>
      <c r="J5" t="inlineStr">
        <is>
          <t>Eigene Aktien</t>
        </is>
      </c>
      <c r="L5" t="inlineStr">
        <is>
          <t>0,40%</t>
        </is>
      </c>
    </row>
    <row r="6">
      <c r="A6" s="5" t="inlineStr">
        <is>
          <t>Gelistet Seit / Listed Since</t>
        </is>
      </c>
      <c r="B6" t="inlineStr">
        <is>
          <t>-</t>
        </is>
      </c>
      <c r="C6" s="5" t="inlineStr">
        <is>
          <t>Internet</t>
        </is>
      </c>
      <c r="D6" s="5" t="inlineStr"/>
      <c r="E6" t="inlineStr">
        <is>
          <t>http://www.lvmh.com</t>
        </is>
      </c>
      <c r="G6" t="inlineStr">
        <is>
          <t>30.06.2020</t>
        </is>
      </c>
      <c r="H6" t="inlineStr">
        <is>
          <t>Annual General Meeting</t>
        </is>
      </c>
      <c r="J6" t="inlineStr">
        <is>
          <t>Freefloat</t>
        </is>
      </c>
      <c r="L6" t="inlineStr">
        <is>
          <t>52,40%</t>
        </is>
      </c>
    </row>
    <row r="7">
      <c r="A7" s="5" t="inlineStr">
        <is>
          <t>Nominalwert / Nominal Value</t>
        </is>
      </c>
      <c r="B7" t="inlineStr">
        <is>
          <t>-</t>
        </is>
      </c>
      <c r="C7" s="5" t="inlineStr">
        <is>
          <t>Inv. Relations Telefon / Phone</t>
        </is>
      </c>
      <c r="D7" s="5" t="inlineStr"/>
      <c r="E7" t="inlineStr">
        <is>
          <t>+33-1-44-13-27-27</t>
        </is>
      </c>
      <c r="G7" t="inlineStr">
        <is>
          <t>09.07.2020</t>
        </is>
      </c>
      <c r="H7" t="inlineStr">
        <is>
          <t>Dividend Payout</t>
        </is>
      </c>
    </row>
    <row r="8">
      <c r="A8" s="5" t="inlineStr">
        <is>
          <t>Land / Country</t>
        </is>
      </c>
      <c r="B8" t="inlineStr">
        <is>
          <t>Frankreich</t>
        </is>
      </c>
      <c r="C8" s="5" t="inlineStr">
        <is>
          <t>Kontaktperson / Contact Person</t>
        </is>
      </c>
      <c r="D8" s="5" t="inlineStr"/>
      <c r="E8" t="inlineStr">
        <is>
          <t>-</t>
        </is>
      </c>
      <c r="G8" t="inlineStr">
        <is>
          <t>24.07.2020</t>
        </is>
      </c>
      <c r="H8" t="inlineStr">
        <is>
          <t>Result Half (Previous Year)</t>
        </is>
      </c>
    </row>
    <row r="9">
      <c r="A9" s="5" t="inlineStr">
        <is>
          <t>Währung / Currency</t>
        </is>
      </c>
      <c r="B9" t="inlineStr">
        <is>
          <t>EUR</t>
        </is>
      </c>
      <c r="C9" s="5" t="inlineStr"/>
      <c r="D9" s="5" t="inlineStr"/>
    </row>
    <row r="10">
      <c r="A10" s="5" t="inlineStr">
        <is>
          <t>Branche / Industry</t>
        </is>
      </c>
      <c r="B10" t="inlineStr">
        <is>
          <t>Clothing</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LVMH Moët Hennessy Louis Vuitton SE22, avenue Montaigne  F-75008 Paris</t>
        </is>
      </c>
    </row>
    <row r="14">
      <c r="A14" s="5" t="inlineStr">
        <is>
          <t>Management</t>
        </is>
      </c>
      <c r="B14" t="inlineStr">
        <is>
          <t>Bernard Arnault, Antonio Belloni, Delphine Arnault, Nicolas Bazire, Pietro Beccari, Michael Burke, Chantal Gaemperle, Jean-Jacques Guiony, Chris de Lapuente, Philippe Schaus, Sidney Toledano, Jean-Baptiste Voisin</t>
        </is>
      </c>
    </row>
    <row r="15">
      <c r="A15" s="5" t="inlineStr">
        <is>
          <t>Aufsichtsrat / Board</t>
        </is>
      </c>
      <c r="B15" t="inlineStr">
        <is>
          <t>Bernard Arnault, Antonio Belloni, Antoine Arnault, Delphine Arnault, Nicolas Bazire, Sophie Chassat, Charles de Croisset, Diego Della Valle, Clara Gaymard, Iris Knobloch, Marie-Josée Kravis, Lord Powell of Bayswater, Marie-Laure Sauty de Chalon, Yves-Thibault de Silguy, Hubert Védrine, Yann Arthus-Bertrand, Paolo Bulgari</t>
        </is>
      </c>
    </row>
    <row r="16">
      <c r="A16" s="5" t="inlineStr">
        <is>
          <t>Beschreibung</t>
        </is>
      </c>
      <c r="B16" t="inlineStr">
        <is>
          <t>LVMH Moet Hennessy Louis Vuitton ist ein global agierender Luxusgüter-Konzern. Das Portfolio des Unternehmens besteht aus mehr als 60 Prestige-Marken aus den Bereichen Wein &amp; Spirituosen, Mode &amp; Lederwaren, Parfüm &amp; Kosmetik sowie Uhren &amp; Schmuck, die weltweit in eigenen Geschäften vertrieben werden. Dazu zählen neben Louis Vuitton und Moet Hennessy unter anderem auch Bulgari, Givenchy, Kenzo, Dior, Fendi, benefit, Donna Karan, Tag Heuer, Ebel oder auch Dom Perignon und Hermès. 2013 wurde das Portfolio zudem um den italienischen Kaschmirspezialisten Loro Piana erweitert. Darüber hinaus ist das Unternehmen als Kunstauktionator und im Verlagswesen tätig. Derzeit plant LVMH die Übernahme des amerikanischen Juweliers Tiffany. Copyright 2014 FINANCE BASE AG</t>
        </is>
      </c>
    </row>
    <row r="17">
      <c r="A17" s="5" t="inlineStr">
        <is>
          <t>Profile</t>
        </is>
      </c>
      <c r="B17" t="inlineStr">
        <is>
          <t>LVMH LVMH is a global luxury goods group. The company's portfolio consists of more than 60 prestigious brands from the Wine &amp; Spirits, Fashion &amp; Leather Goods, Perfumes &amp; Cosmetics and Watches &amp; Jewelry, which are sold through its stores worldwide. These include not only Louis Vuitton and Moet Hennessy among others, Bulgari, Givenchy, Kenzo, Dior, Fendi, benefit, Donna Karan, Tag Heuer, Ebel or Dom Perignon and Hermès. In 2013, the portfolio was also extended to the Italian cashmere specialist Loro Piana. In addition, the company operates as auctioneer and publishing. Currently, LVMH plans to take over the American jeweler Tiffany.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53670</v>
      </c>
      <c r="D20" t="n">
        <v>46826</v>
      </c>
      <c r="E20" t="n">
        <v>42636</v>
      </c>
      <c r="F20" t="n">
        <v>37600</v>
      </c>
      <c r="G20" t="n">
        <v>35664</v>
      </c>
      <c r="H20" t="n">
        <v>30638</v>
      </c>
      <c r="I20" t="n">
        <v>29149</v>
      </c>
      <c r="J20" t="n">
        <v>28103</v>
      </c>
      <c r="K20" t="n">
        <v>23659</v>
      </c>
      <c r="L20" t="n">
        <v>20320</v>
      </c>
      <c r="M20" t="n">
        <v>17053</v>
      </c>
      <c r="N20" t="n">
        <v>17193</v>
      </c>
      <c r="O20" t="n">
        <v>16481</v>
      </c>
      <c r="P20" t="n">
        <v>15306</v>
      </c>
      <c r="Q20" t="n">
        <v>13910</v>
      </c>
      <c r="R20" t="n">
        <v>12623</v>
      </c>
      <c r="S20" t="n">
        <v>11962</v>
      </c>
      <c r="T20" t="n">
        <v>12693</v>
      </c>
      <c r="U20" t="n">
        <v>12229</v>
      </c>
      <c r="V20" t="n">
        <v>11581</v>
      </c>
      <c r="W20" t="n">
        <v>8547</v>
      </c>
    </row>
    <row r="21">
      <c r="A21" s="5" t="inlineStr">
        <is>
          <t>Bruttoergebnis vom Umsatz</t>
        </is>
      </c>
      <c r="B21" s="5" t="inlineStr">
        <is>
          <t>Gross Profit</t>
        </is>
      </c>
      <c r="C21" t="n">
        <v>35547</v>
      </c>
      <c r="D21" t="n">
        <v>31201</v>
      </c>
      <c r="E21" t="n">
        <v>27853</v>
      </c>
      <c r="F21" t="n">
        <v>24561</v>
      </c>
      <c r="G21" t="n">
        <v>23111</v>
      </c>
      <c r="H21" t="n">
        <v>19837</v>
      </c>
      <c r="I21" t="n">
        <v>19094</v>
      </c>
      <c r="J21" t="n">
        <v>18186</v>
      </c>
      <c r="K21" t="n">
        <v>15567</v>
      </c>
      <c r="L21" t="n">
        <v>13136</v>
      </c>
      <c r="M21" t="n">
        <v>10889</v>
      </c>
      <c r="N21" t="n">
        <v>11181</v>
      </c>
      <c r="O21" t="n">
        <v>10695</v>
      </c>
      <c r="P21" t="n">
        <v>9825</v>
      </c>
      <c r="Q21" t="n">
        <v>8909</v>
      </c>
      <c r="R21" t="n">
        <v>8130</v>
      </c>
      <c r="S21" t="n">
        <v>7791</v>
      </c>
      <c r="T21" t="n">
        <v>8130</v>
      </c>
      <c r="U21" t="n">
        <v>7575</v>
      </c>
      <c r="V21" t="n">
        <v>7360</v>
      </c>
      <c r="W21" t="n">
        <v>5415</v>
      </c>
    </row>
    <row r="22">
      <c r="A22" s="5" t="inlineStr">
        <is>
          <t>Operatives Ergebnis (EBIT)</t>
        </is>
      </c>
      <c r="B22" s="5" t="inlineStr">
        <is>
          <t>EBIT Earning Before Interest &amp; Tax</t>
        </is>
      </c>
      <c r="C22" t="n">
        <v>11273</v>
      </c>
      <c r="D22" t="n">
        <v>9877</v>
      </c>
      <c r="E22" t="n">
        <v>8113</v>
      </c>
      <c r="F22" t="n">
        <v>6904</v>
      </c>
      <c r="G22" t="n">
        <v>6384</v>
      </c>
      <c r="H22" t="n">
        <v>5426</v>
      </c>
      <c r="I22" t="n">
        <v>5894</v>
      </c>
      <c r="J22" t="n">
        <v>5739</v>
      </c>
      <c r="K22" t="n">
        <v>5154</v>
      </c>
      <c r="L22" t="n">
        <v>4169</v>
      </c>
      <c r="M22" t="n">
        <v>3161</v>
      </c>
      <c r="N22" t="n">
        <v>3485</v>
      </c>
      <c r="O22" t="n">
        <v>3429</v>
      </c>
      <c r="P22" t="n">
        <v>3052</v>
      </c>
      <c r="Q22" t="n">
        <v>2522</v>
      </c>
      <c r="R22" t="n">
        <v>2420</v>
      </c>
      <c r="S22" t="n">
        <v>2182</v>
      </c>
      <c r="T22" t="n">
        <v>2008</v>
      </c>
      <c r="U22" t="n">
        <v>1560</v>
      </c>
      <c r="V22" t="n">
        <v>1959</v>
      </c>
      <c r="W22" t="n">
        <v>1547</v>
      </c>
    </row>
    <row r="23">
      <c r="A23" s="5" t="inlineStr">
        <is>
          <t>Finanzergebnis</t>
        </is>
      </c>
      <c r="B23" s="5" t="inlineStr">
        <is>
          <t>Financial Result</t>
        </is>
      </c>
      <c r="C23" t="n">
        <v>-559</v>
      </c>
      <c r="D23" t="n">
        <v>-388</v>
      </c>
      <c r="E23" t="n">
        <v>-179</v>
      </c>
      <c r="F23" t="n">
        <v>-432</v>
      </c>
      <c r="G23" t="n">
        <v>-414</v>
      </c>
      <c r="H23" t="n">
        <v>2947</v>
      </c>
      <c r="I23" t="n">
        <v>-199</v>
      </c>
      <c r="J23" t="n">
        <v>-14</v>
      </c>
      <c r="K23" t="n">
        <v>-242</v>
      </c>
      <c r="L23" t="n">
        <v>612</v>
      </c>
      <c r="M23" t="n">
        <v>-342</v>
      </c>
      <c r="N23" t="n">
        <v>-281</v>
      </c>
      <c r="O23" t="n">
        <v>-252</v>
      </c>
      <c r="P23" t="n">
        <v>-53</v>
      </c>
      <c r="Q23" t="n">
        <v>-143</v>
      </c>
      <c r="R23" t="n">
        <v>-307</v>
      </c>
      <c r="S23" t="n">
        <v>-564</v>
      </c>
      <c r="T23" t="n">
        <v>-691</v>
      </c>
      <c r="U23" t="n">
        <v>-893</v>
      </c>
      <c r="V23" t="n">
        <v>-267</v>
      </c>
      <c r="W23" t="n">
        <v>-112</v>
      </c>
    </row>
    <row r="24">
      <c r="A24" s="5" t="inlineStr">
        <is>
          <t>Ergebnis vor Steuer (EBT)</t>
        </is>
      </c>
      <c r="B24" s="5" t="inlineStr">
        <is>
          <t>EBT Earning Before Tax</t>
        </is>
      </c>
      <c r="C24" t="n">
        <v>10714</v>
      </c>
      <c r="D24" t="n">
        <v>9489</v>
      </c>
      <c r="E24" t="n">
        <v>7934</v>
      </c>
      <c r="F24" t="n">
        <v>6472</v>
      </c>
      <c r="G24" t="n">
        <v>5970</v>
      </c>
      <c r="H24" t="n">
        <v>8373</v>
      </c>
      <c r="I24" t="n">
        <v>5695</v>
      </c>
      <c r="J24" t="n">
        <v>5725</v>
      </c>
      <c r="K24" t="n">
        <v>4912</v>
      </c>
      <c r="L24" t="n">
        <v>4781</v>
      </c>
      <c r="M24" t="n">
        <v>2819</v>
      </c>
      <c r="N24" t="n">
        <v>3204</v>
      </c>
      <c r="O24" t="n">
        <v>3177</v>
      </c>
      <c r="P24" t="n">
        <v>2999</v>
      </c>
      <c r="Q24" t="n">
        <v>2379</v>
      </c>
      <c r="R24" t="n">
        <v>2113</v>
      </c>
      <c r="S24" t="n">
        <v>1618</v>
      </c>
      <c r="T24" t="n">
        <v>1317</v>
      </c>
      <c r="U24" t="n">
        <v>667</v>
      </c>
      <c r="V24" t="n">
        <v>1692</v>
      </c>
      <c r="W24" t="n">
        <v>1435</v>
      </c>
    </row>
    <row r="25">
      <c r="A25" s="5" t="inlineStr">
        <is>
          <t>Steuern auf Einkommen und Ertrag</t>
        </is>
      </c>
      <c r="B25" s="5" t="inlineStr">
        <is>
          <t>Taxes on income and earnings</t>
        </is>
      </c>
      <c r="C25" t="n">
        <v>2932</v>
      </c>
      <c r="D25" t="n">
        <v>2499</v>
      </c>
      <c r="E25" t="n">
        <v>2318</v>
      </c>
      <c r="F25" t="n">
        <v>2109</v>
      </c>
      <c r="G25" t="n">
        <v>1969</v>
      </c>
      <c r="H25" t="n">
        <v>2273</v>
      </c>
      <c r="I25" t="n">
        <v>1755</v>
      </c>
      <c r="J25" t="n">
        <v>1820</v>
      </c>
      <c r="K25" t="n">
        <v>1453</v>
      </c>
      <c r="L25" t="n">
        <v>1469</v>
      </c>
      <c r="M25" t="n">
        <v>849</v>
      </c>
      <c r="N25" t="n">
        <v>893</v>
      </c>
      <c r="O25" t="n">
        <v>853</v>
      </c>
      <c r="P25" t="n">
        <v>847</v>
      </c>
      <c r="Q25" t="n">
        <v>718</v>
      </c>
      <c r="R25" t="n">
        <v>603</v>
      </c>
      <c r="S25" t="n">
        <v>488</v>
      </c>
      <c r="T25" t="n">
        <v>350</v>
      </c>
      <c r="U25" t="n">
        <v>192</v>
      </c>
      <c r="V25" t="n">
        <v>633</v>
      </c>
      <c r="W25" t="n">
        <v>554</v>
      </c>
    </row>
    <row r="26">
      <c r="A26" s="5" t="inlineStr">
        <is>
          <t>Ergebnis nach Steuer</t>
        </is>
      </c>
      <c r="B26" s="5" t="inlineStr">
        <is>
          <t>Earnings after tax</t>
        </is>
      </c>
      <c r="C26" t="n">
        <v>7782</v>
      </c>
      <c r="D26" t="n">
        <v>6990</v>
      </c>
      <c r="E26" t="n">
        <v>5616</v>
      </c>
      <c r="F26" t="n">
        <v>4363</v>
      </c>
      <c r="G26" t="n">
        <v>4001</v>
      </c>
      <c r="H26" t="n">
        <v>6100</v>
      </c>
      <c r="I26" t="n">
        <v>3940</v>
      </c>
      <c r="J26" t="n">
        <v>3905</v>
      </c>
      <c r="K26" t="n">
        <v>3459</v>
      </c>
      <c r="L26" t="n">
        <v>3312</v>
      </c>
      <c r="M26" t="n">
        <v>1970</v>
      </c>
      <c r="N26" t="n">
        <v>2311</v>
      </c>
      <c r="O26" t="n">
        <v>2324</v>
      </c>
      <c r="P26" t="n">
        <v>2152</v>
      </c>
      <c r="Q26" t="n">
        <v>1661</v>
      </c>
      <c r="R26" t="n">
        <v>1496</v>
      </c>
      <c r="S26" t="n">
        <v>1131</v>
      </c>
      <c r="T26" t="n">
        <v>949</v>
      </c>
      <c r="U26" t="n">
        <v>433</v>
      </c>
      <c r="V26" t="n">
        <v>1025</v>
      </c>
      <c r="W26" t="n">
        <v>875</v>
      </c>
    </row>
    <row r="27">
      <c r="A27" s="5" t="inlineStr">
        <is>
          <t>Minderheitenanteil</t>
        </is>
      </c>
      <c r="B27" s="5" t="inlineStr">
        <is>
          <t>Minority Share</t>
        </is>
      </c>
      <c r="C27" t="n">
        <v>-611</v>
      </c>
      <c r="D27" t="n">
        <v>-636</v>
      </c>
      <c r="E27" t="n">
        <v>-487</v>
      </c>
      <c r="F27" t="n">
        <v>-382</v>
      </c>
      <c r="G27" t="n">
        <v>-428</v>
      </c>
      <c r="H27" t="n">
        <v>-457</v>
      </c>
      <c r="I27" t="n">
        <v>-511</v>
      </c>
      <c r="J27" t="n">
        <v>-485</v>
      </c>
      <c r="K27" t="n">
        <v>-400</v>
      </c>
      <c r="L27" t="n">
        <v>-287</v>
      </c>
      <c r="M27" t="n">
        <v>-218</v>
      </c>
      <c r="N27" t="n">
        <v>-292</v>
      </c>
      <c r="O27" t="n">
        <v>-306</v>
      </c>
      <c r="P27" t="n">
        <v>-281</v>
      </c>
      <c r="Q27" t="n">
        <v>-228</v>
      </c>
      <c r="R27" t="n">
        <v>-202</v>
      </c>
      <c r="S27" t="n">
        <v>-108</v>
      </c>
      <c r="T27" t="n">
        <v>-131</v>
      </c>
      <c r="U27" t="n">
        <v>-99</v>
      </c>
      <c r="V27" t="n">
        <v>-179</v>
      </c>
      <c r="W27" t="n">
        <v>-137</v>
      </c>
    </row>
    <row r="28">
      <c r="A28" s="5" t="inlineStr">
        <is>
          <t>Jahresüberschuss/-fehlbetrag</t>
        </is>
      </c>
      <c r="B28" s="5" t="inlineStr">
        <is>
          <t>Net Profit</t>
        </is>
      </c>
      <c r="C28" t="n">
        <v>7171</v>
      </c>
      <c r="D28" t="n">
        <v>6354</v>
      </c>
      <c r="E28" t="n">
        <v>5129</v>
      </c>
      <c r="F28" t="n">
        <v>3981</v>
      </c>
      <c r="G28" t="n">
        <v>3573</v>
      </c>
      <c r="H28" t="n">
        <v>5648</v>
      </c>
      <c r="I28" t="n">
        <v>3436</v>
      </c>
      <c r="J28" t="n">
        <v>3424</v>
      </c>
      <c r="K28" t="n">
        <v>3065</v>
      </c>
      <c r="L28" t="n">
        <v>3032</v>
      </c>
      <c r="M28" t="n">
        <v>1755</v>
      </c>
      <c r="N28" t="n">
        <v>2026</v>
      </c>
      <c r="O28" t="n">
        <v>2025</v>
      </c>
      <c r="P28" t="n">
        <v>1879</v>
      </c>
      <c r="Q28" t="n">
        <v>1440</v>
      </c>
      <c r="R28" t="n">
        <v>1010</v>
      </c>
      <c r="S28" t="n">
        <v>723</v>
      </c>
      <c r="T28" t="n">
        <v>556</v>
      </c>
      <c r="U28" t="n">
        <v>10</v>
      </c>
      <c r="V28" t="n">
        <v>722</v>
      </c>
      <c r="W28" t="n">
        <v>693</v>
      </c>
    </row>
    <row r="29">
      <c r="A29" s="5" t="inlineStr">
        <is>
          <t>Summe Umlaufvermögen</t>
        </is>
      </c>
      <c r="B29" s="5" t="inlineStr">
        <is>
          <t>Current Assets</t>
        </is>
      </c>
      <c r="C29" t="n">
        <v>26510</v>
      </c>
      <c r="D29" t="n">
        <v>23551</v>
      </c>
      <c r="E29" t="n">
        <v>21082</v>
      </c>
      <c r="F29" t="n">
        <v>19398</v>
      </c>
      <c r="G29" t="n">
        <v>18950</v>
      </c>
      <c r="H29" t="n">
        <v>18110</v>
      </c>
      <c r="I29" t="n">
        <v>16082</v>
      </c>
      <c r="J29" t="n">
        <v>14273</v>
      </c>
      <c r="K29" t="n">
        <v>13267</v>
      </c>
      <c r="L29" t="n">
        <v>11199</v>
      </c>
      <c r="M29" t="n">
        <v>10975</v>
      </c>
      <c r="N29" t="n">
        <v>10474</v>
      </c>
      <c r="O29" t="n">
        <v>10475</v>
      </c>
      <c r="P29" t="n">
        <v>9165</v>
      </c>
      <c r="Q29" t="n">
        <v>8516</v>
      </c>
      <c r="R29" t="n">
        <v>8290</v>
      </c>
      <c r="S29" t="n">
        <v>7924</v>
      </c>
      <c r="T29" t="n">
        <v>7927</v>
      </c>
      <c r="U29" t="n">
        <v>9552</v>
      </c>
      <c r="V29" t="n">
        <v>10192</v>
      </c>
      <c r="W29" t="n">
        <v>7740</v>
      </c>
    </row>
    <row r="30">
      <c r="A30" s="5" t="inlineStr">
        <is>
          <t>Summe Anlagevermögen</t>
        </is>
      </c>
      <c r="B30" s="5" t="inlineStr">
        <is>
          <t>Fixed Assets</t>
        </is>
      </c>
      <c r="C30" t="n">
        <v>69997</v>
      </c>
      <c r="D30" t="n">
        <v>50749</v>
      </c>
      <c r="E30" t="n">
        <v>47468</v>
      </c>
      <c r="F30" t="n">
        <v>40224</v>
      </c>
      <c r="G30" t="n">
        <v>38651</v>
      </c>
      <c r="H30" t="n">
        <v>35252</v>
      </c>
      <c r="I30" t="n">
        <v>39592</v>
      </c>
      <c r="J30" t="n">
        <v>35657</v>
      </c>
      <c r="K30" t="n">
        <v>33802</v>
      </c>
      <c r="L30" t="n">
        <v>25965</v>
      </c>
      <c r="M30" t="n">
        <v>21131</v>
      </c>
      <c r="N30" t="n">
        <v>21103</v>
      </c>
      <c r="O30" t="n">
        <v>20266</v>
      </c>
      <c r="P30" t="n">
        <v>19620</v>
      </c>
      <c r="Q30" t="n">
        <v>19537</v>
      </c>
      <c r="R30" t="n">
        <v>12207</v>
      </c>
      <c r="S30" t="n">
        <v>12619</v>
      </c>
      <c r="T30" t="n">
        <v>13490</v>
      </c>
      <c r="U30" t="n">
        <v>14280</v>
      </c>
      <c r="V30" t="n">
        <v>13000</v>
      </c>
      <c r="W30" t="n">
        <v>12994</v>
      </c>
    </row>
    <row r="31">
      <c r="A31" s="5" t="inlineStr">
        <is>
          <t>Summe Aktiva</t>
        </is>
      </c>
      <c r="B31" s="5" t="inlineStr">
        <is>
          <t>Total Assets</t>
        </is>
      </c>
      <c r="C31" t="n">
        <v>96507</v>
      </c>
      <c r="D31" t="n">
        <v>74300</v>
      </c>
      <c r="E31" t="n">
        <v>68550</v>
      </c>
      <c r="F31" t="n">
        <v>59622</v>
      </c>
      <c r="G31" t="n">
        <v>57601</v>
      </c>
      <c r="H31" t="n">
        <v>53362</v>
      </c>
      <c r="I31" t="n">
        <v>55674</v>
      </c>
      <c r="J31" t="n">
        <v>49930</v>
      </c>
      <c r="K31" t="n">
        <v>47069</v>
      </c>
      <c r="L31" t="n">
        <v>37164</v>
      </c>
      <c r="M31" t="n">
        <v>32106</v>
      </c>
      <c r="N31" t="n">
        <v>31577</v>
      </c>
      <c r="O31" t="n">
        <v>30741</v>
      </c>
      <c r="P31" t="n">
        <v>28785</v>
      </c>
      <c r="Q31" t="n">
        <v>28053</v>
      </c>
      <c r="R31" t="n">
        <v>20497</v>
      </c>
      <c r="S31" t="n">
        <v>20543</v>
      </c>
      <c r="T31" t="n">
        <v>21417</v>
      </c>
      <c r="U31" t="n">
        <v>23832</v>
      </c>
      <c r="V31" t="n">
        <v>23192</v>
      </c>
      <c r="W31" t="n">
        <v>20734</v>
      </c>
    </row>
    <row r="32">
      <c r="A32" s="5" t="inlineStr">
        <is>
          <t>Summe kurzfristiges Fremdkapital</t>
        </is>
      </c>
      <c r="B32" s="5" t="inlineStr">
        <is>
          <t>Short-Term Debt</t>
        </is>
      </c>
      <c r="C32" t="n">
        <v>22623</v>
      </c>
      <c r="D32" t="n">
        <v>16833</v>
      </c>
      <c r="E32" t="n">
        <v>15003</v>
      </c>
      <c r="F32" t="n">
        <v>12810</v>
      </c>
      <c r="G32" t="n">
        <v>12699</v>
      </c>
      <c r="H32" t="n">
        <v>12175</v>
      </c>
      <c r="I32" t="n">
        <v>11700</v>
      </c>
      <c r="J32" t="n">
        <v>9482</v>
      </c>
      <c r="K32" t="n">
        <v>9594</v>
      </c>
      <c r="L32" t="n">
        <v>7060</v>
      </c>
      <c r="M32" t="n">
        <v>6048</v>
      </c>
      <c r="N32" t="n">
        <v>6615</v>
      </c>
      <c r="O32" t="n">
        <v>7770</v>
      </c>
      <c r="P32" t="n">
        <v>6356</v>
      </c>
      <c r="Q32" t="n">
        <v>6591</v>
      </c>
      <c r="R32" t="n">
        <v>5933</v>
      </c>
      <c r="S32" t="n">
        <v>6118</v>
      </c>
      <c r="T32" t="n">
        <v>6601</v>
      </c>
      <c r="U32" t="n">
        <v>8026</v>
      </c>
      <c r="V32" t="n">
        <v>9562</v>
      </c>
      <c r="W32" t="n">
        <v>8374</v>
      </c>
    </row>
    <row r="33">
      <c r="A33" s="5" t="inlineStr">
        <is>
          <t>Summe langfristiges Fremdkapital</t>
        </is>
      </c>
      <c r="B33" s="5" t="inlineStr">
        <is>
          <t>Long-Term Debt</t>
        </is>
      </c>
      <c r="C33" t="n">
        <v>35519</v>
      </c>
      <c r="D33" t="n">
        <v>23510</v>
      </c>
      <c r="E33" t="n">
        <v>23287</v>
      </c>
      <c r="F33" t="n">
        <v>18909</v>
      </c>
      <c r="G33" t="n">
        <v>19103</v>
      </c>
      <c r="H33" t="n">
        <v>18184</v>
      </c>
      <c r="I33" t="n">
        <v>16251</v>
      </c>
      <c r="J33" t="n">
        <v>14782</v>
      </c>
      <c r="K33" t="n">
        <v>13963</v>
      </c>
      <c r="L33" t="n">
        <v>11900</v>
      </c>
      <c r="M33" t="n">
        <v>11273</v>
      </c>
      <c r="N33" t="n">
        <v>11075</v>
      </c>
      <c r="O33" t="n">
        <v>10443</v>
      </c>
      <c r="P33" t="n">
        <v>10835</v>
      </c>
      <c r="Q33" t="n">
        <v>10978</v>
      </c>
      <c r="R33" t="n">
        <v>5389</v>
      </c>
      <c r="S33" t="n">
        <v>5656</v>
      </c>
      <c r="T33" t="n">
        <v>5974</v>
      </c>
      <c r="U33" t="n">
        <v>7105</v>
      </c>
      <c r="V33" t="n">
        <v>5118</v>
      </c>
      <c r="W33" t="n">
        <v>4579</v>
      </c>
    </row>
    <row r="34">
      <c r="A34" s="5" t="inlineStr">
        <is>
          <t>Summe Fremdkapital</t>
        </is>
      </c>
      <c r="B34" s="5" t="inlineStr">
        <is>
          <t>Total Liabilities</t>
        </is>
      </c>
      <c r="C34" t="n">
        <v>58142</v>
      </c>
      <c r="D34" t="n">
        <v>40343</v>
      </c>
      <c r="E34" t="n">
        <v>38290</v>
      </c>
      <c r="F34" t="n">
        <v>31719</v>
      </c>
      <c r="G34" t="n">
        <v>31802</v>
      </c>
      <c r="H34" t="n">
        <v>30359</v>
      </c>
      <c r="I34" t="n">
        <v>27951</v>
      </c>
      <c r="J34" t="n">
        <v>24264</v>
      </c>
      <c r="K34" t="n">
        <v>23557</v>
      </c>
      <c r="L34" t="n">
        <v>18960</v>
      </c>
      <c r="M34" t="n">
        <v>17321</v>
      </c>
      <c r="N34" t="n">
        <v>17690</v>
      </c>
      <c r="O34" t="n">
        <v>18213</v>
      </c>
      <c r="P34" t="n">
        <v>17191</v>
      </c>
      <c r="Q34" t="n">
        <v>17569</v>
      </c>
      <c r="R34" t="n">
        <v>11322</v>
      </c>
      <c r="S34" t="n">
        <v>11774</v>
      </c>
      <c r="T34" t="n">
        <v>12575</v>
      </c>
      <c r="U34" t="n">
        <v>15131</v>
      </c>
      <c r="V34" t="n">
        <v>14680</v>
      </c>
      <c r="W34" t="n">
        <v>12953</v>
      </c>
    </row>
    <row r="35">
      <c r="A35" s="5" t="inlineStr">
        <is>
          <t>Minderheitenanteil</t>
        </is>
      </c>
      <c r="B35" s="5" t="inlineStr">
        <is>
          <t>Minority Share</t>
        </is>
      </c>
      <c r="C35" t="n">
        <v>1779</v>
      </c>
      <c r="D35" t="n">
        <v>1664</v>
      </c>
      <c r="E35" t="n">
        <v>1408</v>
      </c>
      <c r="F35" t="n">
        <v>1510</v>
      </c>
      <c r="G35" t="n">
        <v>1460</v>
      </c>
      <c r="H35" t="n">
        <v>1240</v>
      </c>
      <c r="I35" t="n">
        <v>1028</v>
      </c>
      <c r="J35" t="n">
        <v>1102</v>
      </c>
      <c r="K35" t="n">
        <v>1061</v>
      </c>
      <c r="L35" t="n">
        <v>1006</v>
      </c>
      <c r="M35" t="n">
        <v>989</v>
      </c>
      <c r="N35" t="n">
        <v>990</v>
      </c>
      <c r="O35" t="n">
        <v>938</v>
      </c>
      <c r="P35" t="n">
        <v>991</v>
      </c>
      <c r="Q35" t="n">
        <v>1025</v>
      </c>
      <c r="R35" t="n">
        <v>1697</v>
      </c>
      <c r="S35" t="n">
        <v>1735</v>
      </c>
      <c r="T35" t="n">
        <v>1772</v>
      </c>
      <c r="U35" t="n">
        <v>1800</v>
      </c>
      <c r="V35" t="n">
        <v>1481</v>
      </c>
      <c r="W35" t="n">
        <v>1077</v>
      </c>
    </row>
    <row r="36">
      <c r="A36" s="5" t="inlineStr">
        <is>
          <t>Summe Eigenkapital</t>
        </is>
      </c>
      <c r="B36" s="5" t="inlineStr">
        <is>
          <t>Equity</t>
        </is>
      </c>
      <c r="C36" t="n">
        <v>36586</v>
      </c>
      <c r="D36" t="n">
        <v>32293</v>
      </c>
      <c r="E36" t="n">
        <v>28852</v>
      </c>
      <c r="F36" t="n">
        <v>26393</v>
      </c>
      <c r="G36" t="n">
        <v>24339</v>
      </c>
      <c r="H36" t="n">
        <v>21763</v>
      </c>
      <c r="I36" t="n">
        <v>26695</v>
      </c>
      <c r="J36" t="n">
        <v>24564</v>
      </c>
      <c r="K36" t="n">
        <v>22451</v>
      </c>
      <c r="L36" t="n">
        <v>17198</v>
      </c>
      <c r="M36" t="n">
        <v>13796</v>
      </c>
      <c r="N36" t="n">
        <v>12897</v>
      </c>
      <c r="O36" t="n">
        <v>11590</v>
      </c>
      <c r="P36" t="n">
        <v>10603</v>
      </c>
      <c r="Q36" t="n">
        <v>9459</v>
      </c>
      <c r="R36" t="n">
        <v>7478</v>
      </c>
      <c r="S36" t="n">
        <v>7034</v>
      </c>
      <c r="T36" t="n">
        <v>7070</v>
      </c>
      <c r="U36" t="n">
        <v>6901</v>
      </c>
      <c r="V36" t="n">
        <v>7031</v>
      </c>
      <c r="W36" t="n">
        <v>6704</v>
      </c>
    </row>
    <row r="37">
      <c r="A37" s="5" t="inlineStr">
        <is>
          <t>Summe Passiva</t>
        </is>
      </c>
      <c r="B37" s="5" t="inlineStr">
        <is>
          <t>Liabilities &amp; Shareholder Equity</t>
        </is>
      </c>
      <c r="C37" t="n">
        <v>96507</v>
      </c>
      <c r="D37" t="n">
        <v>74300</v>
      </c>
      <c r="E37" t="n">
        <v>68550</v>
      </c>
      <c r="F37" t="n">
        <v>59622</v>
      </c>
      <c r="G37" t="n">
        <v>57601</v>
      </c>
      <c r="H37" t="n">
        <v>53362</v>
      </c>
      <c r="I37" t="n">
        <v>55674</v>
      </c>
      <c r="J37" t="n">
        <v>49930</v>
      </c>
      <c r="K37" t="n">
        <v>47069</v>
      </c>
      <c r="L37" t="n">
        <v>37164</v>
      </c>
      <c r="M37" t="n">
        <v>32106</v>
      </c>
      <c r="N37" t="n">
        <v>31577</v>
      </c>
      <c r="O37" t="n">
        <v>30741</v>
      </c>
      <c r="P37" t="n">
        <v>28785</v>
      </c>
      <c r="Q37" t="n">
        <v>28053</v>
      </c>
      <c r="R37" t="n">
        <v>20497</v>
      </c>
      <c r="S37" t="n">
        <v>20543</v>
      </c>
      <c r="T37" t="n">
        <v>21417</v>
      </c>
      <c r="U37" t="n">
        <v>23832</v>
      </c>
      <c r="V37" t="n">
        <v>23192</v>
      </c>
      <c r="W37" t="n">
        <v>20734</v>
      </c>
    </row>
    <row r="38">
      <c r="A38" s="5" t="inlineStr">
        <is>
          <t>Mio.Aktien im Umlauf</t>
        </is>
      </c>
      <c r="B38" s="5" t="inlineStr">
        <is>
          <t>Million shares outstanding</t>
        </is>
      </c>
      <c r="C38" t="n">
        <v>505.43</v>
      </c>
      <c r="D38" t="n">
        <v>505.03</v>
      </c>
      <c r="E38" t="n">
        <v>507.04</v>
      </c>
      <c r="F38" t="n">
        <v>507.13</v>
      </c>
      <c r="G38" t="n">
        <v>507.14</v>
      </c>
      <c r="H38" t="n">
        <v>507.71</v>
      </c>
      <c r="I38" t="n">
        <v>507.79</v>
      </c>
      <c r="J38" t="n">
        <v>508.16</v>
      </c>
      <c r="K38" t="n">
        <v>507.82</v>
      </c>
      <c r="L38" t="n">
        <v>490.6</v>
      </c>
      <c r="M38" t="n">
        <v>490.4</v>
      </c>
      <c r="N38" t="n">
        <v>489.9</v>
      </c>
      <c r="O38" t="n">
        <v>489.9</v>
      </c>
      <c r="P38" t="n">
        <v>489.9</v>
      </c>
      <c r="Q38" t="n">
        <v>489.9</v>
      </c>
      <c r="R38" t="n">
        <v>489.9</v>
      </c>
      <c r="S38" t="n">
        <v>489.9</v>
      </c>
      <c r="T38" t="n">
        <v>489.9</v>
      </c>
      <c r="U38" t="n">
        <v>489.9</v>
      </c>
      <c r="V38" t="n">
        <v>489.9</v>
      </c>
      <c r="W38" t="inlineStr">
        <is>
          <t>-</t>
        </is>
      </c>
    </row>
    <row r="39">
      <c r="A39" s="5" t="inlineStr">
        <is>
          <t>Ergebnis je Aktie (brutto)</t>
        </is>
      </c>
      <c r="B39" s="5" t="inlineStr">
        <is>
          <t>Earnings per share</t>
        </is>
      </c>
      <c r="C39" t="n">
        <v>21.2</v>
      </c>
      <c r="D39" t="n">
        <v>18.79</v>
      </c>
      <c r="E39" t="n">
        <v>15.65</v>
      </c>
      <c r="F39" t="n">
        <v>12.76</v>
      </c>
      <c r="G39" t="n">
        <v>11.77</v>
      </c>
      <c r="H39" t="n">
        <v>16.49</v>
      </c>
      <c r="I39" t="n">
        <v>11.22</v>
      </c>
      <c r="J39" t="n">
        <v>11.27</v>
      </c>
      <c r="K39" t="n">
        <v>9.67</v>
      </c>
      <c r="L39" t="n">
        <v>9.75</v>
      </c>
      <c r="M39" t="n">
        <v>5.75</v>
      </c>
      <c r="N39" t="n">
        <v>6.54</v>
      </c>
      <c r="O39" t="n">
        <v>6.48</v>
      </c>
      <c r="P39" t="n">
        <v>6.12</v>
      </c>
      <c r="Q39" t="n">
        <v>4.86</v>
      </c>
      <c r="R39" t="n">
        <v>4.31</v>
      </c>
      <c r="S39" t="n">
        <v>3.3</v>
      </c>
      <c r="T39" t="n">
        <v>2.69</v>
      </c>
      <c r="U39" t="n">
        <v>1.36</v>
      </c>
      <c r="V39" t="n">
        <v>3.45</v>
      </c>
      <c r="W39" t="inlineStr">
        <is>
          <t>-</t>
        </is>
      </c>
    </row>
    <row r="40">
      <c r="A40" s="5" t="inlineStr">
        <is>
          <t>Ergebnis je Aktie (unverwässert)</t>
        </is>
      </c>
      <c r="B40" s="5" t="inlineStr">
        <is>
          <t>Basic Earnings per share</t>
        </is>
      </c>
      <c r="C40" t="n">
        <v>14.25</v>
      </c>
      <c r="D40" t="n">
        <v>12.64</v>
      </c>
      <c r="E40" t="n">
        <v>10.21</v>
      </c>
      <c r="F40" t="n">
        <v>7.92</v>
      </c>
      <c r="G40" t="n">
        <v>7.11</v>
      </c>
      <c r="H40" t="n">
        <v>11.27</v>
      </c>
      <c r="I40" t="n">
        <v>6.87</v>
      </c>
      <c r="J40" t="n">
        <v>6.86</v>
      </c>
      <c r="K40" t="n">
        <v>6.27</v>
      </c>
      <c r="L40" t="n">
        <v>6.36</v>
      </c>
      <c r="M40" t="n">
        <v>3.71</v>
      </c>
      <c r="N40" t="n">
        <v>4.28</v>
      </c>
      <c r="O40" t="n">
        <v>4.27</v>
      </c>
      <c r="P40" t="n">
        <v>3.98</v>
      </c>
      <c r="Q40" t="n">
        <v>3.06</v>
      </c>
      <c r="R40" t="n">
        <v>2.64</v>
      </c>
      <c r="S40" t="n">
        <v>2.09</v>
      </c>
      <c r="T40" t="n">
        <v>1.14</v>
      </c>
      <c r="U40" t="n">
        <v>0.68</v>
      </c>
      <c r="V40" t="n">
        <v>1.75</v>
      </c>
      <c r="W40" t="n">
        <v>1.53</v>
      </c>
    </row>
    <row r="41">
      <c r="A41" s="5" t="inlineStr">
        <is>
          <t>Ergebnis je Aktie (verwässert)</t>
        </is>
      </c>
      <c r="B41" s="5" t="inlineStr">
        <is>
          <t>Diluted Earnings per share</t>
        </is>
      </c>
      <c r="C41" t="n">
        <v>14.23</v>
      </c>
      <c r="D41" t="n">
        <v>12.61</v>
      </c>
      <c r="E41" t="n">
        <v>10.18</v>
      </c>
      <c r="F41" t="n">
        <v>7.89</v>
      </c>
      <c r="G41" t="n">
        <v>7.08</v>
      </c>
      <c r="H41" t="n">
        <v>11.21</v>
      </c>
      <c r="I41" t="n">
        <v>6.83</v>
      </c>
      <c r="J41" t="n">
        <v>6.82</v>
      </c>
      <c r="K41" t="n">
        <v>6.23</v>
      </c>
      <c r="L41" t="n">
        <v>6.32</v>
      </c>
      <c r="M41" t="n">
        <v>3.7</v>
      </c>
      <c r="N41" t="n">
        <v>4.26</v>
      </c>
      <c r="O41" t="n">
        <v>4.22</v>
      </c>
      <c r="P41" t="n">
        <v>3.94</v>
      </c>
      <c r="Q41" t="n">
        <v>3.04</v>
      </c>
      <c r="R41" t="n">
        <v>2.06</v>
      </c>
      <c r="S41" t="n">
        <v>1.48</v>
      </c>
      <c r="T41" t="n">
        <v>1.67</v>
      </c>
      <c r="U41" t="n">
        <v>0.68</v>
      </c>
      <c r="V41" t="n">
        <v>1.75</v>
      </c>
      <c r="W41" t="n">
        <v>1.53</v>
      </c>
    </row>
    <row r="42">
      <c r="A42" s="5" t="inlineStr">
        <is>
          <t>Dividende je Aktie</t>
        </is>
      </c>
      <c r="B42" s="5" t="inlineStr">
        <is>
          <t>Dividend per share</t>
        </is>
      </c>
      <c r="C42" t="n">
        <v>4.8</v>
      </c>
      <c r="D42" t="n">
        <v>6</v>
      </c>
      <c r="E42" t="n">
        <v>5</v>
      </c>
      <c r="F42" t="n">
        <v>4</v>
      </c>
      <c r="G42" t="n">
        <v>3.55</v>
      </c>
      <c r="H42" t="n">
        <v>3.2</v>
      </c>
      <c r="I42" t="n">
        <v>3.1</v>
      </c>
      <c r="J42" t="n">
        <v>2.9</v>
      </c>
      <c r="K42" t="n">
        <v>2.6</v>
      </c>
      <c r="L42" t="n">
        <v>2.1</v>
      </c>
      <c r="M42" t="n">
        <v>1.65</v>
      </c>
      <c r="N42" t="n">
        <v>1.6</v>
      </c>
      <c r="O42" t="n">
        <v>1.6</v>
      </c>
      <c r="P42" t="n">
        <v>1.4</v>
      </c>
      <c r="Q42" t="n">
        <v>1.15</v>
      </c>
      <c r="R42" t="n">
        <v>0.95</v>
      </c>
      <c r="S42" t="n">
        <v>0.85</v>
      </c>
      <c r="T42" t="n">
        <v>0.8</v>
      </c>
      <c r="U42" t="n">
        <v>0.75</v>
      </c>
      <c r="V42" t="n">
        <v>0.75</v>
      </c>
      <c r="W42" t="inlineStr">
        <is>
          <t>-</t>
        </is>
      </c>
    </row>
    <row r="43">
      <c r="A43" s="5" t="inlineStr">
        <is>
          <t>Dividendenausschüttung in Mio</t>
        </is>
      </c>
      <c r="B43" s="5" t="inlineStr">
        <is>
          <t>Dividend Payment in M</t>
        </is>
      </c>
      <c r="C43" t="n">
        <v>2426</v>
      </c>
      <c r="D43" t="n">
        <v>3030</v>
      </c>
      <c r="E43" t="n">
        <v>2535</v>
      </c>
      <c r="F43" t="n">
        <v>2029</v>
      </c>
      <c r="G43" t="n">
        <v>1811</v>
      </c>
      <c r="H43" t="n">
        <v>1671</v>
      </c>
      <c r="I43" t="n">
        <v>1619</v>
      </c>
      <c r="J43" t="n">
        <v>1501</v>
      </c>
      <c r="K43" t="n">
        <v>1447</v>
      </c>
      <c r="L43" t="n">
        <v>1069</v>
      </c>
      <c r="M43" t="n">
        <v>953</v>
      </c>
      <c r="N43" t="n">
        <v>758</v>
      </c>
      <c r="O43" t="n">
        <v>758</v>
      </c>
      <c r="P43" t="n">
        <v>686</v>
      </c>
      <c r="Q43" t="n">
        <v>566</v>
      </c>
      <c r="R43" t="n">
        <v>446</v>
      </c>
      <c r="S43" t="n">
        <v>412</v>
      </c>
      <c r="T43" t="n">
        <v>374</v>
      </c>
      <c r="U43" t="n">
        <v>349</v>
      </c>
      <c r="V43" t="n">
        <v>343</v>
      </c>
      <c r="W43" t="inlineStr">
        <is>
          <t>-</t>
        </is>
      </c>
    </row>
    <row r="44">
      <c r="A44" s="5" t="inlineStr">
        <is>
          <t>Umsatz je Aktie</t>
        </is>
      </c>
      <c r="B44" s="5" t="inlineStr">
        <is>
          <t>Revenue per share</t>
        </is>
      </c>
      <c r="C44" t="n">
        <v>106.19</v>
      </c>
      <c r="D44" t="n">
        <v>92.72</v>
      </c>
      <c r="E44" t="n">
        <v>84.09</v>
      </c>
      <c r="F44" t="n">
        <v>74.14</v>
      </c>
      <c r="G44" t="n">
        <v>70.31999999999999</v>
      </c>
      <c r="H44" t="n">
        <v>60.35</v>
      </c>
      <c r="I44" t="n">
        <v>57.4</v>
      </c>
      <c r="J44" t="n">
        <v>55.3</v>
      </c>
      <c r="K44" t="n">
        <v>46.59</v>
      </c>
      <c r="L44" t="n">
        <v>41.42</v>
      </c>
      <c r="M44" t="n">
        <v>34.77</v>
      </c>
      <c r="N44" t="n">
        <v>35.09</v>
      </c>
      <c r="O44" t="n">
        <v>33.64</v>
      </c>
      <c r="P44" t="n">
        <v>31.24</v>
      </c>
      <c r="Q44" t="n">
        <v>28.39</v>
      </c>
      <c r="R44" t="n">
        <v>25.77</v>
      </c>
      <c r="S44" t="n">
        <v>24.42</v>
      </c>
      <c r="T44" t="n">
        <v>25.91</v>
      </c>
      <c r="U44" t="n">
        <v>24.96</v>
      </c>
      <c r="V44" t="n">
        <v>23.64</v>
      </c>
      <c r="W44" t="inlineStr">
        <is>
          <t>-</t>
        </is>
      </c>
    </row>
    <row r="45">
      <c r="A45" s="5" t="inlineStr">
        <is>
          <t>Buchwert je Aktie</t>
        </is>
      </c>
      <c r="B45" s="5" t="inlineStr">
        <is>
          <t>Book value per share</t>
        </is>
      </c>
      <c r="C45" t="n">
        <v>72.39</v>
      </c>
      <c r="D45" t="n">
        <v>63.94</v>
      </c>
      <c r="E45" t="n">
        <v>56.9</v>
      </c>
      <c r="F45" t="n">
        <v>52.04</v>
      </c>
      <c r="G45" t="n">
        <v>47.99</v>
      </c>
      <c r="H45" t="n">
        <v>42.86</v>
      </c>
      <c r="I45" t="n">
        <v>52.57</v>
      </c>
      <c r="J45" t="n">
        <v>48.34</v>
      </c>
      <c r="K45" t="n">
        <v>44.21</v>
      </c>
      <c r="L45" t="n">
        <v>35.06</v>
      </c>
      <c r="M45" t="n">
        <v>28.13</v>
      </c>
      <c r="N45" t="n">
        <v>26.33</v>
      </c>
      <c r="O45" t="n">
        <v>23.66</v>
      </c>
      <c r="P45" t="n">
        <v>21.64</v>
      </c>
      <c r="Q45" t="n">
        <v>19.31</v>
      </c>
      <c r="R45" t="n">
        <v>15.26</v>
      </c>
      <c r="S45" t="n">
        <v>14.36</v>
      </c>
      <c r="T45" t="n">
        <v>14.43</v>
      </c>
      <c r="U45" t="n">
        <v>14.09</v>
      </c>
      <c r="V45" t="n">
        <v>14.35</v>
      </c>
      <c r="W45" t="inlineStr">
        <is>
          <t>-</t>
        </is>
      </c>
    </row>
    <row r="46">
      <c r="A46" s="5" t="inlineStr">
        <is>
          <t>Cashflow je Aktie</t>
        </is>
      </c>
      <c r="B46" s="5" t="inlineStr">
        <is>
          <t>Cashflow per share</t>
        </is>
      </c>
      <c r="C46" t="inlineStr">
        <is>
          <t>-</t>
        </is>
      </c>
      <c r="D46" t="n">
        <v>10.8</v>
      </c>
      <c r="E46" t="n">
        <v>13.86</v>
      </c>
      <c r="F46" t="n">
        <v>12.3</v>
      </c>
      <c r="G46" t="n">
        <v>11.11</v>
      </c>
      <c r="H46" t="n">
        <v>9.07</v>
      </c>
      <c r="I46" t="n">
        <v>9.1</v>
      </c>
      <c r="J46" t="n">
        <v>8.220000000000001</v>
      </c>
      <c r="K46" t="n">
        <v>7.69</v>
      </c>
      <c r="L46" t="n">
        <v>6.26</v>
      </c>
      <c r="M46" t="n">
        <v>4.5</v>
      </c>
      <c r="N46" t="n">
        <v>4.65</v>
      </c>
      <c r="O46" t="n">
        <v>5.02</v>
      </c>
      <c r="P46" t="n">
        <v>4.67</v>
      </c>
      <c r="Q46" t="n">
        <v>4.07</v>
      </c>
      <c r="R46" t="n">
        <v>4.01</v>
      </c>
      <c r="S46" t="n">
        <v>3.76</v>
      </c>
      <c r="T46" t="n">
        <v>3.99</v>
      </c>
      <c r="U46" t="n">
        <v>1.17</v>
      </c>
      <c r="V46" t="n">
        <v>1.75</v>
      </c>
      <c r="W46" t="inlineStr">
        <is>
          <t>-</t>
        </is>
      </c>
    </row>
    <row r="47">
      <c r="A47" s="5" t="inlineStr">
        <is>
          <t>Bilanzsumme je Aktie</t>
        </is>
      </c>
      <c r="B47" s="5" t="inlineStr">
        <is>
          <t>Total assets per share</t>
        </is>
      </c>
      <c r="C47" t="n">
        <v>190.94</v>
      </c>
      <c r="D47" t="n">
        <v>147.12</v>
      </c>
      <c r="E47" t="n">
        <v>135.2</v>
      </c>
      <c r="F47" t="n">
        <v>117.57</v>
      </c>
      <c r="G47" t="n">
        <v>113.58</v>
      </c>
      <c r="H47" t="n">
        <v>105.1</v>
      </c>
      <c r="I47" t="n">
        <v>109.64</v>
      </c>
      <c r="J47" t="n">
        <v>98.26000000000001</v>
      </c>
      <c r="K47" t="n">
        <v>92.69</v>
      </c>
      <c r="L47" t="n">
        <v>75.75</v>
      </c>
      <c r="M47" t="n">
        <v>65.47</v>
      </c>
      <c r="N47" t="n">
        <v>64.45999999999999</v>
      </c>
      <c r="O47" t="n">
        <v>62.75</v>
      </c>
      <c r="P47" t="n">
        <v>58.76</v>
      </c>
      <c r="Q47" t="n">
        <v>57.26</v>
      </c>
      <c r="R47" t="n">
        <v>41.84</v>
      </c>
      <c r="S47" t="n">
        <v>41.93</v>
      </c>
      <c r="T47" t="n">
        <v>43.72</v>
      </c>
      <c r="U47" t="n">
        <v>48.65</v>
      </c>
      <c r="V47" t="n">
        <v>47.34</v>
      </c>
      <c r="W47" t="inlineStr">
        <is>
          <t>-</t>
        </is>
      </c>
    </row>
    <row r="48">
      <c r="A48" s="5" t="inlineStr">
        <is>
          <t>Personal am Ende des Jahres</t>
        </is>
      </c>
      <c r="B48" s="5" t="inlineStr">
        <is>
          <t>Staff at the end of year</t>
        </is>
      </c>
      <c r="C48" t="n">
        <v>163309</v>
      </c>
      <c r="D48" t="n">
        <v>156088</v>
      </c>
      <c r="E48" t="n">
        <v>145247</v>
      </c>
      <c r="F48" t="n">
        <v>134476</v>
      </c>
      <c r="G48" t="n">
        <v>125346</v>
      </c>
      <c r="H48" t="n">
        <v>121289</v>
      </c>
      <c r="I48" t="n">
        <v>114635</v>
      </c>
      <c r="J48" t="n">
        <v>106348</v>
      </c>
      <c r="K48" t="n">
        <v>97559</v>
      </c>
      <c r="L48" t="n">
        <v>83542</v>
      </c>
      <c r="M48" t="n">
        <v>77302</v>
      </c>
      <c r="N48" t="n">
        <v>77087</v>
      </c>
      <c r="O48" t="n">
        <v>71885</v>
      </c>
      <c r="P48" t="n">
        <v>64253</v>
      </c>
      <c r="Q48" t="n">
        <v>61088</v>
      </c>
      <c r="R48" t="n">
        <v>59840</v>
      </c>
      <c r="S48" t="n">
        <v>56591</v>
      </c>
      <c r="T48" t="n">
        <v>56591</v>
      </c>
      <c r="U48" t="n">
        <v>53173</v>
      </c>
      <c r="V48" t="n">
        <v>47420</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328641</v>
      </c>
      <c r="D51" t="n">
        <v>299997</v>
      </c>
      <c r="E51" t="n">
        <v>293541</v>
      </c>
      <c r="F51" t="n">
        <v>279604</v>
      </c>
      <c r="G51" t="n">
        <v>284524</v>
      </c>
      <c r="H51" t="n">
        <v>252603</v>
      </c>
      <c r="I51" t="n">
        <v>254277</v>
      </c>
      <c r="J51" t="n">
        <v>264255</v>
      </c>
      <c r="K51" t="n">
        <v>242510</v>
      </c>
      <c r="L51" t="n">
        <v>243231</v>
      </c>
      <c r="M51" t="n">
        <v>220602</v>
      </c>
      <c r="N51" t="n">
        <v>223033</v>
      </c>
      <c r="O51" t="n">
        <v>229268</v>
      </c>
      <c r="P51" t="n">
        <v>238214</v>
      </c>
      <c r="Q51" t="n">
        <v>227704</v>
      </c>
      <c r="R51" t="n">
        <v>210945</v>
      </c>
      <c r="S51" t="n">
        <v>211376</v>
      </c>
      <c r="T51" t="n">
        <v>224293</v>
      </c>
      <c r="U51" t="n">
        <v>229985</v>
      </c>
      <c r="V51" t="n">
        <v>244221</v>
      </c>
      <c r="W51" t="inlineStr">
        <is>
          <t>-</t>
        </is>
      </c>
    </row>
    <row r="52">
      <c r="A52" s="5" t="inlineStr">
        <is>
          <t>Bruttoergebnis je Mitarbeiter in EUR</t>
        </is>
      </c>
      <c r="B52" s="5" t="inlineStr">
        <is>
          <t>Gross Profit per employee</t>
        </is>
      </c>
      <c r="C52" t="n">
        <v>217667</v>
      </c>
      <c r="D52" t="n">
        <v>199894</v>
      </c>
      <c r="E52" t="n">
        <v>191763</v>
      </c>
      <c r="F52" t="n">
        <v>182642</v>
      </c>
      <c r="G52" t="n">
        <v>184378</v>
      </c>
      <c r="H52" t="n">
        <v>163552</v>
      </c>
      <c r="I52" t="n">
        <v>166563</v>
      </c>
      <c r="J52" t="n">
        <v>171005</v>
      </c>
      <c r="K52" t="n">
        <v>159565</v>
      </c>
      <c r="L52" t="n">
        <v>157238</v>
      </c>
      <c r="M52" t="n">
        <v>140863</v>
      </c>
      <c r="N52" t="n">
        <v>145044</v>
      </c>
      <c r="O52" t="n">
        <v>148779</v>
      </c>
      <c r="P52" t="n">
        <v>152911</v>
      </c>
      <c r="Q52" t="n">
        <v>145839</v>
      </c>
      <c r="R52" t="n">
        <v>135862</v>
      </c>
      <c r="S52" t="n">
        <v>137672</v>
      </c>
      <c r="T52" t="n">
        <v>143662</v>
      </c>
      <c r="U52" t="n">
        <v>142460</v>
      </c>
      <c r="V52" t="n">
        <v>155209</v>
      </c>
      <c r="W52" t="inlineStr">
        <is>
          <t>-</t>
        </is>
      </c>
    </row>
    <row r="53">
      <c r="A53" s="5" t="inlineStr">
        <is>
          <t>Gewinn je Mitarbeiter in EUR</t>
        </is>
      </c>
      <c r="B53" s="5" t="inlineStr">
        <is>
          <t>Earnings per employee</t>
        </is>
      </c>
      <c r="C53" t="n">
        <v>43911</v>
      </c>
      <c r="D53" t="n">
        <v>40708</v>
      </c>
      <c r="E53" t="n">
        <v>35312</v>
      </c>
      <c r="F53" t="n">
        <v>29604</v>
      </c>
      <c r="G53" t="n">
        <v>28505</v>
      </c>
      <c r="H53" t="n">
        <v>46566</v>
      </c>
      <c r="I53" t="n">
        <v>29973</v>
      </c>
      <c r="J53" t="n">
        <v>32196</v>
      </c>
      <c r="K53" t="n">
        <v>31417</v>
      </c>
      <c r="L53" t="n">
        <v>36293</v>
      </c>
      <c r="M53" t="n">
        <v>22703</v>
      </c>
      <c r="N53" t="n">
        <v>26282</v>
      </c>
      <c r="O53" t="n">
        <v>28170</v>
      </c>
      <c r="P53" t="n">
        <v>29244</v>
      </c>
      <c r="Q53" t="n">
        <v>23573</v>
      </c>
      <c r="R53" t="n">
        <v>16878</v>
      </c>
      <c r="S53" t="n">
        <v>12776</v>
      </c>
      <c r="T53" t="n">
        <v>9825</v>
      </c>
      <c r="U53" t="n">
        <v>188.07</v>
      </c>
      <c r="V53" t="n">
        <v>15226</v>
      </c>
      <c r="W53" t="inlineStr">
        <is>
          <t>-</t>
        </is>
      </c>
    </row>
    <row r="54">
      <c r="A54" s="5" t="inlineStr">
        <is>
          <t>KGV (Kurs/Gewinn)</t>
        </is>
      </c>
      <c r="B54" s="5" t="inlineStr">
        <is>
          <t>PE (price/earnings)</t>
        </is>
      </c>
      <c r="C54" t="n">
        <v>29.1</v>
      </c>
      <c r="D54" t="n">
        <v>20.4</v>
      </c>
      <c r="E54" t="n">
        <v>24</v>
      </c>
      <c r="F54" t="n">
        <v>22.9</v>
      </c>
      <c r="G54" t="n">
        <v>20.7</v>
      </c>
      <c r="H54" t="n">
        <v>11.7</v>
      </c>
      <c r="I54" t="n">
        <v>19.3</v>
      </c>
      <c r="J54" t="n">
        <v>20.2</v>
      </c>
      <c r="K54" t="n">
        <v>17.4</v>
      </c>
      <c r="L54" t="n">
        <v>19.4</v>
      </c>
      <c r="M54" t="n">
        <v>21.1</v>
      </c>
      <c r="N54" t="n">
        <v>11.2</v>
      </c>
      <c r="O54" t="n">
        <v>19.4</v>
      </c>
      <c r="P54" t="n">
        <v>20.1</v>
      </c>
      <c r="Q54" t="n">
        <v>24.5</v>
      </c>
      <c r="R54" t="n">
        <v>21.3</v>
      </c>
      <c r="S54" t="n">
        <v>27.6</v>
      </c>
      <c r="T54" t="n">
        <v>34.3</v>
      </c>
      <c r="U54" t="n">
        <v>67.2</v>
      </c>
      <c r="V54" t="n">
        <v>40.3</v>
      </c>
      <c r="W54" t="n">
        <v>58.1</v>
      </c>
    </row>
    <row r="55">
      <c r="A55" s="5" t="inlineStr">
        <is>
          <t>KUV (Kurs/Umsatz)</t>
        </is>
      </c>
      <c r="B55" s="5" t="inlineStr">
        <is>
          <t>PS (price/sales)</t>
        </is>
      </c>
      <c r="C55" t="n">
        <v>3.9</v>
      </c>
      <c r="D55" t="n">
        <v>2.78</v>
      </c>
      <c r="E55" t="n">
        <v>2.92</v>
      </c>
      <c r="F55" t="n">
        <v>2.45</v>
      </c>
      <c r="G55" t="n">
        <v>2.09</v>
      </c>
      <c r="H55" t="n">
        <v>2.19</v>
      </c>
      <c r="I55" t="n">
        <v>2.31</v>
      </c>
      <c r="J55" t="n">
        <v>2.51</v>
      </c>
      <c r="K55" t="n">
        <v>2.35</v>
      </c>
      <c r="L55" t="n">
        <v>2.97</v>
      </c>
      <c r="M55" t="n">
        <v>2.25</v>
      </c>
      <c r="N55" t="n">
        <v>1.36</v>
      </c>
      <c r="O55" t="n">
        <v>2.46</v>
      </c>
      <c r="P55" t="n">
        <v>2.56</v>
      </c>
      <c r="Q55" t="n">
        <v>2.64</v>
      </c>
      <c r="R55" t="n">
        <v>2.19</v>
      </c>
      <c r="S55" t="n">
        <v>2.36</v>
      </c>
      <c r="T55" t="n">
        <v>1.51</v>
      </c>
      <c r="U55" t="n">
        <v>1.83</v>
      </c>
      <c r="V55" t="n">
        <v>2.98</v>
      </c>
      <c r="W55" t="inlineStr">
        <is>
          <t>-</t>
        </is>
      </c>
    </row>
    <row r="56">
      <c r="A56" s="5" t="inlineStr">
        <is>
          <t>KBV (Kurs/Buchwert)</t>
        </is>
      </c>
      <c r="B56" s="5" t="inlineStr">
        <is>
          <t>PB (price/book value)</t>
        </is>
      </c>
      <c r="C56" t="n">
        <v>5.72</v>
      </c>
      <c r="D56" t="n">
        <v>4.04</v>
      </c>
      <c r="E56" t="n">
        <v>4.31</v>
      </c>
      <c r="F56" t="n">
        <v>3.49</v>
      </c>
      <c r="G56" t="n">
        <v>3.07</v>
      </c>
      <c r="H56" t="n">
        <v>3.09</v>
      </c>
      <c r="I56" t="n">
        <v>2.52</v>
      </c>
      <c r="J56" t="n">
        <v>2.87</v>
      </c>
      <c r="K56" t="n">
        <v>2.47</v>
      </c>
      <c r="L56" t="n">
        <v>3.51</v>
      </c>
      <c r="M56" t="n">
        <v>2.79</v>
      </c>
      <c r="N56" t="n">
        <v>1.81</v>
      </c>
      <c r="O56" t="n">
        <v>3.49</v>
      </c>
      <c r="P56" t="n">
        <v>3.69</v>
      </c>
      <c r="Q56" t="n">
        <v>3.89</v>
      </c>
      <c r="R56" t="n">
        <v>3.69</v>
      </c>
      <c r="S56" t="n">
        <v>4.02</v>
      </c>
      <c r="T56" t="n">
        <v>2.71</v>
      </c>
      <c r="U56" t="n">
        <v>3.24</v>
      </c>
      <c r="V56" t="n">
        <v>4.91</v>
      </c>
      <c r="W56" t="inlineStr">
        <is>
          <t>-</t>
        </is>
      </c>
    </row>
    <row r="57">
      <c r="A57" s="5" t="inlineStr">
        <is>
          <t>KCV (Kurs/Cashflow)</t>
        </is>
      </c>
      <c r="B57" s="5" t="inlineStr">
        <is>
          <t>PC (price/cashflow)</t>
        </is>
      </c>
      <c r="C57" t="inlineStr">
        <is>
          <t>-</t>
        </is>
      </c>
      <c r="D57" t="n">
        <v>23.92</v>
      </c>
      <c r="E57" t="n">
        <v>17.7</v>
      </c>
      <c r="F57" t="n">
        <v>14.74</v>
      </c>
      <c r="G57" t="n">
        <v>13.25</v>
      </c>
      <c r="H57" t="n">
        <v>14.57</v>
      </c>
      <c r="I57" t="n">
        <v>14.57</v>
      </c>
      <c r="J57" t="n">
        <v>16.89</v>
      </c>
      <c r="K57" t="n">
        <v>14.22</v>
      </c>
      <c r="L57" t="n">
        <v>19.65</v>
      </c>
      <c r="M57" t="n">
        <v>17.43</v>
      </c>
      <c r="N57" t="n">
        <v>10.27</v>
      </c>
      <c r="O57" t="n">
        <v>16.48</v>
      </c>
      <c r="P57" t="n">
        <v>17.12</v>
      </c>
      <c r="Q57" t="n">
        <v>18.44</v>
      </c>
      <c r="R57" t="n">
        <v>14.06</v>
      </c>
      <c r="S57" t="n">
        <v>15.35</v>
      </c>
      <c r="T57" t="n">
        <v>9.82</v>
      </c>
      <c r="U57" t="n">
        <v>39</v>
      </c>
      <c r="V57" t="n">
        <v>40.21</v>
      </c>
      <c r="W57" t="inlineStr">
        <is>
          <t>-</t>
        </is>
      </c>
    </row>
    <row r="58">
      <c r="A58" s="5" t="inlineStr">
        <is>
          <t>Dividendenrendite in %</t>
        </is>
      </c>
      <c r="B58" s="5" t="inlineStr">
        <is>
          <t>Dividend Yield in %</t>
        </is>
      </c>
      <c r="C58" t="n">
        <v>1.16</v>
      </c>
      <c r="D58" t="n">
        <v>2.32</v>
      </c>
      <c r="E58" t="n">
        <v>2.04</v>
      </c>
      <c r="F58" t="n">
        <v>2.21</v>
      </c>
      <c r="G58" t="n">
        <v>2.41</v>
      </c>
      <c r="H58" t="n">
        <v>2.42</v>
      </c>
      <c r="I58" t="n">
        <v>2.34</v>
      </c>
      <c r="J58" t="n">
        <v>2.09</v>
      </c>
      <c r="K58" t="n">
        <v>2.38</v>
      </c>
      <c r="L58" t="n">
        <v>1.71</v>
      </c>
      <c r="M58" t="n">
        <v>2.11</v>
      </c>
      <c r="N58" t="n">
        <v>3.35</v>
      </c>
      <c r="O58" t="n">
        <v>1.94</v>
      </c>
      <c r="P58" t="n">
        <v>1.75</v>
      </c>
      <c r="Q58" t="n">
        <v>1.53</v>
      </c>
      <c r="R58" t="n">
        <v>1.69</v>
      </c>
      <c r="S58" t="n">
        <v>1.47</v>
      </c>
      <c r="T58" t="n">
        <v>2.04</v>
      </c>
      <c r="U58" t="n">
        <v>1.64</v>
      </c>
      <c r="V58" t="n">
        <v>1.06</v>
      </c>
      <c r="W58" t="inlineStr">
        <is>
          <t>-</t>
        </is>
      </c>
    </row>
    <row r="59">
      <c r="A59" s="5" t="inlineStr">
        <is>
          <t>Gewinnrendite in %</t>
        </is>
      </c>
      <c r="B59" s="5" t="inlineStr">
        <is>
          <t>Return on profit in %</t>
        </is>
      </c>
      <c r="C59" t="n">
        <v>3.4</v>
      </c>
      <c r="D59" t="n">
        <v>4.9</v>
      </c>
      <c r="E59" t="n">
        <v>4.2</v>
      </c>
      <c r="F59" t="n">
        <v>4.4</v>
      </c>
      <c r="G59" t="n">
        <v>4.8</v>
      </c>
      <c r="H59" t="n">
        <v>8.5</v>
      </c>
      <c r="I59" t="n">
        <v>5.2</v>
      </c>
      <c r="J59" t="n">
        <v>4.9</v>
      </c>
      <c r="K59" t="n">
        <v>5.7</v>
      </c>
      <c r="L59" t="n">
        <v>5.2</v>
      </c>
      <c r="M59" t="n">
        <v>4.7</v>
      </c>
      <c r="N59" t="n">
        <v>9</v>
      </c>
      <c r="O59" t="n">
        <v>5.2</v>
      </c>
      <c r="P59" t="n">
        <v>5</v>
      </c>
      <c r="Q59" t="n">
        <v>4.1</v>
      </c>
      <c r="R59" t="n">
        <v>4.7</v>
      </c>
      <c r="S59" t="n">
        <v>3.6</v>
      </c>
      <c r="T59" t="n">
        <v>2.9</v>
      </c>
      <c r="U59" t="n">
        <v>1.5</v>
      </c>
      <c r="V59" t="n">
        <v>2.5</v>
      </c>
      <c r="W59" t="n">
        <v>1.7</v>
      </c>
    </row>
    <row r="60">
      <c r="A60" s="5" t="inlineStr">
        <is>
          <t>Eigenkapitalrendite in %</t>
        </is>
      </c>
      <c r="B60" s="5" t="inlineStr">
        <is>
          <t>Return on Equity in %</t>
        </is>
      </c>
      <c r="C60" t="n">
        <v>19.6</v>
      </c>
      <c r="D60" t="n">
        <v>19.68</v>
      </c>
      <c r="E60" t="n">
        <v>17.78</v>
      </c>
      <c r="F60" t="n">
        <v>15.08</v>
      </c>
      <c r="G60" t="n">
        <v>14.68</v>
      </c>
      <c r="H60" t="n">
        <v>25.95</v>
      </c>
      <c r="I60" t="n">
        <v>12.87</v>
      </c>
      <c r="J60" t="n">
        <v>13.94</v>
      </c>
      <c r="K60" t="n">
        <v>13.65</v>
      </c>
      <c r="L60" t="n">
        <v>17.63</v>
      </c>
      <c r="M60" t="n">
        <v>12.72</v>
      </c>
      <c r="N60" t="n">
        <v>15.71</v>
      </c>
      <c r="O60" t="n">
        <v>17.47</v>
      </c>
      <c r="P60" t="n">
        <v>17.72</v>
      </c>
      <c r="Q60" t="n">
        <v>15.22</v>
      </c>
      <c r="R60" t="n">
        <v>13.51</v>
      </c>
      <c r="S60" t="n">
        <v>10.28</v>
      </c>
      <c r="T60" t="n">
        <v>7.86</v>
      </c>
      <c r="U60" t="n">
        <v>0.14</v>
      </c>
      <c r="V60" t="n">
        <v>10.27</v>
      </c>
      <c r="W60" t="n">
        <v>10.34</v>
      </c>
    </row>
    <row r="61">
      <c r="A61" s="5" t="inlineStr">
        <is>
          <t>Umsatzrendite in %</t>
        </is>
      </c>
      <c r="B61" s="5" t="inlineStr">
        <is>
          <t>Return on sales in %</t>
        </is>
      </c>
      <c r="C61" t="n">
        <v>13.36</v>
      </c>
      <c r="D61" t="n">
        <v>13.57</v>
      </c>
      <c r="E61" t="n">
        <v>12.03</v>
      </c>
      <c r="F61" t="n">
        <v>10.59</v>
      </c>
      <c r="G61" t="n">
        <v>10.02</v>
      </c>
      <c r="H61" t="n">
        <v>18.43</v>
      </c>
      <c r="I61" t="n">
        <v>11.79</v>
      </c>
      <c r="J61" t="n">
        <v>12.18</v>
      </c>
      <c r="K61" t="n">
        <v>12.95</v>
      </c>
      <c r="L61" t="n">
        <v>14.92</v>
      </c>
      <c r="M61" t="n">
        <v>10.29</v>
      </c>
      <c r="N61" t="n">
        <v>11.78</v>
      </c>
      <c r="O61" t="n">
        <v>12.29</v>
      </c>
      <c r="P61" t="n">
        <v>12.28</v>
      </c>
      <c r="Q61" t="n">
        <v>10.35</v>
      </c>
      <c r="R61" t="n">
        <v>8</v>
      </c>
      <c r="S61" t="n">
        <v>6.04</v>
      </c>
      <c r="T61" t="n">
        <v>4.38</v>
      </c>
      <c r="U61" t="n">
        <v>0.08</v>
      </c>
      <c r="V61" t="n">
        <v>6.23</v>
      </c>
      <c r="W61" t="n">
        <v>8.109999999999999</v>
      </c>
    </row>
    <row r="62">
      <c r="A62" s="5" t="inlineStr">
        <is>
          <t>Gesamtkapitalrendite in %</t>
        </is>
      </c>
      <c r="B62" s="5" t="inlineStr">
        <is>
          <t>Total Return on Investment in %</t>
        </is>
      </c>
      <c r="C62" t="n">
        <v>7.43</v>
      </c>
      <c r="D62" t="n">
        <v>8.550000000000001</v>
      </c>
      <c r="E62" t="n">
        <v>7.48</v>
      </c>
      <c r="F62" t="n">
        <v>6.68</v>
      </c>
      <c r="G62" t="n">
        <v>6.2</v>
      </c>
      <c r="H62" t="n">
        <v>10.58</v>
      </c>
      <c r="I62" t="n">
        <v>6.17</v>
      </c>
      <c r="J62" t="n">
        <v>6.86</v>
      </c>
      <c r="K62" t="n">
        <v>6.51</v>
      </c>
      <c r="L62" t="n">
        <v>8.16</v>
      </c>
      <c r="M62" t="n">
        <v>5.47</v>
      </c>
      <c r="N62" t="n">
        <v>6.42</v>
      </c>
      <c r="O62" t="n">
        <v>6.59</v>
      </c>
      <c r="P62" t="n">
        <v>6.53</v>
      </c>
      <c r="Q62" t="n">
        <v>5.13</v>
      </c>
      <c r="R62" t="n">
        <v>4.93</v>
      </c>
      <c r="S62" t="n">
        <v>3.52</v>
      </c>
      <c r="T62" t="n">
        <v>2.6</v>
      </c>
      <c r="U62" t="n">
        <v>0.04</v>
      </c>
      <c r="V62" t="n">
        <v>3.11</v>
      </c>
      <c r="W62" t="n">
        <v>3.34</v>
      </c>
    </row>
    <row r="63">
      <c r="A63" s="5" t="inlineStr">
        <is>
          <t>Return on Investment in %</t>
        </is>
      </c>
      <c r="B63" s="5" t="inlineStr">
        <is>
          <t>Return on Investment in %</t>
        </is>
      </c>
      <c r="C63" t="n">
        <v>7.43</v>
      </c>
      <c r="D63" t="n">
        <v>8.550000000000001</v>
      </c>
      <c r="E63" t="n">
        <v>7.48</v>
      </c>
      <c r="F63" t="n">
        <v>6.68</v>
      </c>
      <c r="G63" t="n">
        <v>6.2</v>
      </c>
      <c r="H63" t="n">
        <v>10.58</v>
      </c>
      <c r="I63" t="n">
        <v>6.17</v>
      </c>
      <c r="J63" t="n">
        <v>6.86</v>
      </c>
      <c r="K63" t="n">
        <v>6.51</v>
      </c>
      <c r="L63" t="n">
        <v>8.16</v>
      </c>
      <c r="M63" t="n">
        <v>5.47</v>
      </c>
      <c r="N63" t="n">
        <v>6.42</v>
      </c>
      <c r="O63" t="n">
        <v>6.59</v>
      </c>
      <c r="P63" t="n">
        <v>6.53</v>
      </c>
      <c r="Q63" t="n">
        <v>5.13</v>
      </c>
      <c r="R63" t="n">
        <v>4.93</v>
      </c>
      <c r="S63" t="n">
        <v>3.52</v>
      </c>
      <c r="T63" t="n">
        <v>2.6</v>
      </c>
      <c r="U63" t="n">
        <v>0.04</v>
      </c>
      <c r="V63" t="n">
        <v>3.11</v>
      </c>
      <c r="W63" t="n">
        <v>3.34</v>
      </c>
    </row>
    <row r="64">
      <c r="A64" s="5" t="inlineStr">
        <is>
          <t>Arbeitsintensität in %</t>
        </is>
      </c>
      <c r="B64" s="5" t="inlineStr">
        <is>
          <t>Work Intensity in %</t>
        </is>
      </c>
      <c r="C64" t="n">
        <v>27.47</v>
      </c>
      <c r="D64" t="n">
        <v>31.7</v>
      </c>
      <c r="E64" t="n">
        <v>30.75</v>
      </c>
      <c r="F64" t="n">
        <v>32.53</v>
      </c>
      <c r="G64" t="n">
        <v>32.9</v>
      </c>
      <c r="H64" t="n">
        <v>33.94</v>
      </c>
      <c r="I64" t="n">
        <v>28.89</v>
      </c>
      <c r="J64" t="n">
        <v>28.59</v>
      </c>
      <c r="K64" t="n">
        <v>28.19</v>
      </c>
      <c r="L64" t="n">
        <v>30.13</v>
      </c>
      <c r="M64" t="n">
        <v>34.18</v>
      </c>
      <c r="N64" t="n">
        <v>33.17</v>
      </c>
      <c r="O64" t="n">
        <v>34.08</v>
      </c>
      <c r="P64" t="n">
        <v>31.84</v>
      </c>
      <c r="Q64" t="n">
        <v>30.36</v>
      </c>
      <c r="R64" t="n">
        <v>40.44</v>
      </c>
      <c r="S64" t="n">
        <v>38.57</v>
      </c>
      <c r="T64" t="n">
        <v>37.01</v>
      </c>
      <c r="U64" t="n">
        <v>40.08</v>
      </c>
      <c r="V64" t="n">
        <v>43.95</v>
      </c>
      <c r="W64" t="n">
        <v>37.33</v>
      </c>
    </row>
    <row r="65">
      <c r="A65" s="5" t="inlineStr">
        <is>
          <t>Eigenkapitalquote in %</t>
        </is>
      </c>
      <c r="B65" s="5" t="inlineStr">
        <is>
          <t>Equity Ratio in %</t>
        </is>
      </c>
      <c r="C65" t="n">
        <v>37.91</v>
      </c>
      <c r="D65" t="n">
        <v>43.46</v>
      </c>
      <c r="E65" t="n">
        <v>42.09</v>
      </c>
      <c r="F65" t="n">
        <v>44.27</v>
      </c>
      <c r="G65" t="n">
        <v>42.25</v>
      </c>
      <c r="H65" t="n">
        <v>40.78</v>
      </c>
      <c r="I65" t="n">
        <v>47.95</v>
      </c>
      <c r="J65" t="n">
        <v>49.2</v>
      </c>
      <c r="K65" t="n">
        <v>47.7</v>
      </c>
      <c r="L65" t="n">
        <v>46.28</v>
      </c>
      <c r="M65" t="n">
        <v>42.97</v>
      </c>
      <c r="N65" t="n">
        <v>40.84</v>
      </c>
      <c r="O65" t="n">
        <v>37.7</v>
      </c>
      <c r="P65" t="n">
        <v>36.84</v>
      </c>
      <c r="Q65" t="n">
        <v>33.72</v>
      </c>
      <c r="R65" t="n">
        <v>36.48</v>
      </c>
      <c r="S65" t="n">
        <v>34.24</v>
      </c>
      <c r="T65" t="n">
        <v>33.01</v>
      </c>
      <c r="U65" t="n">
        <v>28.96</v>
      </c>
      <c r="V65" t="n">
        <v>30.32</v>
      </c>
      <c r="W65" t="n">
        <v>32.33</v>
      </c>
    </row>
    <row r="66">
      <c r="A66" s="5" t="inlineStr">
        <is>
          <t>Fremdkapitalquote in %</t>
        </is>
      </c>
      <c r="B66" s="5" t="inlineStr">
        <is>
          <t>Debt Ratio in %</t>
        </is>
      </c>
      <c r="C66" t="n">
        <v>62.09</v>
      </c>
      <c r="D66" t="n">
        <v>56.54</v>
      </c>
      <c r="E66" t="n">
        <v>57.91</v>
      </c>
      <c r="F66" t="n">
        <v>55.73</v>
      </c>
      <c r="G66" t="n">
        <v>57.75</v>
      </c>
      <c r="H66" t="n">
        <v>59.22</v>
      </c>
      <c r="I66" t="n">
        <v>52.05</v>
      </c>
      <c r="J66" t="n">
        <v>50.8</v>
      </c>
      <c r="K66" t="n">
        <v>52.3</v>
      </c>
      <c r="L66" t="n">
        <v>53.72</v>
      </c>
      <c r="M66" t="n">
        <v>57.03</v>
      </c>
      <c r="N66" t="n">
        <v>59.16</v>
      </c>
      <c r="O66" t="n">
        <v>62.3</v>
      </c>
      <c r="P66" t="n">
        <v>63.16</v>
      </c>
      <c r="Q66" t="n">
        <v>66.28</v>
      </c>
      <c r="R66" t="n">
        <v>63.52</v>
      </c>
      <c r="S66" t="n">
        <v>65.76000000000001</v>
      </c>
      <c r="T66" t="n">
        <v>66.98999999999999</v>
      </c>
      <c r="U66" t="n">
        <v>71.04000000000001</v>
      </c>
      <c r="V66" t="n">
        <v>69.68000000000001</v>
      </c>
      <c r="W66" t="n">
        <v>67.67</v>
      </c>
    </row>
    <row r="67">
      <c r="A67" s="5" t="inlineStr">
        <is>
          <t>Verschuldungsgrad in %</t>
        </is>
      </c>
      <c r="B67" s="5" t="inlineStr">
        <is>
          <t>Finance Gearing in %</t>
        </is>
      </c>
      <c r="C67" t="n">
        <v>163.78</v>
      </c>
      <c r="D67" t="n">
        <v>130.08</v>
      </c>
      <c r="E67" t="n">
        <v>137.59</v>
      </c>
      <c r="F67" t="n">
        <v>125.9</v>
      </c>
      <c r="G67" t="n">
        <v>136.66</v>
      </c>
      <c r="H67" t="n">
        <v>145.2</v>
      </c>
      <c r="I67" t="n">
        <v>108.56</v>
      </c>
      <c r="J67" t="n">
        <v>103.26</v>
      </c>
      <c r="K67" t="n">
        <v>109.65</v>
      </c>
      <c r="L67" t="n">
        <v>116.09</v>
      </c>
      <c r="M67" t="n">
        <v>132.72</v>
      </c>
      <c r="N67" t="n">
        <v>144.84</v>
      </c>
      <c r="O67" t="n">
        <v>165.24</v>
      </c>
      <c r="P67" t="n">
        <v>171.48</v>
      </c>
      <c r="Q67" t="n">
        <v>196.57</v>
      </c>
      <c r="R67" t="n">
        <v>174.1</v>
      </c>
      <c r="S67" t="n">
        <v>192.05</v>
      </c>
      <c r="T67" t="n">
        <v>202.93</v>
      </c>
      <c r="U67" t="n">
        <v>245.34</v>
      </c>
      <c r="V67" t="n">
        <v>229.85</v>
      </c>
      <c r="W67" t="n">
        <v>209.28</v>
      </c>
    </row>
    <row r="68">
      <c r="A68" s="5" t="inlineStr">
        <is>
          <t>Bruttoergebnis Marge in %</t>
        </is>
      </c>
      <c r="B68" s="5" t="inlineStr">
        <is>
          <t>Gross Profit Marge in %</t>
        </is>
      </c>
      <c r="C68" t="n">
        <v>66.23</v>
      </c>
      <c r="D68" t="n">
        <v>66.63</v>
      </c>
      <c r="E68" t="n">
        <v>65.33</v>
      </c>
      <c r="F68" t="n">
        <v>65.31999999999999</v>
      </c>
      <c r="G68" t="n">
        <v>64.8</v>
      </c>
      <c r="H68" t="n">
        <v>64.75</v>
      </c>
      <c r="I68" t="n">
        <v>65.5</v>
      </c>
      <c r="J68" t="n">
        <v>64.70999999999999</v>
      </c>
      <c r="K68" t="n">
        <v>65.8</v>
      </c>
      <c r="L68" t="n">
        <v>64.65000000000001</v>
      </c>
      <c r="M68" t="n">
        <v>63.85</v>
      </c>
      <c r="N68" t="n">
        <v>65.03</v>
      </c>
      <c r="O68" t="n">
        <v>64.89</v>
      </c>
      <c r="P68" t="n">
        <v>64.19</v>
      </c>
      <c r="Q68" t="n">
        <v>64.05</v>
      </c>
      <c r="R68" t="n">
        <v>64.41</v>
      </c>
      <c r="S68" t="n">
        <v>65.13</v>
      </c>
      <c r="T68" t="n">
        <v>64.05</v>
      </c>
      <c r="U68" t="n">
        <v>61.94</v>
      </c>
      <c r="V68" t="n">
        <v>63.55</v>
      </c>
    </row>
    <row r="69">
      <c r="A69" s="5" t="inlineStr">
        <is>
          <t>Kurzfristige Vermögensquote in %</t>
        </is>
      </c>
      <c r="B69" s="5" t="inlineStr">
        <is>
          <t>Current Assets Ratio in %</t>
        </is>
      </c>
      <c r="C69" t="n">
        <v>27.47</v>
      </c>
      <c r="D69" t="n">
        <v>31.7</v>
      </c>
      <c r="E69" t="n">
        <v>30.75</v>
      </c>
      <c r="F69" t="n">
        <v>32.53</v>
      </c>
      <c r="G69" t="n">
        <v>32.9</v>
      </c>
      <c r="H69" t="n">
        <v>33.94</v>
      </c>
      <c r="I69" t="n">
        <v>28.89</v>
      </c>
      <c r="J69" t="n">
        <v>28.59</v>
      </c>
      <c r="K69" t="n">
        <v>28.19</v>
      </c>
      <c r="L69" t="n">
        <v>30.13</v>
      </c>
      <c r="M69" t="n">
        <v>34.18</v>
      </c>
      <c r="N69" t="n">
        <v>33.17</v>
      </c>
      <c r="O69" t="n">
        <v>34.08</v>
      </c>
      <c r="P69" t="n">
        <v>31.84</v>
      </c>
      <c r="Q69" t="n">
        <v>30.36</v>
      </c>
      <c r="R69" t="n">
        <v>40.44</v>
      </c>
      <c r="S69" t="n">
        <v>38.57</v>
      </c>
      <c r="T69" t="n">
        <v>37.01</v>
      </c>
      <c r="U69" t="n">
        <v>40.08</v>
      </c>
      <c r="V69" t="n">
        <v>43.95</v>
      </c>
    </row>
    <row r="70">
      <c r="A70" s="5" t="inlineStr">
        <is>
          <t>Nettogewinn Marge in %</t>
        </is>
      </c>
      <c r="B70" s="5" t="inlineStr">
        <is>
          <t>Net Profit Marge in %</t>
        </is>
      </c>
      <c r="C70" t="n">
        <v>13.36</v>
      </c>
      <c r="D70" t="n">
        <v>13.57</v>
      </c>
      <c r="E70" t="n">
        <v>12.03</v>
      </c>
      <c r="F70" t="n">
        <v>10.59</v>
      </c>
      <c r="G70" t="n">
        <v>10.02</v>
      </c>
      <c r="H70" t="n">
        <v>18.43</v>
      </c>
      <c r="I70" t="n">
        <v>11.79</v>
      </c>
      <c r="J70" t="n">
        <v>12.18</v>
      </c>
      <c r="K70" t="n">
        <v>12.95</v>
      </c>
      <c r="L70" t="n">
        <v>14.92</v>
      </c>
      <c r="M70" t="n">
        <v>10.29</v>
      </c>
      <c r="N70" t="n">
        <v>11.78</v>
      </c>
      <c r="O70" t="n">
        <v>12.29</v>
      </c>
      <c r="P70" t="n">
        <v>12.28</v>
      </c>
      <c r="Q70" t="n">
        <v>10.35</v>
      </c>
      <c r="R70" t="n">
        <v>8</v>
      </c>
      <c r="S70" t="n">
        <v>6.04</v>
      </c>
      <c r="T70" t="n">
        <v>4.38</v>
      </c>
      <c r="U70" t="n">
        <v>0.08</v>
      </c>
      <c r="V70" t="n">
        <v>6.23</v>
      </c>
    </row>
    <row r="71">
      <c r="A71" s="5" t="inlineStr">
        <is>
          <t>Operative Ergebnis Marge in %</t>
        </is>
      </c>
      <c r="B71" s="5" t="inlineStr">
        <is>
          <t>EBIT Marge in %</t>
        </is>
      </c>
      <c r="C71" t="n">
        <v>21</v>
      </c>
      <c r="D71" t="n">
        <v>21.09</v>
      </c>
      <c r="E71" t="n">
        <v>19.03</v>
      </c>
      <c r="F71" t="n">
        <v>18.36</v>
      </c>
      <c r="G71" t="n">
        <v>17.9</v>
      </c>
      <c r="H71" t="n">
        <v>17.71</v>
      </c>
      <c r="I71" t="n">
        <v>20.22</v>
      </c>
      <c r="J71" t="n">
        <v>20.42</v>
      </c>
      <c r="K71" t="n">
        <v>21.78</v>
      </c>
      <c r="L71" t="n">
        <v>20.52</v>
      </c>
      <c r="M71" t="n">
        <v>18.54</v>
      </c>
      <c r="N71" t="n">
        <v>20.27</v>
      </c>
      <c r="O71" t="n">
        <v>20.81</v>
      </c>
      <c r="P71" t="n">
        <v>19.94</v>
      </c>
      <c r="Q71" t="n">
        <v>18.13</v>
      </c>
      <c r="R71" t="n">
        <v>19.17</v>
      </c>
      <c r="S71" t="n">
        <v>18.24</v>
      </c>
      <c r="T71" t="n">
        <v>15.82</v>
      </c>
      <c r="U71" t="n">
        <v>12.76</v>
      </c>
      <c r="V71" t="n">
        <v>16.92</v>
      </c>
    </row>
    <row r="72">
      <c r="A72" s="5" t="inlineStr">
        <is>
          <t>Vermögensumsschlag in %</t>
        </is>
      </c>
      <c r="B72" s="5" t="inlineStr">
        <is>
          <t>Asset Turnover in %</t>
        </is>
      </c>
      <c r="C72" t="n">
        <v>55.61</v>
      </c>
      <c r="D72" t="n">
        <v>63.02</v>
      </c>
      <c r="E72" t="n">
        <v>62.2</v>
      </c>
      <c r="F72" t="n">
        <v>63.06</v>
      </c>
      <c r="G72" t="n">
        <v>61.92</v>
      </c>
      <c r="H72" t="n">
        <v>57.42</v>
      </c>
      <c r="I72" t="n">
        <v>52.36</v>
      </c>
      <c r="J72" t="n">
        <v>56.28</v>
      </c>
      <c r="K72" t="n">
        <v>50.26</v>
      </c>
      <c r="L72" t="n">
        <v>54.68</v>
      </c>
      <c r="M72" t="n">
        <v>53.11</v>
      </c>
      <c r="N72" t="n">
        <v>54.45</v>
      </c>
      <c r="O72" t="n">
        <v>53.61</v>
      </c>
      <c r="P72" t="n">
        <v>53.17</v>
      </c>
      <c r="Q72" t="n">
        <v>49.58</v>
      </c>
      <c r="R72" t="n">
        <v>61.58</v>
      </c>
      <c r="S72" t="n">
        <v>58.23</v>
      </c>
      <c r="T72" t="n">
        <v>59.27</v>
      </c>
      <c r="U72" t="n">
        <v>51.31</v>
      </c>
      <c r="V72" t="n">
        <v>49.94</v>
      </c>
    </row>
    <row r="73">
      <c r="A73" s="5" t="inlineStr">
        <is>
          <t>Langfristige Vermögensquote in %</t>
        </is>
      </c>
      <c r="B73" s="5" t="inlineStr">
        <is>
          <t>Non-Current Assets Ratio in %</t>
        </is>
      </c>
      <c r="C73" t="n">
        <v>72.53</v>
      </c>
      <c r="D73" t="n">
        <v>68.3</v>
      </c>
      <c r="E73" t="n">
        <v>69.25</v>
      </c>
      <c r="F73" t="n">
        <v>67.47</v>
      </c>
      <c r="G73" t="n">
        <v>67.09999999999999</v>
      </c>
      <c r="H73" t="n">
        <v>66.06</v>
      </c>
      <c r="I73" t="n">
        <v>71.11</v>
      </c>
      <c r="J73" t="n">
        <v>71.41</v>
      </c>
      <c r="K73" t="n">
        <v>71.81</v>
      </c>
      <c r="L73" t="n">
        <v>69.87</v>
      </c>
      <c r="M73" t="n">
        <v>65.81999999999999</v>
      </c>
      <c r="N73" t="n">
        <v>66.83</v>
      </c>
      <c r="O73" t="n">
        <v>65.92</v>
      </c>
      <c r="P73" t="n">
        <v>68.16</v>
      </c>
      <c r="Q73" t="n">
        <v>69.64</v>
      </c>
      <c r="R73" t="n">
        <v>59.56</v>
      </c>
      <c r="S73" t="n">
        <v>61.43</v>
      </c>
      <c r="T73" t="n">
        <v>62.99</v>
      </c>
      <c r="U73" t="n">
        <v>59.92</v>
      </c>
      <c r="V73" t="n">
        <v>56.05</v>
      </c>
    </row>
    <row r="74">
      <c r="A74" s="5" t="inlineStr">
        <is>
          <t>Gesamtkapitalrentabilität</t>
        </is>
      </c>
      <c r="B74" s="5" t="inlineStr">
        <is>
          <t>ROA Return on Assets in %</t>
        </is>
      </c>
      <c r="C74" t="n">
        <v>7.43</v>
      </c>
      <c r="D74" t="n">
        <v>8.550000000000001</v>
      </c>
      <c r="E74" t="n">
        <v>7.48</v>
      </c>
      <c r="F74" t="n">
        <v>6.68</v>
      </c>
      <c r="G74" t="n">
        <v>6.2</v>
      </c>
      <c r="H74" t="n">
        <v>10.58</v>
      </c>
      <c r="I74" t="n">
        <v>6.17</v>
      </c>
      <c r="J74" t="n">
        <v>6.86</v>
      </c>
      <c r="K74" t="n">
        <v>6.51</v>
      </c>
      <c r="L74" t="n">
        <v>8.16</v>
      </c>
      <c r="M74" t="n">
        <v>5.47</v>
      </c>
      <c r="N74" t="n">
        <v>6.42</v>
      </c>
      <c r="O74" t="n">
        <v>6.59</v>
      </c>
      <c r="P74" t="n">
        <v>6.53</v>
      </c>
      <c r="Q74" t="n">
        <v>5.13</v>
      </c>
      <c r="R74" t="n">
        <v>4.93</v>
      </c>
      <c r="S74" t="n">
        <v>3.52</v>
      </c>
      <c r="T74" t="n">
        <v>2.6</v>
      </c>
      <c r="U74" t="n">
        <v>0.04</v>
      </c>
      <c r="V74" t="n">
        <v>3.11</v>
      </c>
    </row>
    <row r="75">
      <c r="A75" s="5" t="inlineStr">
        <is>
          <t>Ertrag des eingesetzten Kapitals</t>
        </is>
      </c>
      <c r="B75" s="5" t="inlineStr">
        <is>
          <t>ROCE Return on Cap. Empl. in %</t>
        </is>
      </c>
      <c r="C75" t="n">
        <v>15.26</v>
      </c>
      <c r="D75" t="n">
        <v>17.19</v>
      </c>
      <c r="E75" t="n">
        <v>15.15</v>
      </c>
      <c r="F75" t="n">
        <v>14.75</v>
      </c>
      <c r="G75" t="n">
        <v>14.22</v>
      </c>
      <c r="H75" t="n">
        <v>13.17</v>
      </c>
      <c r="I75" t="n">
        <v>13.4</v>
      </c>
      <c r="J75" t="n">
        <v>14.19</v>
      </c>
      <c r="K75" t="n">
        <v>13.75</v>
      </c>
      <c r="L75" t="n">
        <v>13.85</v>
      </c>
      <c r="M75" t="n">
        <v>12.13</v>
      </c>
      <c r="N75" t="n">
        <v>13.96</v>
      </c>
      <c r="O75" t="n">
        <v>14.93</v>
      </c>
      <c r="P75" t="n">
        <v>13.61</v>
      </c>
      <c r="Q75" t="n">
        <v>11.75</v>
      </c>
      <c r="R75" t="n">
        <v>16.62</v>
      </c>
      <c r="S75" t="n">
        <v>15.13</v>
      </c>
      <c r="T75" t="n">
        <v>13.55</v>
      </c>
      <c r="U75" t="n">
        <v>9.869999999999999</v>
      </c>
      <c r="V75" t="n">
        <v>14.37</v>
      </c>
    </row>
    <row r="76">
      <c r="A76" s="5" t="inlineStr">
        <is>
          <t>Eigenkapital zu Anlagevermögen</t>
        </is>
      </c>
      <c r="B76" s="5" t="inlineStr">
        <is>
          <t>Equity to Fixed Assets in %</t>
        </is>
      </c>
      <c r="C76" t="n">
        <v>52.27</v>
      </c>
      <c r="D76" t="n">
        <v>63.63</v>
      </c>
      <c r="E76" t="n">
        <v>60.78</v>
      </c>
      <c r="F76" t="n">
        <v>65.62</v>
      </c>
      <c r="G76" t="n">
        <v>62.97</v>
      </c>
      <c r="H76" t="n">
        <v>61.74</v>
      </c>
      <c r="I76" t="n">
        <v>67.43000000000001</v>
      </c>
      <c r="J76" t="n">
        <v>68.89</v>
      </c>
      <c r="K76" t="n">
        <v>66.42</v>
      </c>
      <c r="L76" t="n">
        <v>66.23999999999999</v>
      </c>
      <c r="M76" t="n">
        <v>65.29000000000001</v>
      </c>
      <c r="N76" t="n">
        <v>61.11</v>
      </c>
      <c r="O76" t="n">
        <v>57.19</v>
      </c>
      <c r="P76" t="n">
        <v>54.04</v>
      </c>
      <c r="Q76" t="n">
        <v>48.42</v>
      </c>
      <c r="R76" t="n">
        <v>61.26</v>
      </c>
      <c r="S76" t="n">
        <v>55.74</v>
      </c>
      <c r="T76" t="n">
        <v>52.41</v>
      </c>
      <c r="U76" t="n">
        <v>48.33</v>
      </c>
      <c r="V76" t="n">
        <v>54.08</v>
      </c>
    </row>
    <row r="77">
      <c r="A77" s="5" t="inlineStr">
        <is>
          <t>Liquidität Dritten Grades</t>
        </is>
      </c>
      <c r="B77" s="5" t="inlineStr">
        <is>
          <t>Current Ratio in %</t>
        </is>
      </c>
      <c r="C77" t="n">
        <v>117.18</v>
      </c>
      <c r="D77" t="n">
        <v>139.91</v>
      </c>
      <c r="E77" t="n">
        <v>140.52</v>
      </c>
      <c r="F77" t="n">
        <v>151.43</v>
      </c>
      <c r="G77" t="n">
        <v>149.22</v>
      </c>
      <c r="H77" t="n">
        <v>148.75</v>
      </c>
      <c r="I77" t="n">
        <v>137.45</v>
      </c>
      <c r="J77" t="n">
        <v>150.53</v>
      </c>
      <c r="K77" t="n">
        <v>138.28</v>
      </c>
      <c r="L77" t="n">
        <v>158.63</v>
      </c>
      <c r="M77" t="n">
        <v>181.46</v>
      </c>
      <c r="N77" t="n">
        <v>158.34</v>
      </c>
      <c r="O77" t="n">
        <v>134.81</v>
      </c>
      <c r="P77" t="n">
        <v>144.19</v>
      </c>
      <c r="Q77" t="n">
        <v>129.21</v>
      </c>
      <c r="R77" t="n">
        <v>139.73</v>
      </c>
      <c r="S77" t="n">
        <v>129.52</v>
      </c>
      <c r="T77" t="n">
        <v>120.09</v>
      </c>
      <c r="U77" t="n">
        <v>119.01</v>
      </c>
      <c r="V77" t="n">
        <v>106.59</v>
      </c>
    </row>
    <row r="78">
      <c r="A78" s="5" t="inlineStr">
        <is>
          <t>Operativer Cashflow</t>
        </is>
      </c>
      <c r="B78" s="5" t="inlineStr">
        <is>
          <t>Operating Cashflow in M</t>
        </is>
      </c>
      <c r="C78" t="inlineStr">
        <is>
          <t>-</t>
        </is>
      </c>
      <c r="D78" t="n">
        <v>12080.3176</v>
      </c>
      <c r="E78" t="n">
        <v>8974.608</v>
      </c>
      <c r="F78" t="n">
        <v>7475.0962</v>
      </c>
      <c r="G78" t="n">
        <v>6719.605</v>
      </c>
      <c r="H78" t="n">
        <v>7397.334699999999</v>
      </c>
      <c r="I78" t="n">
        <v>7398.500300000001</v>
      </c>
      <c r="J78" t="n">
        <v>8582.822400000001</v>
      </c>
      <c r="K78" t="n">
        <v>7221.200400000001</v>
      </c>
      <c r="L78" t="n">
        <v>9640.289999999999</v>
      </c>
      <c r="M78" t="n">
        <v>8547.671999999999</v>
      </c>
      <c r="N78" t="n">
        <v>5031.272999999999</v>
      </c>
      <c r="O78" t="n">
        <v>8073.552</v>
      </c>
      <c r="P78" t="n">
        <v>8387.088</v>
      </c>
      <c r="Q78" t="n">
        <v>9033.755999999999</v>
      </c>
      <c r="R78" t="n">
        <v>6887.994</v>
      </c>
      <c r="S78" t="n">
        <v>7519.964999999999</v>
      </c>
      <c r="T78" t="n">
        <v>4810.818</v>
      </c>
      <c r="U78" t="n">
        <v>19106.1</v>
      </c>
      <c r="V78" t="n">
        <v>19698.879</v>
      </c>
    </row>
    <row r="79">
      <c r="A79" s="5" t="inlineStr">
        <is>
          <t>Aktienrückkauf</t>
        </is>
      </c>
      <c r="B79" s="5" t="inlineStr">
        <is>
          <t>Share Buyback in M</t>
        </is>
      </c>
      <c r="C79" t="n">
        <v>-0.4000000000000341</v>
      </c>
      <c r="D79" t="n">
        <v>2.010000000000048</v>
      </c>
      <c r="E79" t="n">
        <v>0.08999999999997499</v>
      </c>
      <c r="F79" t="n">
        <v>0.009999999999990905</v>
      </c>
      <c r="G79" t="n">
        <v>0.5699999999999932</v>
      </c>
      <c r="H79" t="n">
        <v>0.08000000000004093</v>
      </c>
      <c r="I79" t="n">
        <v>0.3700000000000045</v>
      </c>
      <c r="J79" t="n">
        <v>-0.3400000000000318</v>
      </c>
      <c r="K79" t="n">
        <v>-17.21999999999997</v>
      </c>
      <c r="L79" t="n">
        <v>-0.2000000000000455</v>
      </c>
      <c r="M79" t="n">
        <v>-0.5</v>
      </c>
      <c r="N79" t="n">
        <v>0</v>
      </c>
      <c r="O79" t="n">
        <v>0</v>
      </c>
      <c r="P79" t="n">
        <v>0</v>
      </c>
      <c r="Q79" t="n">
        <v>0</v>
      </c>
      <c r="R79" t="n">
        <v>0</v>
      </c>
      <c r="S79" t="n">
        <v>0</v>
      </c>
      <c r="T79" t="n">
        <v>0</v>
      </c>
      <c r="U79" t="n">
        <v>0</v>
      </c>
      <c r="V79" t="inlineStr">
        <is>
          <t>-</t>
        </is>
      </c>
    </row>
    <row r="80">
      <c r="A80" s="5" t="inlineStr">
        <is>
          <t>Umsatzwachstum 1J in %</t>
        </is>
      </c>
      <c r="B80" s="5" t="inlineStr">
        <is>
          <t>Revenue Growth 1Y in %</t>
        </is>
      </c>
      <c r="C80" t="n">
        <v>14.62</v>
      </c>
      <c r="D80" t="n">
        <v>9.83</v>
      </c>
      <c r="E80" t="n">
        <v>13.39</v>
      </c>
      <c r="F80" t="n">
        <v>5.43</v>
      </c>
      <c r="G80" t="n">
        <v>16.4</v>
      </c>
      <c r="H80" t="n">
        <v>5.11</v>
      </c>
      <c r="I80" t="n">
        <v>3.72</v>
      </c>
      <c r="J80" t="n">
        <v>18.78</v>
      </c>
      <c r="K80" t="n">
        <v>16.43</v>
      </c>
      <c r="L80" t="n">
        <v>19.16</v>
      </c>
      <c r="M80" t="n">
        <v>-0.8100000000000001</v>
      </c>
      <c r="N80" t="n">
        <v>4.32</v>
      </c>
      <c r="O80" t="n">
        <v>7.68</v>
      </c>
      <c r="P80" t="n">
        <v>10.04</v>
      </c>
      <c r="Q80" t="n">
        <v>10.2</v>
      </c>
      <c r="R80" t="n">
        <v>5.53</v>
      </c>
      <c r="S80" t="n">
        <v>-5.76</v>
      </c>
      <c r="T80" t="n">
        <v>3.79</v>
      </c>
      <c r="U80" t="n">
        <v>5.6</v>
      </c>
      <c r="V80" t="n">
        <v>35.5</v>
      </c>
    </row>
    <row r="81">
      <c r="A81" s="5" t="inlineStr">
        <is>
          <t>Umsatzwachstum 3J in %</t>
        </is>
      </c>
      <c r="B81" s="5" t="inlineStr">
        <is>
          <t>Revenue Growth 3Y in %</t>
        </is>
      </c>
      <c r="C81" t="n">
        <v>12.61</v>
      </c>
      <c r="D81" t="n">
        <v>9.550000000000001</v>
      </c>
      <c r="E81" t="n">
        <v>11.74</v>
      </c>
      <c r="F81" t="n">
        <v>8.98</v>
      </c>
      <c r="G81" t="n">
        <v>8.41</v>
      </c>
      <c r="H81" t="n">
        <v>9.199999999999999</v>
      </c>
      <c r="I81" t="n">
        <v>12.98</v>
      </c>
      <c r="J81" t="n">
        <v>18.12</v>
      </c>
      <c r="K81" t="n">
        <v>11.59</v>
      </c>
      <c r="L81" t="n">
        <v>7.56</v>
      </c>
      <c r="M81" t="n">
        <v>3.73</v>
      </c>
      <c r="N81" t="n">
        <v>7.35</v>
      </c>
      <c r="O81" t="n">
        <v>9.31</v>
      </c>
      <c r="P81" t="n">
        <v>8.59</v>
      </c>
      <c r="Q81" t="n">
        <v>3.32</v>
      </c>
      <c r="R81" t="n">
        <v>1.19</v>
      </c>
      <c r="S81" t="n">
        <v>1.21</v>
      </c>
      <c r="T81" t="n">
        <v>14.96</v>
      </c>
      <c r="U81" t="inlineStr">
        <is>
          <t>-</t>
        </is>
      </c>
      <c r="V81" t="inlineStr">
        <is>
          <t>-</t>
        </is>
      </c>
    </row>
    <row r="82">
      <c r="A82" s="5" t="inlineStr">
        <is>
          <t>Umsatzwachstum 5J in %</t>
        </is>
      </c>
      <c r="B82" s="5" t="inlineStr">
        <is>
          <t>Revenue Growth 5Y in %</t>
        </is>
      </c>
      <c r="C82" t="n">
        <v>11.93</v>
      </c>
      <c r="D82" t="n">
        <v>10.03</v>
      </c>
      <c r="E82" t="n">
        <v>8.81</v>
      </c>
      <c r="F82" t="n">
        <v>9.890000000000001</v>
      </c>
      <c r="G82" t="n">
        <v>12.09</v>
      </c>
      <c r="H82" t="n">
        <v>12.64</v>
      </c>
      <c r="I82" t="n">
        <v>11.46</v>
      </c>
      <c r="J82" t="n">
        <v>11.58</v>
      </c>
      <c r="K82" t="n">
        <v>9.359999999999999</v>
      </c>
      <c r="L82" t="n">
        <v>8.08</v>
      </c>
      <c r="M82" t="n">
        <v>6.29</v>
      </c>
      <c r="N82" t="n">
        <v>7.55</v>
      </c>
      <c r="O82" t="n">
        <v>5.54</v>
      </c>
      <c r="P82" t="n">
        <v>4.76</v>
      </c>
      <c r="Q82" t="n">
        <v>3.87</v>
      </c>
      <c r="R82" t="n">
        <v>8.93</v>
      </c>
      <c r="S82" t="inlineStr">
        <is>
          <t>-</t>
        </is>
      </c>
      <c r="T82" t="inlineStr">
        <is>
          <t>-</t>
        </is>
      </c>
      <c r="U82" t="inlineStr">
        <is>
          <t>-</t>
        </is>
      </c>
      <c r="V82" t="inlineStr">
        <is>
          <t>-</t>
        </is>
      </c>
    </row>
    <row r="83">
      <c r="A83" s="5" t="inlineStr">
        <is>
          <t>Umsatzwachstum 10J in %</t>
        </is>
      </c>
      <c r="B83" s="5" t="inlineStr">
        <is>
          <t>Revenue Growth 10Y in %</t>
        </is>
      </c>
      <c r="C83" t="n">
        <v>12.29</v>
      </c>
      <c r="D83" t="n">
        <v>10.74</v>
      </c>
      <c r="E83" t="n">
        <v>10.19</v>
      </c>
      <c r="F83" t="n">
        <v>9.619999999999999</v>
      </c>
      <c r="G83" t="n">
        <v>10.08</v>
      </c>
      <c r="H83" t="n">
        <v>9.460000000000001</v>
      </c>
      <c r="I83" t="n">
        <v>9.5</v>
      </c>
      <c r="J83" t="n">
        <v>8.56</v>
      </c>
      <c r="K83" t="n">
        <v>7.06</v>
      </c>
      <c r="L83" t="n">
        <v>5.98</v>
      </c>
      <c r="M83" t="n">
        <v>7.61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12.86</v>
      </c>
      <c r="D84" t="n">
        <v>23.88</v>
      </c>
      <c r="E84" t="n">
        <v>28.84</v>
      </c>
      <c r="F84" t="n">
        <v>11.42</v>
      </c>
      <c r="G84" t="n">
        <v>-36.74</v>
      </c>
      <c r="H84" t="n">
        <v>64.38</v>
      </c>
      <c r="I84" t="n">
        <v>0.35</v>
      </c>
      <c r="J84" t="n">
        <v>11.71</v>
      </c>
      <c r="K84" t="n">
        <v>1.09</v>
      </c>
      <c r="L84" t="n">
        <v>72.76000000000001</v>
      </c>
      <c r="M84" t="n">
        <v>-13.38</v>
      </c>
      <c r="N84" t="n">
        <v>0.05</v>
      </c>
      <c r="O84" t="n">
        <v>7.77</v>
      </c>
      <c r="P84" t="n">
        <v>30.49</v>
      </c>
      <c r="Q84" t="n">
        <v>42.57</v>
      </c>
      <c r="R84" t="n">
        <v>39.7</v>
      </c>
      <c r="S84" t="n">
        <v>30.04</v>
      </c>
      <c r="T84" t="n">
        <v>5460</v>
      </c>
      <c r="U84" t="n">
        <v>-98.61</v>
      </c>
      <c r="V84" t="n">
        <v>4.18</v>
      </c>
    </row>
    <row r="85">
      <c r="A85" s="5" t="inlineStr">
        <is>
          <t>Gewinnwachstum 3J in %</t>
        </is>
      </c>
      <c r="B85" s="5" t="inlineStr">
        <is>
          <t>Earnings Growth 3Y in %</t>
        </is>
      </c>
      <c r="C85" t="n">
        <v>21.86</v>
      </c>
      <c r="D85" t="n">
        <v>21.38</v>
      </c>
      <c r="E85" t="n">
        <v>1.17</v>
      </c>
      <c r="F85" t="n">
        <v>13.02</v>
      </c>
      <c r="G85" t="n">
        <v>9.33</v>
      </c>
      <c r="H85" t="n">
        <v>25.48</v>
      </c>
      <c r="I85" t="n">
        <v>4.38</v>
      </c>
      <c r="J85" t="n">
        <v>28.52</v>
      </c>
      <c r="K85" t="n">
        <v>20.16</v>
      </c>
      <c r="L85" t="n">
        <v>19.81</v>
      </c>
      <c r="M85" t="n">
        <v>-1.85</v>
      </c>
      <c r="N85" t="n">
        <v>12.77</v>
      </c>
      <c r="O85" t="n">
        <v>26.94</v>
      </c>
      <c r="P85" t="n">
        <v>37.59</v>
      </c>
      <c r="Q85" t="n">
        <v>37.44</v>
      </c>
      <c r="R85" t="n">
        <v>1843.25</v>
      </c>
      <c r="S85" t="n">
        <v>1797.14</v>
      </c>
      <c r="T85" t="n">
        <v>1788.52</v>
      </c>
      <c r="U85" t="inlineStr">
        <is>
          <t>-</t>
        </is>
      </c>
      <c r="V85" t="inlineStr">
        <is>
          <t>-</t>
        </is>
      </c>
    </row>
    <row r="86">
      <c r="A86" s="5" t="inlineStr">
        <is>
          <t>Gewinnwachstum 5J in %</t>
        </is>
      </c>
      <c r="B86" s="5" t="inlineStr">
        <is>
          <t>Earnings Growth 5Y in %</t>
        </is>
      </c>
      <c r="C86" t="n">
        <v>8.050000000000001</v>
      </c>
      <c r="D86" t="n">
        <v>18.36</v>
      </c>
      <c r="E86" t="n">
        <v>13.65</v>
      </c>
      <c r="F86" t="n">
        <v>10.22</v>
      </c>
      <c r="G86" t="n">
        <v>8.16</v>
      </c>
      <c r="H86" t="n">
        <v>30.06</v>
      </c>
      <c r="I86" t="n">
        <v>14.51</v>
      </c>
      <c r="J86" t="n">
        <v>14.45</v>
      </c>
      <c r="K86" t="n">
        <v>13.66</v>
      </c>
      <c r="L86" t="n">
        <v>19.54</v>
      </c>
      <c r="M86" t="n">
        <v>13.5</v>
      </c>
      <c r="N86" t="n">
        <v>24.12</v>
      </c>
      <c r="O86" t="n">
        <v>30.11</v>
      </c>
      <c r="P86" t="n">
        <v>1120.56</v>
      </c>
      <c r="Q86" t="n">
        <v>1094.74</v>
      </c>
      <c r="R86" t="n">
        <v>1087.06</v>
      </c>
      <c r="S86" t="inlineStr">
        <is>
          <t>-</t>
        </is>
      </c>
      <c r="T86" t="inlineStr">
        <is>
          <t>-</t>
        </is>
      </c>
      <c r="U86" t="inlineStr">
        <is>
          <t>-</t>
        </is>
      </c>
      <c r="V86" t="inlineStr">
        <is>
          <t>-</t>
        </is>
      </c>
    </row>
    <row r="87">
      <c r="A87" s="5" t="inlineStr">
        <is>
          <t>Gewinnwachstum 10J in %</t>
        </is>
      </c>
      <c r="B87" s="5" t="inlineStr">
        <is>
          <t>Earnings Growth 10Y in %</t>
        </is>
      </c>
      <c r="C87" t="n">
        <v>19.05</v>
      </c>
      <c r="D87" t="n">
        <v>16.43</v>
      </c>
      <c r="E87" t="n">
        <v>14.05</v>
      </c>
      <c r="F87" t="n">
        <v>11.94</v>
      </c>
      <c r="G87" t="n">
        <v>13.85</v>
      </c>
      <c r="H87" t="n">
        <v>21.78</v>
      </c>
      <c r="I87" t="n">
        <v>19.31</v>
      </c>
      <c r="J87" t="n">
        <v>22.28</v>
      </c>
      <c r="K87" t="n">
        <v>567.11</v>
      </c>
      <c r="L87" t="n">
        <v>557.14</v>
      </c>
      <c r="M87" t="n">
        <v>550.28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3.61</v>
      </c>
      <c r="D88" t="n">
        <v>1.11</v>
      </c>
      <c r="E88" t="n">
        <v>1.76</v>
      </c>
      <c r="F88" t="n">
        <v>2.24</v>
      </c>
      <c r="G88" t="n">
        <v>2.54</v>
      </c>
      <c r="H88" t="n">
        <v>0.39</v>
      </c>
      <c r="I88" t="n">
        <v>1.33</v>
      </c>
      <c r="J88" t="n">
        <v>1.4</v>
      </c>
      <c r="K88" t="n">
        <v>1.27</v>
      </c>
      <c r="L88" t="n">
        <v>0.99</v>
      </c>
      <c r="M88" t="n">
        <v>1.56</v>
      </c>
      <c r="N88" t="n">
        <v>0.46</v>
      </c>
      <c r="O88" t="n">
        <v>0.64</v>
      </c>
      <c r="P88" t="n">
        <v>0.02</v>
      </c>
      <c r="Q88" t="n">
        <v>0.02</v>
      </c>
      <c r="R88" t="n">
        <v>0.02</v>
      </c>
      <c r="S88" t="inlineStr">
        <is>
          <t>-</t>
        </is>
      </c>
      <c r="T88" t="inlineStr">
        <is>
          <t>-</t>
        </is>
      </c>
      <c r="U88" t="inlineStr">
        <is>
          <t>-</t>
        </is>
      </c>
      <c r="V88" t="inlineStr">
        <is>
          <t>-</t>
        </is>
      </c>
    </row>
    <row r="89">
      <c r="A89" s="5" t="inlineStr">
        <is>
          <t>EBIT-Wachstum 1J in %</t>
        </is>
      </c>
      <c r="B89" s="5" t="inlineStr">
        <is>
          <t>EBIT Growth 1Y in %</t>
        </is>
      </c>
      <c r="C89" t="n">
        <v>14.13</v>
      </c>
      <c r="D89" t="n">
        <v>21.74</v>
      </c>
      <c r="E89" t="n">
        <v>17.51</v>
      </c>
      <c r="F89" t="n">
        <v>8.15</v>
      </c>
      <c r="G89" t="n">
        <v>17.66</v>
      </c>
      <c r="H89" t="n">
        <v>-7.94</v>
      </c>
      <c r="I89" t="n">
        <v>2.7</v>
      </c>
      <c r="J89" t="n">
        <v>11.35</v>
      </c>
      <c r="K89" t="n">
        <v>23.63</v>
      </c>
      <c r="L89" t="n">
        <v>31.89</v>
      </c>
      <c r="M89" t="n">
        <v>-9.300000000000001</v>
      </c>
      <c r="N89" t="n">
        <v>1.63</v>
      </c>
      <c r="O89" t="n">
        <v>12.35</v>
      </c>
      <c r="P89" t="n">
        <v>21.02</v>
      </c>
      <c r="Q89" t="n">
        <v>4.21</v>
      </c>
      <c r="R89" t="n">
        <v>10.91</v>
      </c>
      <c r="S89" t="n">
        <v>8.67</v>
      </c>
      <c r="T89" t="n">
        <v>28.72</v>
      </c>
      <c r="U89" t="n">
        <v>-20.37</v>
      </c>
      <c r="V89" t="n">
        <v>26.63</v>
      </c>
    </row>
    <row r="90">
      <c r="A90" s="5" t="inlineStr">
        <is>
          <t>EBIT-Wachstum 3J in %</t>
        </is>
      </c>
      <c r="B90" s="5" t="inlineStr">
        <is>
          <t>EBIT Growth 3Y in %</t>
        </is>
      </c>
      <c r="C90" t="n">
        <v>17.79</v>
      </c>
      <c r="D90" t="n">
        <v>15.8</v>
      </c>
      <c r="E90" t="n">
        <v>14.44</v>
      </c>
      <c r="F90" t="n">
        <v>5.96</v>
      </c>
      <c r="G90" t="n">
        <v>4.14</v>
      </c>
      <c r="H90" t="n">
        <v>2.04</v>
      </c>
      <c r="I90" t="n">
        <v>12.56</v>
      </c>
      <c r="J90" t="n">
        <v>22.29</v>
      </c>
      <c r="K90" t="n">
        <v>15.41</v>
      </c>
      <c r="L90" t="n">
        <v>8.07</v>
      </c>
      <c r="M90" t="n">
        <v>1.56</v>
      </c>
      <c r="N90" t="n">
        <v>11.67</v>
      </c>
      <c r="O90" t="n">
        <v>12.53</v>
      </c>
      <c r="P90" t="n">
        <v>12.05</v>
      </c>
      <c r="Q90" t="n">
        <v>7.93</v>
      </c>
      <c r="R90" t="n">
        <v>16.1</v>
      </c>
      <c r="S90" t="n">
        <v>5.67</v>
      </c>
      <c r="T90" t="n">
        <v>11.66</v>
      </c>
      <c r="U90" t="inlineStr">
        <is>
          <t>-</t>
        </is>
      </c>
      <c r="V90" t="inlineStr">
        <is>
          <t>-</t>
        </is>
      </c>
    </row>
    <row r="91">
      <c r="A91" s="5" t="inlineStr">
        <is>
          <t>EBIT-Wachstum 5J in %</t>
        </is>
      </c>
      <c r="B91" s="5" t="inlineStr">
        <is>
          <t>EBIT Growth 5Y in %</t>
        </is>
      </c>
      <c r="C91" t="n">
        <v>15.84</v>
      </c>
      <c r="D91" t="n">
        <v>11.42</v>
      </c>
      <c r="E91" t="n">
        <v>7.62</v>
      </c>
      <c r="F91" t="n">
        <v>6.38</v>
      </c>
      <c r="G91" t="n">
        <v>9.48</v>
      </c>
      <c r="H91" t="n">
        <v>12.33</v>
      </c>
      <c r="I91" t="n">
        <v>12.05</v>
      </c>
      <c r="J91" t="n">
        <v>11.84</v>
      </c>
      <c r="K91" t="n">
        <v>12.04</v>
      </c>
      <c r="L91" t="n">
        <v>11.52</v>
      </c>
      <c r="M91" t="n">
        <v>5.98</v>
      </c>
      <c r="N91" t="n">
        <v>10.02</v>
      </c>
      <c r="O91" t="n">
        <v>11.43</v>
      </c>
      <c r="P91" t="n">
        <v>14.71</v>
      </c>
      <c r="Q91" t="n">
        <v>6.43</v>
      </c>
      <c r="R91" t="n">
        <v>10.91</v>
      </c>
      <c r="S91" t="inlineStr">
        <is>
          <t>-</t>
        </is>
      </c>
      <c r="T91" t="inlineStr">
        <is>
          <t>-</t>
        </is>
      </c>
      <c r="U91" t="inlineStr">
        <is>
          <t>-</t>
        </is>
      </c>
      <c r="V91" t="inlineStr">
        <is>
          <t>-</t>
        </is>
      </c>
    </row>
    <row r="92">
      <c r="A92" s="5" t="inlineStr">
        <is>
          <t>EBIT-Wachstum 10J in %</t>
        </is>
      </c>
      <c r="B92" s="5" t="inlineStr">
        <is>
          <t>EBIT Growth 10Y in %</t>
        </is>
      </c>
      <c r="C92" t="n">
        <v>14.08</v>
      </c>
      <c r="D92" t="n">
        <v>11.74</v>
      </c>
      <c r="E92" t="n">
        <v>9.73</v>
      </c>
      <c r="F92" t="n">
        <v>9.210000000000001</v>
      </c>
      <c r="G92" t="n">
        <v>10.5</v>
      </c>
      <c r="H92" t="n">
        <v>9.15</v>
      </c>
      <c r="I92" t="n">
        <v>11.04</v>
      </c>
      <c r="J92" t="n">
        <v>11.64</v>
      </c>
      <c r="K92" t="n">
        <v>13.37</v>
      </c>
      <c r="L92" t="n">
        <v>8.970000000000001</v>
      </c>
      <c r="M92" t="n">
        <v>8.449999999999999</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inlineStr">
        <is>
          <t>-</t>
        </is>
      </c>
      <c r="D93" t="n">
        <v>35.14</v>
      </c>
      <c r="E93" t="n">
        <v>20.08</v>
      </c>
      <c r="F93" t="n">
        <v>11.25</v>
      </c>
      <c r="G93" t="n">
        <v>-9.06</v>
      </c>
      <c r="H93" t="inlineStr">
        <is>
          <t>-</t>
        </is>
      </c>
      <c r="I93" t="n">
        <v>-13.74</v>
      </c>
      <c r="J93" t="n">
        <v>18.78</v>
      </c>
      <c r="K93" t="n">
        <v>-27.63</v>
      </c>
      <c r="L93" t="n">
        <v>12.74</v>
      </c>
      <c r="M93" t="n">
        <v>69.72</v>
      </c>
      <c r="N93" t="n">
        <v>-37.68</v>
      </c>
      <c r="O93" t="n">
        <v>-3.74</v>
      </c>
      <c r="P93" t="n">
        <v>-7.16</v>
      </c>
      <c r="Q93" t="n">
        <v>31.15</v>
      </c>
      <c r="R93" t="n">
        <v>-8.4</v>
      </c>
      <c r="S93" t="n">
        <v>56.31</v>
      </c>
      <c r="T93" t="n">
        <v>-74.81999999999999</v>
      </c>
      <c r="U93" t="n">
        <v>-3.01</v>
      </c>
      <c r="V93" t="inlineStr">
        <is>
          <t>-</t>
        </is>
      </c>
    </row>
    <row r="94">
      <c r="A94" s="5" t="inlineStr">
        <is>
          <t>Op.Cashflow Wachstum 3J in %</t>
        </is>
      </c>
      <c r="B94" s="5" t="inlineStr">
        <is>
          <t>Op.Cashflow Wachstum 3Y in %</t>
        </is>
      </c>
      <c r="C94" t="inlineStr">
        <is>
          <t>-</t>
        </is>
      </c>
      <c r="D94" t="n">
        <v>22.16</v>
      </c>
      <c r="E94" t="n">
        <v>7.42</v>
      </c>
      <c r="F94" t="n">
        <v>0.73</v>
      </c>
      <c r="G94" t="n">
        <v>-7.6</v>
      </c>
      <c r="H94" t="n">
        <v>1.68</v>
      </c>
      <c r="I94" t="n">
        <v>-7.53</v>
      </c>
      <c r="J94" t="n">
        <v>1.3</v>
      </c>
      <c r="K94" t="n">
        <v>18.28</v>
      </c>
      <c r="L94" t="n">
        <v>14.93</v>
      </c>
      <c r="M94" t="n">
        <v>9.43</v>
      </c>
      <c r="N94" t="n">
        <v>-16.19</v>
      </c>
      <c r="O94" t="n">
        <v>6.75</v>
      </c>
      <c r="P94" t="n">
        <v>5.2</v>
      </c>
      <c r="Q94" t="n">
        <v>26.35</v>
      </c>
      <c r="R94" t="n">
        <v>-8.970000000000001</v>
      </c>
      <c r="S94" t="n">
        <v>-7.17</v>
      </c>
      <c r="T94" t="inlineStr">
        <is>
          <t>-</t>
        </is>
      </c>
      <c r="U94" t="inlineStr">
        <is>
          <t>-</t>
        </is>
      </c>
      <c r="V94" t="inlineStr">
        <is>
          <t>-</t>
        </is>
      </c>
    </row>
    <row r="95">
      <c r="A95" s="5" t="inlineStr">
        <is>
          <t>Op.Cashflow Wachstum 5J in %</t>
        </is>
      </c>
      <c r="B95" s="5" t="inlineStr">
        <is>
          <t>Op.Cashflow Wachstum 5Y in %</t>
        </is>
      </c>
      <c r="C95" t="inlineStr">
        <is>
          <t>-</t>
        </is>
      </c>
      <c r="D95" t="n">
        <v>11.48</v>
      </c>
      <c r="E95" t="n">
        <v>1.71</v>
      </c>
      <c r="F95" t="n">
        <v>1.45</v>
      </c>
      <c r="G95" t="n">
        <v>-6.33</v>
      </c>
      <c r="H95" t="n">
        <v>-1.97</v>
      </c>
      <c r="I95" t="n">
        <v>11.97</v>
      </c>
      <c r="J95" t="n">
        <v>7.19</v>
      </c>
      <c r="K95" t="n">
        <v>2.68</v>
      </c>
      <c r="L95" t="n">
        <v>6.78</v>
      </c>
      <c r="M95" t="n">
        <v>10.46</v>
      </c>
      <c r="N95" t="n">
        <v>-5.17</v>
      </c>
      <c r="O95" t="n">
        <v>13.63</v>
      </c>
      <c r="P95" t="n">
        <v>-0.58</v>
      </c>
      <c r="Q95" t="n">
        <v>0.25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inlineStr">
        <is>
          <t>-</t>
        </is>
      </c>
      <c r="D96" t="n">
        <v>11.73</v>
      </c>
      <c r="E96" t="n">
        <v>4.45</v>
      </c>
      <c r="F96" t="n">
        <v>2.06</v>
      </c>
      <c r="G96" t="n">
        <v>0.22</v>
      </c>
      <c r="H96" t="n">
        <v>4.24</v>
      </c>
      <c r="I96" t="n">
        <v>3.4</v>
      </c>
      <c r="J96" t="n">
        <v>10.41</v>
      </c>
      <c r="K96" t="n">
        <v>1.05</v>
      </c>
      <c r="L96" t="n">
        <v>3.51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3887</v>
      </c>
      <c r="D97" t="n">
        <v>6718</v>
      </c>
      <c r="E97" t="n">
        <v>6079</v>
      </c>
      <c r="F97" t="n">
        <v>6588</v>
      </c>
      <c r="G97" t="n">
        <v>6251</v>
      </c>
      <c r="H97" t="n">
        <v>5935</v>
      </c>
      <c r="I97" t="n">
        <v>4382</v>
      </c>
      <c r="J97" t="n">
        <v>4791</v>
      </c>
      <c r="K97" t="n">
        <v>3673</v>
      </c>
      <c r="L97" t="n">
        <v>4139</v>
      </c>
      <c r="M97" t="n">
        <v>4927</v>
      </c>
      <c r="N97" t="n">
        <v>3859</v>
      </c>
      <c r="O97" t="n">
        <v>2705</v>
      </c>
      <c r="P97" t="n">
        <v>2809</v>
      </c>
      <c r="Q97" t="n">
        <v>1925</v>
      </c>
      <c r="R97" t="n">
        <v>2357</v>
      </c>
      <c r="S97" t="n">
        <v>1806</v>
      </c>
      <c r="T97" t="n">
        <v>1326</v>
      </c>
      <c r="U97" t="n">
        <v>1526</v>
      </c>
      <c r="V97" t="n">
        <v>630</v>
      </c>
      <c r="W97" t="n">
        <v>-634</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10"/>
    <col customWidth="1" max="15" min="15" width="10"/>
    <col customWidth="1" max="16" min="16" width="10"/>
  </cols>
  <sheetData>
    <row r="1">
      <c r="A1" s="1" t="inlineStr">
        <is>
          <t xml:space="preserve">MICHELIN </t>
        </is>
      </c>
      <c r="B1" s="2" t="inlineStr">
        <is>
          <t>WKN: 850739  ISIN: FR0000121261  US-Symbol:MGDDF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+33-4-7332-2000</t>
        </is>
      </c>
      <c r="G4" t="inlineStr">
        <is>
          <t>10.02.2020</t>
        </is>
      </c>
      <c r="H4" t="inlineStr">
        <is>
          <t>Preliminary Results</t>
        </is>
      </c>
      <c r="J4" t="inlineStr">
        <is>
          <t>Französische institutionelle Anleger</t>
        </is>
      </c>
      <c r="L4" t="inlineStr">
        <is>
          <t>27,40%</t>
        </is>
      </c>
    </row>
    <row r="5">
      <c r="A5" s="5" t="inlineStr">
        <is>
          <t>Ticker</t>
        </is>
      </c>
      <c r="B5" t="inlineStr">
        <is>
          <t>MCH</t>
        </is>
      </c>
      <c r="C5" s="5" t="inlineStr">
        <is>
          <t>Fax</t>
        </is>
      </c>
      <c r="D5" s="5" t="inlineStr"/>
      <c r="E5" t="inlineStr">
        <is>
          <t>+33-4-7332-6381</t>
        </is>
      </c>
      <c r="G5" t="inlineStr">
        <is>
          <t>23.04.2020</t>
        </is>
      </c>
      <c r="H5" t="inlineStr">
        <is>
          <t>Publication Of Annual Report</t>
        </is>
      </c>
      <c r="J5" t="inlineStr">
        <is>
          <t>ausländische institutionelle Anleger</t>
        </is>
      </c>
      <c r="L5" t="inlineStr">
        <is>
          <t>61,30%</t>
        </is>
      </c>
    </row>
    <row r="6">
      <c r="A6" s="5" t="inlineStr">
        <is>
          <t>Gelistet Seit / Listed Since</t>
        </is>
      </c>
      <c r="B6" t="inlineStr">
        <is>
          <t>-</t>
        </is>
      </c>
      <c r="C6" s="5" t="inlineStr">
        <is>
          <t>Internet</t>
        </is>
      </c>
      <c r="D6" s="5" t="inlineStr"/>
      <c r="E6" t="inlineStr">
        <is>
          <t>http://www.michelin.com/eng/</t>
        </is>
      </c>
      <c r="G6" t="inlineStr">
        <is>
          <t>29.04.2020</t>
        </is>
      </c>
      <c r="H6" t="inlineStr">
        <is>
          <t>Result Q1</t>
        </is>
      </c>
      <c r="J6" t="inlineStr">
        <is>
          <t>Mitarbeiter</t>
        </is>
      </c>
      <c r="L6" t="inlineStr">
        <is>
          <t>1,80%</t>
        </is>
      </c>
    </row>
    <row r="7">
      <c r="A7" s="5" t="inlineStr">
        <is>
          <t>Nominalwert / Nominal Value</t>
        </is>
      </c>
      <c r="B7" t="inlineStr">
        <is>
          <t>2,00</t>
        </is>
      </c>
      <c r="C7" s="5" t="inlineStr">
        <is>
          <t>Inv. Relations Telefon / Phone</t>
        </is>
      </c>
      <c r="D7" s="5" t="inlineStr"/>
      <c r="E7" t="inlineStr">
        <is>
          <t>+33-4-7398-5927</t>
        </is>
      </c>
      <c r="G7" t="inlineStr">
        <is>
          <t>15.05.2020</t>
        </is>
      </c>
      <c r="H7" t="inlineStr">
        <is>
          <t>Annual General Meeting</t>
        </is>
      </c>
      <c r="J7" t="inlineStr">
        <is>
          <t>Freefloat</t>
        </is>
      </c>
      <c r="L7" t="inlineStr">
        <is>
          <t>9,50%</t>
        </is>
      </c>
    </row>
    <row r="8">
      <c r="A8" s="5" t="inlineStr">
        <is>
          <t>Land / Country</t>
        </is>
      </c>
      <c r="B8" t="inlineStr">
        <is>
          <t>Frankreich</t>
        </is>
      </c>
      <c r="C8" s="5" t="inlineStr">
        <is>
          <t>Inv. Relations E-Mail</t>
        </is>
      </c>
      <c r="D8" s="5" t="inlineStr"/>
      <c r="E8" t="inlineStr">
        <is>
          <t>investor-relations@fr.michelin.com</t>
        </is>
      </c>
      <c r="G8" t="inlineStr">
        <is>
          <t>19.05.2020</t>
        </is>
      </c>
      <c r="H8" t="inlineStr">
        <is>
          <t>Ex Dividend</t>
        </is>
      </c>
    </row>
    <row r="9">
      <c r="A9" s="5" t="inlineStr">
        <is>
          <t>Währung / Currency</t>
        </is>
      </c>
      <c r="B9" t="inlineStr">
        <is>
          <t>EUR</t>
        </is>
      </c>
      <c r="C9" s="5" t="inlineStr">
        <is>
          <t>Kontaktperson / Contact Person</t>
        </is>
      </c>
      <c r="D9" s="5" t="inlineStr"/>
      <c r="E9" t="inlineStr">
        <is>
          <t>Isabelle Maizaud</t>
        </is>
      </c>
      <c r="G9" t="inlineStr">
        <is>
          <t>21.05.2020</t>
        </is>
      </c>
      <c r="H9" t="inlineStr">
        <is>
          <t>Dividend Payout</t>
        </is>
      </c>
    </row>
    <row r="10">
      <c r="A10" s="5" t="inlineStr">
        <is>
          <t>Branche / Industry</t>
        </is>
      </c>
      <c r="B10" t="inlineStr">
        <is>
          <t>Automotive</t>
        </is>
      </c>
      <c r="C10" s="5" t="inlineStr">
        <is>
          <t>27.07.2020</t>
        </is>
      </c>
      <c r="D10" s="5" t="inlineStr">
        <is>
          <t>Score Half Year</t>
        </is>
      </c>
    </row>
    <row r="11">
      <c r="A11" s="5" t="inlineStr">
        <is>
          <t>Sektor / Sector</t>
        </is>
      </c>
      <c r="B11" t="inlineStr">
        <is>
          <t>Automotive Industry</t>
        </is>
      </c>
      <c r="C11" t="inlineStr">
        <is>
          <t>22.10.2020</t>
        </is>
      </c>
      <c r="D11" t="inlineStr">
        <is>
          <t>Q3 Earnings</t>
        </is>
      </c>
    </row>
    <row r="12">
      <c r="A12" s="5" t="inlineStr">
        <is>
          <t>Typ / Genre</t>
        </is>
      </c>
      <c r="B12" t="inlineStr">
        <is>
          <t>Stammaktie</t>
        </is>
      </c>
    </row>
    <row r="13">
      <c r="A13" s="5" t="inlineStr">
        <is>
          <t>Adresse / Address</t>
        </is>
      </c>
      <c r="B13" t="inlineStr">
        <is>
          <t>Compagnie Generale des Etablissements Michelin23, place des Carmes-Déchaux  F-63040 Clermont-Ferrand Cedex 9</t>
        </is>
      </c>
    </row>
    <row r="14">
      <c r="A14" s="5" t="inlineStr">
        <is>
          <t>Management</t>
        </is>
      </c>
      <c r="B14" t="inlineStr">
        <is>
          <t>Florent Menegaux, Yves Chapot, Sonia Artinian-Fredou, Laurent Bourrut, Adeline Challon-Kemoun, Scott Clark, Jean-Christophe Guérin, Serge Lafon, Jean-Claude Pats, Eric Philippe Vinesse</t>
        </is>
      </c>
    </row>
    <row r="15">
      <c r="A15" s="5" t="inlineStr">
        <is>
          <t>Aufsichtsrat / Board</t>
        </is>
      </c>
      <c r="B15" t="inlineStr">
        <is>
          <t>Michel Rollier, Olivier Bazil, Barbara Dalibard, Jean-Pierre Duprieu, Aruna Jayanthi, Anne-Sophie de La Bigne, Thierry Le Hénaff, Monique F. Leroux, Cyrille Poughon</t>
        </is>
      </c>
    </row>
    <row r="16">
      <c r="A16" s="5" t="inlineStr">
        <is>
          <t>Beschreibung</t>
        </is>
      </c>
      <c r="B16" t="inlineStr">
        <is>
          <t>Compagnie Generale des Etablissements Michelin ist ein international tätiger Reifenhersteller. Die Produktlinien sind in Reifen für PKW und Kleinlaster, Reifen für Lastwagen, Spezialreifen und Materialien gegliedert. Mit einer jährlichen Produktion von mehr als 180 Millionen Reifen ist Michelin einer der grössten Reifenlieferanten weltweit. Die Produktpalette beinhaltet Reifen für Autos, Motorräder, Fahrräder, Roller, Schienenfahrzeuge, LKWs, Baumaschinen, Traktoren, Land- und Forstmaschinen wie auch Flugzeuge. Zusätzlich bietet die Gesellschaft eine umfangreiche Palette von Life-style Produkten wie beispielsweise Verkehrszubehör, Sportgeräte, Freizeit- und Berufsbekleidung, Fahrradhelme, Radkappen und Autofelgen, Schutzkleidung, T-Shirts, Tischtennisschläger und Miniaturautos an. Darüber hinaus ist der Konzern als Reiseverlagshaus mit einer jährlichen Produktion von über 15 Millionen Strassenkarten und Stadtplänen, Reise-, Restaurant- und Hotelführern und Mobility Apps aktiv. Michelin ist mit 68 Produktionsstandorten in 17 Ländern, einem Technologiezentrum sowie Verkaufsniederlassungen in mehr als 170 Ländern global tätig. Der Hauptsitz der Compagnie Generale des Etablissements Michelin ist in Clermont-Ferrand, Frankreich. Copyright 2014 FINANCE BASE AG</t>
        </is>
      </c>
    </row>
    <row r="17">
      <c r="A17" s="5" t="inlineStr">
        <is>
          <t>Profile</t>
        </is>
      </c>
      <c r="B17" t="inlineStr">
        <is>
          <t>Compagnie Generale des Etablissements Michelin is an international tire manufacturer. The product lines are divided into tires for cars and light trucks, tires for trucks, special tires and materials. With an annual production of more than 180 million tires Michelin one of the largest tire manufacturer in the world. The product range includes tires for cars, motorcycles, bicycles, scooters, rail cars, trucks, construction equipment, tractors, agricultural and forestry machines as well as aircraft. In addition, the company offers a wide range of life-style products such as transport equipment, sports equipment, leisure and work wear, bicycle helmets, tires and wheel rims, protective clothing, T-shirts, table tennis bats and miniature cars. In addition, the Group operates as a travel publishing company with annual production of over 15 million street and city maps, travel, restaurant and hotel guides and Mobility apps. Michelin operates globally with 68 production sites in 17 countries, a technology center and sales offices in more than 170 countries. The headquarters of the Compagnie Generale des Etablissements Michelin in Clermont-Ferrand,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24135</v>
      </c>
      <c r="D20" t="n">
        <v>22028</v>
      </c>
      <c r="E20" t="n">
        <v>21960</v>
      </c>
      <c r="F20" t="n">
        <v>20907</v>
      </c>
      <c r="G20" t="n">
        <v>21199</v>
      </c>
      <c r="H20" t="n">
        <v>19553</v>
      </c>
      <c r="I20" t="n">
        <v>20247</v>
      </c>
      <c r="J20" t="n">
        <v>21474</v>
      </c>
      <c r="K20" t="n">
        <v>20719</v>
      </c>
      <c r="L20" t="n">
        <v>17891</v>
      </c>
      <c r="M20" t="n">
        <v>14807</v>
      </c>
      <c r="N20" t="n">
        <v>16408</v>
      </c>
      <c r="O20" t="n">
        <v>16867</v>
      </c>
      <c r="P20" t="n">
        <v>16867</v>
      </c>
    </row>
    <row r="21">
      <c r="A21" s="5" t="inlineStr">
        <is>
          <t>Bruttoergebnis vom Umsatz</t>
        </is>
      </c>
      <c r="B21" s="5" t="inlineStr">
        <is>
          <t>Gross Profit</t>
        </is>
      </c>
      <c r="C21" t="n">
        <v>7082</v>
      </c>
      <c r="D21" t="n">
        <v>7116</v>
      </c>
      <c r="E21" t="n">
        <v>7145</v>
      </c>
      <c r="F21" t="n">
        <v>7097</v>
      </c>
      <c r="G21" t="n">
        <v>6961</v>
      </c>
      <c r="H21" t="n">
        <v>6254</v>
      </c>
      <c r="I21" t="n">
        <v>6406</v>
      </c>
      <c r="J21" t="n">
        <v>6710</v>
      </c>
      <c r="K21" t="n">
        <v>5898</v>
      </c>
      <c r="L21" t="n">
        <v>5488</v>
      </c>
      <c r="M21" t="n">
        <v>4280</v>
      </c>
      <c r="N21" t="n">
        <v>4384</v>
      </c>
      <c r="O21" t="n">
        <v>5107</v>
      </c>
      <c r="P21" t="n">
        <v>5107</v>
      </c>
    </row>
    <row r="22">
      <c r="A22" s="5" t="inlineStr">
        <is>
          <t>Operatives Ergebnis (EBIT)</t>
        </is>
      </c>
      <c r="B22" s="5" t="inlineStr">
        <is>
          <t>EBIT Earning Before Interest &amp; Tax</t>
        </is>
      </c>
      <c r="C22" t="n">
        <v>2691</v>
      </c>
      <c r="D22" t="n">
        <v>2550</v>
      </c>
      <c r="E22" t="n">
        <v>2631</v>
      </c>
      <c r="F22" t="n">
        <v>2791</v>
      </c>
      <c r="G22" t="n">
        <v>2207</v>
      </c>
      <c r="H22" t="n">
        <v>1991</v>
      </c>
      <c r="I22" t="n">
        <v>1974</v>
      </c>
      <c r="J22" t="n">
        <v>2469</v>
      </c>
      <c r="K22" t="n">
        <v>1945</v>
      </c>
      <c r="L22" t="n">
        <v>1695</v>
      </c>
      <c r="M22" t="n">
        <v>450</v>
      </c>
      <c r="N22" t="n">
        <v>843</v>
      </c>
      <c r="O22" t="n">
        <v>1319</v>
      </c>
      <c r="P22" t="n">
        <v>1319</v>
      </c>
    </row>
    <row r="23">
      <c r="A23" s="5" t="inlineStr">
        <is>
          <t>Finanzergebnis</t>
        </is>
      </c>
      <c r="B23" s="5" t="inlineStr">
        <is>
          <t>Financial Result</t>
        </is>
      </c>
      <c r="C23" t="n">
        <v>-455</v>
      </c>
      <c r="D23" t="n">
        <v>-320</v>
      </c>
      <c r="E23" t="n">
        <v>-277</v>
      </c>
      <c r="F23" t="n">
        <v>-327</v>
      </c>
      <c r="G23" t="n">
        <v>-338</v>
      </c>
      <c r="H23" t="n">
        <v>-340</v>
      </c>
      <c r="I23" t="n">
        <v>-272</v>
      </c>
      <c r="J23" t="n">
        <v>-162</v>
      </c>
      <c r="K23" t="n">
        <v>51</v>
      </c>
      <c r="L23" t="n">
        <v>-197</v>
      </c>
      <c r="M23" t="n">
        <v>-243</v>
      </c>
      <c r="N23" t="n">
        <v>-323</v>
      </c>
      <c r="O23" t="n">
        <v>-248</v>
      </c>
      <c r="P23" t="n">
        <v>-248</v>
      </c>
    </row>
    <row r="24">
      <c r="A24" s="5" t="inlineStr">
        <is>
          <t>Ergebnis vor Steuer (EBT)</t>
        </is>
      </c>
      <c r="B24" s="5" t="inlineStr">
        <is>
          <t>EBT Earning Before Tax</t>
        </is>
      </c>
      <c r="C24" t="n">
        <v>2236</v>
      </c>
      <c r="D24" t="n">
        <v>2230</v>
      </c>
      <c r="E24" t="n">
        <v>2354</v>
      </c>
      <c r="F24" t="n">
        <v>2464</v>
      </c>
      <c r="G24" t="n">
        <v>1869</v>
      </c>
      <c r="H24" t="n">
        <v>1651</v>
      </c>
      <c r="I24" t="n">
        <v>1702</v>
      </c>
      <c r="J24" t="n">
        <v>2307</v>
      </c>
      <c r="K24" t="n">
        <v>1996</v>
      </c>
      <c r="L24" t="n">
        <v>1498</v>
      </c>
      <c r="M24" t="n">
        <v>207</v>
      </c>
      <c r="N24" t="n">
        <v>520</v>
      </c>
      <c r="O24" t="n">
        <v>1071</v>
      </c>
      <c r="P24" t="n">
        <v>1071</v>
      </c>
    </row>
    <row r="25">
      <c r="A25" s="5" t="inlineStr">
        <is>
          <t>Ergebnis nach Steuer</t>
        </is>
      </c>
      <c r="B25" s="5" t="inlineStr">
        <is>
          <t>Earnings after tax</t>
        </is>
      </c>
      <c r="C25" t="n">
        <v>1730</v>
      </c>
      <c r="D25" t="n">
        <v>1660</v>
      </c>
      <c r="E25" t="n">
        <v>1693</v>
      </c>
      <c r="F25" t="n">
        <v>1667</v>
      </c>
      <c r="G25" t="n">
        <v>1163</v>
      </c>
      <c r="H25" t="n">
        <v>1031</v>
      </c>
      <c r="I25" t="n">
        <v>1127</v>
      </c>
      <c r="J25" t="n">
        <v>1571</v>
      </c>
      <c r="K25" t="n">
        <v>1462</v>
      </c>
      <c r="L25" t="n">
        <v>1049</v>
      </c>
      <c r="M25" t="n">
        <v>104</v>
      </c>
      <c r="N25" t="n">
        <v>357</v>
      </c>
      <c r="O25" t="n">
        <v>772</v>
      </c>
      <c r="P25" t="n">
        <v>772</v>
      </c>
    </row>
    <row r="26">
      <c r="A26" s="5" t="inlineStr">
        <is>
          <t>Minderheitenanteil</t>
        </is>
      </c>
      <c r="B26" s="5" t="inlineStr">
        <is>
          <t>Minority Share</t>
        </is>
      </c>
      <c r="C26" t="n">
        <v>21</v>
      </c>
      <c r="D26" t="n">
        <v>17</v>
      </c>
      <c r="E26" t="n">
        <v>7</v>
      </c>
      <c r="F26" t="n">
        <v>9</v>
      </c>
      <c r="G26" t="n">
        <v>5</v>
      </c>
      <c r="H26" t="inlineStr">
        <is>
          <t>-</t>
        </is>
      </c>
      <c r="I26" t="inlineStr">
        <is>
          <t>-</t>
        </is>
      </c>
      <c r="J26" t="n">
        <v>-1</v>
      </c>
      <c r="K26" t="inlineStr">
        <is>
          <t>-</t>
        </is>
      </c>
      <c r="L26" t="n">
        <v>-1</v>
      </c>
      <c r="M26" t="n">
        <v>2</v>
      </c>
      <c r="N26" t="n">
        <v>3</v>
      </c>
      <c r="O26" t="n">
        <v>2</v>
      </c>
      <c r="P26" t="n">
        <v>2</v>
      </c>
    </row>
    <row r="27">
      <c r="A27" s="5" t="inlineStr">
        <is>
          <t>Jahresüberschuss/-fehlbetrag</t>
        </is>
      </c>
      <c r="B27" s="5" t="inlineStr">
        <is>
          <t>Net Profit</t>
        </is>
      </c>
      <c r="C27" t="n">
        <v>1751</v>
      </c>
      <c r="D27" t="n">
        <v>1677</v>
      </c>
      <c r="E27" t="n">
        <v>1700</v>
      </c>
      <c r="F27" t="n">
        <v>1676</v>
      </c>
      <c r="G27" t="n">
        <v>1168</v>
      </c>
      <c r="H27" t="n">
        <v>1031</v>
      </c>
      <c r="I27" t="n">
        <v>1127</v>
      </c>
      <c r="J27" t="n">
        <v>1570</v>
      </c>
      <c r="K27" t="n">
        <v>1462</v>
      </c>
      <c r="L27" t="n">
        <v>1048</v>
      </c>
      <c r="M27" t="n">
        <v>106</v>
      </c>
      <c r="N27" t="n">
        <v>360</v>
      </c>
      <c r="O27" t="n">
        <v>774</v>
      </c>
      <c r="P27" t="n">
        <v>774</v>
      </c>
    </row>
    <row r="28">
      <c r="A28" s="5" t="inlineStr">
        <is>
          <t>Summe Umlaufvermögen</t>
        </is>
      </c>
      <c r="B28" s="5" t="inlineStr">
        <is>
          <t>Current Assets</t>
        </is>
      </c>
      <c r="C28" t="n">
        <v>11143</v>
      </c>
      <c r="D28" t="n">
        <v>11205</v>
      </c>
      <c r="E28" t="n">
        <v>10782</v>
      </c>
      <c r="F28" t="n">
        <v>10853</v>
      </c>
      <c r="G28" t="n">
        <v>9959</v>
      </c>
      <c r="H28" t="n">
        <v>9284</v>
      </c>
      <c r="I28" t="n">
        <v>9330</v>
      </c>
      <c r="J28" t="n">
        <v>10154</v>
      </c>
      <c r="K28" t="n">
        <v>10318</v>
      </c>
      <c r="L28" t="n">
        <v>9665</v>
      </c>
      <c r="M28" t="n">
        <v>7287</v>
      </c>
      <c r="N28" t="n">
        <v>7494</v>
      </c>
      <c r="O28" t="n">
        <v>7284</v>
      </c>
      <c r="P28" t="n">
        <v>7284</v>
      </c>
    </row>
    <row r="29">
      <c r="A29" s="5" t="inlineStr">
        <is>
          <t>Summe Anlagevermögen</t>
        </is>
      </c>
      <c r="B29" s="5" t="inlineStr">
        <is>
          <t>Fixed Assets</t>
        </is>
      </c>
      <c r="C29" t="n">
        <v>20534</v>
      </c>
      <c r="D29" t="n">
        <v>18243</v>
      </c>
      <c r="E29" t="n">
        <v>14485</v>
      </c>
      <c r="F29" t="n">
        <v>14469</v>
      </c>
      <c r="G29" t="n">
        <v>13934</v>
      </c>
      <c r="H29" t="n">
        <v>13139</v>
      </c>
      <c r="I29" t="n">
        <v>11352</v>
      </c>
      <c r="J29" t="n">
        <v>11428</v>
      </c>
      <c r="K29" t="n">
        <v>10570</v>
      </c>
      <c r="L29" t="n">
        <v>9998</v>
      </c>
      <c r="M29" t="n">
        <v>9231</v>
      </c>
      <c r="N29" t="n">
        <v>9100</v>
      </c>
      <c r="O29" t="n">
        <v>9165</v>
      </c>
      <c r="P29" t="n">
        <v>9165</v>
      </c>
    </row>
    <row r="30">
      <c r="A30" s="5" t="inlineStr">
        <is>
          <t>Summe Aktiva</t>
        </is>
      </c>
      <c r="B30" s="5" t="inlineStr">
        <is>
          <t>Total Assets</t>
        </is>
      </c>
      <c r="C30" t="n">
        <v>31677</v>
      </c>
      <c r="D30" t="n">
        <v>29448</v>
      </c>
      <c r="E30" t="n">
        <v>25267</v>
      </c>
      <c r="F30" t="n">
        <v>25322</v>
      </c>
      <c r="G30" t="n">
        <v>23893</v>
      </c>
      <c r="H30" t="n">
        <v>22423</v>
      </c>
      <c r="I30" t="n">
        <v>20682</v>
      </c>
      <c r="J30" t="n">
        <v>21582</v>
      </c>
      <c r="K30" t="n">
        <v>20888</v>
      </c>
      <c r="L30" t="n">
        <v>19663</v>
      </c>
      <c r="M30" t="n">
        <v>16518</v>
      </c>
      <c r="N30" t="n">
        <v>16594</v>
      </c>
      <c r="O30" t="n">
        <v>16449</v>
      </c>
      <c r="P30" t="n">
        <v>16449</v>
      </c>
    </row>
    <row r="31">
      <c r="A31" s="5" t="inlineStr">
        <is>
          <t>Summe kurzfristiges Fremdkapital</t>
        </is>
      </c>
      <c r="B31" s="5" t="inlineStr">
        <is>
          <t>Short-Term Debt</t>
        </is>
      </c>
      <c r="C31" t="n">
        <v>7093</v>
      </c>
      <c r="D31" t="n">
        <v>6770</v>
      </c>
      <c r="E31" t="n">
        <v>5882</v>
      </c>
      <c r="F31" t="n">
        <v>6419</v>
      </c>
      <c r="G31" t="n">
        <v>5220</v>
      </c>
      <c r="H31" t="n">
        <v>5096</v>
      </c>
      <c r="I31" t="n">
        <v>4857</v>
      </c>
      <c r="J31" t="n">
        <v>5437</v>
      </c>
      <c r="K31" t="n">
        <v>5601</v>
      </c>
      <c r="L31" t="n">
        <v>4845</v>
      </c>
      <c r="M31" t="n">
        <v>3936</v>
      </c>
      <c r="N31" t="n">
        <v>4788</v>
      </c>
      <c r="O31" t="n">
        <v>4711</v>
      </c>
      <c r="P31" t="n">
        <v>4711</v>
      </c>
    </row>
    <row r="32">
      <c r="A32" s="5" t="inlineStr">
        <is>
          <t>Summe langfristiges Fremdkapital</t>
        </is>
      </c>
      <c r="B32" s="5" t="inlineStr">
        <is>
          <t>Long-Term Debt</t>
        </is>
      </c>
      <c r="C32" t="n">
        <v>11355</v>
      </c>
      <c r="D32" t="n">
        <v>10511</v>
      </c>
      <c r="E32" t="n">
        <v>8124</v>
      </c>
      <c r="F32" t="n">
        <v>8257</v>
      </c>
      <c r="G32" t="n">
        <v>9131</v>
      </c>
      <c r="H32" t="n">
        <v>7804</v>
      </c>
      <c r="I32" t="n">
        <v>6569</v>
      </c>
      <c r="J32" t="n">
        <v>7644</v>
      </c>
      <c r="K32" t="n">
        <v>7186</v>
      </c>
      <c r="L32" t="n">
        <v>6691</v>
      </c>
      <c r="M32" t="n">
        <v>7087</v>
      </c>
      <c r="N32" t="n">
        <v>6693</v>
      </c>
      <c r="O32" t="n">
        <v>6448</v>
      </c>
      <c r="P32" t="n">
        <v>6448</v>
      </c>
    </row>
    <row r="33">
      <c r="A33" s="5" t="inlineStr">
        <is>
          <t>Summe Fremdkapital</t>
        </is>
      </c>
      <c r="B33" s="5" t="inlineStr">
        <is>
          <t>Total Liabilities</t>
        </is>
      </c>
      <c r="C33" t="n">
        <v>18448</v>
      </c>
      <c r="D33" t="n">
        <v>17281</v>
      </c>
      <c r="E33" t="n">
        <v>14006</v>
      </c>
      <c r="F33" t="n">
        <v>14676</v>
      </c>
      <c r="G33" t="n">
        <v>14351</v>
      </c>
      <c r="H33" t="n">
        <v>12900</v>
      </c>
      <c r="I33" t="n">
        <v>11426</v>
      </c>
      <c r="J33" t="n">
        <v>13081</v>
      </c>
      <c r="K33" t="n">
        <v>12787</v>
      </c>
      <c r="L33" t="n">
        <v>11536</v>
      </c>
      <c r="M33" t="n">
        <v>11023</v>
      </c>
      <c r="N33" t="n">
        <v>11481</v>
      </c>
      <c r="O33" t="n">
        <v>11159</v>
      </c>
      <c r="P33" t="n">
        <v>11159</v>
      </c>
    </row>
    <row r="34">
      <c r="A34" s="5" t="inlineStr">
        <is>
          <t>Minderheitenanteil</t>
        </is>
      </c>
      <c r="B34" s="5" t="inlineStr">
        <is>
          <t>Minority Share</t>
        </is>
      </c>
      <c r="C34" t="n">
        <v>3</v>
      </c>
      <c r="D34" t="n">
        <v>22</v>
      </c>
      <c r="E34" t="n">
        <v>35</v>
      </c>
      <c r="F34" t="n">
        <v>47</v>
      </c>
      <c r="G34" t="n">
        <v>53</v>
      </c>
      <c r="H34" t="n">
        <v>12</v>
      </c>
      <c r="I34" t="n">
        <v>6</v>
      </c>
      <c r="J34" t="n">
        <v>2</v>
      </c>
      <c r="K34" t="n">
        <v>2</v>
      </c>
      <c r="L34" t="n">
        <v>3</v>
      </c>
      <c r="M34" t="n">
        <v>3</v>
      </c>
      <c r="N34" t="n">
        <v>5</v>
      </c>
      <c r="O34" t="n">
        <v>8</v>
      </c>
      <c r="P34" t="n">
        <v>8</v>
      </c>
    </row>
    <row r="35">
      <c r="A35" s="5" t="inlineStr">
        <is>
          <t>Summe Eigenkapital</t>
        </is>
      </c>
      <c r="B35" s="5" t="inlineStr">
        <is>
          <t>Equity</t>
        </is>
      </c>
      <c r="C35" t="n">
        <v>13226</v>
      </c>
      <c r="D35" t="n">
        <v>12145</v>
      </c>
      <c r="E35" t="n">
        <v>11226</v>
      </c>
      <c r="F35" t="n">
        <v>10599</v>
      </c>
      <c r="G35" t="n">
        <v>9489</v>
      </c>
      <c r="H35" t="n">
        <v>9511</v>
      </c>
      <c r="I35" t="n">
        <v>9250</v>
      </c>
      <c r="J35" t="n">
        <v>8499</v>
      </c>
      <c r="K35" t="n">
        <v>8099</v>
      </c>
      <c r="L35" t="n">
        <v>8124</v>
      </c>
      <c r="M35" t="n">
        <v>5492</v>
      </c>
      <c r="N35" t="n">
        <v>5108</v>
      </c>
      <c r="O35" t="n">
        <v>5282</v>
      </c>
      <c r="P35" t="n">
        <v>5282</v>
      </c>
    </row>
    <row r="36">
      <c r="A36" s="5" t="inlineStr">
        <is>
          <t>Summe Passiva</t>
        </is>
      </c>
      <c r="B36" s="5" t="inlineStr">
        <is>
          <t>Liabilities &amp; Shareholder Equity</t>
        </is>
      </c>
      <c r="C36" t="n">
        <v>31677</v>
      </c>
      <c r="D36" t="n">
        <v>29448</v>
      </c>
      <c r="E36" t="n">
        <v>25267</v>
      </c>
      <c r="F36" t="n">
        <v>25322</v>
      </c>
      <c r="G36" t="n">
        <v>23893</v>
      </c>
      <c r="H36" t="n">
        <v>22423</v>
      </c>
      <c r="I36" t="n">
        <v>20682</v>
      </c>
      <c r="J36" t="n">
        <v>21582</v>
      </c>
      <c r="K36" t="n">
        <v>20888</v>
      </c>
      <c r="L36" t="n">
        <v>19663</v>
      </c>
      <c r="M36" t="n">
        <v>16518</v>
      </c>
      <c r="N36" t="n">
        <v>16594</v>
      </c>
      <c r="O36" t="n">
        <v>16449</v>
      </c>
      <c r="P36" t="n">
        <v>16449</v>
      </c>
    </row>
    <row r="37">
      <c r="A37" s="5" t="inlineStr">
        <is>
          <t>Mio.Aktien im Umlauf</t>
        </is>
      </c>
      <c r="B37" s="5" t="inlineStr">
        <is>
          <t>Million shares outstanding</t>
        </is>
      </c>
      <c r="C37" t="n">
        <v>178.63</v>
      </c>
      <c r="D37" t="n">
        <v>179.85</v>
      </c>
      <c r="E37" t="n">
        <v>179.52</v>
      </c>
      <c r="F37" t="n">
        <v>180.07</v>
      </c>
      <c r="G37" t="n">
        <v>181.9</v>
      </c>
      <c r="H37" t="n">
        <v>185.73</v>
      </c>
      <c r="I37" t="n">
        <v>185.79</v>
      </c>
      <c r="J37" t="n">
        <v>182.6</v>
      </c>
      <c r="K37" t="n">
        <v>180</v>
      </c>
      <c r="L37" t="n">
        <v>176.6</v>
      </c>
      <c r="M37" t="n">
        <v>147.4</v>
      </c>
      <c r="N37" t="n">
        <v>145</v>
      </c>
      <c r="O37" t="n">
        <v>144</v>
      </c>
      <c r="P37" t="n">
        <v>144</v>
      </c>
    </row>
    <row r="38">
      <c r="A38" s="5" t="inlineStr">
        <is>
          <t>Gezeichnetes Kapital (in Mio.)</t>
        </is>
      </c>
      <c r="B38" s="5" t="inlineStr">
        <is>
          <t>Subscribed Capital in M</t>
        </is>
      </c>
      <c r="C38" t="n">
        <v>357.26</v>
      </c>
      <c r="D38" t="n">
        <v>359.7</v>
      </c>
      <c r="E38" t="n">
        <v>359</v>
      </c>
      <c r="F38" t="n">
        <v>360.1</v>
      </c>
      <c r="G38" t="n">
        <v>363.8</v>
      </c>
      <c r="H38" t="n">
        <v>371.5</v>
      </c>
      <c r="I38" t="n">
        <v>371.6</v>
      </c>
      <c r="J38" t="n">
        <v>365</v>
      </c>
      <c r="K38" t="n">
        <v>360</v>
      </c>
      <c r="L38" t="n">
        <v>353</v>
      </c>
      <c r="M38" t="n">
        <v>295</v>
      </c>
      <c r="N38" t="n">
        <v>290</v>
      </c>
      <c r="O38" t="n">
        <v>288</v>
      </c>
      <c r="P38" t="n">
        <v>288</v>
      </c>
    </row>
    <row r="39">
      <c r="A39" s="5" t="inlineStr">
        <is>
          <t>Ergebnis je Aktie (brutto)</t>
        </is>
      </c>
      <c r="B39" s="5" t="inlineStr">
        <is>
          <t>Earnings per share</t>
        </is>
      </c>
      <c r="C39" t="n">
        <v>12.52</v>
      </c>
      <c r="D39" t="n">
        <v>12.4</v>
      </c>
      <c r="E39" t="n">
        <v>13.11</v>
      </c>
      <c r="F39" t="n">
        <v>13.68</v>
      </c>
      <c r="G39" t="n">
        <v>10.27</v>
      </c>
      <c r="H39" t="n">
        <v>8.890000000000001</v>
      </c>
      <c r="I39" t="n">
        <v>9.16</v>
      </c>
      <c r="J39" t="n">
        <v>12.63</v>
      </c>
      <c r="K39" t="n">
        <v>11.09</v>
      </c>
      <c r="L39" t="n">
        <v>8.48</v>
      </c>
      <c r="M39" t="n">
        <v>1.4</v>
      </c>
      <c r="N39" t="n">
        <v>3.59</v>
      </c>
      <c r="O39" t="n">
        <v>7.44</v>
      </c>
      <c r="P39" t="n">
        <v>7.44</v>
      </c>
    </row>
    <row r="40">
      <c r="A40" s="5" t="inlineStr">
        <is>
          <t>Ergebnis je Aktie (unverwässert)</t>
        </is>
      </c>
      <c r="B40" s="5" t="inlineStr">
        <is>
          <t>Basic Earnings per share</t>
        </is>
      </c>
      <c r="C40" t="n">
        <v>9.69</v>
      </c>
      <c r="D40" t="n">
        <v>9.300000000000001</v>
      </c>
      <c r="E40" t="n">
        <v>9.390000000000001</v>
      </c>
      <c r="F40" t="n">
        <v>9.210000000000001</v>
      </c>
      <c r="G40" t="n">
        <v>6.28</v>
      </c>
      <c r="H40" t="n">
        <v>5.52</v>
      </c>
      <c r="I40" t="n">
        <v>6.08</v>
      </c>
      <c r="J40" t="n">
        <v>8.619999999999999</v>
      </c>
      <c r="K40" t="n">
        <v>8.140000000000001</v>
      </c>
      <c r="L40" t="n">
        <v>6.78</v>
      </c>
      <c r="M40" t="n">
        <v>0.71</v>
      </c>
      <c r="N40" t="n">
        <v>2.46</v>
      </c>
      <c r="O40" t="n">
        <v>5.32</v>
      </c>
      <c r="P40" t="n">
        <v>5.32</v>
      </c>
    </row>
    <row r="41">
      <c r="A41" s="5" t="inlineStr">
        <is>
          <t>Ergebnis je Aktie (verwässert)</t>
        </is>
      </c>
      <c r="B41" s="5" t="inlineStr">
        <is>
          <t>Diluted Earnings per share</t>
        </is>
      </c>
      <c r="C41" t="n">
        <v>9.66</v>
      </c>
      <c r="D41" t="n">
        <v>9.25</v>
      </c>
      <c r="E41" t="n">
        <v>9.34</v>
      </c>
      <c r="F41" t="n">
        <v>9.029999999999999</v>
      </c>
      <c r="G41" t="n">
        <v>6.19</v>
      </c>
      <c r="H41" t="n">
        <v>5.45</v>
      </c>
      <c r="I41" t="n">
        <v>5.98</v>
      </c>
      <c r="J41" t="n">
        <v>8.41</v>
      </c>
      <c r="K41" t="n">
        <v>7.97</v>
      </c>
      <c r="L41" t="n">
        <v>6.64</v>
      </c>
      <c r="M41" t="n">
        <v>0.71</v>
      </c>
      <c r="N41" t="n">
        <v>2.46</v>
      </c>
      <c r="O41" t="n">
        <v>5.22</v>
      </c>
      <c r="P41" t="n">
        <v>5.22</v>
      </c>
    </row>
    <row r="42">
      <c r="A42" s="5" t="inlineStr">
        <is>
          <t>Dividende je Aktie</t>
        </is>
      </c>
      <c r="B42" s="5" t="inlineStr">
        <is>
          <t>Dividend per share</t>
        </is>
      </c>
      <c r="C42" t="n">
        <v>3.85</v>
      </c>
      <c r="D42" t="n">
        <v>3.7</v>
      </c>
      <c r="E42" t="n">
        <v>3.55</v>
      </c>
      <c r="F42" t="n">
        <v>3.25</v>
      </c>
      <c r="G42" t="n">
        <v>2.85</v>
      </c>
      <c r="H42" t="n">
        <v>2.5</v>
      </c>
      <c r="I42" t="n">
        <v>2.5</v>
      </c>
      <c r="J42" t="n">
        <v>2.4</v>
      </c>
      <c r="K42" t="n">
        <v>2.1</v>
      </c>
      <c r="L42" t="n">
        <v>1.78</v>
      </c>
      <c r="M42" t="n">
        <v>1</v>
      </c>
      <c r="N42" t="n">
        <v>1</v>
      </c>
      <c r="O42" t="n">
        <v>1.6</v>
      </c>
      <c r="P42" t="n">
        <v>1.6</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135.11</v>
      </c>
      <c r="D44" t="n">
        <v>122.48</v>
      </c>
      <c r="E44" t="n">
        <v>122.33</v>
      </c>
      <c r="F44" t="n">
        <v>116.11</v>
      </c>
      <c r="G44" t="n">
        <v>116.54</v>
      </c>
      <c r="H44" t="n">
        <v>105.28</v>
      </c>
      <c r="I44" t="n">
        <v>108.98</v>
      </c>
      <c r="J44" t="n">
        <v>117.6</v>
      </c>
      <c r="K44" t="n">
        <v>115.11</v>
      </c>
      <c r="L44" t="n">
        <v>101.31</v>
      </c>
      <c r="M44" t="n">
        <v>100.45</v>
      </c>
      <c r="N44" t="n">
        <v>113.16</v>
      </c>
      <c r="O44" t="n">
        <v>117.13</v>
      </c>
      <c r="P44" t="n">
        <v>117.13</v>
      </c>
    </row>
    <row r="45">
      <c r="A45" s="5" t="inlineStr">
        <is>
          <t>Buchwert je Aktie</t>
        </is>
      </c>
      <c r="B45" s="5" t="inlineStr">
        <is>
          <t>Book value per share</t>
        </is>
      </c>
      <c r="C45" t="n">
        <v>74.04000000000001</v>
      </c>
      <c r="D45" t="n">
        <v>67.53</v>
      </c>
      <c r="E45" t="n">
        <v>62.53</v>
      </c>
      <c r="F45" t="n">
        <v>58.86</v>
      </c>
      <c r="G45" t="n">
        <v>52.17</v>
      </c>
      <c r="H45" t="n">
        <v>51.21</v>
      </c>
      <c r="I45" t="n">
        <v>49.79</v>
      </c>
      <c r="J45" t="n">
        <v>46.54</v>
      </c>
      <c r="K45" t="n">
        <v>44.99</v>
      </c>
      <c r="L45" t="n">
        <v>46</v>
      </c>
      <c r="M45" t="n">
        <v>37.26</v>
      </c>
      <c r="N45" t="n">
        <v>35.23</v>
      </c>
      <c r="O45" t="n">
        <v>36.68</v>
      </c>
      <c r="P45" t="n">
        <v>36.68</v>
      </c>
    </row>
    <row r="46">
      <c r="A46" s="5" t="inlineStr">
        <is>
          <t>Cashflow je Aktie</t>
        </is>
      </c>
      <c r="B46" s="5" t="inlineStr">
        <is>
          <t>Cashflow per share</t>
        </is>
      </c>
      <c r="C46" t="n">
        <v>18.59</v>
      </c>
      <c r="D46" t="n">
        <v>15.74</v>
      </c>
      <c r="E46" t="n">
        <v>15.27</v>
      </c>
      <c r="F46" t="n">
        <v>15.36</v>
      </c>
      <c r="G46" t="n">
        <v>14.82</v>
      </c>
      <c r="H46" t="n">
        <v>13.58</v>
      </c>
      <c r="I46" t="n">
        <v>16.63</v>
      </c>
      <c r="J46" t="n">
        <v>16.02</v>
      </c>
      <c r="K46" t="n">
        <v>6.64</v>
      </c>
      <c r="L46" t="n">
        <v>7.49</v>
      </c>
      <c r="M46" t="n">
        <v>14.4</v>
      </c>
      <c r="N46" t="n">
        <v>6.31</v>
      </c>
      <c r="O46" t="n">
        <v>12.93</v>
      </c>
      <c r="P46" t="n">
        <v>12.93</v>
      </c>
    </row>
    <row r="47">
      <c r="A47" s="5" t="inlineStr">
        <is>
          <t>Bilanzsumme je Aktie</t>
        </is>
      </c>
      <c r="B47" s="5" t="inlineStr">
        <is>
          <t>Total assets per share</t>
        </is>
      </c>
      <c r="C47" t="n">
        <v>177.34</v>
      </c>
      <c r="D47" t="n">
        <v>163.74</v>
      </c>
      <c r="E47" t="n">
        <v>140.75</v>
      </c>
      <c r="F47" t="n">
        <v>140.63</v>
      </c>
      <c r="G47" t="n">
        <v>131.35</v>
      </c>
      <c r="H47" t="n">
        <v>120.73</v>
      </c>
      <c r="I47" t="n">
        <v>111.32</v>
      </c>
      <c r="J47" t="n">
        <v>118.19</v>
      </c>
      <c r="K47" t="n">
        <v>116.04</v>
      </c>
      <c r="L47" t="n">
        <v>111.34</v>
      </c>
      <c r="M47" t="n">
        <v>112.06</v>
      </c>
      <c r="N47" t="n">
        <v>114.44</v>
      </c>
      <c r="O47" t="n">
        <v>114.23</v>
      </c>
      <c r="P47" t="n">
        <v>114.23</v>
      </c>
    </row>
    <row r="48">
      <c r="A48" s="5" t="inlineStr">
        <is>
          <t>Personal am Ende des Jahres</t>
        </is>
      </c>
      <c r="B48" s="5" t="inlineStr">
        <is>
          <t>Staff at the end of year</t>
        </is>
      </c>
      <c r="C48" t="n">
        <v>121339</v>
      </c>
      <c r="D48" t="n">
        <v>111117</v>
      </c>
      <c r="E48" t="n">
        <v>107807</v>
      </c>
      <c r="F48" t="n">
        <v>111700</v>
      </c>
      <c r="G48" t="n">
        <v>111700</v>
      </c>
      <c r="H48" t="n">
        <v>112300</v>
      </c>
      <c r="I48" t="n">
        <v>111200</v>
      </c>
      <c r="J48" t="n">
        <v>113400</v>
      </c>
      <c r="K48" t="n">
        <v>115000</v>
      </c>
      <c r="L48" t="n">
        <v>111100</v>
      </c>
      <c r="M48" t="n">
        <v>109193</v>
      </c>
      <c r="N48" t="n">
        <v>120067</v>
      </c>
      <c r="O48" t="n">
        <v>122050</v>
      </c>
      <c r="P48" t="n">
        <v>122050</v>
      </c>
    </row>
    <row r="49">
      <c r="A49" s="5" t="inlineStr">
        <is>
          <t>Personalaufwand in Mio. EUR</t>
        </is>
      </c>
      <c r="B49" s="5" t="inlineStr">
        <is>
          <t>Personnel expenses in M</t>
        </is>
      </c>
      <c r="C49" t="n">
        <v>6365</v>
      </c>
      <c r="D49" t="n">
        <v>6038</v>
      </c>
      <c r="E49" t="n">
        <v>5871</v>
      </c>
      <c r="F49" t="n">
        <v>5542</v>
      </c>
      <c r="G49" t="n">
        <v>5785</v>
      </c>
      <c r="H49" t="n">
        <v>5292</v>
      </c>
      <c r="I49" t="n">
        <v>5292</v>
      </c>
      <c r="J49" t="n">
        <v>5377</v>
      </c>
      <c r="K49" t="n">
        <v>5021</v>
      </c>
      <c r="L49" t="n">
        <v>4836</v>
      </c>
      <c r="M49" t="n">
        <v>4515</v>
      </c>
      <c r="N49" t="n">
        <v>4606</v>
      </c>
      <c r="O49" t="n">
        <v>4732</v>
      </c>
      <c r="P49" t="n">
        <v>4732</v>
      </c>
    </row>
    <row r="50">
      <c r="A50" s="5" t="inlineStr">
        <is>
          <t>Aufwand je Mitarbeiter in EUR</t>
        </is>
      </c>
      <c r="B50" s="5" t="inlineStr">
        <is>
          <t>Effort per employee</t>
        </is>
      </c>
      <c r="C50" t="n">
        <v>52456</v>
      </c>
      <c r="D50" t="n">
        <v>54339</v>
      </c>
      <c r="E50" t="n">
        <v>54458</v>
      </c>
      <c r="F50" t="n">
        <v>49615</v>
      </c>
      <c r="G50" t="n">
        <v>51791</v>
      </c>
      <c r="H50" t="n">
        <v>47124</v>
      </c>
      <c r="I50" t="n">
        <v>47590</v>
      </c>
      <c r="J50" t="n">
        <v>47416</v>
      </c>
      <c r="K50" t="n">
        <v>43661</v>
      </c>
      <c r="L50" t="n">
        <v>43528</v>
      </c>
      <c r="M50" t="n">
        <v>41349</v>
      </c>
      <c r="N50" t="n">
        <v>38362</v>
      </c>
      <c r="O50" t="n">
        <v>38771</v>
      </c>
      <c r="P50" t="n">
        <v>38771</v>
      </c>
    </row>
    <row r="51">
      <c r="A51" s="5" t="inlineStr">
        <is>
          <t>Umsatz je Mitarbeiter in EUR</t>
        </is>
      </c>
      <c r="B51" s="5" t="inlineStr">
        <is>
          <t>Turnover per employee</t>
        </is>
      </c>
      <c r="C51" t="n">
        <v>198906</v>
      </c>
      <c r="D51" t="n">
        <v>198241</v>
      </c>
      <c r="E51" t="n">
        <v>203697</v>
      </c>
      <c r="F51" t="n">
        <v>187171</v>
      </c>
      <c r="G51" t="n">
        <v>189785</v>
      </c>
      <c r="H51" t="n">
        <v>174114</v>
      </c>
      <c r="I51" t="n">
        <v>182077</v>
      </c>
      <c r="J51" t="n">
        <v>189365</v>
      </c>
      <c r="K51" t="n">
        <v>180165</v>
      </c>
      <c r="L51" t="n">
        <v>161035</v>
      </c>
      <c r="M51" t="n">
        <v>135604</v>
      </c>
      <c r="N51" t="n">
        <v>136657</v>
      </c>
      <c r="O51" t="n">
        <v>138197</v>
      </c>
      <c r="P51" t="n">
        <v>138197</v>
      </c>
    </row>
    <row r="52">
      <c r="A52" s="5" t="inlineStr">
        <is>
          <t>Bruttoergebnis je Mitarbeiter in EUR</t>
        </is>
      </c>
      <c r="B52" s="5" t="inlineStr">
        <is>
          <t>Gross Profit per employee</t>
        </is>
      </c>
      <c r="C52" t="n">
        <v>58365</v>
      </c>
      <c r="D52" t="n">
        <v>64041</v>
      </c>
      <c r="E52" t="n">
        <v>66276</v>
      </c>
      <c r="F52" t="n">
        <v>63536</v>
      </c>
      <c r="G52" t="n">
        <v>62319</v>
      </c>
      <c r="H52" t="n">
        <v>55690</v>
      </c>
      <c r="I52" t="n">
        <v>57608</v>
      </c>
      <c r="J52" t="n">
        <v>59171</v>
      </c>
      <c r="K52" t="n">
        <v>51287</v>
      </c>
      <c r="L52" t="n">
        <v>49397</v>
      </c>
      <c r="M52" t="n">
        <v>39197</v>
      </c>
      <c r="N52" t="n">
        <v>36513</v>
      </c>
      <c r="O52" t="n">
        <v>41844</v>
      </c>
      <c r="P52" t="n">
        <v>41844</v>
      </c>
    </row>
    <row r="53">
      <c r="A53" s="5" t="inlineStr">
        <is>
          <t>Gewinn je Mitarbeiter in EUR</t>
        </is>
      </c>
      <c r="B53" s="5" t="inlineStr">
        <is>
          <t>Earnings per employee</t>
        </is>
      </c>
      <c r="C53" t="n">
        <v>14431</v>
      </c>
      <c r="D53" t="n">
        <v>15092</v>
      </c>
      <c r="E53" t="n">
        <v>15769</v>
      </c>
      <c r="F53" t="n">
        <v>15004</v>
      </c>
      <c r="G53" t="n">
        <v>10457</v>
      </c>
      <c r="H53" t="n">
        <v>9181</v>
      </c>
      <c r="I53" t="n">
        <v>10135</v>
      </c>
      <c r="J53" t="n">
        <v>13845</v>
      </c>
      <c r="K53" t="n">
        <v>12713</v>
      </c>
      <c r="L53" t="n">
        <v>9433</v>
      </c>
      <c r="M53" t="n">
        <v>970.76</v>
      </c>
      <c r="N53" t="n">
        <v>2998</v>
      </c>
      <c r="O53" t="n">
        <v>6342</v>
      </c>
      <c r="P53" t="n">
        <v>6342</v>
      </c>
    </row>
    <row r="54">
      <c r="A54" s="5" t="inlineStr">
        <is>
          <t>KGV (Kurs/Gewinn)</t>
        </is>
      </c>
      <c r="B54" s="5" t="inlineStr">
        <is>
          <t>PE (price/earnings)</t>
        </is>
      </c>
      <c r="C54" t="n">
        <v>11.3</v>
      </c>
      <c r="D54" t="n">
        <v>9.300000000000001</v>
      </c>
      <c r="E54" t="n">
        <v>12.7</v>
      </c>
      <c r="F54" t="n">
        <v>11.5</v>
      </c>
      <c r="G54" t="n">
        <v>14.1</v>
      </c>
      <c r="H54" t="n">
        <v>13.6</v>
      </c>
      <c r="I54" t="n">
        <v>12.7</v>
      </c>
      <c r="J54" t="n">
        <v>8.300000000000001</v>
      </c>
      <c r="K54" t="n">
        <v>5.6</v>
      </c>
      <c r="L54" t="n">
        <v>7.9</v>
      </c>
      <c r="M54" t="n">
        <v>75.5</v>
      </c>
      <c r="N54" t="n">
        <v>15.3</v>
      </c>
      <c r="O54" t="n">
        <v>14.8</v>
      </c>
      <c r="P54" t="n">
        <v>14.8</v>
      </c>
    </row>
    <row r="55">
      <c r="A55" s="5" t="inlineStr">
        <is>
          <t>KUV (Kurs/Umsatz)</t>
        </is>
      </c>
      <c r="B55" s="5" t="inlineStr">
        <is>
          <t>PS (price/sales)</t>
        </is>
      </c>
      <c r="C55" t="n">
        <v>0.8100000000000001</v>
      </c>
      <c r="D55" t="n">
        <v>0.71</v>
      </c>
      <c r="E55" t="n">
        <v>0.98</v>
      </c>
      <c r="F55" t="n">
        <v>0.91</v>
      </c>
      <c r="G55" t="n">
        <v>0.76</v>
      </c>
      <c r="H55" t="n">
        <v>0.71</v>
      </c>
      <c r="I55" t="n">
        <v>0.71</v>
      </c>
      <c r="J55" t="n">
        <v>0.61</v>
      </c>
      <c r="K55" t="n">
        <v>0.4</v>
      </c>
      <c r="L55" t="n">
        <v>0.53</v>
      </c>
      <c r="M55" t="n">
        <v>0.53</v>
      </c>
      <c r="N55" t="n">
        <v>0.33</v>
      </c>
      <c r="O55" t="n">
        <v>0.67</v>
      </c>
      <c r="P55" t="n">
        <v>0.67</v>
      </c>
    </row>
    <row r="56">
      <c r="A56" s="5" t="inlineStr">
        <is>
          <t>KBV (Kurs/Buchwert)</t>
        </is>
      </c>
      <c r="B56" s="5" t="inlineStr">
        <is>
          <t>PB (price/book value)</t>
        </is>
      </c>
      <c r="C56" t="n">
        <v>1.47</v>
      </c>
      <c r="D56" t="n">
        <v>1.28</v>
      </c>
      <c r="E56" t="n">
        <v>1.91</v>
      </c>
      <c r="F56" t="n">
        <v>1.8</v>
      </c>
      <c r="G56" t="n">
        <v>1.7</v>
      </c>
      <c r="H56" t="n">
        <v>1.47</v>
      </c>
      <c r="I56" t="n">
        <v>1.55</v>
      </c>
      <c r="J56" t="n">
        <v>1.54</v>
      </c>
      <c r="K56" t="n">
        <v>1.02</v>
      </c>
      <c r="L56" t="n">
        <v>1.17</v>
      </c>
      <c r="M56" t="n">
        <v>1.44</v>
      </c>
      <c r="N56" t="n">
        <v>1.07</v>
      </c>
      <c r="O56" t="n">
        <v>2.14</v>
      </c>
      <c r="P56" t="n">
        <v>2.14</v>
      </c>
    </row>
    <row r="57">
      <c r="A57" s="5" t="inlineStr">
        <is>
          <t>KCV (Kurs/Cashflow)</t>
        </is>
      </c>
      <c r="B57" s="5" t="inlineStr">
        <is>
          <t>PC (price/cashflow)</t>
        </is>
      </c>
      <c r="C57" t="n">
        <v>5.87</v>
      </c>
      <c r="D57" t="n">
        <v>5.51</v>
      </c>
      <c r="E57" t="n">
        <v>7.83</v>
      </c>
      <c r="F57" t="n">
        <v>6.88</v>
      </c>
      <c r="G57" t="n">
        <v>5.97</v>
      </c>
      <c r="H57" t="n">
        <v>5.54</v>
      </c>
      <c r="I57" t="n">
        <v>4.65</v>
      </c>
      <c r="J57" t="n">
        <v>4.47</v>
      </c>
      <c r="K57" t="n">
        <v>6.87</v>
      </c>
      <c r="L57" t="n">
        <v>7.17</v>
      </c>
      <c r="M57" t="n">
        <v>3.72</v>
      </c>
      <c r="N57" t="n">
        <v>5.95</v>
      </c>
      <c r="O57" t="n">
        <v>6.07</v>
      </c>
      <c r="P57" t="n">
        <v>6.07</v>
      </c>
    </row>
    <row r="58">
      <c r="A58" s="5" t="inlineStr">
        <is>
          <t>Dividendenrendite in %</t>
        </is>
      </c>
      <c r="B58" s="5" t="inlineStr">
        <is>
          <t>Dividend Yield in %</t>
        </is>
      </c>
      <c r="C58" t="n">
        <v>3.53</v>
      </c>
      <c r="D58" t="n">
        <v>4.27</v>
      </c>
      <c r="E58" t="n">
        <v>2.97</v>
      </c>
      <c r="F58" t="n">
        <v>3.07</v>
      </c>
      <c r="G58" t="n">
        <v>3.22</v>
      </c>
      <c r="H58" t="n">
        <v>3.32</v>
      </c>
      <c r="I58" t="n">
        <v>3.24</v>
      </c>
      <c r="J58" t="n">
        <v>3.35</v>
      </c>
      <c r="K58" t="n">
        <v>4.6</v>
      </c>
      <c r="L58" t="n">
        <v>3.31</v>
      </c>
      <c r="M58" t="n">
        <v>1.87</v>
      </c>
      <c r="N58" t="n">
        <v>2.66</v>
      </c>
      <c r="O58" t="n">
        <v>2.04</v>
      </c>
      <c r="P58" t="n">
        <v>2.04</v>
      </c>
    </row>
    <row r="59">
      <c r="A59" s="5" t="inlineStr">
        <is>
          <t>Gewinnrendite in %</t>
        </is>
      </c>
      <c r="B59" s="5" t="inlineStr">
        <is>
          <t>Return on profit in %</t>
        </is>
      </c>
      <c r="C59" t="n">
        <v>8.9</v>
      </c>
      <c r="D59" t="n">
        <v>10.7</v>
      </c>
      <c r="E59" t="n">
        <v>7.9</v>
      </c>
      <c r="F59" t="n">
        <v>8.699999999999999</v>
      </c>
      <c r="G59" t="n">
        <v>7.1</v>
      </c>
      <c r="H59" t="n">
        <v>7.3</v>
      </c>
      <c r="I59" t="n">
        <v>7.9</v>
      </c>
      <c r="J59" t="n">
        <v>12</v>
      </c>
      <c r="K59" t="n">
        <v>17.8</v>
      </c>
      <c r="L59" t="n">
        <v>12.6</v>
      </c>
      <c r="M59" t="n">
        <v>1.3</v>
      </c>
      <c r="N59" t="n">
        <v>6.5</v>
      </c>
      <c r="O59" t="n">
        <v>6.8</v>
      </c>
      <c r="P59" t="n">
        <v>6.8</v>
      </c>
    </row>
    <row r="60">
      <c r="A60" s="5" t="inlineStr">
        <is>
          <t>Eigenkapitalrendite in %</t>
        </is>
      </c>
      <c r="B60" s="5" t="inlineStr">
        <is>
          <t>Return on Equity in %</t>
        </is>
      </c>
      <c r="C60" t="n">
        <v>13.24</v>
      </c>
      <c r="D60" t="n">
        <v>13.81</v>
      </c>
      <c r="E60" t="n">
        <v>15.14</v>
      </c>
      <c r="F60" t="n">
        <v>15.81</v>
      </c>
      <c r="G60" t="n">
        <v>12.31</v>
      </c>
      <c r="H60" t="n">
        <v>10.84</v>
      </c>
      <c r="I60" t="n">
        <v>12.18</v>
      </c>
      <c r="J60" t="n">
        <v>18.47</v>
      </c>
      <c r="K60" t="n">
        <v>18.05</v>
      </c>
      <c r="L60" t="n">
        <v>12.9</v>
      </c>
      <c r="M60" t="n">
        <v>1.93</v>
      </c>
      <c r="N60" t="n">
        <v>7.05</v>
      </c>
      <c r="O60" t="n">
        <v>14.65</v>
      </c>
      <c r="P60" t="n">
        <v>14.65</v>
      </c>
    </row>
    <row r="61">
      <c r="A61" s="5" t="inlineStr">
        <is>
          <t>Umsatzrendite in %</t>
        </is>
      </c>
      <c r="B61" s="5" t="inlineStr">
        <is>
          <t>Return on sales in %</t>
        </is>
      </c>
      <c r="C61" t="n">
        <v>7.26</v>
      </c>
      <c r="D61" t="n">
        <v>7.61</v>
      </c>
      <c r="E61" t="n">
        <v>7.74</v>
      </c>
      <c r="F61" t="n">
        <v>8.02</v>
      </c>
      <c r="G61" t="n">
        <v>5.51</v>
      </c>
      <c r="H61" t="n">
        <v>5.27</v>
      </c>
      <c r="I61" t="n">
        <v>5.57</v>
      </c>
      <c r="J61" t="n">
        <v>7.31</v>
      </c>
      <c r="K61" t="n">
        <v>7.06</v>
      </c>
      <c r="L61" t="n">
        <v>5.86</v>
      </c>
      <c r="M61" t="n">
        <v>0.72</v>
      </c>
      <c r="N61" t="n">
        <v>2.19</v>
      </c>
      <c r="O61" t="n">
        <v>4.59</v>
      </c>
      <c r="P61" t="n">
        <v>4.59</v>
      </c>
    </row>
    <row r="62">
      <c r="A62" s="5" t="inlineStr">
        <is>
          <t>Gesamtkapitalrendite in %</t>
        </is>
      </c>
      <c r="B62" s="5" t="inlineStr">
        <is>
          <t>Total Return on Investment in %</t>
        </is>
      </c>
      <c r="C62" t="n">
        <v>5.53</v>
      </c>
      <c r="D62" t="n">
        <v>5.69</v>
      </c>
      <c r="E62" t="n">
        <v>6.73</v>
      </c>
      <c r="F62" t="n">
        <v>6.62</v>
      </c>
      <c r="G62" t="n">
        <v>4.89</v>
      </c>
      <c r="H62" t="n">
        <v>4.6</v>
      </c>
      <c r="I62" t="n">
        <v>5.45</v>
      </c>
      <c r="J62" t="n">
        <v>7.27</v>
      </c>
      <c r="K62" t="n">
        <v>7</v>
      </c>
      <c r="L62" t="n">
        <v>5.33</v>
      </c>
      <c r="M62" t="n">
        <v>0.64</v>
      </c>
      <c r="N62" t="n">
        <v>2.17</v>
      </c>
      <c r="O62" t="n">
        <v>4.71</v>
      </c>
      <c r="P62" t="n">
        <v>4.71</v>
      </c>
    </row>
    <row r="63">
      <c r="A63" s="5" t="inlineStr">
        <is>
          <t>Return on Investment in %</t>
        </is>
      </c>
      <c r="B63" s="5" t="inlineStr">
        <is>
          <t>Return on Investment in %</t>
        </is>
      </c>
      <c r="C63" t="n">
        <v>5.53</v>
      </c>
      <c r="D63" t="n">
        <v>5.69</v>
      </c>
      <c r="E63" t="n">
        <v>6.73</v>
      </c>
      <c r="F63" t="n">
        <v>6.62</v>
      </c>
      <c r="G63" t="n">
        <v>4.89</v>
      </c>
      <c r="H63" t="n">
        <v>4.6</v>
      </c>
      <c r="I63" t="n">
        <v>5.45</v>
      </c>
      <c r="J63" t="n">
        <v>7.27</v>
      </c>
      <c r="K63" t="n">
        <v>7</v>
      </c>
      <c r="L63" t="n">
        <v>5.33</v>
      </c>
      <c r="M63" t="n">
        <v>0.64</v>
      </c>
      <c r="N63" t="n">
        <v>2.17</v>
      </c>
      <c r="O63" t="n">
        <v>4.71</v>
      </c>
      <c r="P63" t="n">
        <v>4.71</v>
      </c>
    </row>
    <row r="64">
      <c r="A64" s="5" t="inlineStr">
        <is>
          <t>Arbeitsintensität in %</t>
        </is>
      </c>
      <c r="B64" s="5" t="inlineStr">
        <is>
          <t>Work Intensity in %</t>
        </is>
      </c>
      <c r="C64" t="n">
        <v>35.18</v>
      </c>
      <c r="D64" t="n">
        <v>38.05</v>
      </c>
      <c r="E64" t="n">
        <v>42.67</v>
      </c>
      <c r="F64" t="n">
        <v>42.86</v>
      </c>
      <c r="G64" t="n">
        <v>41.68</v>
      </c>
      <c r="H64" t="n">
        <v>41.4</v>
      </c>
      <c r="I64" t="n">
        <v>45.11</v>
      </c>
      <c r="J64" t="n">
        <v>47.05</v>
      </c>
      <c r="K64" t="n">
        <v>49.4</v>
      </c>
      <c r="L64" t="n">
        <v>49.15</v>
      </c>
      <c r="M64" t="n">
        <v>44.12</v>
      </c>
      <c r="N64" t="n">
        <v>45.16</v>
      </c>
      <c r="O64" t="n">
        <v>44.28</v>
      </c>
      <c r="P64" t="n">
        <v>44.28</v>
      </c>
    </row>
    <row r="65">
      <c r="A65" s="5" t="inlineStr">
        <is>
          <t>Eigenkapitalquote in %</t>
        </is>
      </c>
      <c r="B65" s="5" t="inlineStr">
        <is>
          <t>Equity Ratio in %</t>
        </is>
      </c>
      <c r="C65" t="n">
        <v>41.75</v>
      </c>
      <c r="D65" t="n">
        <v>41.24</v>
      </c>
      <c r="E65" t="n">
        <v>44.43</v>
      </c>
      <c r="F65" t="n">
        <v>41.86</v>
      </c>
      <c r="G65" t="n">
        <v>39.71</v>
      </c>
      <c r="H65" t="n">
        <v>42.42</v>
      </c>
      <c r="I65" t="n">
        <v>44.72</v>
      </c>
      <c r="J65" t="n">
        <v>39.38</v>
      </c>
      <c r="K65" t="n">
        <v>38.77</v>
      </c>
      <c r="L65" t="n">
        <v>41.32</v>
      </c>
      <c r="M65" t="n">
        <v>33.25</v>
      </c>
      <c r="N65" t="n">
        <v>30.78</v>
      </c>
      <c r="O65" t="n">
        <v>32.11</v>
      </c>
      <c r="P65" t="n">
        <v>32.11</v>
      </c>
    </row>
    <row r="66">
      <c r="A66" s="5" t="inlineStr">
        <is>
          <t>Fremdkapitalquote in %</t>
        </is>
      </c>
      <c r="B66" s="5" t="inlineStr">
        <is>
          <t>Debt Ratio in %</t>
        </is>
      </c>
      <c r="C66" t="n">
        <v>58.25</v>
      </c>
      <c r="D66" t="n">
        <v>58.76</v>
      </c>
      <c r="E66" t="n">
        <v>55.57</v>
      </c>
      <c r="F66" t="n">
        <v>58.14</v>
      </c>
      <c r="G66" t="n">
        <v>60.29</v>
      </c>
      <c r="H66" t="n">
        <v>57.58</v>
      </c>
      <c r="I66" t="n">
        <v>55.28</v>
      </c>
      <c r="J66" t="n">
        <v>60.62</v>
      </c>
      <c r="K66" t="n">
        <v>61.23</v>
      </c>
      <c r="L66" t="n">
        <v>58.68</v>
      </c>
      <c r="M66" t="n">
        <v>66.75</v>
      </c>
      <c r="N66" t="n">
        <v>69.22</v>
      </c>
      <c r="O66" t="n">
        <v>67.89</v>
      </c>
      <c r="P66" t="n">
        <v>67.89</v>
      </c>
    </row>
    <row r="67">
      <c r="A67" s="5" t="inlineStr">
        <is>
          <t>Verschuldungsgrad in %</t>
        </is>
      </c>
      <c r="B67" s="5" t="inlineStr">
        <is>
          <t>Finance Gearing in %</t>
        </is>
      </c>
      <c r="C67" t="n">
        <v>139.51</v>
      </c>
      <c r="D67" t="n">
        <v>142.47</v>
      </c>
      <c r="E67" t="n">
        <v>125.08</v>
      </c>
      <c r="F67" t="n">
        <v>138.91</v>
      </c>
      <c r="G67" t="n">
        <v>151.8</v>
      </c>
      <c r="H67" t="n">
        <v>135.76</v>
      </c>
      <c r="I67" t="n">
        <v>123.59</v>
      </c>
      <c r="J67" t="n">
        <v>153.94</v>
      </c>
      <c r="K67" t="n">
        <v>157.91</v>
      </c>
      <c r="L67" t="n">
        <v>142.04</v>
      </c>
      <c r="M67" t="n">
        <v>200.76</v>
      </c>
      <c r="N67" t="n">
        <v>224.86</v>
      </c>
      <c r="O67" t="n">
        <v>211.42</v>
      </c>
      <c r="P67" t="n">
        <v>211.42</v>
      </c>
    </row>
    <row r="68">
      <c r="A68" s="5" t="inlineStr">
        <is>
          <t>Bruttoergebnis Marge in %</t>
        </is>
      </c>
      <c r="B68" s="5" t="inlineStr">
        <is>
          <t>Gross Profit Marge in %</t>
        </is>
      </c>
      <c r="C68" t="n">
        <v>29.34</v>
      </c>
      <c r="D68" t="n">
        <v>32.3</v>
      </c>
      <c r="E68" t="n">
        <v>32.54</v>
      </c>
      <c r="F68" t="n">
        <v>33.95</v>
      </c>
      <c r="G68" t="n">
        <v>32.84</v>
      </c>
      <c r="H68" t="n">
        <v>31.98</v>
      </c>
      <c r="I68" t="n">
        <v>31.64</v>
      </c>
      <c r="J68" t="n">
        <v>31.25</v>
      </c>
      <c r="K68" t="n">
        <v>28.47</v>
      </c>
      <c r="L68" t="n">
        <v>30.67</v>
      </c>
      <c r="M68" t="n">
        <v>28.91</v>
      </c>
      <c r="N68" t="n">
        <v>26.72</v>
      </c>
      <c r="O68" t="n">
        <v>30.28</v>
      </c>
    </row>
    <row r="69">
      <c r="A69" s="5" t="inlineStr">
        <is>
          <t>Kurzfristige Vermögensquote in %</t>
        </is>
      </c>
      <c r="B69" s="5" t="inlineStr">
        <is>
          <t>Current Assets Ratio in %</t>
        </is>
      </c>
      <c r="C69" t="n">
        <v>35.18</v>
      </c>
      <c r="D69" t="n">
        <v>38.05</v>
      </c>
      <c r="E69" t="n">
        <v>42.67</v>
      </c>
      <c r="F69" t="n">
        <v>42.86</v>
      </c>
      <c r="G69" t="n">
        <v>41.68</v>
      </c>
      <c r="H69" t="n">
        <v>41.4</v>
      </c>
      <c r="I69" t="n">
        <v>45.11</v>
      </c>
      <c r="J69" t="n">
        <v>47.05</v>
      </c>
      <c r="K69" t="n">
        <v>49.4</v>
      </c>
      <c r="L69" t="n">
        <v>49.15</v>
      </c>
      <c r="M69" t="n">
        <v>44.12</v>
      </c>
      <c r="N69" t="n">
        <v>45.16</v>
      </c>
      <c r="O69" t="n">
        <v>44.28</v>
      </c>
    </row>
    <row r="70">
      <c r="A70" s="5" t="inlineStr">
        <is>
          <t>Nettogewinn Marge in %</t>
        </is>
      </c>
      <c r="B70" s="5" t="inlineStr">
        <is>
          <t>Net Profit Marge in %</t>
        </is>
      </c>
      <c r="C70" t="n">
        <v>7.26</v>
      </c>
      <c r="D70" t="n">
        <v>7.61</v>
      </c>
      <c r="E70" t="n">
        <v>7.74</v>
      </c>
      <c r="F70" t="n">
        <v>8.02</v>
      </c>
      <c r="G70" t="n">
        <v>5.51</v>
      </c>
      <c r="H70" t="n">
        <v>5.27</v>
      </c>
      <c r="I70" t="n">
        <v>5.57</v>
      </c>
      <c r="J70" t="n">
        <v>7.31</v>
      </c>
      <c r="K70" t="n">
        <v>7.06</v>
      </c>
      <c r="L70" t="n">
        <v>5.86</v>
      </c>
      <c r="M70" t="n">
        <v>0.72</v>
      </c>
      <c r="N70" t="n">
        <v>2.19</v>
      </c>
      <c r="O70" t="n">
        <v>4.59</v>
      </c>
    </row>
    <row r="71">
      <c r="A71" s="5" t="inlineStr">
        <is>
          <t>Operative Ergebnis Marge in %</t>
        </is>
      </c>
      <c r="B71" s="5" t="inlineStr">
        <is>
          <t>EBIT Marge in %</t>
        </is>
      </c>
      <c r="C71" t="n">
        <v>11.15</v>
      </c>
      <c r="D71" t="n">
        <v>11.58</v>
      </c>
      <c r="E71" t="n">
        <v>11.98</v>
      </c>
      <c r="F71" t="n">
        <v>13.35</v>
      </c>
      <c r="G71" t="n">
        <v>10.41</v>
      </c>
      <c r="H71" t="n">
        <v>10.18</v>
      </c>
      <c r="I71" t="n">
        <v>9.75</v>
      </c>
      <c r="J71" t="n">
        <v>11.5</v>
      </c>
      <c r="K71" t="n">
        <v>9.390000000000001</v>
      </c>
      <c r="L71" t="n">
        <v>9.470000000000001</v>
      </c>
      <c r="M71" t="n">
        <v>3.04</v>
      </c>
      <c r="N71" t="n">
        <v>5.14</v>
      </c>
      <c r="O71" t="n">
        <v>7.82</v>
      </c>
    </row>
    <row r="72">
      <c r="A72" s="5" t="inlineStr">
        <is>
          <t>Vermögensumsschlag in %</t>
        </is>
      </c>
      <c r="B72" s="5" t="inlineStr">
        <is>
          <t>Asset Turnover in %</t>
        </is>
      </c>
      <c r="C72" t="n">
        <v>76.19</v>
      </c>
      <c r="D72" t="n">
        <v>74.8</v>
      </c>
      <c r="E72" t="n">
        <v>86.91</v>
      </c>
      <c r="F72" t="n">
        <v>82.56</v>
      </c>
      <c r="G72" t="n">
        <v>88.72</v>
      </c>
      <c r="H72" t="n">
        <v>87.2</v>
      </c>
      <c r="I72" t="n">
        <v>97.90000000000001</v>
      </c>
      <c r="J72" t="n">
        <v>99.5</v>
      </c>
      <c r="K72" t="n">
        <v>99.19</v>
      </c>
      <c r="L72" t="n">
        <v>90.98999999999999</v>
      </c>
      <c r="M72" t="n">
        <v>89.64</v>
      </c>
      <c r="N72" t="n">
        <v>98.88</v>
      </c>
      <c r="O72" t="n">
        <v>102.54</v>
      </c>
    </row>
    <row r="73">
      <c r="A73" s="5" t="inlineStr">
        <is>
          <t>Langfristige Vermögensquote in %</t>
        </is>
      </c>
      <c r="B73" s="5" t="inlineStr">
        <is>
          <t>Non-Current Assets Ratio in %</t>
        </is>
      </c>
      <c r="C73" t="n">
        <v>64.81999999999999</v>
      </c>
      <c r="D73" t="n">
        <v>61.95</v>
      </c>
      <c r="E73" t="n">
        <v>57.33</v>
      </c>
      <c r="F73" t="n">
        <v>57.14</v>
      </c>
      <c r="G73" t="n">
        <v>58.32</v>
      </c>
      <c r="H73" t="n">
        <v>58.6</v>
      </c>
      <c r="I73" t="n">
        <v>54.89</v>
      </c>
      <c r="J73" t="n">
        <v>52.95</v>
      </c>
      <c r="K73" t="n">
        <v>50.6</v>
      </c>
      <c r="L73" t="n">
        <v>50.85</v>
      </c>
      <c r="M73" t="n">
        <v>55.88</v>
      </c>
      <c r="N73" t="n">
        <v>54.84</v>
      </c>
      <c r="O73" t="n">
        <v>55.72</v>
      </c>
    </row>
    <row r="74">
      <c r="A74" s="5" t="inlineStr">
        <is>
          <t>Gesamtkapitalrentabilität</t>
        </is>
      </c>
      <c r="B74" s="5" t="inlineStr">
        <is>
          <t>ROA Return on Assets in %</t>
        </is>
      </c>
      <c r="C74" t="n">
        <v>5.53</v>
      </c>
      <c r="D74" t="n">
        <v>5.69</v>
      </c>
      <c r="E74" t="n">
        <v>6.73</v>
      </c>
      <c r="F74" t="n">
        <v>6.62</v>
      </c>
      <c r="G74" t="n">
        <v>4.89</v>
      </c>
      <c r="H74" t="n">
        <v>4.6</v>
      </c>
      <c r="I74" t="n">
        <v>5.45</v>
      </c>
      <c r="J74" t="n">
        <v>7.27</v>
      </c>
      <c r="K74" t="n">
        <v>7</v>
      </c>
      <c r="L74" t="n">
        <v>5.33</v>
      </c>
      <c r="M74" t="n">
        <v>0.64</v>
      </c>
      <c r="N74" t="n">
        <v>2.17</v>
      </c>
      <c r="O74" t="n">
        <v>4.71</v>
      </c>
    </row>
    <row r="75">
      <c r="A75" s="5" t="inlineStr">
        <is>
          <t>Ertrag des eingesetzten Kapitals</t>
        </is>
      </c>
      <c r="B75" s="5" t="inlineStr">
        <is>
          <t>ROCE Return on Cap. Empl. in %</t>
        </is>
      </c>
      <c r="C75" t="n">
        <v>10.95</v>
      </c>
      <c r="D75" t="n">
        <v>11.24</v>
      </c>
      <c r="E75" t="n">
        <v>13.57</v>
      </c>
      <c r="F75" t="n">
        <v>14.76</v>
      </c>
      <c r="G75" t="n">
        <v>11.82</v>
      </c>
      <c r="H75" t="n">
        <v>11.49</v>
      </c>
      <c r="I75" t="n">
        <v>12.47</v>
      </c>
      <c r="J75" t="n">
        <v>15.29</v>
      </c>
      <c r="K75" t="n">
        <v>12.72</v>
      </c>
      <c r="L75" t="n">
        <v>11.44</v>
      </c>
      <c r="M75" t="n">
        <v>3.58</v>
      </c>
      <c r="N75" t="n">
        <v>7.14</v>
      </c>
      <c r="O75" t="n">
        <v>11.24</v>
      </c>
    </row>
    <row r="76">
      <c r="A76" s="5" t="inlineStr">
        <is>
          <t>Eigenkapital zu Anlagevermögen</t>
        </is>
      </c>
      <c r="B76" s="5" t="inlineStr">
        <is>
          <t>Equity to Fixed Assets in %</t>
        </is>
      </c>
      <c r="C76" t="n">
        <v>64.41</v>
      </c>
      <c r="D76" t="n">
        <v>66.56999999999999</v>
      </c>
      <c r="E76" t="n">
        <v>77.5</v>
      </c>
      <c r="F76" t="n">
        <v>73.25</v>
      </c>
      <c r="G76" t="n">
        <v>68.09999999999999</v>
      </c>
      <c r="H76" t="n">
        <v>72.39</v>
      </c>
      <c r="I76" t="n">
        <v>81.48</v>
      </c>
      <c r="J76" t="n">
        <v>74.37</v>
      </c>
      <c r="K76" t="n">
        <v>76.62</v>
      </c>
      <c r="L76" t="n">
        <v>81.26000000000001</v>
      </c>
      <c r="M76" t="n">
        <v>59.5</v>
      </c>
      <c r="N76" t="n">
        <v>56.13</v>
      </c>
      <c r="O76" t="n">
        <v>57.63</v>
      </c>
    </row>
    <row r="77">
      <c r="A77" s="5" t="inlineStr">
        <is>
          <t>Liquidität Dritten Grades</t>
        </is>
      </c>
      <c r="B77" s="5" t="inlineStr">
        <is>
          <t>Current Ratio in %</t>
        </is>
      </c>
      <c r="C77" t="n">
        <v>157.1</v>
      </c>
      <c r="D77" t="n">
        <v>165.51</v>
      </c>
      <c r="E77" t="n">
        <v>183.3</v>
      </c>
      <c r="F77" t="n">
        <v>169.08</v>
      </c>
      <c r="G77" t="n">
        <v>190.79</v>
      </c>
      <c r="H77" t="n">
        <v>182.18</v>
      </c>
      <c r="I77" t="n">
        <v>192.09</v>
      </c>
      <c r="J77" t="n">
        <v>186.76</v>
      </c>
      <c r="K77" t="n">
        <v>184.22</v>
      </c>
      <c r="L77" t="n">
        <v>199.48</v>
      </c>
      <c r="M77" t="n">
        <v>185.14</v>
      </c>
      <c r="N77" t="n">
        <v>156.52</v>
      </c>
      <c r="O77" t="n">
        <v>154.62</v>
      </c>
    </row>
    <row r="78">
      <c r="A78" s="5" t="inlineStr">
        <is>
          <t>Operativer Cashflow</t>
        </is>
      </c>
      <c r="B78" s="5" t="inlineStr">
        <is>
          <t>Operating Cashflow in M</t>
        </is>
      </c>
      <c r="C78" t="n">
        <v>1048.5581</v>
      </c>
      <c r="D78" t="n">
        <v>990.9734999999999</v>
      </c>
      <c r="E78" t="n">
        <v>1405.6416</v>
      </c>
      <c r="F78" t="n">
        <v>1238.8816</v>
      </c>
      <c r="G78" t="n">
        <v>1085.943</v>
      </c>
      <c r="H78" t="n">
        <v>1028.9442</v>
      </c>
      <c r="I78" t="n">
        <v>863.9235</v>
      </c>
      <c r="J78" t="n">
        <v>816.222</v>
      </c>
      <c r="K78" t="n">
        <v>1236.6</v>
      </c>
      <c r="L78" t="n">
        <v>1266.222</v>
      </c>
      <c r="M78" t="n">
        <v>548.3280000000001</v>
      </c>
      <c r="N78" t="n">
        <v>862.75</v>
      </c>
      <c r="O78" t="n">
        <v>874.08</v>
      </c>
    </row>
    <row r="79">
      <c r="A79" s="5" t="inlineStr">
        <is>
          <t>Aktienrückkauf</t>
        </is>
      </c>
      <c r="B79" s="5" t="inlineStr">
        <is>
          <t>Share Buyback in M</t>
        </is>
      </c>
      <c r="C79" t="n">
        <v>1.219999999999999</v>
      </c>
      <c r="D79" t="n">
        <v>-0.3299999999999841</v>
      </c>
      <c r="E79" t="n">
        <v>0.5499999999999829</v>
      </c>
      <c r="F79" t="n">
        <v>1.830000000000013</v>
      </c>
      <c r="G79" t="n">
        <v>3.829999999999984</v>
      </c>
      <c r="H79" t="n">
        <v>0.06000000000000227</v>
      </c>
      <c r="I79" t="n">
        <v>-3.189999999999998</v>
      </c>
      <c r="J79" t="n">
        <v>-2.599999999999994</v>
      </c>
      <c r="K79" t="n">
        <v>-3.400000000000006</v>
      </c>
      <c r="L79" t="n">
        <v>-29.19999999999999</v>
      </c>
      <c r="M79" t="n">
        <v>-2.400000000000006</v>
      </c>
      <c r="N79" t="n">
        <v>-1</v>
      </c>
      <c r="O79" t="n">
        <v>0</v>
      </c>
    </row>
    <row r="80">
      <c r="A80" s="5" t="inlineStr">
        <is>
          <t>Umsatzwachstum 1J in %</t>
        </is>
      </c>
      <c r="B80" s="5" t="inlineStr">
        <is>
          <t>Revenue Growth 1Y in %</t>
        </is>
      </c>
      <c r="C80" t="n">
        <v>9.57</v>
      </c>
      <c r="D80" t="n">
        <v>0.31</v>
      </c>
      <c r="E80" t="n">
        <v>5.04</v>
      </c>
      <c r="F80" t="n">
        <v>-1.38</v>
      </c>
      <c r="G80" t="n">
        <v>8.42</v>
      </c>
      <c r="H80" t="n">
        <v>-3.43</v>
      </c>
      <c r="I80" t="n">
        <v>-5.71</v>
      </c>
      <c r="J80" t="n">
        <v>3.64</v>
      </c>
      <c r="K80" t="n">
        <v>15.81</v>
      </c>
      <c r="L80" t="n">
        <v>20.83</v>
      </c>
      <c r="M80" t="n">
        <v>-9.76</v>
      </c>
      <c r="N80" t="n">
        <v>-2.72</v>
      </c>
      <c r="O80" t="inlineStr">
        <is>
          <t>-</t>
        </is>
      </c>
    </row>
    <row r="81">
      <c r="A81" s="5" t="inlineStr">
        <is>
          <t>Umsatzwachstum 3J in %</t>
        </is>
      </c>
      <c r="B81" s="5" t="inlineStr">
        <is>
          <t>Revenue Growth 3Y in %</t>
        </is>
      </c>
      <c r="C81" t="n">
        <v>4.97</v>
      </c>
      <c r="D81" t="n">
        <v>1.32</v>
      </c>
      <c r="E81" t="n">
        <v>4.03</v>
      </c>
      <c r="F81" t="n">
        <v>1.2</v>
      </c>
      <c r="G81" t="n">
        <v>-0.24</v>
      </c>
      <c r="H81" t="n">
        <v>-1.83</v>
      </c>
      <c r="I81" t="n">
        <v>4.58</v>
      </c>
      <c r="J81" t="n">
        <v>13.43</v>
      </c>
      <c r="K81" t="n">
        <v>8.960000000000001</v>
      </c>
      <c r="L81" t="n">
        <v>2.78</v>
      </c>
      <c r="M81" t="n">
        <v>-4.16</v>
      </c>
      <c r="N81" t="inlineStr">
        <is>
          <t>-</t>
        </is>
      </c>
      <c r="O81" t="inlineStr">
        <is>
          <t>-</t>
        </is>
      </c>
    </row>
    <row r="82">
      <c r="A82" s="5" t="inlineStr">
        <is>
          <t>Umsatzwachstum 5J in %</t>
        </is>
      </c>
      <c r="B82" s="5" t="inlineStr">
        <is>
          <t>Revenue Growth 5Y in %</t>
        </is>
      </c>
      <c r="C82" t="n">
        <v>4.39</v>
      </c>
      <c r="D82" t="n">
        <v>1.79</v>
      </c>
      <c r="E82" t="n">
        <v>0.59</v>
      </c>
      <c r="F82" t="n">
        <v>0.31</v>
      </c>
      <c r="G82" t="n">
        <v>3.75</v>
      </c>
      <c r="H82" t="n">
        <v>6.23</v>
      </c>
      <c r="I82" t="n">
        <v>4.96</v>
      </c>
      <c r="J82" t="n">
        <v>5.56</v>
      </c>
      <c r="K82" t="n">
        <v>4.83</v>
      </c>
      <c r="L82" t="inlineStr">
        <is>
          <t>-</t>
        </is>
      </c>
      <c r="M82" t="inlineStr">
        <is>
          <t>-</t>
        </is>
      </c>
      <c r="N82" t="inlineStr">
        <is>
          <t>-</t>
        </is>
      </c>
      <c r="O82" t="inlineStr">
        <is>
          <t>-</t>
        </is>
      </c>
    </row>
    <row r="83">
      <c r="A83" s="5" t="inlineStr">
        <is>
          <t>Umsatzwachstum 10J in %</t>
        </is>
      </c>
      <c r="B83" s="5" t="inlineStr">
        <is>
          <t>Revenue Growth 10Y in %</t>
        </is>
      </c>
      <c r="C83" t="n">
        <v>5.31</v>
      </c>
      <c r="D83" t="n">
        <v>3.38</v>
      </c>
      <c r="E83" t="n">
        <v>3.07</v>
      </c>
      <c r="F83" t="n">
        <v>2.57</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4.41</v>
      </c>
      <c r="D84" t="n">
        <v>-1.35</v>
      </c>
      <c r="E84" t="n">
        <v>1.43</v>
      </c>
      <c r="F84" t="n">
        <v>43.49</v>
      </c>
      <c r="G84" t="n">
        <v>13.29</v>
      </c>
      <c r="H84" t="n">
        <v>-8.52</v>
      </c>
      <c r="I84" t="n">
        <v>-28.22</v>
      </c>
      <c r="J84" t="n">
        <v>7.39</v>
      </c>
      <c r="K84" t="n">
        <v>39.5</v>
      </c>
      <c r="L84" t="n">
        <v>888.6799999999999</v>
      </c>
      <c r="M84" t="n">
        <v>-70.56</v>
      </c>
      <c r="N84" t="n">
        <v>-53.49</v>
      </c>
      <c r="O84" t="inlineStr">
        <is>
          <t>-</t>
        </is>
      </c>
    </row>
    <row r="85">
      <c r="A85" s="5" t="inlineStr">
        <is>
          <t>Gewinnwachstum 3J in %</t>
        </is>
      </c>
      <c r="B85" s="5" t="inlineStr">
        <is>
          <t>Earnings Growth 3Y in %</t>
        </is>
      </c>
      <c r="C85" t="n">
        <v>1.5</v>
      </c>
      <c r="D85" t="n">
        <v>14.52</v>
      </c>
      <c r="E85" t="n">
        <v>19.4</v>
      </c>
      <c r="F85" t="n">
        <v>16.09</v>
      </c>
      <c r="G85" t="n">
        <v>-7.82</v>
      </c>
      <c r="H85" t="n">
        <v>-9.779999999999999</v>
      </c>
      <c r="I85" t="n">
        <v>6.22</v>
      </c>
      <c r="J85" t="n">
        <v>311.86</v>
      </c>
      <c r="K85" t="n">
        <v>285.87</v>
      </c>
      <c r="L85" t="n">
        <v>254.88</v>
      </c>
      <c r="M85" t="n">
        <v>-41.35</v>
      </c>
      <c r="N85" t="inlineStr">
        <is>
          <t>-</t>
        </is>
      </c>
      <c r="O85" t="inlineStr">
        <is>
          <t>-</t>
        </is>
      </c>
    </row>
    <row r="86">
      <c r="A86" s="5" t="inlineStr">
        <is>
          <t>Gewinnwachstum 5J in %</t>
        </is>
      </c>
      <c r="B86" s="5" t="inlineStr">
        <is>
          <t>Earnings Growth 5Y in %</t>
        </is>
      </c>
      <c r="C86" t="n">
        <v>12.25</v>
      </c>
      <c r="D86" t="n">
        <v>9.67</v>
      </c>
      <c r="E86" t="n">
        <v>4.29</v>
      </c>
      <c r="F86" t="n">
        <v>5.49</v>
      </c>
      <c r="G86" t="n">
        <v>4.69</v>
      </c>
      <c r="H86" t="n">
        <v>179.77</v>
      </c>
      <c r="I86" t="n">
        <v>167.36</v>
      </c>
      <c r="J86" t="n">
        <v>162.3</v>
      </c>
      <c r="K86" t="n">
        <v>160.83</v>
      </c>
      <c r="L86" t="inlineStr">
        <is>
          <t>-</t>
        </is>
      </c>
      <c r="M86" t="inlineStr">
        <is>
          <t>-</t>
        </is>
      </c>
      <c r="N86" t="inlineStr">
        <is>
          <t>-</t>
        </is>
      </c>
      <c r="O86" t="inlineStr">
        <is>
          <t>-</t>
        </is>
      </c>
    </row>
    <row r="87">
      <c r="A87" s="5" t="inlineStr">
        <is>
          <t>Gewinnwachstum 10J in %</t>
        </is>
      </c>
      <c r="B87" s="5" t="inlineStr">
        <is>
          <t>Earnings Growth 10Y in %</t>
        </is>
      </c>
      <c r="C87" t="n">
        <v>96.01000000000001</v>
      </c>
      <c r="D87" t="n">
        <v>88.51000000000001</v>
      </c>
      <c r="E87" t="n">
        <v>83.3</v>
      </c>
      <c r="F87" t="n">
        <v>83.16</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0.92</v>
      </c>
      <c r="D88" t="n">
        <v>0.96</v>
      </c>
      <c r="E88" t="n">
        <v>2.96</v>
      </c>
      <c r="F88" t="n">
        <v>2.09</v>
      </c>
      <c r="G88" t="n">
        <v>3.01</v>
      </c>
      <c r="H88" t="n">
        <v>0.08</v>
      </c>
      <c r="I88" t="n">
        <v>0.08</v>
      </c>
      <c r="J88" t="n">
        <v>0.05</v>
      </c>
      <c r="K88" t="n">
        <v>0.03</v>
      </c>
      <c r="L88" t="inlineStr">
        <is>
          <t>-</t>
        </is>
      </c>
      <c r="M88" t="inlineStr">
        <is>
          <t>-</t>
        </is>
      </c>
      <c r="N88" t="inlineStr">
        <is>
          <t>-</t>
        </is>
      </c>
      <c r="O88" t="inlineStr">
        <is>
          <t>-</t>
        </is>
      </c>
    </row>
    <row r="89">
      <c r="A89" s="5" t="inlineStr">
        <is>
          <t>EBIT-Wachstum 1J in %</t>
        </is>
      </c>
      <c r="B89" s="5" t="inlineStr">
        <is>
          <t>EBIT Growth 1Y in %</t>
        </is>
      </c>
      <c r="C89" t="n">
        <v>5.53</v>
      </c>
      <c r="D89" t="n">
        <v>-3.08</v>
      </c>
      <c r="E89" t="n">
        <v>-5.73</v>
      </c>
      <c r="F89" t="n">
        <v>26.46</v>
      </c>
      <c r="G89" t="n">
        <v>10.85</v>
      </c>
      <c r="H89" t="n">
        <v>0.86</v>
      </c>
      <c r="I89" t="n">
        <v>-20.05</v>
      </c>
      <c r="J89" t="n">
        <v>26.94</v>
      </c>
      <c r="K89" t="n">
        <v>14.75</v>
      </c>
      <c r="L89" t="n">
        <v>276.67</v>
      </c>
      <c r="M89" t="n">
        <v>-46.62</v>
      </c>
      <c r="N89" t="n">
        <v>-36.09</v>
      </c>
      <c r="O89" t="inlineStr">
        <is>
          <t>-</t>
        </is>
      </c>
    </row>
    <row r="90">
      <c r="A90" s="5" t="inlineStr">
        <is>
          <t>EBIT-Wachstum 3J in %</t>
        </is>
      </c>
      <c r="B90" s="5" t="inlineStr">
        <is>
          <t>EBIT Growth 3Y in %</t>
        </is>
      </c>
      <c r="C90" t="n">
        <v>-1.09</v>
      </c>
      <c r="D90" t="n">
        <v>5.88</v>
      </c>
      <c r="E90" t="n">
        <v>10.53</v>
      </c>
      <c r="F90" t="n">
        <v>12.72</v>
      </c>
      <c r="G90" t="n">
        <v>-2.78</v>
      </c>
      <c r="H90" t="n">
        <v>2.58</v>
      </c>
      <c r="I90" t="n">
        <v>7.21</v>
      </c>
      <c r="J90" t="n">
        <v>106.12</v>
      </c>
      <c r="K90" t="n">
        <v>81.59999999999999</v>
      </c>
      <c r="L90" t="n">
        <v>64.65000000000001</v>
      </c>
      <c r="M90" t="n">
        <v>-27.57</v>
      </c>
      <c r="N90" t="inlineStr">
        <is>
          <t>-</t>
        </is>
      </c>
      <c r="O90" t="inlineStr">
        <is>
          <t>-</t>
        </is>
      </c>
    </row>
    <row r="91">
      <c r="A91" s="5" t="inlineStr">
        <is>
          <t>EBIT-Wachstum 5J in %</t>
        </is>
      </c>
      <c r="B91" s="5" t="inlineStr">
        <is>
          <t>EBIT Growth 5Y in %</t>
        </is>
      </c>
      <c r="C91" t="n">
        <v>6.81</v>
      </c>
      <c r="D91" t="n">
        <v>5.87</v>
      </c>
      <c r="E91" t="n">
        <v>2.48</v>
      </c>
      <c r="F91" t="n">
        <v>9.01</v>
      </c>
      <c r="G91" t="n">
        <v>6.67</v>
      </c>
      <c r="H91" t="n">
        <v>59.83</v>
      </c>
      <c r="I91" t="n">
        <v>50.34</v>
      </c>
      <c r="J91" t="n">
        <v>47.13</v>
      </c>
      <c r="K91" t="n">
        <v>41.74</v>
      </c>
      <c r="L91" t="inlineStr">
        <is>
          <t>-</t>
        </is>
      </c>
      <c r="M91" t="inlineStr">
        <is>
          <t>-</t>
        </is>
      </c>
      <c r="N91" t="inlineStr">
        <is>
          <t>-</t>
        </is>
      </c>
      <c r="O91" t="inlineStr">
        <is>
          <t>-</t>
        </is>
      </c>
    </row>
    <row r="92">
      <c r="A92" s="5" t="inlineStr">
        <is>
          <t>EBIT-Wachstum 10J in %</t>
        </is>
      </c>
      <c r="B92" s="5" t="inlineStr">
        <is>
          <t>EBIT Growth 10Y in %</t>
        </is>
      </c>
      <c r="C92" t="n">
        <v>33.32</v>
      </c>
      <c r="D92" t="n">
        <v>28.11</v>
      </c>
      <c r="E92" t="n">
        <v>24.8</v>
      </c>
      <c r="F92" t="n">
        <v>25.38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6.53</v>
      </c>
      <c r="D93" t="n">
        <v>-29.63</v>
      </c>
      <c r="E93" t="n">
        <v>13.81</v>
      </c>
      <c r="F93" t="n">
        <v>15.24</v>
      </c>
      <c r="G93" t="n">
        <v>7.76</v>
      </c>
      <c r="H93" t="n">
        <v>19.14</v>
      </c>
      <c r="I93" t="n">
        <v>4.03</v>
      </c>
      <c r="J93" t="n">
        <v>-34.93</v>
      </c>
      <c r="K93" t="n">
        <v>-4.18</v>
      </c>
      <c r="L93" t="n">
        <v>92.73999999999999</v>
      </c>
      <c r="M93" t="n">
        <v>-37.48</v>
      </c>
      <c r="N93" t="n">
        <v>-1.98</v>
      </c>
      <c r="O93" t="inlineStr">
        <is>
          <t>-</t>
        </is>
      </c>
    </row>
    <row r="94">
      <c r="A94" s="5" t="inlineStr">
        <is>
          <t>Op.Cashflow Wachstum 3J in %</t>
        </is>
      </c>
      <c r="B94" s="5" t="inlineStr">
        <is>
          <t>Op.Cashflow Wachstum 3Y in %</t>
        </is>
      </c>
      <c r="C94" t="n">
        <v>-3.1</v>
      </c>
      <c r="D94" t="n">
        <v>-0.19</v>
      </c>
      <c r="E94" t="n">
        <v>12.27</v>
      </c>
      <c r="F94" t="n">
        <v>14.05</v>
      </c>
      <c r="G94" t="n">
        <v>10.31</v>
      </c>
      <c r="H94" t="n">
        <v>-3.92</v>
      </c>
      <c r="I94" t="n">
        <v>-11.69</v>
      </c>
      <c r="J94" t="n">
        <v>17.88</v>
      </c>
      <c r="K94" t="n">
        <v>17.03</v>
      </c>
      <c r="L94" t="n">
        <v>17.76</v>
      </c>
      <c r="M94" t="n">
        <v>-13.15</v>
      </c>
      <c r="N94" t="inlineStr">
        <is>
          <t>-</t>
        </is>
      </c>
      <c r="O94" t="inlineStr">
        <is>
          <t>-</t>
        </is>
      </c>
    </row>
    <row r="95">
      <c r="A95" s="5" t="inlineStr">
        <is>
          <t>Op.Cashflow Wachstum 5J in %</t>
        </is>
      </c>
      <c r="B95" s="5" t="inlineStr">
        <is>
          <t>Op.Cashflow Wachstum 5Y in %</t>
        </is>
      </c>
      <c r="C95" t="n">
        <v>2.74</v>
      </c>
      <c r="D95" t="n">
        <v>5.26</v>
      </c>
      <c r="E95" t="n">
        <v>12</v>
      </c>
      <c r="F95" t="n">
        <v>2.25</v>
      </c>
      <c r="G95" t="n">
        <v>-1.64</v>
      </c>
      <c r="H95" t="n">
        <v>15.36</v>
      </c>
      <c r="I95" t="n">
        <v>4.04</v>
      </c>
      <c r="J95" t="n">
        <v>2.83</v>
      </c>
      <c r="K95" t="n">
        <v>9.82</v>
      </c>
      <c r="L95" t="inlineStr">
        <is>
          <t>-</t>
        </is>
      </c>
      <c r="M95" t="inlineStr">
        <is>
          <t>-</t>
        </is>
      </c>
      <c r="N95" t="inlineStr">
        <is>
          <t>-</t>
        </is>
      </c>
      <c r="O95" t="inlineStr">
        <is>
          <t>-</t>
        </is>
      </c>
    </row>
    <row r="96">
      <c r="A96" s="5" t="inlineStr">
        <is>
          <t>Op.Cashflow Wachstum 10J in %</t>
        </is>
      </c>
      <c r="B96" s="5" t="inlineStr">
        <is>
          <t>Op.Cashflow Wachstum 10Y in %</t>
        </is>
      </c>
      <c r="C96" t="n">
        <v>9.050000000000001</v>
      </c>
      <c r="D96" t="n">
        <v>4.65</v>
      </c>
      <c r="E96" t="n">
        <v>7.41</v>
      </c>
      <c r="F96" t="n">
        <v>6.03</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4050</v>
      </c>
      <c r="D97" t="n">
        <v>4435</v>
      </c>
      <c r="E97" t="n">
        <v>4900</v>
      </c>
      <c r="F97" t="n">
        <v>4434</v>
      </c>
      <c r="G97" t="n">
        <v>4739</v>
      </c>
      <c r="H97" t="n">
        <v>4188</v>
      </c>
      <c r="I97" t="n">
        <v>4473</v>
      </c>
      <c r="J97" t="n">
        <v>4717</v>
      </c>
      <c r="K97" t="n">
        <v>4717</v>
      </c>
      <c r="L97" t="n">
        <v>4820</v>
      </c>
      <c r="M97" t="n">
        <v>3351</v>
      </c>
      <c r="N97" t="n">
        <v>2706</v>
      </c>
      <c r="O97" t="n">
        <v>2573</v>
      </c>
      <c r="P97" t="n">
        <v>2573</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0"/>
    <col customWidth="1" max="15" min="15" width="10"/>
    <col customWidth="1" max="16" min="16" width="10"/>
    <col customWidth="1" max="17" min="17" width="10"/>
    <col customWidth="1" max="18" min="18" width="20"/>
    <col customWidth="1" max="19" min="19" width="20"/>
    <col customWidth="1" max="20" min="20" width="11"/>
    <col customWidth="1" max="21" min="21" width="11"/>
    <col customWidth="1" max="22" min="22" width="10"/>
    <col customWidth="1" max="23" min="23" width="9"/>
  </cols>
  <sheetData>
    <row r="1">
      <c r="A1" s="1" t="inlineStr">
        <is>
          <t xml:space="preserve">ORANGE </t>
        </is>
      </c>
      <c r="B1" s="2" t="inlineStr">
        <is>
          <t>WKN: 906849  ISIN: FR0000133308  US-Symbol:FNCTF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+33-1-44-44-22-22</t>
        </is>
      </c>
      <c r="G4" t="inlineStr">
        <is>
          <t>13.02.2020</t>
        </is>
      </c>
      <c r="H4" t="inlineStr">
        <is>
          <t>Preliminary Results</t>
        </is>
      </c>
      <c r="J4" t="inlineStr">
        <is>
          <t>French State</t>
        </is>
      </c>
      <c r="L4" t="inlineStr">
        <is>
          <t>22,95%</t>
        </is>
      </c>
    </row>
    <row r="5">
      <c r="A5" s="5" t="inlineStr">
        <is>
          <t>Ticker</t>
        </is>
      </c>
      <c r="B5" t="inlineStr">
        <is>
          <t>FTE</t>
        </is>
      </c>
      <c r="C5" s="5" t="inlineStr">
        <is>
          <t>Fax</t>
        </is>
      </c>
      <c r="D5" s="5" t="inlineStr"/>
      <c r="E5" t="inlineStr">
        <is>
          <t>-</t>
        </is>
      </c>
      <c r="G5" t="inlineStr">
        <is>
          <t>30.04.2020</t>
        </is>
      </c>
      <c r="H5" t="inlineStr">
        <is>
          <t>Publication Of Annual Report</t>
        </is>
      </c>
      <c r="J5" t="inlineStr">
        <is>
          <t>Mitarbeiter</t>
        </is>
      </c>
      <c r="L5" t="inlineStr">
        <is>
          <t>5,42%</t>
        </is>
      </c>
    </row>
    <row r="6">
      <c r="A6" s="5" t="inlineStr">
        <is>
          <t>Gelistet Seit / Listed Since</t>
        </is>
      </c>
      <c r="B6" t="inlineStr">
        <is>
          <t>-</t>
        </is>
      </c>
      <c r="C6" s="5" t="inlineStr">
        <is>
          <t>Internet</t>
        </is>
      </c>
      <c r="D6" s="5" t="inlineStr"/>
      <c r="E6" t="inlineStr">
        <is>
          <t>http://www.orange.com</t>
        </is>
      </c>
      <c r="G6" t="inlineStr">
        <is>
          <t>19.05.2020</t>
        </is>
      </c>
      <c r="H6" t="inlineStr">
        <is>
          <t>Annual General Meeting</t>
        </is>
      </c>
      <c r="J6" t="inlineStr">
        <is>
          <t>Freefloat</t>
        </is>
      </c>
      <c r="L6" t="inlineStr">
        <is>
          <t>71,63%</t>
        </is>
      </c>
    </row>
    <row r="7">
      <c r="A7" s="5" t="inlineStr">
        <is>
          <t>Nominalwert / Nominal Value</t>
        </is>
      </c>
      <c r="B7" t="inlineStr">
        <is>
          <t>4,00</t>
        </is>
      </c>
      <c r="C7" s="5" t="inlineStr">
        <is>
          <t>Inv. Relations Telefon / Phone</t>
        </is>
      </c>
      <c r="D7" s="5" t="inlineStr"/>
      <c r="E7" t="inlineStr">
        <is>
          <t>+33-1-44-44-04-26</t>
        </is>
      </c>
      <c r="G7" t="inlineStr">
        <is>
          <t>02.06.2020</t>
        </is>
      </c>
      <c r="H7" t="inlineStr">
        <is>
          <t>Ex Dividend</t>
        </is>
      </c>
    </row>
    <row r="8">
      <c r="A8" s="5" t="inlineStr">
        <is>
          <t>Land / Country</t>
        </is>
      </c>
      <c r="B8" t="inlineStr">
        <is>
          <t>Frankreich</t>
        </is>
      </c>
      <c r="C8" s="5" t="inlineStr">
        <is>
          <t>Inv. Relations E-Mail</t>
        </is>
      </c>
      <c r="D8" s="5" t="inlineStr"/>
      <c r="E8" t="inlineStr">
        <is>
          <t>p.lambert@orange.com</t>
        </is>
      </c>
      <c r="G8" t="inlineStr">
        <is>
          <t>04.06.2020</t>
        </is>
      </c>
      <c r="H8" t="inlineStr">
        <is>
          <t>Dividend Payout</t>
        </is>
      </c>
    </row>
    <row r="9">
      <c r="A9" s="5" t="inlineStr">
        <is>
          <t>Währung / Currency</t>
        </is>
      </c>
      <c r="B9" t="inlineStr">
        <is>
          <t>EUR</t>
        </is>
      </c>
      <c r="C9" s="5" t="inlineStr">
        <is>
          <t>Kontaktperson / Contact Person</t>
        </is>
      </c>
      <c r="D9" s="5" t="inlineStr"/>
      <c r="E9" t="inlineStr">
        <is>
          <t>Patrice Lambert-de Diesbach</t>
        </is>
      </c>
      <c r="G9" t="inlineStr">
        <is>
          <t>30.07.2020</t>
        </is>
      </c>
      <c r="H9" t="inlineStr">
        <is>
          <t>Score Half Year</t>
        </is>
      </c>
    </row>
    <row r="10">
      <c r="A10" s="5" t="inlineStr">
        <is>
          <t>Branche / Industry</t>
        </is>
      </c>
      <c r="B10" t="inlineStr">
        <is>
          <t>Telecommunications Provider</t>
        </is>
      </c>
      <c r="C10" s="5" t="inlineStr">
        <is>
          <t>29.10.2020</t>
        </is>
      </c>
      <c r="D10" s="5" t="inlineStr">
        <is>
          <t>Q3 Earnings</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Orange S.A.78, rue Olivier-de-Serres  F-75015 Paris</t>
        </is>
      </c>
    </row>
    <row r="14">
      <c r="A14" s="5" t="inlineStr">
        <is>
          <t>Management</t>
        </is>
      </c>
      <c r="B14" t="inlineStr">
        <is>
          <t>Stéphane Richard, Ramon Fernandez, Gervais Pellissier, Fabienne Dulac, Mari-Noëlle Jégo-Laveissière, Laurent Paillassot, Christine Albanel, Jérôme Barré, Hugues Foulon, Nicolas Guerin, Valerie Le Boulanger, Béatrice Mandine, Alioune Ndiaye, Helmut Reisinger, Paul de Leusse</t>
        </is>
      </c>
    </row>
    <row r="15">
      <c r="A15" s="5" t="inlineStr">
        <is>
          <t>Aufsichtsrat / Board</t>
        </is>
      </c>
      <c r="B15" t="inlineStr">
        <is>
          <t>Stéphane Richard, Philippe Charry, Sébastien Crozier, Fabrice Jolys, René Ollier, Alexandre Bompard, Christel Heydemann, Charles-Henri Filippi, Bernard Ramanantsoa, Helle Kristoffersen, Anne-Gabrielle Heilbronner, Jean-Michel Severino, Hélène Dantoine, Anne Lange, Nicolas Dufourcq</t>
        </is>
      </c>
    </row>
    <row r="16">
      <c r="A16" s="5" t="inlineStr">
        <is>
          <t>Beschreibung</t>
        </is>
      </c>
      <c r="B16" t="inlineStr">
        <is>
          <t>Orange (ehemals France Telecom) ist ein globaler Telekommunikationskonzern, der in den Bereichen Festnetz, Mobilfunk, Internet und Firmendienste tätig ist. Das eigene Leitungsnetz, unterstützt von Unterwasserkabel und Satellitentechnologie, verbindet zahlreiche Städte in Europa und in Nordamerika miteinander. Orange zählt zu den größten Telekommunikationsgesellschaften Europas und ist einer der wichtigsten Betreiber von Mobilfunk-und Breitband-Internet-Netzen. Unter dem Markennamen Orange Business Services vertreibt der Konzern zudem für internationale Unternehmen eine Vielzahl von Firmenservices im Bereich Telekommunikation. Copyright 2014 FINANCE BASE AG</t>
        </is>
      </c>
    </row>
    <row r="17">
      <c r="A17" s="5" t="inlineStr">
        <is>
          <t>Profile</t>
        </is>
      </c>
      <c r="B17" t="inlineStr">
        <is>
          <t>Orange (formerly France Telecom) is a global telecommunications group, the fixed, mobile, Internet and business services are active in the fields. The private line network, supported by submarine cable and satellite technology connects many cities in Europe and North America together. Orange is one of the largest telecommunications companies in Europe and is one of the main operators of mobile and broadband Internet networks. Under the brand name Orange Business Services, the Group sells also for international companies a variety of corporate services in the telecommunications sector.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42238</v>
      </c>
      <c r="D20" t="n">
        <v>41381</v>
      </c>
      <c r="E20" t="n">
        <v>41096</v>
      </c>
      <c r="F20" t="n">
        <v>40918</v>
      </c>
      <c r="G20" t="n">
        <v>40236</v>
      </c>
      <c r="H20" t="n">
        <v>39445</v>
      </c>
      <c r="I20" t="n">
        <v>40981</v>
      </c>
      <c r="J20" t="n">
        <v>43515</v>
      </c>
      <c r="K20" t="n">
        <v>45277</v>
      </c>
      <c r="L20" t="n">
        <v>45503</v>
      </c>
      <c r="M20" t="n">
        <v>45944</v>
      </c>
      <c r="N20" t="n">
        <v>53488</v>
      </c>
      <c r="O20" t="n">
        <v>52959</v>
      </c>
      <c r="P20" t="n">
        <v>51702</v>
      </c>
      <c r="Q20" t="n">
        <v>49038</v>
      </c>
      <c r="R20" t="n">
        <v>47157</v>
      </c>
      <c r="S20" t="n">
        <v>46121</v>
      </c>
      <c r="T20" t="n">
        <v>46630</v>
      </c>
      <c r="U20" t="n">
        <v>43026</v>
      </c>
      <c r="V20" t="n">
        <v>33674</v>
      </c>
      <c r="W20" t="n">
        <v>27233</v>
      </c>
    </row>
    <row r="21">
      <c r="A21" s="5" t="inlineStr">
        <is>
          <t>Operatives Ergebnis (EBIT)</t>
        </is>
      </c>
      <c r="B21" s="5" t="inlineStr">
        <is>
          <t>EBIT Earning Before Interest &amp; Tax</t>
        </is>
      </c>
      <c r="C21" t="n">
        <v>5927</v>
      </c>
      <c r="D21" t="n">
        <v>4829</v>
      </c>
      <c r="E21" t="n">
        <v>4917</v>
      </c>
      <c r="F21" t="n">
        <v>4077</v>
      </c>
      <c r="G21" t="n">
        <v>4742</v>
      </c>
      <c r="H21" t="n">
        <v>4571</v>
      </c>
      <c r="I21" t="n">
        <v>5288</v>
      </c>
      <c r="J21" t="n">
        <v>4063</v>
      </c>
      <c r="K21" t="n">
        <v>7948</v>
      </c>
      <c r="L21" t="n">
        <v>7562</v>
      </c>
      <c r="M21" t="n">
        <v>7859</v>
      </c>
      <c r="N21" t="n">
        <v>10272</v>
      </c>
      <c r="O21" t="n">
        <v>10799</v>
      </c>
      <c r="P21" t="n">
        <v>6988</v>
      </c>
      <c r="Q21" t="n">
        <v>11284</v>
      </c>
      <c r="R21" t="n">
        <v>10824</v>
      </c>
      <c r="S21" t="n">
        <v>9554</v>
      </c>
      <c r="T21" t="n">
        <v>6808</v>
      </c>
      <c r="U21" t="n">
        <v>5200</v>
      </c>
      <c r="V21" t="n">
        <v>4856</v>
      </c>
      <c r="W21" t="n">
        <v>4490</v>
      </c>
    </row>
    <row r="22">
      <c r="A22" s="5" t="inlineStr">
        <is>
          <t>Finanzergebnis</t>
        </is>
      </c>
      <c r="B22" s="5" t="inlineStr">
        <is>
          <t>Financial Result</t>
        </is>
      </c>
      <c r="C22" t="n">
        <v>-1254</v>
      </c>
      <c r="D22" t="n">
        <v>-1362</v>
      </c>
      <c r="E22" t="n">
        <v>-1715</v>
      </c>
      <c r="F22" t="n">
        <v>-2097</v>
      </c>
      <c r="G22" t="n">
        <v>-1583</v>
      </c>
      <c r="H22" t="n">
        <v>-1638</v>
      </c>
      <c r="I22" t="n">
        <v>-1750</v>
      </c>
      <c r="J22" t="n">
        <v>-1728</v>
      </c>
      <c r="K22" t="n">
        <v>-2033</v>
      </c>
      <c r="L22" t="n">
        <v>-2000</v>
      </c>
      <c r="M22" t="n">
        <v>-2299</v>
      </c>
      <c r="N22" t="n">
        <v>-2987</v>
      </c>
      <c r="O22" t="n">
        <v>-2650</v>
      </c>
      <c r="P22" t="n">
        <v>-3251</v>
      </c>
      <c r="Q22" t="n">
        <v>-3356</v>
      </c>
      <c r="R22" t="n">
        <v>-3521</v>
      </c>
      <c r="S22" t="n">
        <v>-5435</v>
      </c>
      <c r="T22" t="n">
        <v>-17118</v>
      </c>
      <c r="U22" t="n">
        <v>-10448</v>
      </c>
      <c r="V22" t="n">
        <v>1432</v>
      </c>
      <c r="W22" t="n">
        <v>-246</v>
      </c>
    </row>
    <row r="23">
      <c r="A23" s="5" t="inlineStr">
        <is>
          <t>Ergebnis vor Steuer (EBT)</t>
        </is>
      </c>
      <c r="B23" s="5" t="inlineStr">
        <is>
          <t>EBT Earning Before Tax</t>
        </is>
      </c>
      <c r="C23" t="n">
        <v>4673</v>
      </c>
      <c r="D23" t="n">
        <v>3467</v>
      </c>
      <c r="E23" t="n">
        <v>3202</v>
      </c>
      <c r="F23" t="n">
        <v>1980</v>
      </c>
      <c r="G23" t="n">
        <v>3159</v>
      </c>
      <c r="H23" t="n">
        <v>2933</v>
      </c>
      <c r="I23" t="n">
        <v>3538</v>
      </c>
      <c r="J23" t="n">
        <v>2335</v>
      </c>
      <c r="K23" t="n">
        <v>5915</v>
      </c>
      <c r="L23" t="n">
        <v>5562</v>
      </c>
      <c r="M23" t="n">
        <v>5560</v>
      </c>
      <c r="N23" t="n">
        <v>7285</v>
      </c>
      <c r="O23" t="n">
        <v>8149</v>
      </c>
      <c r="P23" t="n">
        <v>3737</v>
      </c>
      <c r="Q23" t="n">
        <v>7928</v>
      </c>
      <c r="R23" t="n">
        <v>7303</v>
      </c>
      <c r="S23" t="n">
        <v>4119</v>
      </c>
      <c r="T23" t="n">
        <v>-10310</v>
      </c>
      <c r="U23" t="n">
        <v>-5248</v>
      </c>
      <c r="V23" t="n">
        <v>6288</v>
      </c>
      <c r="W23" t="n">
        <v>4244</v>
      </c>
    </row>
    <row r="24">
      <c r="A24" s="5" t="inlineStr">
        <is>
          <t>Steuern auf Einkommen und Ertrag</t>
        </is>
      </c>
      <c r="B24" s="5" t="inlineStr">
        <is>
          <t>Taxes on income and earnings</t>
        </is>
      </c>
      <c r="C24" t="n">
        <v>1447</v>
      </c>
      <c r="D24" t="n">
        <v>1309</v>
      </c>
      <c r="E24" t="n">
        <v>1088</v>
      </c>
      <c r="F24" t="n">
        <v>970</v>
      </c>
      <c r="G24" t="n">
        <v>649</v>
      </c>
      <c r="H24" t="n">
        <v>1573</v>
      </c>
      <c r="I24" t="n">
        <v>1405</v>
      </c>
      <c r="J24" t="n">
        <v>1231</v>
      </c>
      <c r="K24" t="n">
        <v>2087</v>
      </c>
      <c r="L24" t="n">
        <v>1755</v>
      </c>
      <c r="M24" t="n">
        <v>2295</v>
      </c>
      <c r="N24" t="n">
        <v>2793</v>
      </c>
      <c r="O24" t="n">
        <v>1330</v>
      </c>
      <c r="P24" t="n">
        <v>2180</v>
      </c>
      <c r="Q24" t="n">
        <v>1568</v>
      </c>
      <c r="R24" t="n">
        <v>1998</v>
      </c>
      <c r="S24" t="n">
        <v>-2591</v>
      </c>
      <c r="T24" t="n">
        <v>2499</v>
      </c>
      <c r="U24" t="n">
        <v>-2932</v>
      </c>
      <c r="V24" t="n">
        <v>1313</v>
      </c>
      <c r="W24" t="n">
        <v>1797</v>
      </c>
    </row>
    <row r="25">
      <c r="A25" s="5" t="inlineStr">
        <is>
          <t>Ergebnis nach Steuer</t>
        </is>
      </c>
      <c r="B25" s="5" t="inlineStr">
        <is>
          <t>Earnings after tax</t>
        </is>
      </c>
      <c r="C25" t="n">
        <v>3226</v>
      </c>
      <c r="D25" t="n">
        <v>2158</v>
      </c>
      <c r="E25" t="n">
        <v>2114</v>
      </c>
      <c r="F25" t="n">
        <v>1010</v>
      </c>
      <c r="G25" t="n">
        <v>2510</v>
      </c>
      <c r="H25" t="n">
        <v>1360</v>
      </c>
      <c r="I25" t="n">
        <v>2133</v>
      </c>
      <c r="J25" t="n">
        <v>1104</v>
      </c>
      <c r="K25" t="n">
        <v>3828</v>
      </c>
      <c r="L25" t="n">
        <v>3807</v>
      </c>
      <c r="M25" t="n">
        <v>3265</v>
      </c>
      <c r="N25" t="n">
        <v>4492</v>
      </c>
      <c r="O25" t="n">
        <v>6819</v>
      </c>
      <c r="P25" t="n">
        <v>1557</v>
      </c>
      <c r="Q25" t="n">
        <v>6360</v>
      </c>
      <c r="R25" t="n">
        <v>5305</v>
      </c>
      <c r="S25" t="n">
        <v>6710</v>
      </c>
      <c r="T25" t="n">
        <v>-12809</v>
      </c>
      <c r="U25" t="n">
        <v>-2316</v>
      </c>
      <c r="V25" t="n">
        <v>4975</v>
      </c>
      <c r="W25" t="n">
        <v>2447</v>
      </c>
    </row>
    <row r="26">
      <c r="A26" s="5" t="inlineStr">
        <is>
          <t>Minderheitenanteil</t>
        </is>
      </c>
      <c r="B26" s="5" t="inlineStr">
        <is>
          <t>Minority Share</t>
        </is>
      </c>
      <c r="C26" t="n">
        <v>-220</v>
      </c>
      <c r="D26" t="n">
        <v>-204</v>
      </c>
      <c r="E26" t="n">
        <v>-237</v>
      </c>
      <c r="F26" t="n">
        <v>-328</v>
      </c>
      <c r="G26" t="n">
        <v>-306</v>
      </c>
      <c r="H26" t="n">
        <v>-300</v>
      </c>
      <c r="I26" t="n">
        <v>-260</v>
      </c>
      <c r="J26" t="n">
        <v>-284</v>
      </c>
      <c r="K26" t="n">
        <v>67</v>
      </c>
      <c r="L26" t="n">
        <v>3</v>
      </c>
      <c r="M26" t="n">
        <v>-468</v>
      </c>
      <c r="N26" t="n">
        <v>-423</v>
      </c>
      <c r="O26" t="n">
        <v>-519</v>
      </c>
      <c r="P26" t="n">
        <v>-629</v>
      </c>
      <c r="Q26" t="n">
        <v>-651</v>
      </c>
      <c r="R26" t="n">
        <v>-218</v>
      </c>
      <c r="S26" t="n">
        <v>-522</v>
      </c>
      <c r="T26" t="n">
        <v>170</v>
      </c>
      <c r="U26" t="n">
        <v>714</v>
      </c>
      <c r="V26" t="n">
        <v>52</v>
      </c>
      <c r="W26" t="n">
        <v>198</v>
      </c>
    </row>
    <row r="27">
      <c r="A27" s="5" t="inlineStr">
        <is>
          <t>Jahresüberschuss/-fehlbetrag</t>
        </is>
      </c>
      <c r="B27" s="5" t="inlineStr">
        <is>
          <t>Net Profit</t>
        </is>
      </c>
      <c r="C27" t="n">
        <v>3006</v>
      </c>
      <c r="D27" t="n">
        <v>1954</v>
      </c>
      <c r="E27" t="n">
        <v>1906</v>
      </c>
      <c r="F27" t="n">
        <v>2935</v>
      </c>
      <c r="G27" t="n">
        <v>2652</v>
      </c>
      <c r="H27" t="n">
        <v>925</v>
      </c>
      <c r="I27" t="n">
        <v>1873</v>
      </c>
      <c r="J27" t="n">
        <v>820</v>
      </c>
      <c r="K27" t="n">
        <v>3895</v>
      </c>
      <c r="L27" t="n">
        <v>4880</v>
      </c>
      <c r="M27" t="n">
        <v>2997</v>
      </c>
      <c r="N27" t="n">
        <v>4069</v>
      </c>
      <c r="O27" t="n">
        <v>6300</v>
      </c>
      <c r="P27" t="n">
        <v>4139</v>
      </c>
      <c r="Q27" t="n">
        <v>5709</v>
      </c>
      <c r="R27" t="n">
        <v>2784</v>
      </c>
      <c r="S27" t="n">
        <v>3206</v>
      </c>
      <c r="T27" t="n">
        <v>-20736</v>
      </c>
      <c r="U27" t="n">
        <v>-8280</v>
      </c>
      <c r="V27" t="n">
        <v>3660</v>
      </c>
      <c r="W27" t="n">
        <v>2768</v>
      </c>
    </row>
    <row r="28">
      <c r="A28" s="5" t="inlineStr">
        <is>
          <t>Summe Umlaufvermögen</t>
        </is>
      </c>
      <c r="B28" s="5" t="inlineStr">
        <is>
          <t>Current Assets</t>
        </is>
      </c>
      <c r="C28" t="n">
        <v>24987</v>
      </c>
      <c r="D28" t="n">
        <v>21891</v>
      </c>
      <c r="E28" t="n">
        <v>20679</v>
      </c>
      <c r="F28" t="n">
        <v>18824</v>
      </c>
      <c r="G28" t="n">
        <v>14312</v>
      </c>
      <c r="H28" t="n">
        <v>14463</v>
      </c>
      <c r="I28" t="n">
        <v>13445</v>
      </c>
      <c r="J28" t="n">
        <v>16127</v>
      </c>
      <c r="K28" t="n">
        <v>18535</v>
      </c>
      <c r="L28" t="n">
        <v>15130</v>
      </c>
      <c r="M28" t="n">
        <v>13692</v>
      </c>
      <c r="N28" t="n">
        <v>15666</v>
      </c>
      <c r="O28" t="n">
        <v>15095</v>
      </c>
      <c r="P28" t="n">
        <v>14784</v>
      </c>
      <c r="Q28" t="n">
        <v>15079</v>
      </c>
      <c r="R28" t="n">
        <v>15894</v>
      </c>
      <c r="S28" t="n">
        <v>14458</v>
      </c>
      <c r="T28" t="n">
        <v>13847</v>
      </c>
      <c r="U28" t="n">
        <v>23021</v>
      </c>
      <c r="V28" t="n">
        <v>18646</v>
      </c>
      <c r="W28" t="n">
        <v>13493</v>
      </c>
    </row>
    <row r="29">
      <c r="A29" s="5" t="inlineStr">
        <is>
          <t>Summe Anlagevermögen</t>
        </is>
      </c>
      <c r="B29" s="5" t="inlineStr">
        <is>
          <t>Fixed Assets</t>
        </is>
      </c>
      <c r="C29" t="n">
        <v>81316</v>
      </c>
      <c r="D29" t="n">
        <v>74701</v>
      </c>
      <c r="E29" t="n">
        <v>74035</v>
      </c>
      <c r="F29" t="n">
        <v>75844</v>
      </c>
      <c r="G29" t="n">
        <v>77118</v>
      </c>
      <c r="H29" t="n">
        <v>73941</v>
      </c>
      <c r="I29" t="n">
        <v>72388</v>
      </c>
      <c r="J29" t="n">
        <v>73853</v>
      </c>
      <c r="K29" t="n">
        <v>77548</v>
      </c>
      <c r="L29" t="n">
        <v>79146</v>
      </c>
      <c r="M29" t="n">
        <v>78352</v>
      </c>
      <c r="N29" t="n">
        <v>79629</v>
      </c>
      <c r="O29" t="n">
        <v>86088</v>
      </c>
      <c r="P29" t="n">
        <v>88387</v>
      </c>
      <c r="Q29" t="n">
        <v>94271</v>
      </c>
      <c r="R29" t="n">
        <v>80431</v>
      </c>
      <c r="S29" t="n">
        <v>85375</v>
      </c>
      <c r="T29" t="n">
        <v>92740</v>
      </c>
      <c r="U29" t="n">
        <v>104337</v>
      </c>
      <c r="V29" t="n">
        <v>110939</v>
      </c>
      <c r="W29" t="n">
        <v>40562</v>
      </c>
    </row>
    <row r="30">
      <c r="A30" s="5" t="inlineStr">
        <is>
          <t>Summe Aktiva</t>
        </is>
      </c>
      <c r="B30" s="5" t="inlineStr">
        <is>
          <t>Total Assets</t>
        </is>
      </c>
      <c r="C30" t="n">
        <v>106303</v>
      </c>
      <c r="D30" t="n">
        <v>96592</v>
      </c>
      <c r="E30" t="n">
        <v>94714</v>
      </c>
      <c r="F30" t="n">
        <v>94668</v>
      </c>
      <c r="G30" t="n">
        <v>91430</v>
      </c>
      <c r="H30" t="n">
        <v>88404</v>
      </c>
      <c r="I30" t="n">
        <v>85833</v>
      </c>
      <c r="J30" t="n">
        <v>89980</v>
      </c>
      <c r="K30" t="n">
        <v>96083</v>
      </c>
      <c r="L30" t="n">
        <v>94276</v>
      </c>
      <c r="M30" t="n">
        <v>92044</v>
      </c>
      <c r="N30" t="n">
        <v>95295</v>
      </c>
      <c r="O30" t="n">
        <v>101183</v>
      </c>
      <c r="P30" t="n">
        <v>103171</v>
      </c>
      <c r="Q30" t="n">
        <v>109350</v>
      </c>
      <c r="R30" t="n">
        <v>96325</v>
      </c>
      <c r="S30" t="n">
        <v>99833</v>
      </c>
      <c r="T30" t="n">
        <v>106587</v>
      </c>
      <c r="U30" t="n">
        <v>127358</v>
      </c>
      <c r="V30" t="n">
        <v>129585</v>
      </c>
      <c r="W30" t="n">
        <v>54055</v>
      </c>
    </row>
    <row r="31">
      <c r="A31" s="5" t="inlineStr">
        <is>
          <t>Summe kurzfristiges Fremdkapital</t>
        </is>
      </c>
      <c r="B31" s="5" t="inlineStr">
        <is>
          <t>Short-Term Debt</t>
        </is>
      </c>
      <c r="C31" t="n">
        <v>27695</v>
      </c>
      <c r="D31" t="n">
        <v>30296</v>
      </c>
      <c r="E31" t="n">
        <v>29036</v>
      </c>
      <c r="F31" t="n">
        <v>25386</v>
      </c>
      <c r="G31" t="n">
        <v>21626</v>
      </c>
      <c r="H31" t="n">
        <v>20015</v>
      </c>
      <c r="I31" t="n">
        <v>22051</v>
      </c>
      <c r="J31" t="n">
        <v>24917</v>
      </c>
      <c r="K31" t="n">
        <v>26172</v>
      </c>
      <c r="L31" t="n">
        <v>23591</v>
      </c>
      <c r="M31" t="n">
        <v>23744</v>
      </c>
      <c r="N31" t="n">
        <v>26852</v>
      </c>
      <c r="O31" t="n">
        <v>28280</v>
      </c>
      <c r="P31" t="n">
        <v>27487</v>
      </c>
      <c r="Q31" t="n">
        <v>30001</v>
      </c>
      <c r="R31" t="n">
        <v>30959</v>
      </c>
      <c r="S31" t="n">
        <v>31812</v>
      </c>
      <c r="T31" t="n">
        <v>44882</v>
      </c>
      <c r="U31" t="n">
        <v>34964</v>
      </c>
      <c r="V31" t="n">
        <v>58625</v>
      </c>
      <c r="W31" t="n">
        <v>17368</v>
      </c>
    </row>
    <row r="32">
      <c r="A32" s="5" t="inlineStr">
        <is>
          <t>Summe langfristiges Fremdkapital</t>
        </is>
      </c>
      <c r="B32" s="5" t="inlineStr">
        <is>
          <t>Long-Term Debt</t>
        </is>
      </c>
      <c r="C32" t="n">
        <v>44192</v>
      </c>
      <c r="D32" t="n">
        <v>33047</v>
      </c>
      <c r="E32" t="n">
        <v>32736</v>
      </c>
      <c r="F32" t="n">
        <v>36108</v>
      </c>
      <c r="G32" t="n">
        <v>36537</v>
      </c>
      <c r="H32" t="n">
        <v>36688</v>
      </c>
      <c r="I32" t="n">
        <v>37343</v>
      </c>
      <c r="J32" t="n">
        <v>38679</v>
      </c>
      <c r="K32" t="n">
        <v>39279</v>
      </c>
      <c r="L32" t="n">
        <v>39136</v>
      </c>
      <c r="M32" t="n">
        <v>36372</v>
      </c>
      <c r="N32" t="n">
        <v>37245</v>
      </c>
      <c r="O32" t="n">
        <v>38578</v>
      </c>
      <c r="P32" t="n">
        <v>44046</v>
      </c>
      <c r="Q32" t="n">
        <v>50911</v>
      </c>
      <c r="R32" t="n">
        <v>40484</v>
      </c>
      <c r="S32" t="n">
        <v>44750</v>
      </c>
      <c r="T32" t="n">
        <v>61876</v>
      </c>
      <c r="U32" t="n">
        <v>63206</v>
      </c>
      <c r="V32" t="n">
        <v>35767</v>
      </c>
      <c r="W32" t="n">
        <v>16415</v>
      </c>
    </row>
    <row r="33">
      <c r="A33" s="5" t="inlineStr">
        <is>
          <t>Summe Fremdkapital</t>
        </is>
      </c>
      <c r="B33" s="5" t="inlineStr">
        <is>
          <t>Total Liabilities</t>
        </is>
      </c>
      <c r="C33" t="n">
        <v>71887</v>
      </c>
      <c r="D33" t="n">
        <v>63343</v>
      </c>
      <c r="E33" t="n">
        <v>61772</v>
      </c>
      <c r="F33" t="n">
        <v>61494</v>
      </c>
      <c r="G33" t="n">
        <v>58163</v>
      </c>
      <c r="H33" t="n">
        <v>56703</v>
      </c>
      <c r="I33" t="n">
        <v>59499</v>
      </c>
      <c r="J33" t="n">
        <v>63596</v>
      </c>
      <c r="K33" t="n">
        <v>66491</v>
      </c>
      <c r="L33" t="n">
        <v>62727</v>
      </c>
      <c r="M33" t="n">
        <v>63296</v>
      </c>
      <c r="N33" t="n">
        <v>64097</v>
      </c>
      <c r="O33" t="n">
        <v>66858</v>
      </c>
      <c r="P33" t="n">
        <v>71533</v>
      </c>
      <c r="Q33" t="n">
        <v>80912</v>
      </c>
      <c r="R33" t="n">
        <v>76592</v>
      </c>
      <c r="S33" t="n">
        <v>81841</v>
      </c>
      <c r="T33" t="n">
        <v>106758</v>
      </c>
      <c r="U33" t="n">
        <v>98170</v>
      </c>
      <c r="V33" t="n">
        <v>94392</v>
      </c>
      <c r="W33" t="n">
        <v>33783</v>
      </c>
    </row>
    <row r="34">
      <c r="A34" s="5" t="inlineStr">
        <is>
          <t>Minderheitenanteil</t>
        </is>
      </c>
      <c r="B34" s="5" t="inlineStr">
        <is>
          <t>Minority Share</t>
        </is>
      </c>
      <c r="C34" t="n">
        <v>2688</v>
      </c>
      <c r="D34" t="n">
        <v>2580</v>
      </c>
      <c r="E34" t="n">
        <v>2454</v>
      </c>
      <c r="F34" t="n">
        <v>2486</v>
      </c>
      <c r="G34" t="n">
        <v>2360</v>
      </c>
      <c r="H34" t="n">
        <v>2142</v>
      </c>
      <c r="I34" t="n">
        <v>1985</v>
      </c>
      <c r="J34" t="n">
        <v>2078</v>
      </c>
      <c r="K34" t="n">
        <v>2019</v>
      </c>
      <c r="L34" t="n">
        <v>2448</v>
      </c>
      <c r="M34" t="n">
        <v>2727</v>
      </c>
      <c r="N34" t="n">
        <v>3598</v>
      </c>
      <c r="O34" t="n">
        <v>4470</v>
      </c>
      <c r="P34" t="n">
        <v>4844</v>
      </c>
      <c r="Q34" t="n">
        <v>3578</v>
      </c>
      <c r="R34" t="n">
        <v>4052</v>
      </c>
      <c r="S34" t="n">
        <v>5966</v>
      </c>
      <c r="T34" t="n">
        <v>9780</v>
      </c>
      <c r="U34" t="n">
        <v>8101</v>
      </c>
      <c r="V34" t="n">
        <v>2036</v>
      </c>
      <c r="W34" t="n">
        <v>1369</v>
      </c>
    </row>
    <row r="35">
      <c r="A35" s="5" t="inlineStr">
        <is>
          <t>Summe Eigenkapital</t>
        </is>
      </c>
      <c r="B35" s="5" t="inlineStr">
        <is>
          <t>Equity</t>
        </is>
      </c>
      <c r="C35" t="n">
        <v>31727</v>
      </c>
      <c r="D35" t="n">
        <v>30669</v>
      </c>
      <c r="E35" t="n">
        <v>30488</v>
      </c>
      <c r="F35" t="n">
        <v>30688</v>
      </c>
      <c r="G35" t="n">
        <v>30907</v>
      </c>
      <c r="H35" t="n">
        <v>29559</v>
      </c>
      <c r="I35" t="n">
        <v>24349</v>
      </c>
      <c r="J35" t="n">
        <v>24306</v>
      </c>
      <c r="K35" t="n">
        <v>27573</v>
      </c>
      <c r="L35" t="n">
        <v>29101</v>
      </c>
      <c r="M35" t="n">
        <v>26021</v>
      </c>
      <c r="N35" t="n">
        <v>27600</v>
      </c>
      <c r="O35" t="n">
        <v>29855</v>
      </c>
      <c r="P35" t="n">
        <v>26794</v>
      </c>
      <c r="Q35" t="n">
        <v>24860</v>
      </c>
      <c r="R35" t="n">
        <v>15681</v>
      </c>
      <c r="S35" t="n">
        <v>12026</v>
      </c>
      <c r="T35" t="n">
        <v>-9951</v>
      </c>
      <c r="U35" t="n">
        <v>21087</v>
      </c>
      <c r="V35" t="n">
        <v>33157</v>
      </c>
      <c r="W35" t="n">
        <v>18903</v>
      </c>
    </row>
    <row r="36">
      <c r="A36" s="5" t="inlineStr">
        <is>
          <t>Summe Passiva</t>
        </is>
      </c>
      <c r="B36" s="5" t="inlineStr">
        <is>
          <t>Liabilities &amp; Shareholder Equity</t>
        </is>
      </c>
      <c r="C36" t="n">
        <v>106303</v>
      </c>
      <c r="D36" t="n">
        <v>96592</v>
      </c>
      <c r="E36" t="n">
        <v>94714</v>
      </c>
      <c r="F36" t="n">
        <v>94668</v>
      </c>
      <c r="G36" t="n">
        <v>91430</v>
      </c>
      <c r="H36" t="n">
        <v>88404</v>
      </c>
      <c r="I36" t="n">
        <v>85833</v>
      </c>
      <c r="J36" t="n">
        <v>89980</v>
      </c>
      <c r="K36" t="n">
        <v>96083</v>
      </c>
      <c r="L36" t="n">
        <v>94276</v>
      </c>
      <c r="M36" t="n">
        <v>92044</v>
      </c>
      <c r="N36" t="n">
        <v>95295</v>
      </c>
      <c r="O36" t="n">
        <v>101183</v>
      </c>
      <c r="P36" t="n">
        <v>103171</v>
      </c>
      <c r="Q36" t="n">
        <v>109350</v>
      </c>
      <c r="R36" t="n">
        <v>96325</v>
      </c>
      <c r="S36" t="n">
        <v>99833</v>
      </c>
      <c r="T36" t="n">
        <v>106587</v>
      </c>
      <c r="U36" t="n">
        <v>127358</v>
      </c>
      <c r="V36" t="n">
        <v>129585</v>
      </c>
      <c r="W36" t="n">
        <v>54055</v>
      </c>
    </row>
    <row r="37">
      <c r="A37" s="5" t="inlineStr">
        <is>
          <t>Mio.Aktien im Umlauf</t>
        </is>
      </c>
      <c r="B37" s="5" t="inlineStr">
        <is>
          <t>Million shares outstanding</t>
        </is>
      </c>
      <c r="C37" t="n">
        <v>2660</v>
      </c>
      <c r="D37" t="n">
        <v>2660</v>
      </c>
      <c r="E37" t="n">
        <v>2660</v>
      </c>
      <c r="F37" t="n">
        <v>2660</v>
      </c>
      <c r="G37" t="n">
        <v>2649</v>
      </c>
      <c r="H37" t="n">
        <v>2649</v>
      </c>
      <c r="I37" t="n">
        <v>2649</v>
      </c>
      <c r="J37" t="n">
        <v>2649</v>
      </c>
      <c r="K37" t="n">
        <v>2649</v>
      </c>
      <c r="L37" t="n">
        <v>2649</v>
      </c>
      <c r="M37" t="n">
        <v>2649</v>
      </c>
      <c r="N37" t="n">
        <v>2612</v>
      </c>
      <c r="O37" t="n">
        <v>2614</v>
      </c>
      <c r="P37" t="n">
        <v>2607</v>
      </c>
      <c r="Q37" t="n">
        <v>2603</v>
      </c>
      <c r="R37" t="n">
        <v>2467</v>
      </c>
      <c r="S37" t="n">
        <v>2402</v>
      </c>
      <c r="T37" t="n">
        <v>1085</v>
      </c>
      <c r="U37" t="n">
        <v>1103</v>
      </c>
      <c r="V37" t="inlineStr">
        <is>
          <t>-</t>
        </is>
      </c>
      <c r="W37" t="inlineStr">
        <is>
          <t>-</t>
        </is>
      </c>
    </row>
    <row r="38">
      <c r="A38" s="5" t="inlineStr">
        <is>
          <t>Ergebnis je Aktie (brutto)</t>
        </is>
      </c>
      <c r="B38" s="5" t="inlineStr">
        <is>
          <t>Earnings per share</t>
        </is>
      </c>
      <c r="C38" t="n">
        <v>1.76</v>
      </c>
      <c r="D38" t="n">
        <v>1.3</v>
      </c>
      <c r="E38" t="n">
        <v>1.2</v>
      </c>
      <c r="F38" t="n">
        <v>0.74</v>
      </c>
      <c r="G38" t="n">
        <v>1.19</v>
      </c>
      <c r="H38" t="n">
        <v>1.11</v>
      </c>
      <c r="I38" t="n">
        <v>1.34</v>
      </c>
      <c r="J38" t="n">
        <v>0.88</v>
      </c>
      <c r="K38" t="n">
        <v>2.23</v>
      </c>
      <c r="L38" t="n">
        <v>2.1</v>
      </c>
      <c r="M38" t="n">
        <v>2.1</v>
      </c>
      <c r="N38" t="n">
        <v>2.79</v>
      </c>
      <c r="O38" t="n">
        <v>3.12</v>
      </c>
      <c r="P38" t="n">
        <v>1.43</v>
      </c>
      <c r="Q38" t="n">
        <v>3.05</v>
      </c>
      <c r="R38" t="n">
        <v>2.96</v>
      </c>
      <c r="S38" t="n">
        <v>1.71</v>
      </c>
      <c r="T38" t="n">
        <v>-9.5</v>
      </c>
      <c r="U38" t="n">
        <v>-4.76</v>
      </c>
      <c r="V38" t="inlineStr">
        <is>
          <t>-</t>
        </is>
      </c>
      <c r="W38" t="inlineStr">
        <is>
          <t>-</t>
        </is>
      </c>
    </row>
    <row r="39">
      <c r="A39" s="5" t="inlineStr">
        <is>
          <t>Ergebnis je Aktie (unverwässert)</t>
        </is>
      </c>
      <c r="B39" s="5" t="inlineStr">
        <is>
          <t>Basic Earnings per share</t>
        </is>
      </c>
      <c r="C39" t="n">
        <v>1.03</v>
      </c>
      <c r="D39" t="n">
        <v>0.63</v>
      </c>
      <c r="E39" t="n">
        <v>0.62</v>
      </c>
      <c r="F39" t="n">
        <v>1.04</v>
      </c>
      <c r="G39" t="n">
        <v>0.93</v>
      </c>
      <c r="H39" t="n">
        <v>0.31</v>
      </c>
      <c r="I39" t="n">
        <v>0.71</v>
      </c>
      <c r="J39" t="n">
        <v>0.31</v>
      </c>
      <c r="K39" t="n">
        <v>1.47</v>
      </c>
      <c r="L39" t="n">
        <v>1.84</v>
      </c>
      <c r="M39" t="n">
        <v>1.13</v>
      </c>
      <c r="N39" t="n">
        <v>1.56</v>
      </c>
      <c r="O39" t="n">
        <v>2.42</v>
      </c>
      <c r="P39" t="n">
        <v>1.59</v>
      </c>
      <c r="Q39" t="n">
        <v>2.28</v>
      </c>
      <c r="R39" t="n">
        <v>1.14</v>
      </c>
      <c r="S39" t="n">
        <v>1.64</v>
      </c>
      <c r="T39" t="n">
        <v>-19.11</v>
      </c>
      <c r="U39" t="n">
        <v>-7.51</v>
      </c>
      <c r="V39" t="n">
        <v>3.44</v>
      </c>
      <c r="W39" t="inlineStr">
        <is>
          <t>-</t>
        </is>
      </c>
    </row>
    <row r="40">
      <c r="A40" s="5" t="inlineStr">
        <is>
          <t>Ergebnis je Aktie (verwässert)</t>
        </is>
      </c>
      <c r="B40" s="5" t="inlineStr">
        <is>
          <t>Diluted Earnings per share</t>
        </is>
      </c>
      <c r="C40" t="n">
        <v>1.02</v>
      </c>
      <c r="D40" t="n">
        <v>0.62</v>
      </c>
      <c r="E40" t="n">
        <v>0.62</v>
      </c>
      <c r="F40" t="n">
        <v>1.04</v>
      </c>
      <c r="G40" t="n">
        <v>0.92</v>
      </c>
      <c r="H40" t="n">
        <v>0.31</v>
      </c>
      <c r="I40" t="n">
        <v>0.71</v>
      </c>
      <c r="J40" t="n">
        <v>0.31</v>
      </c>
      <c r="K40" t="n">
        <v>1.46</v>
      </c>
      <c r="L40" t="n">
        <v>1.82</v>
      </c>
      <c r="M40" t="n">
        <v>1.13</v>
      </c>
      <c r="N40" t="n">
        <v>1.54</v>
      </c>
      <c r="O40" t="n">
        <v>2.36</v>
      </c>
      <c r="P40" t="n">
        <v>1.57</v>
      </c>
      <c r="Q40" t="n">
        <v>2.2</v>
      </c>
      <c r="R40" t="n">
        <v>1.12</v>
      </c>
      <c r="S40" t="n">
        <v>1.6</v>
      </c>
      <c r="T40" t="n">
        <v>-19.11</v>
      </c>
      <c r="U40" t="n">
        <v>-7.51</v>
      </c>
      <c r="V40" t="n">
        <v>3.38</v>
      </c>
      <c r="W40" t="inlineStr">
        <is>
          <t>-</t>
        </is>
      </c>
    </row>
    <row r="41">
      <c r="A41" s="5" t="inlineStr">
        <is>
          <t>Dividende je Aktie</t>
        </is>
      </c>
      <c r="B41" s="5" t="inlineStr">
        <is>
          <t>Dividend per share</t>
        </is>
      </c>
      <c r="C41" t="n">
        <v>0.5</v>
      </c>
      <c r="D41" t="n">
        <v>0.7</v>
      </c>
      <c r="E41" t="n">
        <v>0.65</v>
      </c>
      <c r="F41" t="n">
        <v>0.65</v>
      </c>
      <c r="G41" t="n">
        <v>0.6</v>
      </c>
      <c r="H41" t="n">
        <v>0.6</v>
      </c>
      <c r="I41" t="n">
        <v>0.8</v>
      </c>
      <c r="J41" t="n">
        <v>0.78</v>
      </c>
      <c r="K41" t="n">
        <v>1.4</v>
      </c>
      <c r="L41" t="n">
        <v>1.4</v>
      </c>
      <c r="M41" t="n">
        <v>1.4</v>
      </c>
      <c r="N41" t="n">
        <v>1.4</v>
      </c>
      <c r="O41" t="n">
        <v>1.3</v>
      </c>
      <c r="P41" t="n">
        <v>1.2</v>
      </c>
      <c r="Q41" t="n">
        <v>1</v>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n">
        <v>1857</v>
      </c>
      <c r="D42" t="n">
        <v>1860</v>
      </c>
      <c r="E42" t="n">
        <v>1729</v>
      </c>
      <c r="F42" t="n">
        <v>1596</v>
      </c>
      <c r="G42" t="n">
        <v>1589</v>
      </c>
      <c r="H42" t="n">
        <v>1846</v>
      </c>
      <c r="I42" t="n">
        <v>1314</v>
      </c>
      <c r="J42" t="n">
        <v>3632</v>
      </c>
      <c r="K42" t="n">
        <v>3703</v>
      </c>
      <c r="L42" t="n">
        <v>3706</v>
      </c>
      <c r="M42" t="n">
        <v>3705</v>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t>
        </is>
      </c>
      <c r="B43" s="5" t="inlineStr">
        <is>
          <t>Revenue</t>
        </is>
      </c>
      <c r="C43" t="n">
        <v>15.88</v>
      </c>
      <c r="D43" t="n">
        <v>15.56</v>
      </c>
      <c r="E43" t="n">
        <v>15.45</v>
      </c>
      <c r="F43" t="n">
        <v>15.38</v>
      </c>
      <c r="G43" t="n">
        <v>15.19</v>
      </c>
      <c r="H43" t="n">
        <v>14.89</v>
      </c>
      <c r="I43" t="n">
        <v>15.47</v>
      </c>
      <c r="J43" t="n">
        <v>16.43</v>
      </c>
      <c r="K43" t="n">
        <v>17.09</v>
      </c>
      <c r="L43" t="n">
        <v>17.18</v>
      </c>
      <c r="M43" t="n">
        <v>17.35</v>
      </c>
      <c r="N43" t="n">
        <v>20.48</v>
      </c>
      <c r="O43" t="n">
        <v>20.26</v>
      </c>
      <c r="P43" t="n">
        <v>19.83</v>
      </c>
      <c r="Q43" t="n">
        <v>18.84</v>
      </c>
      <c r="R43" t="n">
        <v>19.11</v>
      </c>
      <c r="S43" t="n">
        <v>19.2</v>
      </c>
      <c r="T43" t="n">
        <v>42.97</v>
      </c>
      <c r="U43" t="n">
        <v>39.03</v>
      </c>
      <c r="V43" t="inlineStr">
        <is>
          <t>-</t>
        </is>
      </c>
      <c r="W43" t="inlineStr">
        <is>
          <t>-</t>
        </is>
      </c>
    </row>
    <row r="44">
      <c r="A44" s="5" t="inlineStr">
        <is>
          <t>Buchwert je Aktie</t>
        </is>
      </c>
      <c r="B44" s="5" t="inlineStr">
        <is>
          <t>Book value per share</t>
        </is>
      </c>
      <c r="C44" t="n">
        <v>11.93</v>
      </c>
      <c r="D44" t="n">
        <v>11.53</v>
      </c>
      <c r="E44" t="n">
        <v>11.46</v>
      </c>
      <c r="F44" t="n">
        <v>11.54</v>
      </c>
      <c r="G44" t="n">
        <v>11.67</v>
      </c>
      <c r="H44" t="n">
        <v>11.16</v>
      </c>
      <c r="I44" t="n">
        <v>9.19</v>
      </c>
      <c r="J44" t="n">
        <v>9.18</v>
      </c>
      <c r="K44" t="n">
        <v>10.41</v>
      </c>
      <c r="L44" t="n">
        <v>10.99</v>
      </c>
      <c r="M44" t="n">
        <v>9.82</v>
      </c>
      <c r="N44" t="n">
        <v>10.57</v>
      </c>
      <c r="O44" t="n">
        <v>11.42</v>
      </c>
      <c r="P44" t="n">
        <v>10.28</v>
      </c>
      <c r="Q44" t="n">
        <v>9.550000000000001</v>
      </c>
      <c r="R44" t="n">
        <v>6.36</v>
      </c>
      <c r="S44" t="n">
        <v>5.01</v>
      </c>
      <c r="T44" t="n">
        <v>-9.17</v>
      </c>
      <c r="U44" t="n">
        <v>19.13</v>
      </c>
      <c r="V44" t="inlineStr">
        <is>
          <t>-</t>
        </is>
      </c>
      <c r="W44" t="inlineStr">
        <is>
          <t>-</t>
        </is>
      </c>
    </row>
    <row r="45">
      <c r="A45" s="5" t="inlineStr">
        <is>
          <t>Cashflow je Aktie</t>
        </is>
      </c>
      <c r="B45" s="5" t="inlineStr">
        <is>
          <t>Cashflow per share</t>
        </is>
      </c>
      <c r="C45" t="n">
        <v>3.82</v>
      </c>
      <c r="D45" t="n">
        <v>3.57</v>
      </c>
      <c r="E45" t="n">
        <v>3.82</v>
      </c>
      <c r="F45" t="n">
        <v>3.29</v>
      </c>
      <c r="G45" t="n">
        <v>3.6</v>
      </c>
      <c r="H45" t="n">
        <v>3.32</v>
      </c>
      <c r="I45" t="n">
        <v>2.74</v>
      </c>
      <c r="J45" t="n">
        <v>3.78</v>
      </c>
      <c r="K45" t="n">
        <v>4.86</v>
      </c>
      <c r="L45" t="n">
        <v>4.75</v>
      </c>
      <c r="M45" t="n">
        <v>5.43</v>
      </c>
      <c r="N45" t="n">
        <v>5.74</v>
      </c>
      <c r="O45" t="n">
        <v>5.6</v>
      </c>
      <c r="P45" t="n">
        <v>5.32</v>
      </c>
      <c r="Q45" t="n">
        <v>5.14</v>
      </c>
      <c r="R45" t="n">
        <v>5.2</v>
      </c>
      <c r="S45" t="n">
        <v>4.71</v>
      </c>
      <c r="T45" t="n">
        <v>10.91</v>
      </c>
      <c r="U45" t="n">
        <v>6.42</v>
      </c>
      <c r="V45" t="inlineStr">
        <is>
          <t>-</t>
        </is>
      </c>
      <c r="W45" t="inlineStr">
        <is>
          <t>-</t>
        </is>
      </c>
    </row>
    <row r="46">
      <c r="A46" s="5" t="inlineStr">
        <is>
          <t>Bilanzsumme je Aktie</t>
        </is>
      </c>
      <c r="B46" s="5" t="inlineStr">
        <is>
          <t>Total assets per share</t>
        </is>
      </c>
      <c r="C46" t="n">
        <v>39.96</v>
      </c>
      <c r="D46" t="n">
        <v>36.31</v>
      </c>
      <c r="E46" t="n">
        <v>35.61</v>
      </c>
      <c r="F46" t="n">
        <v>35.59</v>
      </c>
      <c r="G46" t="n">
        <v>34.52</v>
      </c>
      <c r="H46" t="n">
        <v>33.37</v>
      </c>
      <c r="I46" t="n">
        <v>32.4</v>
      </c>
      <c r="J46" t="n">
        <v>33.97</v>
      </c>
      <c r="K46" t="n">
        <v>36.27</v>
      </c>
      <c r="L46" t="n">
        <v>35.59</v>
      </c>
      <c r="M46" t="n">
        <v>34.75</v>
      </c>
      <c r="N46" t="n">
        <v>36.49</v>
      </c>
      <c r="O46" t="n">
        <v>38.7</v>
      </c>
      <c r="P46" t="n">
        <v>39.58</v>
      </c>
      <c r="Q46" t="n">
        <v>42.01</v>
      </c>
      <c r="R46" t="n">
        <v>39.04</v>
      </c>
      <c r="S46" t="n">
        <v>41.56</v>
      </c>
      <c r="T46" t="n">
        <v>98.23</v>
      </c>
      <c r="U46" t="n">
        <v>115.52</v>
      </c>
      <c r="V46" t="inlineStr">
        <is>
          <t>-</t>
        </is>
      </c>
      <c r="W46" t="inlineStr">
        <is>
          <t>-</t>
        </is>
      </c>
    </row>
    <row r="47">
      <c r="A47" s="5" t="inlineStr">
        <is>
          <t>Personal am Ende des Jahres</t>
        </is>
      </c>
      <c r="B47" s="5" t="inlineStr">
        <is>
          <t>Staff at the end of year</t>
        </is>
      </c>
      <c r="C47" t="n">
        <v>146768</v>
      </c>
      <c r="D47" t="n">
        <v>150711</v>
      </c>
      <c r="E47" t="n">
        <v>151556</v>
      </c>
      <c r="F47" t="n">
        <v>155202</v>
      </c>
      <c r="G47" t="n">
        <v>156191</v>
      </c>
      <c r="H47" t="n">
        <v>156233</v>
      </c>
      <c r="I47" t="n">
        <v>165488</v>
      </c>
      <c r="J47" t="n">
        <v>170531</v>
      </c>
      <c r="K47" t="n">
        <v>171949</v>
      </c>
      <c r="L47" t="n">
        <v>168694</v>
      </c>
      <c r="M47" t="n">
        <v>167148</v>
      </c>
      <c r="N47" t="n">
        <v>182793</v>
      </c>
      <c r="O47" t="n">
        <v>183799</v>
      </c>
      <c r="P47" t="n">
        <v>189028</v>
      </c>
      <c r="Q47" t="n">
        <v>198907</v>
      </c>
      <c r="R47" t="n">
        <v>204826</v>
      </c>
      <c r="S47" t="n">
        <v>221657</v>
      </c>
      <c r="T47" t="n">
        <v>240145</v>
      </c>
      <c r="U47" t="n">
        <v>206184</v>
      </c>
      <c r="V47" t="n">
        <v>188866</v>
      </c>
      <c r="W47" t="inlineStr">
        <is>
          <t>-</t>
        </is>
      </c>
    </row>
    <row r="48">
      <c r="A48" s="5" t="inlineStr">
        <is>
          <t>Personalaufwand in Mio. EUR</t>
        </is>
      </c>
      <c r="B48" s="5" t="inlineStr">
        <is>
          <t>Personnel expenses in M</t>
        </is>
      </c>
      <c r="C48" t="n">
        <v>8494</v>
      </c>
      <c r="D48" t="n">
        <v>9074</v>
      </c>
      <c r="E48" t="n">
        <v>8572</v>
      </c>
      <c r="F48" t="n">
        <v>8866</v>
      </c>
      <c r="G48" t="n">
        <v>9032</v>
      </c>
      <c r="H48" t="n">
        <v>9066</v>
      </c>
      <c r="I48" t="n">
        <v>9019</v>
      </c>
      <c r="J48" t="n">
        <v>10363</v>
      </c>
      <c r="K48" t="n">
        <v>8815</v>
      </c>
      <c r="L48" t="n">
        <v>9214</v>
      </c>
      <c r="M48" t="n">
        <v>9094</v>
      </c>
      <c r="N48" t="n">
        <v>8559</v>
      </c>
      <c r="O48" t="n">
        <v>8767</v>
      </c>
      <c r="P48" t="n">
        <v>8592</v>
      </c>
      <c r="Q48" t="n">
        <v>8762</v>
      </c>
      <c r="R48" t="n">
        <v>9087</v>
      </c>
      <c r="S48" t="n">
        <v>9457</v>
      </c>
      <c r="T48" t="n">
        <v>10240</v>
      </c>
      <c r="U48" t="n">
        <v>9482</v>
      </c>
      <c r="V48" t="n">
        <v>8399</v>
      </c>
      <c r="W48" t="inlineStr">
        <is>
          <t>-</t>
        </is>
      </c>
    </row>
    <row r="49">
      <c r="A49" s="5" t="inlineStr">
        <is>
          <t>Aufwand je Mitarbeiter in EUR</t>
        </is>
      </c>
      <c r="B49" s="5" t="inlineStr">
        <is>
          <t>Effort per employee</t>
        </is>
      </c>
      <c r="C49" t="n">
        <v>57874</v>
      </c>
      <c r="D49" t="n">
        <v>60208</v>
      </c>
      <c r="E49" t="n">
        <v>56560</v>
      </c>
      <c r="F49" t="n">
        <v>57126</v>
      </c>
      <c r="G49" t="n">
        <v>57827</v>
      </c>
      <c r="H49" t="n">
        <v>58029</v>
      </c>
      <c r="I49" t="n">
        <v>54499</v>
      </c>
      <c r="J49" t="n">
        <v>60769</v>
      </c>
      <c r="K49" t="n">
        <v>51265</v>
      </c>
      <c r="L49" t="n">
        <v>54620</v>
      </c>
      <c r="M49" t="n">
        <v>54407</v>
      </c>
      <c r="N49" t="n">
        <v>46823</v>
      </c>
      <c r="O49" t="n">
        <v>47699</v>
      </c>
      <c r="P49" t="n">
        <v>45454</v>
      </c>
      <c r="Q49" t="n">
        <v>44051</v>
      </c>
      <c r="R49" t="n">
        <v>44364</v>
      </c>
      <c r="S49" t="n">
        <v>42665</v>
      </c>
      <c r="T49" t="n">
        <v>42641</v>
      </c>
      <c r="U49" t="n">
        <v>45988</v>
      </c>
      <c r="V49" t="n">
        <v>44471</v>
      </c>
      <c r="W49" t="inlineStr">
        <is>
          <t>-</t>
        </is>
      </c>
    </row>
    <row r="50">
      <c r="A50" s="5" t="inlineStr">
        <is>
          <t>Umsatz je Aktie</t>
        </is>
      </c>
      <c r="B50" s="5" t="inlineStr">
        <is>
          <t>Revenue per share</t>
        </is>
      </c>
      <c r="C50" t="n">
        <v>287788</v>
      </c>
      <c r="D50" t="n">
        <v>274572</v>
      </c>
      <c r="E50" t="n">
        <v>271160</v>
      </c>
      <c r="F50" t="n">
        <v>263644</v>
      </c>
      <c r="G50" t="n">
        <v>257608</v>
      </c>
      <c r="H50" t="n">
        <v>252475</v>
      </c>
      <c r="I50" t="n">
        <v>247637</v>
      </c>
      <c r="J50" t="n">
        <v>255174</v>
      </c>
      <c r="K50" t="n">
        <v>263316</v>
      </c>
      <c r="L50" t="n">
        <v>269736</v>
      </c>
      <c r="M50" t="n">
        <v>274870</v>
      </c>
      <c r="N50" t="n">
        <v>292615</v>
      </c>
      <c r="O50" t="n">
        <v>288135</v>
      </c>
      <c r="P50" t="n">
        <v>273515</v>
      </c>
      <c r="Q50" t="n">
        <v>246537</v>
      </c>
      <c r="R50" t="n">
        <v>230229</v>
      </c>
      <c r="S50" t="n">
        <v>208073</v>
      </c>
      <c r="T50" t="n">
        <v>194174</v>
      </c>
      <c r="U50" t="n">
        <v>208677</v>
      </c>
      <c r="V50" t="n">
        <v>178295</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20481</v>
      </c>
      <c r="D52" t="n">
        <v>12965</v>
      </c>
      <c r="E52" t="n">
        <v>12576</v>
      </c>
      <c r="F52" t="n">
        <v>18911</v>
      </c>
      <c r="G52" t="n">
        <v>16979</v>
      </c>
      <c r="H52" t="n">
        <v>5921</v>
      </c>
      <c r="I52" t="n">
        <v>11318</v>
      </c>
      <c r="J52" t="n">
        <v>4809</v>
      </c>
      <c r="K52" t="n">
        <v>22652</v>
      </c>
      <c r="L52" t="n">
        <v>28928</v>
      </c>
      <c r="M52" t="n">
        <v>17930</v>
      </c>
      <c r="N52" t="n">
        <v>22260</v>
      </c>
      <c r="O52" t="n">
        <v>34277</v>
      </c>
      <c r="P52" t="n">
        <v>21896</v>
      </c>
      <c r="Q52" t="n">
        <v>28702</v>
      </c>
      <c r="R52" t="n">
        <v>13592</v>
      </c>
      <c r="S52" t="n">
        <v>14464</v>
      </c>
      <c r="T52" t="n">
        <v>-86348</v>
      </c>
      <c r="U52" t="n">
        <v>-40158</v>
      </c>
      <c r="V52" t="n">
        <v>19379</v>
      </c>
      <c r="W52" t="inlineStr">
        <is>
          <t>-</t>
        </is>
      </c>
    </row>
    <row r="53">
      <c r="A53" s="5" t="inlineStr">
        <is>
          <t>KGV (Kurs/Gewinn)</t>
        </is>
      </c>
      <c r="B53" s="5" t="inlineStr">
        <is>
          <t>PE (price/earnings)</t>
        </is>
      </c>
      <c r="C53" t="n">
        <v>12.7</v>
      </c>
      <c r="D53" t="n">
        <v>22.5</v>
      </c>
      <c r="E53" t="n">
        <v>23.4</v>
      </c>
      <c r="F53" t="n">
        <v>13</v>
      </c>
      <c r="G53" t="n">
        <v>16.8</v>
      </c>
      <c r="H53" t="n">
        <v>45.6</v>
      </c>
      <c r="I53" t="n">
        <v>12.7</v>
      </c>
      <c r="J53" t="n">
        <v>26.9</v>
      </c>
      <c r="K53" t="n">
        <v>8.300000000000001</v>
      </c>
      <c r="L53" t="n">
        <v>8.5</v>
      </c>
      <c r="M53" t="n">
        <v>15.4</v>
      </c>
      <c r="N53" t="n">
        <v>12.8</v>
      </c>
      <c r="O53" t="n">
        <v>10.2</v>
      </c>
      <c r="P53" t="n">
        <v>13.2</v>
      </c>
      <c r="Q53" t="n">
        <v>9.199999999999999</v>
      </c>
      <c r="R53" t="n">
        <v>21.4</v>
      </c>
      <c r="S53" t="n">
        <v>13.8</v>
      </c>
      <c r="T53" t="inlineStr">
        <is>
          <t>-</t>
        </is>
      </c>
      <c r="U53" t="inlineStr">
        <is>
          <t>-</t>
        </is>
      </c>
      <c r="V53" t="n">
        <v>26.7</v>
      </c>
      <c r="W53" t="inlineStr">
        <is>
          <t>-</t>
        </is>
      </c>
    </row>
    <row r="54">
      <c r="A54" s="5" t="inlineStr">
        <is>
          <t>KUV (Kurs/Umsatz)</t>
        </is>
      </c>
      <c r="B54" s="5" t="inlineStr">
        <is>
          <t>PS (price/sales)</t>
        </is>
      </c>
      <c r="C54" t="n">
        <v>0.83</v>
      </c>
      <c r="D54" t="n">
        <v>0.91</v>
      </c>
      <c r="E54" t="n">
        <v>0.9399999999999999</v>
      </c>
      <c r="F54" t="n">
        <v>0.88</v>
      </c>
      <c r="G54" t="n">
        <v>1.03</v>
      </c>
      <c r="H54" t="n">
        <v>0.95</v>
      </c>
      <c r="I54" t="n">
        <v>0.58</v>
      </c>
      <c r="J54" t="n">
        <v>0.51</v>
      </c>
      <c r="K54" t="n">
        <v>0.71</v>
      </c>
      <c r="L54" t="n">
        <v>0.91</v>
      </c>
      <c r="M54" t="n">
        <v>1</v>
      </c>
      <c r="N54" t="n">
        <v>0.97</v>
      </c>
      <c r="O54" t="n">
        <v>1.22</v>
      </c>
      <c r="P54" t="n">
        <v>1.06</v>
      </c>
      <c r="Q54" t="n">
        <v>1.11</v>
      </c>
      <c r="R54" t="n">
        <v>1.27</v>
      </c>
      <c r="S54" t="n">
        <v>1.18</v>
      </c>
      <c r="T54" t="n">
        <v>0.39</v>
      </c>
      <c r="U54" t="n">
        <v>1.15</v>
      </c>
      <c r="V54" t="inlineStr">
        <is>
          <t>-</t>
        </is>
      </c>
      <c r="W54" t="inlineStr">
        <is>
          <t>-</t>
        </is>
      </c>
    </row>
    <row r="55">
      <c r="A55" s="5" t="inlineStr">
        <is>
          <t>KBV (Kurs/Buchwert)</t>
        </is>
      </c>
      <c r="B55" s="5" t="inlineStr">
        <is>
          <t>PB (price/book value)</t>
        </is>
      </c>
      <c r="C55" t="n">
        <v>1.1</v>
      </c>
      <c r="D55" t="n">
        <v>1.23</v>
      </c>
      <c r="E55" t="n">
        <v>1.26</v>
      </c>
      <c r="F55" t="n">
        <v>1.17</v>
      </c>
      <c r="G55" t="n">
        <v>1.34</v>
      </c>
      <c r="H55" t="n">
        <v>1.27</v>
      </c>
      <c r="I55" t="n">
        <v>0.98</v>
      </c>
      <c r="J55" t="n">
        <v>0.91</v>
      </c>
      <c r="K55" t="n">
        <v>1.17</v>
      </c>
      <c r="L55" t="n">
        <v>1.42</v>
      </c>
      <c r="M55" t="n">
        <v>1.77</v>
      </c>
      <c r="N55" t="n">
        <v>1.89</v>
      </c>
      <c r="O55" t="n">
        <v>2.16</v>
      </c>
      <c r="P55" t="n">
        <v>2.04</v>
      </c>
      <c r="Q55" t="n">
        <v>2.2</v>
      </c>
      <c r="R55" t="n">
        <v>3.83</v>
      </c>
      <c r="S55" t="n">
        <v>4.53</v>
      </c>
      <c r="T55" t="n">
        <v>-1.82</v>
      </c>
      <c r="U55" t="n">
        <v>2.35</v>
      </c>
      <c r="V55" t="inlineStr">
        <is>
          <t>-</t>
        </is>
      </c>
      <c r="W55" t="inlineStr">
        <is>
          <t>-</t>
        </is>
      </c>
    </row>
    <row r="56">
      <c r="A56" s="5" t="inlineStr">
        <is>
          <t>KCV (Kurs/Cashflow)</t>
        </is>
      </c>
      <c r="B56" s="5" t="inlineStr">
        <is>
          <t>PC (price/cashflow)</t>
        </is>
      </c>
      <c r="C56" t="n">
        <v>3.44</v>
      </c>
      <c r="D56" t="n">
        <v>3.96</v>
      </c>
      <c r="E56" t="n">
        <v>3.79</v>
      </c>
      <c r="F56" t="n">
        <v>4.11</v>
      </c>
      <c r="G56" t="n">
        <v>4.33</v>
      </c>
      <c r="H56" t="n">
        <v>4.26</v>
      </c>
      <c r="I56" t="n">
        <v>3.28</v>
      </c>
      <c r="J56" t="n">
        <v>2.21</v>
      </c>
      <c r="K56" t="n">
        <v>2.5</v>
      </c>
      <c r="L56" t="n">
        <v>3.28</v>
      </c>
      <c r="M56" t="n">
        <v>3.21</v>
      </c>
      <c r="N56" t="n">
        <v>3.48</v>
      </c>
      <c r="O56" t="n">
        <v>4.4</v>
      </c>
      <c r="P56" t="n">
        <v>3.94</v>
      </c>
      <c r="Q56" t="n">
        <v>4.09</v>
      </c>
      <c r="R56" t="n">
        <v>4.69</v>
      </c>
      <c r="S56" t="n">
        <v>4.81</v>
      </c>
      <c r="T56" t="n">
        <v>1.53</v>
      </c>
      <c r="U56" t="n">
        <v>7</v>
      </c>
      <c r="V56" t="inlineStr">
        <is>
          <t>-</t>
        </is>
      </c>
      <c r="W56" t="inlineStr">
        <is>
          <t>-</t>
        </is>
      </c>
    </row>
    <row r="57">
      <c r="A57" s="5" t="inlineStr">
        <is>
          <t>Dividendenrendite in %</t>
        </is>
      </c>
      <c r="B57" s="5" t="inlineStr">
        <is>
          <t>Dividend Yield in %</t>
        </is>
      </c>
      <c r="C57" t="n">
        <v>3.81</v>
      </c>
      <c r="D57" t="n">
        <v>4.95</v>
      </c>
      <c r="E57" t="n">
        <v>4.49</v>
      </c>
      <c r="F57" t="n">
        <v>4.81</v>
      </c>
      <c r="G57" t="n">
        <v>3.85</v>
      </c>
      <c r="H57" t="n">
        <v>4.24</v>
      </c>
      <c r="I57" t="n">
        <v>8.890000000000001</v>
      </c>
      <c r="J57" t="n">
        <v>9.35</v>
      </c>
      <c r="K57" t="n">
        <v>11.53</v>
      </c>
      <c r="L57" t="n">
        <v>8.970000000000001</v>
      </c>
      <c r="M57" t="n">
        <v>8.029999999999999</v>
      </c>
      <c r="N57" t="n">
        <v>7.01</v>
      </c>
      <c r="O57" t="n">
        <v>5.28</v>
      </c>
      <c r="P57" t="n">
        <v>5.73</v>
      </c>
      <c r="Q57" t="n">
        <v>4.76</v>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7.9</v>
      </c>
      <c r="D58" t="n">
        <v>4.5</v>
      </c>
      <c r="E58" t="n">
        <v>4.3</v>
      </c>
      <c r="F58" t="n">
        <v>7.7</v>
      </c>
      <c r="G58" t="n">
        <v>6</v>
      </c>
      <c r="H58" t="n">
        <v>2.2</v>
      </c>
      <c r="I58" t="n">
        <v>7.9</v>
      </c>
      <c r="J58" t="n">
        <v>3.7</v>
      </c>
      <c r="K58" t="n">
        <v>12.1</v>
      </c>
      <c r="L58" t="n">
        <v>11.8</v>
      </c>
      <c r="M58" t="n">
        <v>6.5</v>
      </c>
      <c r="N58" t="n">
        <v>7.8</v>
      </c>
      <c r="O58" t="n">
        <v>9.800000000000001</v>
      </c>
      <c r="P58" t="n">
        <v>7.6</v>
      </c>
      <c r="Q58" t="n">
        <v>10.9</v>
      </c>
      <c r="R58" t="n">
        <v>4.7</v>
      </c>
      <c r="S58" t="n">
        <v>7.2</v>
      </c>
      <c r="T58" t="n">
        <v>-114.6</v>
      </c>
      <c r="U58" t="n">
        <v>-16.7</v>
      </c>
      <c r="V58" t="n">
        <v>3.7</v>
      </c>
      <c r="W58" t="inlineStr">
        <is>
          <t>-</t>
        </is>
      </c>
    </row>
    <row r="59">
      <c r="A59" s="5" t="inlineStr">
        <is>
          <t>Eigenkapitalrendite in %</t>
        </is>
      </c>
      <c r="B59" s="5" t="inlineStr">
        <is>
          <t>Return on Equity in %</t>
        </is>
      </c>
      <c r="C59" t="n">
        <v>9.470000000000001</v>
      </c>
      <c r="D59" t="n">
        <v>6.37</v>
      </c>
      <c r="E59" t="n">
        <v>6.25</v>
      </c>
      <c r="F59" t="n">
        <v>9.56</v>
      </c>
      <c r="G59" t="n">
        <v>8.58</v>
      </c>
      <c r="H59" t="n">
        <v>3.13</v>
      </c>
      <c r="I59" t="n">
        <v>7.69</v>
      </c>
      <c r="J59" t="n">
        <v>3.37</v>
      </c>
      <c r="K59" t="n">
        <v>14.13</v>
      </c>
      <c r="L59" t="n">
        <v>16.77</v>
      </c>
      <c r="M59" t="n">
        <v>11.52</v>
      </c>
      <c r="N59" t="n">
        <v>14.74</v>
      </c>
      <c r="O59" t="n">
        <v>21.1</v>
      </c>
      <c r="P59" t="n">
        <v>15.45</v>
      </c>
      <c r="Q59" t="n">
        <v>22.96</v>
      </c>
      <c r="R59" t="n">
        <v>17.75</v>
      </c>
      <c r="S59" t="n">
        <v>26.66</v>
      </c>
      <c r="T59" t="n">
        <v>208.38</v>
      </c>
      <c r="U59" t="n">
        <v>-39.27</v>
      </c>
      <c r="V59" t="n">
        <v>11.04</v>
      </c>
      <c r="W59" t="n">
        <v>14.64</v>
      </c>
    </row>
    <row r="60">
      <c r="A60" s="5" t="inlineStr">
        <is>
          <t>Umsatzrendite in %</t>
        </is>
      </c>
      <c r="B60" s="5" t="inlineStr">
        <is>
          <t>Return on sales in %</t>
        </is>
      </c>
      <c r="C60" t="n">
        <v>7.12</v>
      </c>
      <c r="D60" t="n">
        <v>4.72</v>
      </c>
      <c r="E60" t="n">
        <v>4.64</v>
      </c>
      <c r="F60" t="n">
        <v>7.17</v>
      </c>
      <c r="G60" t="n">
        <v>6.59</v>
      </c>
      <c r="H60" t="n">
        <v>2.35</v>
      </c>
      <c r="I60" t="n">
        <v>4.57</v>
      </c>
      <c r="J60" t="n">
        <v>1.88</v>
      </c>
      <c r="K60" t="n">
        <v>8.6</v>
      </c>
      <c r="L60" t="n">
        <v>10.72</v>
      </c>
      <c r="M60" t="n">
        <v>6.52</v>
      </c>
      <c r="N60" t="n">
        <v>7.61</v>
      </c>
      <c r="O60" t="n">
        <v>11.9</v>
      </c>
      <c r="P60" t="n">
        <v>8.01</v>
      </c>
      <c r="Q60" t="n">
        <v>11.64</v>
      </c>
      <c r="R60" t="n">
        <v>11.81</v>
      </c>
      <c r="S60" t="n">
        <v>6.95</v>
      </c>
      <c r="T60" t="n">
        <v>-44.47</v>
      </c>
      <c r="U60" t="n">
        <v>-19.24</v>
      </c>
      <c r="V60" t="n">
        <v>10.87</v>
      </c>
      <c r="W60" t="n">
        <v>10.16</v>
      </c>
    </row>
    <row r="61">
      <c r="A61" s="5" t="inlineStr">
        <is>
          <t>Gesamtkapitalrendite in %</t>
        </is>
      </c>
      <c r="B61" s="5" t="inlineStr">
        <is>
          <t>Total Return on Investment in %</t>
        </is>
      </c>
      <c r="C61" t="n">
        <v>3.87</v>
      </c>
      <c r="D61" t="n">
        <v>3.41</v>
      </c>
      <c r="E61" t="n">
        <v>3.36</v>
      </c>
      <c r="F61" t="n">
        <v>4.59</v>
      </c>
      <c r="G61" t="n">
        <v>4.65</v>
      </c>
      <c r="H61" t="n">
        <v>2.92</v>
      </c>
      <c r="I61" t="n">
        <v>4.22</v>
      </c>
      <c r="J61" t="n">
        <v>2.88</v>
      </c>
      <c r="K61" t="n">
        <v>6.07</v>
      </c>
      <c r="L61" t="n">
        <v>7.29</v>
      </c>
      <c r="M61" t="n">
        <v>5.6</v>
      </c>
      <c r="N61" t="n">
        <v>7.17</v>
      </c>
      <c r="O61" t="n">
        <v>8.720000000000001</v>
      </c>
      <c r="P61" t="n">
        <v>7.07</v>
      </c>
      <c r="Q61" t="n">
        <v>8.01</v>
      </c>
      <c r="R61" t="n">
        <v>6.1</v>
      </c>
      <c r="S61" t="n">
        <v>6.91</v>
      </c>
      <c r="T61" t="n">
        <v>-15.66</v>
      </c>
      <c r="U61" t="n">
        <v>-3.48</v>
      </c>
      <c r="V61" t="n">
        <v>4.37</v>
      </c>
      <c r="W61" t="n">
        <v>6.35</v>
      </c>
    </row>
    <row r="62">
      <c r="A62" s="5" t="inlineStr">
        <is>
          <t>Return on Investment in %</t>
        </is>
      </c>
      <c r="B62" s="5" t="inlineStr">
        <is>
          <t>Return on Investment in %</t>
        </is>
      </c>
      <c r="C62" t="n">
        <v>2.83</v>
      </c>
      <c r="D62" t="n">
        <v>2.02</v>
      </c>
      <c r="E62" t="n">
        <v>2.01</v>
      </c>
      <c r="F62" t="n">
        <v>3.1</v>
      </c>
      <c r="G62" t="n">
        <v>2.9</v>
      </c>
      <c r="H62" t="n">
        <v>1.05</v>
      </c>
      <c r="I62" t="n">
        <v>2.18</v>
      </c>
      <c r="J62" t="n">
        <v>0.91</v>
      </c>
      <c r="K62" t="n">
        <v>4.05</v>
      </c>
      <c r="L62" t="n">
        <v>5.18</v>
      </c>
      <c r="M62" t="n">
        <v>3.26</v>
      </c>
      <c r="N62" t="n">
        <v>4.27</v>
      </c>
      <c r="O62" t="n">
        <v>6.23</v>
      </c>
      <c r="P62" t="n">
        <v>4.01</v>
      </c>
      <c r="Q62" t="n">
        <v>5.22</v>
      </c>
      <c r="R62" t="n">
        <v>2.89</v>
      </c>
      <c r="S62" t="n">
        <v>3.21</v>
      </c>
      <c r="T62" t="n">
        <v>-19.45</v>
      </c>
      <c r="U62" t="n">
        <v>-6.5</v>
      </c>
      <c r="V62" t="n">
        <v>2.82</v>
      </c>
      <c r="W62" t="n">
        <v>5.12</v>
      </c>
    </row>
    <row r="63">
      <c r="A63" s="5" t="inlineStr">
        <is>
          <t>Arbeitsintensität in %</t>
        </is>
      </c>
      <c r="B63" s="5" t="inlineStr">
        <is>
          <t>Work Intensity in %</t>
        </is>
      </c>
      <c r="C63" t="n">
        <v>23.51</v>
      </c>
      <c r="D63" t="n">
        <v>22.66</v>
      </c>
      <c r="E63" t="n">
        <v>21.83</v>
      </c>
      <c r="F63" t="n">
        <v>19.88</v>
      </c>
      <c r="G63" t="n">
        <v>15.65</v>
      </c>
      <c r="H63" t="n">
        <v>16.36</v>
      </c>
      <c r="I63" t="n">
        <v>15.66</v>
      </c>
      <c r="J63" t="n">
        <v>17.92</v>
      </c>
      <c r="K63" t="n">
        <v>19.29</v>
      </c>
      <c r="L63" t="n">
        <v>16.05</v>
      </c>
      <c r="M63" t="n">
        <v>14.88</v>
      </c>
      <c r="N63" t="n">
        <v>16.44</v>
      </c>
      <c r="O63" t="n">
        <v>14.92</v>
      </c>
      <c r="P63" t="n">
        <v>14.33</v>
      </c>
      <c r="Q63" t="n">
        <v>13.79</v>
      </c>
      <c r="R63" t="n">
        <v>16.5</v>
      </c>
      <c r="S63" t="n">
        <v>14.48</v>
      </c>
      <c r="T63" t="n">
        <v>12.99</v>
      </c>
      <c r="U63" t="n">
        <v>18.08</v>
      </c>
      <c r="V63" t="n">
        <v>14.39</v>
      </c>
      <c r="W63" t="n">
        <v>24.96</v>
      </c>
    </row>
    <row r="64">
      <c r="A64" s="5" t="inlineStr">
        <is>
          <t>Eigenkapitalquote in %</t>
        </is>
      </c>
      <c r="B64" s="5" t="inlineStr">
        <is>
          <t>Equity Ratio in %</t>
        </is>
      </c>
      <c r="C64" t="n">
        <v>29.85</v>
      </c>
      <c r="D64" t="n">
        <v>31.75</v>
      </c>
      <c r="E64" t="n">
        <v>32.19</v>
      </c>
      <c r="F64" t="n">
        <v>32.42</v>
      </c>
      <c r="G64" t="n">
        <v>33.8</v>
      </c>
      <c r="H64" t="n">
        <v>33.44</v>
      </c>
      <c r="I64" t="n">
        <v>28.37</v>
      </c>
      <c r="J64" t="n">
        <v>27.01</v>
      </c>
      <c r="K64" t="n">
        <v>28.7</v>
      </c>
      <c r="L64" t="n">
        <v>30.87</v>
      </c>
      <c r="M64" t="n">
        <v>28.27</v>
      </c>
      <c r="N64" t="n">
        <v>28.96</v>
      </c>
      <c r="O64" t="n">
        <v>29.51</v>
      </c>
      <c r="P64" t="n">
        <v>25.97</v>
      </c>
      <c r="Q64" t="n">
        <v>22.73</v>
      </c>
      <c r="R64" t="n">
        <v>16.28</v>
      </c>
      <c r="S64" t="n">
        <v>12.05</v>
      </c>
      <c r="T64" t="n">
        <v>-9.34</v>
      </c>
      <c r="U64" t="n">
        <v>16.56</v>
      </c>
      <c r="V64" t="n">
        <v>25.59</v>
      </c>
      <c r="W64" t="n">
        <v>34.97</v>
      </c>
    </row>
    <row r="65">
      <c r="A65" s="5" t="inlineStr">
        <is>
          <t>Fremdkapitalquote in %</t>
        </is>
      </c>
      <c r="B65" s="5" t="inlineStr">
        <is>
          <t>Debt Ratio in %</t>
        </is>
      </c>
      <c r="C65" t="n">
        <v>70.15000000000001</v>
      </c>
      <c r="D65" t="n">
        <v>68.25</v>
      </c>
      <c r="E65" t="n">
        <v>67.81</v>
      </c>
      <c r="F65" t="n">
        <v>67.58</v>
      </c>
      <c r="G65" t="n">
        <v>66.2</v>
      </c>
      <c r="H65" t="n">
        <v>66.56</v>
      </c>
      <c r="I65" t="n">
        <v>71.63</v>
      </c>
      <c r="J65" t="n">
        <v>72.98999999999999</v>
      </c>
      <c r="K65" t="n">
        <v>71.3</v>
      </c>
      <c r="L65" t="n">
        <v>69.13</v>
      </c>
      <c r="M65" t="n">
        <v>71.73</v>
      </c>
      <c r="N65" t="n">
        <v>71.04000000000001</v>
      </c>
      <c r="O65" t="n">
        <v>70.48999999999999</v>
      </c>
      <c r="P65" t="n">
        <v>74.03</v>
      </c>
      <c r="Q65" t="n">
        <v>77.27</v>
      </c>
      <c r="R65" t="n">
        <v>83.72</v>
      </c>
      <c r="S65" t="n">
        <v>87.95</v>
      </c>
      <c r="T65" t="n">
        <v>109.34</v>
      </c>
      <c r="U65" t="n">
        <v>83.44</v>
      </c>
      <c r="V65" t="n">
        <v>74.41</v>
      </c>
      <c r="W65" t="n">
        <v>65.03</v>
      </c>
    </row>
    <row r="66">
      <c r="A66" s="5" t="inlineStr">
        <is>
          <t>Verschuldungsgrad in %</t>
        </is>
      </c>
      <c r="B66" s="5" t="inlineStr">
        <is>
          <t>Finance Gearing in %</t>
        </is>
      </c>
      <c r="C66" t="n">
        <v>235.06</v>
      </c>
      <c r="D66" t="n">
        <v>214.95</v>
      </c>
      <c r="E66" t="n">
        <v>210.66</v>
      </c>
      <c r="F66" t="n">
        <v>208.49</v>
      </c>
      <c r="G66" t="n">
        <v>195.82</v>
      </c>
      <c r="H66" t="n">
        <v>199.08</v>
      </c>
      <c r="I66" t="n">
        <v>252.51</v>
      </c>
      <c r="J66" t="n">
        <v>270.2</v>
      </c>
      <c r="K66" t="n">
        <v>248.47</v>
      </c>
      <c r="L66" t="n">
        <v>223.96</v>
      </c>
      <c r="M66" t="n">
        <v>253.73</v>
      </c>
      <c r="N66" t="n">
        <v>245.27</v>
      </c>
      <c r="O66" t="n">
        <v>238.91</v>
      </c>
      <c r="P66" t="n">
        <v>285.05</v>
      </c>
      <c r="Q66" t="n">
        <v>339.86</v>
      </c>
      <c r="R66" t="n">
        <v>514.28</v>
      </c>
      <c r="S66" t="n">
        <v>730.14</v>
      </c>
      <c r="T66" t="n">
        <v>-1171</v>
      </c>
      <c r="U66" t="n">
        <v>503.96</v>
      </c>
      <c r="V66" t="n">
        <v>290.82</v>
      </c>
      <c r="W66" t="n">
        <v>185.96</v>
      </c>
    </row>
    <row r="67">
      <c r="A67" s="5" t="inlineStr"/>
      <c r="B67" s="5" t="inlineStr"/>
    </row>
    <row r="68">
      <c r="A68" s="5" t="inlineStr">
        <is>
          <t>Kurzfristige Vermögensquote in %</t>
        </is>
      </c>
      <c r="B68" s="5" t="inlineStr">
        <is>
          <t>Current Assets Ratio in %</t>
        </is>
      </c>
      <c r="C68" t="n">
        <v>23.51</v>
      </c>
      <c r="D68" t="n">
        <v>22.66</v>
      </c>
      <c r="E68" t="n">
        <v>21.83</v>
      </c>
      <c r="F68" t="n">
        <v>19.88</v>
      </c>
      <c r="G68" t="n">
        <v>15.65</v>
      </c>
      <c r="H68" t="n">
        <v>16.36</v>
      </c>
      <c r="I68" t="n">
        <v>15.66</v>
      </c>
      <c r="J68" t="n">
        <v>17.92</v>
      </c>
      <c r="K68" t="n">
        <v>19.29</v>
      </c>
      <c r="L68" t="n">
        <v>16.05</v>
      </c>
      <c r="M68" t="n">
        <v>14.88</v>
      </c>
      <c r="N68" t="n">
        <v>16.44</v>
      </c>
      <c r="O68" t="n">
        <v>14.92</v>
      </c>
      <c r="P68" t="n">
        <v>14.33</v>
      </c>
      <c r="Q68" t="n">
        <v>13.79</v>
      </c>
      <c r="R68" t="n">
        <v>16.5</v>
      </c>
      <c r="S68" t="n">
        <v>14.48</v>
      </c>
      <c r="T68" t="n">
        <v>12.99</v>
      </c>
      <c r="U68" t="n">
        <v>18.08</v>
      </c>
      <c r="V68" t="n">
        <v>14.39</v>
      </c>
    </row>
    <row r="69">
      <c r="A69" s="5" t="inlineStr">
        <is>
          <t>Nettogewinn Marge in %</t>
        </is>
      </c>
      <c r="B69" s="5" t="inlineStr">
        <is>
          <t>Net Profit Marge in %</t>
        </is>
      </c>
      <c r="C69" t="n">
        <v>18929.47</v>
      </c>
      <c r="D69" t="n">
        <v>12557.84</v>
      </c>
      <c r="E69" t="n">
        <v>12336.57</v>
      </c>
      <c r="F69" t="n">
        <v>19083.22</v>
      </c>
      <c r="G69" t="n">
        <v>17458.85</v>
      </c>
      <c r="H69" t="n">
        <v>6212.22</v>
      </c>
      <c r="I69" t="n">
        <v>12107.3</v>
      </c>
      <c r="J69" t="n">
        <v>4990.87</v>
      </c>
      <c r="K69" t="n">
        <v>22791.11</v>
      </c>
      <c r="L69" t="n">
        <v>28405.12</v>
      </c>
      <c r="M69" t="n">
        <v>17273.78</v>
      </c>
      <c r="N69" t="n">
        <v>19868.16</v>
      </c>
      <c r="O69" t="n">
        <v>31095.76</v>
      </c>
      <c r="P69" t="n">
        <v>20872.42</v>
      </c>
      <c r="Q69" t="n">
        <v>30302.55</v>
      </c>
      <c r="R69" t="n">
        <v>14568.29</v>
      </c>
      <c r="S69" t="n">
        <v>16697.92</v>
      </c>
      <c r="T69" t="n">
        <v>-48256.92</v>
      </c>
      <c r="U69" t="n">
        <v>-21214.45</v>
      </c>
      <c r="V69" t="inlineStr">
        <is>
          <t>-</t>
        </is>
      </c>
    </row>
    <row r="70">
      <c r="A70" s="5" t="inlineStr">
        <is>
          <t>Operative Ergebnis Marge in %</t>
        </is>
      </c>
      <c r="B70" s="5" t="inlineStr">
        <is>
          <t>EBIT Marge in %</t>
        </is>
      </c>
      <c r="C70" t="n">
        <v>37323.68</v>
      </c>
      <c r="D70" t="n">
        <v>31034.7</v>
      </c>
      <c r="E70" t="n">
        <v>31825.24</v>
      </c>
      <c r="F70" t="n">
        <v>26508.45</v>
      </c>
      <c r="G70" t="n">
        <v>31217.91</v>
      </c>
      <c r="H70" t="n">
        <v>30698.46</v>
      </c>
      <c r="I70" t="n">
        <v>34182.29</v>
      </c>
      <c r="J70" t="n">
        <v>24729.15</v>
      </c>
      <c r="K70" t="n">
        <v>46506.73</v>
      </c>
      <c r="L70" t="n">
        <v>44016.3</v>
      </c>
      <c r="M70" t="n">
        <v>45296.83</v>
      </c>
      <c r="N70" t="n">
        <v>50156.25</v>
      </c>
      <c r="O70" t="n">
        <v>53302.07</v>
      </c>
      <c r="P70" t="n">
        <v>35239.54</v>
      </c>
      <c r="Q70" t="n">
        <v>59893.84</v>
      </c>
      <c r="R70" t="n">
        <v>56640.5</v>
      </c>
      <c r="S70" t="n">
        <v>49760.42</v>
      </c>
      <c r="T70" t="n">
        <v>15843.61</v>
      </c>
      <c r="U70" t="n">
        <v>13323.08</v>
      </c>
      <c r="V70" t="inlineStr">
        <is>
          <t>-</t>
        </is>
      </c>
    </row>
    <row r="71">
      <c r="A71" s="5" t="inlineStr">
        <is>
          <t>Vermögensumsschlag in %</t>
        </is>
      </c>
      <c r="B71" s="5" t="inlineStr">
        <is>
          <t>Asset Turnover in %</t>
        </is>
      </c>
      <c r="C71" t="n">
        <v>0.01</v>
      </c>
      <c r="D71" t="n">
        <v>0.02</v>
      </c>
      <c r="E71" t="n">
        <v>0.02</v>
      </c>
      <c r="F71" t="n">
        <v>0.02</v>
      </c>
      <c r="G71" t="n">
        <v>0.02</v>
      </c>
      <c r="H71" t="n">
        <v>0.02</v>
      </c>
      <c r="I71" t="n">
        <v>0.02</v>
      </c>
      <c r="J71" t="n">
        <v>0.02</v>
      </c>
      <c r="K71" t="n">
        <v>0.02</v>
      </c>
      <c r="L71" t="n">
        <v>0.02</v>
      </c>
      <c r="M71" t="n">
        <v>0.02</v>
      </c>
      <c r="N71" t="n">
        <v>0.02</v>
      </c>
      <c r="O71" t="n">
        <v>0.02</v>
      </c>
      <c r="P71" t="n">
        <v>0.02</v>
      </c>
      <c r="Q71" t="n">
        <v>0.02</v>
      </c>
      <c r="R71" t="n">
        <v>0.02</v>
      </c>
      <c r="S71" t="n">
        <v>0.02</v>
      </c>
      <c r="T71" t="n">
        <v>0.04</v>
      </c>
      <c r="U71" t="n">
        <v>0.03</v>
      </c>
      <c r="V71" t="inlineStr">
        <is>
          <t>-</t>
        </is>
      </c>
    </row>
    <row r="72">
      <c r="A72" s="5" t="inlineStr">
        <is>
          <t>Langfristige Vermögensquote in %</t>
        </is>
      </c>
      <c r="B72" s="5" t="inlineStr">
        <is>
          <t>Non-Current Assets Ratio in %</t>
        </is>
      </c>
      <c r="C72" t="n">
        <v>76.48999999999999</v>
      </c>
      <c r="D72" t="n">
        <v>77.34</v>
      </c>
      <c r="E72" t="n">
        <v>78.17</v>
      </c>
      <c r="F72" t="n">
        <v>80.12</v>
      </c>
      <c r="G72" t="n">
        <v>84.34999999999999</v>
      </c>
      <c r="H72" t="n">
        <v>83.64</v>
      </c>
      <c r="I72" t="n">
        <v>84.34</v>
      </c>
      <c r="J72" t="n">
        <v>82.08</v>
      </c>
      <c r="K72" t="n">
        <v>80.70999999999999</v>
      </c>
      <c r="L72" t="n">
        <v>83.95</v>
      </c>
      <c r="M72" t="n">
        <v>85.12</v>
      </c>
      <c r="N72" t="n">
        <v>83.56</v>
      </c>
      <c r="O72" t="n">
        <v>85.08</v>
      </c>
      <c r="P72" t="n">
        <v>85.67</v>
      </c>
      <c r="Q72" t="n">
        <v>86.20999999999999</v>
      </c>
      <c r="R72" t="n">
        <v>83.5</v>
      </c>
      <c r="S72" t="n">
        <v>85.52</v>
      </c>
      <c r="T72" t="n">
        <v>87.01000000000001</v>
      </c>
      <c r="U72" t="n">
        <v>81.92</v>
      </c>
      <c r="V72" t="n">
        <v>85.61</v>
      </c>
    </row>
    <row r="73">
      <c r="A73" s="5" t="inlineStr">
        <is>
          <t>Gesamtkapitalrentabilität</t>
        </is>
      </c>
      <c r="B73" s="5" t="inlineStr">
        <is>
          <t>ROA Return on Assets in %</t>
        </is>
      </c>
      <c r="C73" t="n">
        <v>2.83</v>
      </c>
      <c r="D73" t="n">
        <v>2.02</v>
      </c>
      <c r="E73" t="n">
        <v>2.01</v>
      </c>
      <c r="F73" t="n">
        <v>3.1</v>
      </c>
      <c r="G73" t="n">
        <v>2.9</v>
      </c>
      <c r="H73" t="n">
        <v>1.05</v>
      </c>
      <c r="I73" t="n">
        <v>2.18</v>
      </c>
      <c r="J73" t="n">
        <v>0.91</v>
      </c>
      <c r="K73" t="n">
        <v>4.05</v>
      </c>
      <c r="L73" t="n">
        <v>5.18</v>
      </c>
      <c r="M73" t="n">
        <v>3.26</v>
      </c>
      <c r="N73" t="n">
        <v>4.27</v>
      </c>
      <c r="O73" t="n">
        <v>6.23</v>
      </c>
      <c r="P73" t="n">
        <v>4.01</v>
      </c>
      <c r="Q73" t="n">
        <v>5.22</v>
      </c>
      <c r="R73" t="n">
        <v>2.89</v>
      </c>
      <c r="S73" t="n">
        <v>3.21</v>
      </c>
      <c r="T73" t="n">
        <v>-19.45</v>
      </c>
      <c r="U73" t="n">
        <v>-6.5</v>
      </c>
      <c r="V73" t="n">
        <v>2.82</v>
      </c>
    </row>
    <row r="74">
      <c r="A74" s="5" t="inlineStr">
        <is>
          <t>Ertrag des eingesetzten Kapitals</t>
        </is>
      </c>
      <c r="B74" s="5" t="inlineStr">
        <is>
          <t>ROCE Return on Cap. Empl. in %</t>
        </is>
      </c>
      <c r="C74" t="n">
        <v>7.54</v>
      </c>
      <c r="D74" t="n">
        <v>7.28</v>
      </c>
      <c r="E74" t="n">
        <v>7.49</v>
      </c>
      <c r="F74" t="n">
        <v>5.88</v>
      </c>
      <c r="G74" t="n">
        <v>6.79</v>
      </c>
      <c r="H74" t="n">
        <v>6.68</v>
      </c>
      <c r="I74" t="n">
        <v>8.289999999999999</v>
      </c>
      <c r="J74" t="n">
        <v>6.24</v>
      </c>
      <c r="K74" t="n">
        <v>11.37</v>
      </c>
      <c r="L74" t="n">
        <v>10.7</v>
      </c>
      <c r="M74" t="n">
        <v>11.51</v>
      </c>
      <c r="N74" t="n">
        <v>15.01</v>
      </c>
      <c r="O74" t="n">
        <v>14.81</v>
      </c>
      <c r="P74" t="n">
        <v>9.23</v>
      </c>
      <c r="Q74" t="n">
        <v>14.22</v>
      </c>
      <c r="R74" t="n">
        <v>16.56</v>
      </c>
      <c r="S74" t="n">
        <v>14.05</v>
      </c>
      <c r="T74" t="n">
        <v>11.03</v>
      </c>
      <c r="U74" t="n">
        <v>5.63</v>
      </c>
      <c r="V74" t="n">
        <v>6.84</v>
      </c>
    </row>
    <row r="75">
      <c r="A75" s="5" t="inlineStr">
        <is>
          <t>Eigenkapital zu Anlagevermögen</t>
        </is>
      </c>
      <c r="B75" s="5" t="inlineStr">
        <is>
          <t>Equity to Fixed Assets in %</t>
        </is>
      </c>
      <c r="C75" t="n">
        <v>39.02</v>
      </c>
      <c r="D75" t="n">
        <v>41.06</v>
      </c>
      <c r="E75" t="n">
        <v>41.18</v>
      </c>
      <c r="F75" t="n">
        <v>40.46</v>
      </c>
      <c r="G75" t="n">
        <v>40.08</v>
      </c>
      <c r="H75" t="n">
        <v>39.98</v>
      </c>
      <c r="I75" t="n">
        <v>33.64</v>
      </c>
      <c r="J75" t="n">
        <v>32.91</v>
      </c>
      <c r="K75" t="n">
        <v>35.56</v>
      </c>
      <c r="L75" t="n">
        <v>36.77</v>
      </c>
      <c r="M75" t="n">
        <v>33.21</v>
      </c>
      <c r="N75" t="n">
        <v>34.66</v>
      </c>
      <c r="O75" t="n">
        <v>34.68</v>
      </c>
      <c r="P75" t="n">
        <v>30.31</v>
      </c>
      <c r="Q75" t="n">
        <v>26.37</v>
      </c>
      <c r="R75" t="n">
        <v>19.5</v>
      </c>
      <c r="S75" t="n">
        <v>14.09</v>
      </c>
      <c r="T75" t="n">
        <v>-10.73</v>
      </c>
      <c r="U75" t="n">
        <v>20.21</v>
      </c>
      <c r="V75" t="n">
        <v>29.89</v>
      </c>
    </row>
    <row r="76">
      <c r="A76" s="5" t="inlineStr">
        <is>
          <t>Liquidität Dritten Grades</t>
        </is>
      </c>
      <c r="B76" s="5" t="inlineStr">
        <is>
          <t>Current Ratio in %</t>
        </is>
      </c>
      <c r="C76" t="n">
        <v>90.22</v>
      </c>
      <c r="D76" t="n">
        <v>72.26000000000001</v>
      </c>
      <c r="E76" t="n">
        <v>71.22</v>
      </c>
      <c r="F76" t="n">
        <v>74.15000000000001</v>
      </c>
      <c r="G76" t="n">
        <v>66.18000000000001</v>
      </c>
      <c r="H76" t="n">
        <v>72.26000000000001</v>
      </c>
      <c r="I76" t="n">
        <v>60.97</v>
      </c>
      <c r="J76" t="n">
        <v>64.72</v>
      </c>
      <c r="K76" t="n">
        <v>70.81999999999999</v>
      </c>
      <c r="L76" t="n">
        <v>64.13</v>
      </c>
      <c r="M76" t="n">
        <v>57.67</v>
      </c>
      <c r="N76" t="n">
        <v>58.34</v>
      </c>
      <c r="O76" t="n">
        <v>53.38</v>
      </c>
      <c r="P76" t="n">
        <v>53.79</v>
      </c>
      <c r="Q76" t="n">
        <v>50.26</v>
      </c>
      <c r="R76" t="n">
        <v>51.34</v>
      </c>
      <c r="S76" t="n">
        <v>45.45</v>
      </c>
      <c r="T76" t="n">
        <v>30.85</v>
      </c>
      <c r="U76" t="n">
        <v>65.84</v>
      </c>
      <c r="V76" t="n">
        <v>31.81</v>
      </c>
    </row>
    <row r="77">
      <c r="A77" s="5" t="inlineStr">
        <is>
          <t>Operativer Cashflow</t>
        </is>
      </c>
      <c r="B77" s="5" t="inlineStr">
        <is>
          <t>Operating Cashflow in M</t>
        </is>
      </c>
      <c r="C77" t="n">
        <v>9150.4</v>
      </c>
      <c r="D77" t="n">
        <v>10533.6</v>
      </c>
      <c r="E77" t="n">
        <v>10081.4</v>
      </c>
      <c r="F77" t="n">
        <v>10932.6</v>
      </c>
      <c r="G77" t="n">
        <v>11470.17</v>
      </c>
      <c r="H77" t="n">
        <v>11284.74</v>
      </c>
      <c r="I77" t="n">
        <v>8688.719999999999</v>
      </c>
      <c r="J77" t="n">
        <v>5854.29</v>
      </c>
      <c r="K77" t="n">
        <v>6622.5</v>
      </c>
      <c r="L77" t="n">
        <v>8688.719999999999</v>
      </c>
      <c r="M77" t="n">
        <v>8503.289999999999</v>
      </c>
      <c r="N77" t="n">
        <v>9089.76</v>
      </c>
      <c r="O77" t="n">
        <v>11501.6</v>
      </c>
      <c r="P77" t="n">
        <v>10271.58</v>
      </c>
      <c r="Q77" t="n">
        <v>10646.27</v>
      </c>
      <c r="R77" t="n">
        <v>11570.23</v>
      </c>
      <c r="S77" t="n">
        <v>11553.62</v>
      </c>
      <c r="T77" t="n">
        <v>1660.05</v>
      </c>
      <c r="U77" t="n">
        <v>7721</v>
      </c>
      <c r="V77" t="inlineStr">
        <is>
          <t>-</t>
        </is>
      </c>
    </row>
    <row r="78">
      <c r="A78" s="5" t="inlineStr">
        <is>
          <t>Aktienrückkauf</t>
        </is>
      </c>
      <c r="B78" s="5" t="inlineStr">
        <is>
          <t>Share Buyback in M</t>
        </is>
      </c>
      <c r="C78" t="n">
        <v>0</v>
      </c>
      <c r="D78" t="n">
        <v>0</v>
      </c>
      <c r="E78" t="n">
        <v>0</v>
      </c>
      <c r="F78" t="n">
        <v>-11</v>
      </c>
      <c r="G78" t="n">
        <v>0</v>
      </c>
      <c r="H78" t="n">
        <v>0</v>
      </c>
      <c r="I78" t="n">
        <v>0</v>
      </c>
      <c r="J78" t="n">
        <v>0</v>
      </c>
      <c r="K78" t="n">
        <v>0</v>
      </c>
      <c r="L78" t="n">
        <v>0</v>
      </c>
      <c r="M78" t="n">
        <v>-37</v>
      </c>
      <c r="N78" t="n">
        <v>2</v>
      </c>
      <c r="O78" t="n">
        <v>-7</v>
      </c>
      <c r="P78" t="n">
        <v>-4</v>
      </c>
      <c r="Q78" t="n">
        <v>-136</v>
      </c>
      <c r="R78" t="n">
        <v>-65</v>
      </c>
      <c r="S78" t="n">
        <v>-1317</v>
      </c>
      <c r="T78" t="n">
        <v>18</v>
      </c>
      <c r="U78" t="inlineStr">
        <is>
          <t>-</t>
        </is>
      </c>
      <c r="V78" t="inlineStr">
        <is>
          <t>-</t>
        </is>
      </c>
    </row>
    <row r="79">
      <c r="A79" s="5" t="inlineStr">
        <is>
          <t>Umsatzwachstum 1J in %</t>
        </is>
      </c>
      <c r="B79" s="5" t="inlineStr">
        <is>
          <t>Revenue Growth 1Y in %</t>
        </is>
      </c>
      <c r="C79" t="n">
        <v>2.06</v>
      </c>
      <c r="D79" t="n">
        <v>0.71</v>
      </c>
      <c r="E79" t="n">
        <v>0.46</v>
      </c>
      <c r="F79" t="n">
        <v>1.25</v>
      </c>
      <c r="G79" t="n">
        <v>2.01</v>
      </c>
      <c r="H79" t="n">
        <v>-3.75</v>
      </c>
      <c r="I79" t="n">
        <v>-5.84</v>
      </c>
      <c r="J79" t="n">
        <v>-3.86</v>
      </c>
      <c r="K79" t="n">
        <v>-0.52</v>
      </c>
      <c r="L79" t="n">
        <v>-0.98</v>
      </c>
      <c r="M79" t="n">
        <v>-15.28</v>
      </c>
      <c r="N79" t="n">
        <v>1.09</v>
      </c>
      <c r="O79" t="n">
        <v>2.17</v>
      </c>
      <c r="P79" t="n">
        <v>5.25</v>
      </c>
      <c r="Q79" t="n">
        <v>-1.41</v>
      </c>
      <c r="R79" t="n">
        <v>-0.47</v>
      </c>
      <c r="S79" t="n">
        <v>-55.32</v>
      </c>
      <c r="T79" t="n">
        <v>10.09</v>
      </c>
      <c r="U79" t="inlineStr">
        <is>
          <t>-</t>
        </is>
      </c>
      <c r="V79" t="inlineStr">
        <is>
          <t>-</t>
        </is>
      </c>
    </row>
    <row r="80">
      <c r="A80" s="5" t="inlineStr">
        <is>
          <t>Umsatzwachstum 3J in %</t>
        </is>
      </c>
      <c r="B80" s="5" t="inlineStr">
        <is>
          <t>Revenue Growth 3Y in %</t>
        </is>
      </c>
      <c r="C80" t="n">
        <v>1.08</v>
      </c>
      <c r="D80" t="n">
        <v>0.8100000000000001</v>
      </c>
      <c r="E80" t="n">
        <v>1.24</v>
      </c>
      <c r="F80" t="n">
        <v>-0.16</v>
      </c>
      <c r="G80" t="n">
        <v>-2.53</v>
      </c>
      <c r="H80" t="n">
        <v>-4.48</v>
      </c>
      <c r="I80" t="n">
        <v>-3.41</v>
      </c>
      <c r="J80" t="n">
        <v>-1.79</v>
      </c>
      <c r="K80" t="n">
        <v>-5.59</v>
      </c>
      <c r="L80" t="n">
        <v>-5.06</v>
      </c>
      <c r="M80" t="n">
        <v>-4.01</v>
      </c>
      <c r="N80" t="n">
        <v>2.84</v>
      </c>
      <c r="O80" t="n">
        <v>2</v>
      </c>
      <c r="P80" t="n">
        <v>1.12</v>
      </c>
      <c r="Q80" t="n">
        <v>-19.07</v>
      </c>
      <c r="R80" t="n">
        <v>-15.23</v>
      </c>
      <c r="S80" t="inlineStr">
        <is>
          <t>-</t>
        </is>
      </c>
      <c r="T80" t="inlineStr">
        <is>
          <t>-</t>
        </is>
      </c>
      <c r="U80" t="inlineStr">
        <is>
          <t>-</t>
        </is>
      </c>
      <c r="V80" t="inlineStr">
        <is>
          <t>-</t>
        </is>
      </c>
    </row>
    <row r="81">
      <c r="A81" s="5" t="inlineStr">
        <is>
          <t>Umsatzwachstum 5J in %</t>
        </is>
      </c>
      <c r="B81" s="5" t="inlineStr">
        <is>
          <t>Revenue Growth 5Y in %</t>
        </is>
      </c>
      <c r="C81" t="n">
        <v>1.3</v>
      </c>
      <c r="D81" t="n">
        <v>0.14</v>
      </c>
      <c r="E81" t="n">
        <v>-1.17</v>
      </c>
      <c r="F81" t="n">
        <v>-2.04</v>
      </c>
      <c r="G81" t="n">
        <v>-2.39</v>
      </c>
      <c r="H81" t="n">
        <v>-2.99</v>
      </c>
      <c r="I81" t="n">
        <v>-5.3</v>
      </c>
      <c r="J81" t="n">
        <v>-3.91</v>
      </c>
      <c r="K81" t="n">
        <v>-2.7</v>
      </c>
      <c r="L81" t="n">
        <v>-1.55</v>
      </c>
      <c r="M81" t="n">
        <v>-1.64</v>
      </c>
      <c r="N81" t="n">
        <v>1.33</v>
      </c>
      <c r="O81" t="n">
        <v>-9.960000000000001</v>
      </c>
      <c r="P81" t="n">
        <v>-8.369999999999999</v>
      </c>
      <c r="Q81" t="inlineStr">
        <is>
          <t>-</t>
        </is>
      </c>
      <c r="R81" t="inlineStr">
        <is>
          <t>-</t>
        </is>
      </c>
      <c r="S81" t="inlineStr">
        <is>
          <t>-</t>
        </is>
      </c>
      <c r="T81" t="inlineStr">
        <is>
          <t>-</t>
        </is>
      </c>
      <c r="U81" t="inlineStr">
        <is>
          <t>-</t>
        </is>
      </c>
      <c r="V81" t="inlineStr">
        <is>
          <t>-</t>
        </is>
      </c>
    </row>
    <row r="82">
      <c r="A82" s="5" t="inlineStr">
        <is>
          <t>Umsatzwachstum 10J in %</t>
        </is>
      </c>
      <c r="B82" s="5" t="inlineStr">
        <is>
          <t>Revenue Growth 10Y in %</t>
        </is>
      </c>
      <c r="C82" t="n">
        <v>-0.85</v>
      </c>
      <c r="D82" t="n">
        <v>-2.58</v>
      </c>
      <c r="E82" t="n">
        <v>-2.54</v>
      </c>
      <c r="F82" t="n">
        <v>-2.37</v>
      </c>
      <c r="G82" t="n">
        <v>-1.97</v>
      </c>
      <c r="H82" t="n">
        <v>-2.31</v>
      </c>
      <c r="I82" t="n">
        <v>-1.98</v>
      </c>
      <c r="J82" t="n">
        <v>-6.93</v>
      </c>
      <c r="K82" t="n">
        <v>-5.54</v>
      </c>
      <c r="L82" t="inlineStr">
        <is>
          <t>-</t>
        </is>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53.84</v>
      </c>
      <c r="D83" t="n">
        <v>2.52</v>
      </c>
      <c r="E83" t="n">
        <v>-35.06</v>
      </c>
      <c r="F83" t="n">
        <v>10.67</v>
      </c>
      <c r="G83" t="n">
        <v>186.7</v>
      </c>
      <c r="H83" t="n">
        <v>-50.61</v>
      </c>
      <c r="I83" t="n">
        <v>128.41</v>
      </c>
      <c r="J83" t="n">
        <v>-78.95</v>
      </c>
      <c r="K83" t="n">
        <v>-20.18</v>
      </c>
      <c r="L83" t="n">
        <v>62.83</v>
      </c>
      <c r="M83" t="n">
        <v>-26.35</v>
      </c>
      <c r="N83" t="n">
        <v>-35.41</v>
      </c>
      <c r="O83" t="n">
        <v>52.21</v>
      </c>
      <c r="P83" t="n">
        <v>-27.5</v>
      </c>
      <c r="Q83" t="n">
        <v>105.06</v>
      </c>
      <c r="R83" t="n">
        <v>-13.16</v>
      </c>
      <c r="S83" t="n">
        <v>-115.46</v>
      </c>
      <c r="T83" t="n">
        <v>150.43</v>
      </c>
      <c r="U83" t="n">
        <v>-326.23</v>
      </c>
      <c r="V83" t="n">
        <v>32.23</v>
      </c>
    </row>
    <row r="84">
      <c r="A84" s="5" t="inlineStr">
        <is>
          <t>Gewinnwachstum 3J in %</t>
        </is>
      </c>
      <c r="B84" s="5" t="inlineStr">
        <is>
          <t>Earnings Growth 3Y in %</t>
        </is>
      </c>
      <c r="C84" t="n">
        <v>7.1</v>
      </c>
      <c r="D84" t="n">
        <v>-7.29</v>
      </c>
      <c r="E84" t="n">
        <v>54.1</v>
      </c>
      <c r="F84" t="n">
        <v>48.92</v>
      </c>
      <c r="G84" t="n">
        <v>88.17</v>
      </c>
      <c r="H84" t="n">
        <v>-0.38</v>
      </c>
      <c r="I84" t="n">
        <v>9.76</v>
      </c>
      <c r="J84" t="n">
        <v>-12.1</v>
      </c>
      <c r="K84" t="n">
        <v>5.43</v>
      </c>
      <c r="L84" t="n">
        <v>0.36</v>
      </c>
      <c r="M84" t="n">
        <v>-3.18</v>
      </c>
      <c r="N84" t="n">
        <v>-3.57</v>
      </c>
      <c r="O84" t="n">
        <v>43.26</v>
      </c>
      <c r="P84" t="n">
        <v>21.47</v>
      </c>
      <c r="Q84" t="n">
        <v>-7.85</v>
      </c>
      <c r="R84" t="n">
        <v>7.27</v>
      </c>
      <c r="S84" t="n">
        <v>-97.09</v>
      </c>
      <c r="T84" t="n">
        <v>-47.86</v>
      </c>
      <c r="U84" t="inlineStr">
        <is>
          <t>-</t>
        </is>
      </c>
      <c r="V84" t="inlineStr">
        <is>
          <t>-</t>
        </is>
      </c>
    </row>
    <row r="85">
      <c r="A85" s="5" t="inlineStr">
        <is>
          <t>Gewinnwachstum 5J in %</t>
        </is>
      </c>
      <c r="B85" s="5" t="inlineStr">
        <is>
          <t>Earnings Growth 5Y in %</t>
        </is>
      </c>
      <c r="C85" t="n">
        <v>43.73</v>
      </c>
      <c r="D85" t="n">
        <v>22.84</v>
      </c>
      <c r="E85" t="n">
        <v>48.02</v>
      </c>
      <c r="F85" t="n">
        <v>39.24</v>
      </c>
      <c r="G85" t="n">
        <v>33.07</v>
      </c>
      <c r="H85" t="n">
        <v>8.300000000000001</v>
      </c>
      <c r="I85" t="n">
        <v>13.15</v>
      </c>
      <c r="J85" t="n">
        <v>-19.61</v>
      </c>
      <c r="K85" t="n">
        <v>6.62</v>
      </c>
      <c r="L85" t="n">
        <v>5.16</v>
      </c>
      <c r="M85" t="n">
        <v>13.6</v>
      </c>
      <c r="N85" t="n">
        <v>16.24</v>
      </c>
      <c r="O85" t="n">
        <v>0.23</v>
      </c>
      <c r="P85" t="n">
        <v>19.87</v>
      </c>
      <c r="Q85" t="n">
        <v>-39.87</v>
      </c>
      <c r="R85" t="n">
        <v>-54.44</v>
      </c>
      <c r="S85" t="inlineStr">
        <is>
          <t>-</t>
        </is>
      </c>
      <c r="T85" t="inlineStr">
        <is>
          <t>-</t>
        </is>
      </c>
      <c r="U85" t="inlineStr">
        <is>
          <t>-</t>
        </is>
      </c>
      <c r="V85" t="inlineStr">
        <is>
          <t>-</t>
        </is>
      </c>
    </row>
    <row r="86">
      <c r="A86" s="5" t="inlineStr">
        <is>
          <t>Gewinnwachstum 10J in %</t>
        </is>
      </c>
      <c r="B86" s="5" t="inlineStr">
        <is>
          <t>Earnings Growth 10Y in %</t>
        </is>
      </c>
      <c r="C86" t="n">
        <v>26.02</v>
      </c>
      <c r="D86" t="n">
        <v>18</v>
      </c>
      <c r="E86" t="n">
        <v>14.21</v>
      </c>
      <c r="F86" t="n">
        <v>22.93</v>
      </c>
      <c r="G86" t="n">
        <v>19.12</v>
      </c>
      <c r="H86" t="n">
        <v>10.95</v>
      </c>
      <c r="I86" t="n">
        <v>14.7</v>
      </c>
      <c r="J86" t="n">
        <v>-9.69</v>
      </c>
      <c r="K86" t="n">
        <v>13.25</v>
      </c>
      <c r="L86" t="n">
        <v>-17.36</v>
      </c>
      <c r="M86" t="n">
        <v>-20.42</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0.29</v>
      </c>
      <c r="D87" t="n">
        <v>0.99</v>
      </c>
      <c r="E87" t="n">
        <v>0.49</v>
      </c>
      <c r="F87" t="n">
        <v>0.33</v>
      </c>
      <c r="G87" t="n">
        <v>0.51</v>
      </c>
      <c r="H87" t="n">
        <v>5.49</v>
      </c>
      <c r="I87" t="n">
        <v>0.97</v>
      </c>
      <c r="J87" t="n">
        <v>-1.37</v>
      </c>
      <c r="K87" t="n">
        <v>1.25</v>
      </c>
      <c r="L87" t="n">
        <v>1.65</v>
      </c>
      <c r="M87" t="n">
        <v>1.13</v>
      </c>
      <c r="N87" t="n">
        <v>0.79</v>
      </c>
      <c r="O87" t="n">
        <v>44.35</v>
      </c>
      <c r="P87" t="n">
        <v>0.66</v>
      </c>
      <c r="Q87" t="n">
        <v>-0.23</v>
      </c>
      <c r="R87" t="n">
        <v>-0.39</v>
      </c>
      <c r="S87" t="inlineStr">
        <is>
          <t>-</t>
        </is>
      </c>
      <c r="T87" t="inlineStr">
        <is>
          <t>-</t>
        </is>
      </c>
      <c r="U87" t="inlineStr">
        <is>
          <t>-</t>
        </is>
      </c>
      <c r="V87" t="inlineStr">
        <is>
          <t>-</t>
        </is>
      </c>
    </row>
    <row r="88">
      <c r="A88" s="5" t="inlineStr">
        <is>
          <t>EBIT-Wachstum 1J in %</t>
        </is>
      </c>
      <c r="B88" s="5" t="inlineStr">
        <is>
          <t>EBIT Growth 1Y in %</t>
        </is>
      </c>
      <c r="C88" t="n">
        <v>22.74</v>
      </c>
      <c r="D88" t="n">
        <v>-1.79</v>
      </c>
      <c r="E88" t="n">
        <v>20.6</v>
      </c>
      <c r="F88" t="n">
        <v>-14.02</v>
      </c>
      <c r="G88" t="n">
        <v>3.74</v>
      </c>
      <c r="H88" t="n">
        <v>-13.56</v>
      </c>
      <c r="I88" t="n">
        <v>30.15</v>
      </c>
      <c r="J88" t="n">
        <v>-48.88</v>
      </c>
      <c r="K88" t="n">
        <v>5.1</v>
      </c>
      <c r="L88" t="n">
        <v>-3.78</v>
      </c>
      <c r="M88" t="n">
        <v>-23.49</v>
      </c>
      <c r="N88" t="n">
        <v>-4.88</v>
      </c>
      <c r="O88" t="n">
        <v>54.54</v>
      </c>
      <c r="P88" t="n">
        <v>-38.07</v>
      </c>
      <c r="Q88" t="n">
        <v>4.25</v>
      </c>
      <c r="R88" t="n">
        <v>13.29</v>
      </c>
      <c r="S88" t="n">
        <v>40.33</v>
      </c>
      <c r="T88" t="n">
        <v>30.92</v>
      </c>
      <c r="U88" t="n">
        <v>7.08</v>
      </c>
      <c r="V88" t="n">
        <v>8.15</v>
      </c>
    </row>
    <row r="89">
      <c r="A89" s="5" t="inlineStr">
        <is>
          <t>EBIT-Wachstum 3J in %</t>
        </is>
      </c>
      <c r="B89" s="5" t="inlineStr">
        <is>
          <t>EBIT Growth 3Y in %</t>
        </is>
      </c>
      <c r="C89" t="n">
        <v>13.85</v>
      </c>
      <c r="D89" t="n">
        <v>1.6</v>
      </c>
      <c r="E89" t="n">
        <v>3.44</v>
      </c>
      <c r="F89" t="n">
        <v>-7.95</v>
      </c>
      <c r="G89" t="n">
        <v>6.78</v>
      </c>
      <c r="H89" t="n">
        <v>-10.76</v>
      </c>
      <c r="I89" t="n">
        <v>-4.54</v>
      </c>
      <c r="J89" t="n">
        <v>-15.85</v>
      </c>
      <c r="K89" t="n">
        <v>-7.39</v>
      </c>
      <c r="L89" t="n">
        <v>-10.72</v>
      </c>
      <c r="M89" t="n">
        <v>8.720000000000001</v>
      </c>
      <c r="N89" t="n">
        <v>3.86</v>
      </c>
      <c r="O89" t="n">
        <v>6.91</v>
      </c>
      <c r="P89" t="n">
        <v>-6.84</v>
      </c>
      <c r="Q89" t="n">
        <v>19.29</v>
      </c>
      <c r="R89" t="n">
        <v>28.18</v>
      </c>
      <c r="S89" t="n">
        <v>26.11</v>
      </c>
      <c r="T89" t="n">
        <v>15.38</v>
      </c>
      <c r="U89" t="inlineStr">
        <is>
          <t>-</t>
        </is>
      </c>
      <c r="V89" t="inlineStr">
        <is>
          <t>-</t>
        </is>
      </c>
    </row>
    <row r="90">
      <c r="A90" s="5" t="inlineStr">
        <is>
          <t>EBIT-Wachstum 5J in %</t>
        </is>
      </c>
      <c r="B90" s="5" t="inlineStr">
        <is>
          <t>EBIT Growth 5Y in %</t>
        </is>
      </c>
      <c r="C90" t="n">
        <v>6.25</v>
      </c>
      <c r="D90" t="n">
        <v>-1.01</v>
      </c>
      <c r="E90" t="n">
        <v>5.38</v>
      </c>
      <c r="F90" t="n">
        <v>-8.51</v>
      </c>
      <c r="G90" t="n">
        <v>-4.69</v>
      </c>
      <c r="H90" t="n">
        <v>-6.19</v>
      </c>
      <c r="I90" t="n">
        <v>-8.18</v>
      </c>
      <c r="J90" t="n">
        <v>-15.19</v>
      </c>
      <c r="K90" t="n">
        <v>5.5</v>
      </c>
      <c r="L90" t="n">
        <v>-3.14</v>
      </c>
      <c r="M90" t="n">
        <v>-1.53</v>
      </c>
      <c r="N90" t="n">
        <v>5.83</v>
      </c>
      <c r="O90" t="n">
        <v>14.87</v>
      </c>
      <c r="P90" t="n">
        <v>10.14</v>
      </c>
      <c r="Q90" t="n">
        <v>19.17</v>
      </c>
      <c r="R90" t="n">
        <v>19.95</v>
      </c>
      <c r="S90" t="inlineStr">
        <is>
          <t>-</t>
        </is>
      </c>
      <c r="T90" t="inlineStr">
        <is>
          <t>-</t>
        </is>
      </c>
      <c r="U90" t="inlineStr">
        <is>
          <t>-</t>
        </is>
      </c>
      <c r="V90" t="inlineStr">
        <is>
          <t>-</t>
        </is>
      </c>
    </row>
    <row r="91">
      <c r="A91" s="5" t="inlineStr">
        <is>
          <t>EBIT-Wachstum 10J in %</t>
        </is>
      </c>
      <c r="B91" s="5" t="inlineStr">
        <is>
          <t>EBIT Growth 10Y in %</t>
        </is>
      </c>
      <c r="C91" t="n">
        <v>0.03</v>
      </c>
      <c r="D91" t="n">
        <v>-4.59</v>
      </c>
      <c r="E91" t="n">
        <v>-4.9</v>
      </c>
      <c r="F91" t="n">
        <v>-1.51</v>
      </c>
      <c r="G91" t="n">
        <v>-3.91</v>
      </c>
      <c r="H91" t="n">
        <v>-3.86</v>
      </c>
      <c r="I91" t="n">
        <v>-1.18</v>
      </c>
      <c r="J91" t="n">
        <v>-0.16</v>
      </c>
      <c r="K91" t="n">
        <v>7.82</v>
      </c>
      <c r="L91" t="n">
        <v>8.02</v>
      </c>
      <c r="M91" t="n">
        <v>9.210000000000001</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-13.13</v>
      </c>
      <c r="D92" t="n">
        <v>4.49</v>
      </c>
      <c r="E92" t="n">
        <v>-7.79</v>
      </c>
      <c r="F92" t="n">
        <v>-5.08</v>
      </c>
      <c r="G92" t="n">
        <v>1.64</v>
      </c>
      <c r="H92" t="n">
        <v>29.88</v>
      </c>
      <c r="I92" t="n">
        <v>48.42</v>
      </c>
      <c r="J92" t="n">
        <v>-11.6</v>
      </c>
      <c r="K92" t="n">
        <v>-23.78</v>
      </c>
      <c r="L92" t="n">
        <v>2.18</v>
      </c>
      <c r="M92" t="n">
        <v>-7.76</v>
      </c>
      <c r="N92" t="n">
        <v>-20.91</v>
      </c>
      <c r="O92" t="n">
        <v>11.68</v>
      </c>
      <c r="P92" t="n">
        <v>-3.67</v>
      </c>
      <c r="Q92" t="n">
        <v>-12.79</v>
      </c>
      <c r="R92" t="n">
        <v>-2.49</v>
      </c>
      <c r="S92" t="n">
        <v>214.38</v>
      </c>
      <c r="T92" t="n">
        <v>-78.14</v>
      </c>
      <c r="U92" t="inlineStr">
        <is>
          <t>-</t>
        </is>
      </c>
      <c r="V92" t="inlineStr">
        <is>
          <t>-</t>
        </is>
      </c>
    </row>
    <row r="93">
      <c r="A93" s="5" t="inlineStr">
        <is>
          <t>Op.Cashflow Wachstum 3J in %</t>
        </is>
      </c>
      <c r="B93" s="5" t="inlineStr">
        <is>
          <t>Op.Cashflow Wachstum 3Y in %</t>
        </is>
      </c>
      <c r="C93" t="n">
        <v>-5.48</v>
      </c>
      <c r="D93" t="n">
        <v>-2.79</v>
      </c>
      <c r="E93" t="n">
        <v>-3.74</v>
      </c>
      <c r="F93" t="n">
        <v>8.81</v>
      </c>
      <c r="G93" t="n">
        <v>26.65</v>
      </c>
      <c r="H93" t="n">
        <v>22.23</v>
      </c>
      <c r="I93" t="n">
        <v>4.35</v>
      </c>
      <c r="J93" t="n">
        <v>-11.07</v>
      </c>
      <c r="K93" t="n">
        <v>-9.789999999999999</v>
      </c>
      <c r="L93" t="n">
        <v>-8.83</v>
      </c>
      <c r="M93" t="n">
        <v>-5.66</v>
      </c>
      <c r="N93" t="n">
        <v>-4.3</v>
      </c>
      <c r="O93" t="n">
        <v>-1.59</v>
      </c>
      <c r="P93" t="n">
        <v>-6.32</v>
      </c>
      <c r="Q93" t="n">
        <v>66.37</v>
      </c>
      <c r="R93" t="n">
        <v>44.58</v>
      </c>
      <c r="S93" t="inlineStr">
        <is>
          <t>-</t>
        </is>
      </c>
      <c r="T93" t="inlineStr">
        <is>
          <t>-</t>
        </is>
      </c>
      <c r="U93" t="inlineStr">
        <is>
          <t>-</t>
        </is>
      </c>
      <c r="V93" t="inlineStr">
        <is>
          <t>-</t>
        </is>
      </c>
    </row>
    <row r="94">
      <c r="A94" s="5" t="inlineStr">
        <is>
          <t>Op.Cashflow Wachstum 5J in %</t>
        </is>
      </c>
      <c r="B94" s="5" t="inlineStr">
        <is>
          <t>Op.Cashflow Wachstum 5Y in %</t>
        </is>
      </c>
      <c r="C94" t="n">
        <v>-3.97</v>
      </c>
      <c r="D94" t="n">
        <v>4.63</v>
      </c>
      <c r="E94" t="n">
        <v>13.41</v>
      </c>
      <c r="F94" t="n">
        <v>12.65</v>
      </c>
      <c r="G94" t="n">
        <v>8.91</v>
      </c>
      <c r="H94" t="n">
        <v>9.02</v>
      </c>
      <c r="I94" t="n">
        <v>1.49</v>
      </c>
      <c r="J94" t="n">
        <v>-12.37</v>
      </c>
      <c r="K94" t="n">
        <v>-7.72</v>
      </c>
      <c r="L94" t="n">
        <v>-3.7</v>
      </c>
      <c r="M94" t="n">
        <v>-6.69</v>
      </c>
      <c r="N94" t="n">
        <v>-5.64</v>
      </c>
      <c r="O94" t="n">
        <v>41.42</v>
      </c>
      <c r="P94" t="n">
        <v>23.46</v>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2.52</v>
      </c>
      <c r="D95" t="n">
        <v>3.06</v>
      </c>
      <c r="E95" t="n">
        <v>0.52</v>
      </c>
      <c r="F95" t="n">
        <v>2.47</v>
      </c>
      <c r="G95" t="n">
        <v>2.61</v>
      </c>
      <c r="H95" t="n">
        <v>1.17</v>
      </c>
      <c r="I95" t="n">
        <v>-2.07</v>
      </c>
      <c r="J95" t="n">
        <v>14.52</v>
      </c>
      <c r="K95" t="n">
        <v>7.87</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-2708</v>
      </c>
      <c r="D96" t="n">
        <v>-8405</v>
      </c>
      <c r="E96" t="n">
        <v>-8357</v>
      </c>
      <c r="F96" t="n">
        <v>-6562</v>
      </c>
      <c r="G96" t="n">
        <v>-7314</v>
      </c>
      <c r="H96" t="n">
        <v>-5552</v>
      </c>
      <c r="I96" t="n">
        <v>-8606</v>
      </c>
      <c r="J96" t="n">
        <v>-8790</v>
      </c>
      <c r="K96" t="n">
        <v>-7637</v>
      </c>
      <c r="L96" t="n">
        <v>-8461</v>
      </c>
      <c r="M96" t="n">
        <v>-10052</v>
      </c>
      <c r="N96" t="n">
        <v>-11186</v>
      </c>
      <c r="O96" t="n">
        <v>-13185</v>
      </c>
      <c r="P96" t="n">
        <v>-12703</v>
      </c>
      <c r="Q96" t="n">
        <v>-14922</v>
      </c>
      <c r="R96" t="n">
        <v>-15065</v>
      </c>
      <c r="S96" t="n">
        <v>-17354</v>
      </c>
      <c r="T96" t="n">
        <v>-31035</v>
      </c>
      <c r="U96" t="n">
        <v>-11943</v>
      </c>
      <c r="V96" t="n">
        <v>-39979</v>
      </c>
      <c r="W96" t="n">
        <v>-3875</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11"/>
    <col customWidth="1" max="15" min="15" width="10"/>
    <col customWidth="1" max="16" min="16" width="10"/>
  </cols>
  <sheetData>
    <row r="1">
      <c r="A1" s="1" t="inlineStr">
        <is>
          <t xml:space="preserve">PERNOD RICARD </t>
        </is>
      </c>
      <c r="B1" s="2" t="inlineStr">
        <is>
          <t>WKN: 853373  ISIN: FR0000120693  US-Symbol:PDRDF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+33-1-4100-4100</t>
        </is>
      </c>
      <c r="G4" t="inlineStr">
        <is>
          <t>13.02.2020</t>
        </is>
      </c>
      <c r="H4" t="inlineStr">
        <is>
          <t>Score Half Year</t>
        </is>
      </c>
      <c r="J4" t="inlineStr">
        <is>
          <t>Société Paul Ricard SA</t>
        </is>
      </c>
      <c r="L4" t="inlineStr">
        <is>
          <t>15,51%</t>
        </is>
      </c>
    </row>
    <row r="5">
      <c r="A5" s="5" t="inlineStr">
        <is>
          <t>Ticker</t>
        </is>
      </c>
      <c r="B5" t="inlineStr">
        <is>
          <t>PER</t>
        </is>
      </c>
      <c r="C5" s="5" t="inlineStr">
        <is>
          <t>Fax</t>
        </is>
      </c>
      <c r="D5" s="5" t="inlineStr"/>
      <c r="E5" t="inlineStr">
        <is>
          <t>-</t>
        </is>
      </c>
      <c r="G5" t="inlineStr">
        <is>
          <t>23.04.2020</t>
        </is>
      </c>
      <c r="H5" t="inlineStr">
        <is>
          <t>Q3 Earnings</t>
        </is>
      </c>
      <c r="J5" t="inlineStr">
        <is>
          <t>Capital Group Companies (United States)</t>
        </is>
      </c>
      <c r="L5" t="inlineStr">
        <is>
          <t>9,96%</t>
        </is>
      </c>
    </row>
    <row r="6">
      <c r="A6" s="5" t="inlineStr">
        <is>
          <t>Gelistet Seit / Listed Since</t>
        </is>
      </c>
      <c r="B6" t="inlineStr">
        <is>
          <t>-</t>
        </is>
      </c>
      <c r="C6" s="5" t="inlineStr">
        <is>
          <t>Internet</t>
        </is>
      </c>
      <c r="D6" s="5" t="inlineStr"/>
      <c r="E6" t="inlineStr">
        <is>
          <t>http://www.pernod-ricard.com/</t>
        </is>
      </c>
      <c r="G6" t="inlineStr">
        <is>
          <t>06.07.2020</t>
        </is>
      </c>
      <c r="H6" t="inlineStr">
        <is>
          <t>Ex Dividend</t>
        </is>
      </c>
      <c r="J6" t="inlineStr">
        <is>
          <t>MFS Investment Management (US)</t>
        </is>
      </c>
      <c r="L6" t="inlineStr">
        <is>
          <t>9,06%</t>
        </is>
      </c>
    </row>
    <row r="7">
      <c r="A7" s="5" t="inlineStr">
        <is>
          <t>Nominalwert / Nominal Value</t>
        </is>
      </c>
      <c r="B7" t="inlineStr">
        <is>
          <t>-</t>
        </is>
      </c>
      <c r="C7" s="5" t="inlineStr">
        <is>
          <t>Inv. Relations Telefon / Phone</t>
        </is>
      </c>
      <c r="D7" s="5" t="inlineStr"/>
      <c r="E7" t="inlineStr">
        <is>
          <t>+33-1-4100-4171</t>
        </is>
      </c>
      <c r="G7" t="inlineStr">
        <is>
          <t>08.07.2020</t>
        </is>
      </c>
      <c r="H7" t="inlineStr">
        <is>
          <t>Dividend Payout</t>
        </is>
      </c>
      <c r="J7" t="inlineStr">
        <is>
          <t>Groupe Bruxelles Lambert</t>
        </is>
      </c>
      <c r="L7" t="inlineStr">
        <is>
          <t>7,49%</t>
        </is>
      </c>
    </row>
    <row r="8">
      <c r="A8" s="5" t="inlineStr">
        <is>
          <t>Land / Country</t>
        </is>
      </c>
      <c r="B8" t="inlineStr">
        <is>
          <t>Frankreich</t>
        </is>
      </c>
      <c r="C8" s="5" t="inlineStr">
        <is>
          <t>Inv. Relations E-Mail</t>
        </is>
      </c>
      <c r="D8" s="5" t="inlineStr"/>
      <c r="E8" t="inlineStr">
        <is>
          <t>investor.relations@pernod-ricard.com</t>
        </is>
      </c>
      <c r="J8" t="inlineStr">
        <is>
          <t>Freefloat</t>
        </is>
      </c>
      <c r="L8" t="inlineStr">
        <is>
          <t>57,98%</t>
        </is>
      </c>
    </row>
    <row r="9">
      <c r="A9" s="5" t="inlineStr">
        <is>
          <t>Währung / Currency</t>
        </is>
      </c>
      <c r="B9" t="inlineStr">
        <is>
          <t>EUR</t>
        </is>
      </c>
      <c r="C9" s="5" t="inlineStr">
        <is>
          <t>Kontaktperson / Contact Person</t>
        </is>
      </c>
      <c r="D9" s="5" t="inlineStr"/>
      <c r="E9" t="inlineStr">
        <is>
          <t>Julia Massies</t>
        </is>
      </c>
    </row>
    <row r="10">
      <c r="A10" s="5" t="inlineStr">
        <is>
          <t>Branche / Industry</t>
        </is>
      </c>
      <c r="B10" t="inlineStr">
        <is>
          <t>Beverage / Tobacco</t>
        </is>
      </c>
      <c r="C10" s="5" t="inlineStr"/>
      <c r="D10" s="5" t="inlineStr"/>
    </row>
    <row r="11">
      <c r="A11" s="5" t="inlineStr">
        <is>
          <t>Sektor / Sector</t>
        </is>
      </c>
      <c r="B11" t="inlineStr">
        <is>
          <t>Consumer Goods</t>
        </is>
      </c>
    </row>
    <row r="12">
      <c r="A12" s="5" t="inlineStr">
        <is>
          <t>Typ / Genre</t>
        </is>
      </c>
      <c r="B12" t="inlineStr">
        <is>
          <t>Stammaktie</t>
        </is>
      </c>
    </row>
    <row r="13">
      <c r="A13" s="5" t="inlineStr">
        <is>
          <t>Adresse / Address</t>
        </is>
      </c>
      <c r="B13" t="inlineStr">
        <is>
          <t>Pernod Ricard12, place des Etats-Unis  F-75783 Paris Cedex-16</t>
        </is>
      </c>
    </row>
    <row r="14">
      <c r="A14" s="5" t="inlineStr">
        <is>
          <t>Management</t>
        </is>
      </c>
      <c r="B14" t="inlineStr">
        <is>
          <t>Alexandre Ricard, Amanda Hamilton-Stanley, Cédric Ramat, Hélène de Tissot, Christian Porta</t>
        </is>
      </c>
    </row>
    <row r="15">
      <c r="A15" s="5" t="inlineStr">
        <is>
          <t>Aufsichtsrat / Board</t>
        </is>
      </c>
      <c r="B15" t="inlineStr">
        <is>
          <t>Alexandre Ricard, Patricia Barbizet, Esther Berrozpe Galindo, Wolfgang Colberg, Ian Galliennne, César Giron, Anne Lange, Philippe Petitcolin, Paul-Charles Ricard, Gilles Samyn, Kory Sorenson, Veronica Vargas, Stéphane Emery, Maria Jesus Carrasco Lopez</t>
        </is>
      </c>
    </row>
    <row r="16">
      <c r="A16" s="5" t="inlineStr">
        <is>
          <t>Beschreibung</t>
        </is>
      </c>
      <c r="B16" t="inlineStr">
        <is>
          <t>Pernod Ricard ist eine Unternehmensgruppe, die in der Produktion und im Verkauf von Weinen und Spirituosen international tätig ist. Das umfangreiche Spirituosensortiment beinhaltet Whiskey, Rum, weisse Branntweine, Anisprodukte, Liköre, Cognac, Brandy und Magenbitter. Zu den bekanntesten nationalen und internationalen Marken zählen Ballantine’s, Chivas Regal, Jameson, The Glenlivet, ABSOLUT, Beefeater, Havana Club, Ricard, Pernod, Malibu, Kahlúa, Martell, Suze, Amaro und Ramazzotti. Zusätzlich produziert und handelt Pernod Ricard mit Weinen und Champagners unter den Marken wie Jacob’s Creek, Montana, Mumm und Perrier-Jouët. Hauptabsatzmärkte sind die Vereinigten Staaten und Europa. Mit über 100 Produktionsstätten und Niederlassungen ist der Konzern international präsent. Pernod Ricard entstand 1974 durch den Zusammenschluss von Pernod und Ricard und hat seinen Hauptsitz in Paris, Frankreich. Copyright 2014 FINANCE BASE AG</t>
        </is>
      </c>
    </row>
    <row r="17">
      <c r="A17" s="5" t="inlineStr">
        <is>
          <t>Profile</t>
        </is>
      </c>
      <c r="B17" t="inlineStr">
        <is>
          <t>Pernod Ricard is a corporate group that operates internationally in the production and sale of wines and spirits. The extensive range of spirits including whiskey, rum, white spirits, Anisprodukte, liqueurs, cognac, brandy and bitters. Among the most famous national and international brands include Ballantine's, Chivas Regal, Jameson, The Glenlivet, ABSOLUTE, Beefeater, Havana Club, Ricard, Pernod, Malibu, Kahlua, Martell, Suze, and Amaro Ramazzotti. In addition, produces and trades Pernod Ricard wines and champagne under the brands such as Jacob's Creek, Montana, Mumm and Perrier-Jouet. The main markets are the United States and Europe. With over 100 production sites and offices, the Group has an international presence. Pernod Ricard was created in 1974 by the merger of Pernod and Ricard and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30.06</t>
        </is>
      </c>
      <c r="B19" s="5" t="inlineStr">
        <is>
          <t>Balance Sheet in M  EUR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9182</v>
      </c>
      <c r="D20" t="n">
        <v>8987</v>
      </c>
      <c r="E20" t="n">
        <v>9010</v>
      </c>
      <c r="F20" t="n">
        <v>8682</v>
      </c>
      <c r="G20" t="n">
        <v>8558</v>
      </c>
      <c r="H20" t="n">
        <v>7945</v>
      </c>
      <c r="I20" t="n">
        <v>8575</v>
      </c>
      <c r="J20" t="n">
        <v>8215</v>
      </c>
      <c r="K20" t="n">
        <v>7643</v>
      </c>
      <c r="L20" t="n">
        <v>7081</v>
      </c>
      <c r="M20" t="n">
        <v>7203</v>
      </c>
      <c r="N20" t="n">
        <v>6589</v>
      </c>
      <c r="O20" t="n">
        <v>6443</v>
      </c>
      <c r="P20" t="n">
        <v>6443</v>
      </c>
    </row>
    <row r="21">
      <c r="A21" s="5" t="inlineStr">
        <is>
          <t>Bruttoergebnis vom Umsatz</t>
        </is>
      </c>
      <c r="B21" s="5" t="inlineStr">
        <is>
          <t>Gross Profit</t>
        </is>
      </c>
      <c r="C21" t="n">
        <v>5648</v>
      </c>
      <c r="D21" t="n">
        <v>5604</v>
      </c>
      <c r="E21" t="n">
        <v>5603</v>
      </c>
      <c r="F21" t="n">
        <v>5371</v>
      </c>
      <c r="G21" t="n">
        <v>5296</v>
      </c>
      <c r="H21" t="n">
        <v>4987</v>
      </c>
      <c r="I21" t="n">
        <v>5351</v>
      </c>
      <c r="J21" t="n">
        <v>5047</v>
      </c>
      <c r="K21" t="n">
        <v>4610</v>
      </c>
      <c r="L21" t="n">
        <v>4218</v>
      </c>
      <c r="M21" t="n">
        <v>4208</v>
      </c>
      <c r="N21" t="n">
        <v>3766</v>
      </c>
      <c r="O21" t="n">
        <v>3587</v>
      </c>
      <c r="P21" t="n">
        <v>3587</v>
      </c>
    </row>
    <row r="22">
      <c r="A22" s="5" t="inlineStr">
        <is>
          <t>Operatives Ergebnis (EBIT)</t>
        </is>
      </c>
      <c r="B22" s="5" t="inlineStr">
        <is>
          <t>EBIT Earning Before Interest &amp; Tax</t>
        </is>
      </c>
      <c r="C22" t="n">
        <v>2375</v>
      </c>
      <c r="D22" t="n">
        <v>2296</v>
      </c>
      <c r="E22" t="n">
        <v>2232</v>
      </c>
      <c r="F22" t="n">
        <v>2095</v>
      </c>
      <c r="G22" t="n">
        <v>1590</v>
      </c>
      <c r="H22" t="n">
        <v>1817</v>
      </c>
      <c r="I22" t="n">
        <v>2106</v>
      </c>
      <c r="J22" t="n">
        <v>1969</v>
      </c>
      <c r="K22" t="n">
        <v>1852</v>
      </c>
      <c r="L22" t="n">
        <v>1707</v>
      </c>
      <c r="M22" t="n">
        <v>1757</v>
      </c>
      <c r="N22" t="n">
        <v>1441</v>
      </c>
      <c r="O22" t="n">
        <v>1467</v>
      </c>
      <c r="P22" t="n">
        <v>1467</v>
      </c>
    </row>
    <row r="23">
      <c r="A23" s="5" t="inlineStr">
        <is>
          <t>Finanzergebnis</t>
        </is>
      </c>
      <c r="B23" s="5" t="inlineStr">
        <is>
          <t>Financial Result</t>
        </is>
      </c>
      <c r="C23" t="n">
        <v>-311</v>
      </c>
      <c r="D23" t="n">
        <v>-301</v>
      </c>
      <c r="E23" t="n">
        <v>-374</v>
      </c>
      <c r="F23" t="n">
        <v>-906</v>
      </c>
      <c r="G23" t="n">
        <v>-489</v>
      </c>
      <c r="H23" t="n">
        <v>-485</v>
      </c>
      <c r="I23" t="n">
        <v>-539</v>
      </c>
      <c r="J23" t="n">
        <v>-548</v>
      </c>
      <c r="K23" t="n">
        <v>-459</v>
      </c>
      <c r="L23" t="n">
        <v>-507</v>
      </c>
      <c r="M23" t="n">
        <v>-691</v>
      </c>
      <c r="N23" t="n">
        <v>-349</v>
      </c>
      <c r="O23" t="n">
        <v>-351</v>
      </c>
      <c r="P23" t="n">
        <v>-351</v>
      </c>
    </row>
    <row r="24">
      <c r="A24" s="5" t="inlineStr">
        <is>
          <t>Ergebnis vor Steuer (EBT)</t>
        </is>
      </c>
      <c r="B24" s="5" t="inlineStr">
        <is>
          <t>EBT Earning Before Tax</t>
        </is>
      </c>
      <c r="C24" t="n">
        <v>2064</v>
      </c>
      <c r="D24" t="n">
        <v>1995</v>
      </c>
      <c r="E24" t="n">
        <v>1858</v>
      </c>
      <c r="F24" t="n">
        <v>1189</v>
      </c>
      <c r="G24" t="n">
        <v>1101</v>
      </c>
      <c r="H24" t="n">
        <v>1332</v>
      </c>
      <c r="I24" t="n">
        <v>1567</v>
      </c>
      <c r="J24" t="n">
        <v>1421</v>
      </c>
      <c r="K24" t="n">
        <v>1393</v>
      </c>
      <c r="L24" t="n">
        <v>1200</v>
      </c>
      <c r="M24" t="n">
        <v>1066</v>
      </c>
      <c r="N24" t="n">
        <v>1092</v>
      </c>
      <c r="O24" t="n">
        <v>1116</v>
      </c>
      <c r="P24" t="n">
        <v>1116</v>
      </c>
    </row>
    <row r="25">
      <c r="A25" s="5" t="inlineStr">
        <is>
          <t>Ergebnis nach Steuer</t>
        </is>
      </c>
      <c r="B25" s="5" t="inlineStr">
        <is>
          <t>Earnings after tax</t>
        </is>
      </c>
      <c r="C25" t="n">
        <v>1482</v>
      </c>
      <c r="D25" t="n">
        <v>1603</v>
      </c>
      <c r="E25" t="n">
        <v>1420</v>
      </c>
      <c r="F25" t="n">
        <v>1255</v>
      </c>
      <c r="G25" t="n">
        <v>880</v>
      </c>
      <c r="H25" t="n">
        <v>1027</v>
      </c>
      <c r="I25" t="n">
        <v>1208</v>
      </c>
      <c r="J25" t="n">
        <v>1174</v>
      </c>
      <c r="K25" t="n">
        <v>1077</v>
      </c>
      <c r="L25" t="n">
        <v>978</v>
      </c>
      <c r="M25" t="n">
        <v>958</v>
      </c>
      <c r="N25" t="n">
        <v>869</v>
      </c>
      <c r="O25" t="n">
        <v>856</v>
      </c>
      <c r="P25" t="n">
        <v>856</v>
      </c>
    </row>
    <row r="26">
      <c r="A26" s="5" t="inlineStr">
        <is>
          <t>Minderheitenanteil</t>
        </is>
      </c>
      <c r="B26" s="5" t="inlineStr">
        <is>
          <t>Minority Share</t>
        </is>
      </c>
      <c r="C26" t="n">
        <v>-27</v>
      </c>
      <c r="D26" t="n">
        <v>-26</v>
      </c>
      <c r="E26" t="n">
        <v>-28</v>
      </c>
      <c r="F26" t="n">
        <v>-20</v>
      </c>
      <c r="G26" t="n">
        <v>-19</v>
      </c>
      <c r="H26" t="n">
        <v>-11</v>
      </c>
      <c r="I26" t="n">
        <v>-19</v>
      </c>
      <c r="J26" t="n">
        <v>-27</v>
      </c>
      <c r="K26" t="n">
        <v>-32</v>
      </c>
      <c r="L26" t="n">
        <v>-27</v>
      </c>
      <c r="M26" t="n">
        <v>-21</v>
      </c>
      <c r="N26" t="n">
        <v>-29</v>
      </c>
      <c r="O26" t="n">
        <v>-25</v>
      </c>
      <c r="P26" t="n">
        <v>-25</v>
      </c>
    </row>
    <row r="27">
      <c r="A27" s="5" t="inlineStr">
        <is>
          <t>Jahresüberschuss/-fehlbetrag</t>
        </is>
      </c>
      <c r="B27" s="5" t="inlineStr">
        <is>
          <t>Net Profit</t>
        </is>
      </c>
      <c r="C27" t="n">
        <v>1455</v>
      </c>
      <c r="D27" t="n">
        <v>1577</v>
      </c>
      <c r="E27" t="n">
        <v>1393</v>
      </c>
      <c r="F27" t="n">
        <v>1235</v>
      </c>
      <c r="G27" t="n">
        <v>861</v>
      </c>
      <c r="H27" t="n">
        <v>1016</v>
      </c>
      <c r="I27" t="n">
        <v>1189</v>
      </c>
      <c r="J27" t="n">
        <v>1146</v>
      </c>
      <c r="K27" t="n">
        <v>1045</v>
      </c>
      <c r="L27" t="n">
        <v>951</v>
      </c>
      <c r="M27" t="n">
        <v>945</v>
      </c>
      <c r="N27" t="n">
        <v>840</v>
      </c>
      <c r="O27" t="n">
        <v>831</v>
      </c>
      <c r="P27" t="n">
        <v>831</v>
      </c>
    </row>
    <row r="28">
      <c r="A28" s="5" t="inlineStr">
        <is>
          <t>Summe Umlaufvermögen</t>
        </is>
      </c>
      <c r="B28" s="5" t="inlineStr">
        <is>
          <t>Current Assets</t>
        </is>
      </c>
      <c r="C28" t="n">
        <v>8375</v>
      </c>
      <c r="D28" t="n">
        <v>7821</v>
      </c>
      <c r="E28" t="n">
        <v>7521</v>
      </c>
      <c r="F28" t="n">
        <v>7282</v>
      </c>
      <c r="G28" t="n">
        <v>7419</v>
      </c>
      <c r="H28" t="n">
        <v>6646</v>
      </c>
      <c r="I28" t="n">
        <v>6499</v>
      </c>
      <c r="J28" t="n">
        <v>6522</v>
      </c>
      <c r="K28" t="n">
        <v>5748</v>
      </c>
      <c r="L28" t="n">
        <v>5918</v>
      </c>
      <c r="M28" t="n">
        <v>5446</v>
      </c>
      <c r="N28" t="n">
        <v>5546</v>
      </c>
      <c r="O28" t="n">
        <v>5462</v>
      </c>
      <c r="P28" t="n">
        <v>5462</v>
      </c>
    </row>
    <row r="29">
      <c r="A29" s="5" t="inlineStr">
        <is>
          <t>Summe Anlagevermögen</t>
        </is>
      </c>
      <c r="B29" s="5" t="inlineStr">
        <is>
          <t>Fixed Assets</t>
        </is>
      </c>
      <c r="C29" t="n">
        <v>22670</v>
      </c>
      <c r="D29" t="n">
        <v>21737</v>
      </c>
      <c r="E29" t="n">
        <v>22567</v>
      </c>
      <c r="F29" t="n">
        <v>23316</v>
      </c>
      <c r="G29" t="n">
        <v>22979</v>
      </c>
      <c r="H29" t="n">
        <v>20970</v>
      </c>
      <c r="I29" t="n">
        <v>20989</v>
      </c>
      <c r="J29" t="n">
        <v>21853</v>
      </c>
      <c r="K29" t="n">
        <v>19951</v>
      </c>
      <c r="L29" t="n">
        <v>21189</v>
      </c>
      <c r="M29" t="n">
        <v>19429</v>
      </c>
      <c r="N29" t="n">
        <v>12885</v>
      </c>
      <c r="O29" t="n">
        <v>14010</v>
      </c>
      <c r="P29" t="n">
        <v>14010</v>
      </c>
    </row>
    <row r="30">
      <c r="A30" s="5" t="inlineStr">
        <is>
          <t>Summe Aktiva</t>
        </is>
      </c>
      <c r="B30" s="5" t="inlineStr">
        <is>
          <t>Total Assets</t>
        </is>
      </c>
      <c r="C30" t="n">
        <v>31045</v>
      </c>
      <c r="D30" t="n">
        <v>29558</v>
      </c>
      <c r="E30" t="n">
        <v>30088</v>
      </c>
      <c r="F30" t="n">
        <v>30598</v>
      </c>
      <c r="G30" t="n">
        <v>30398</v>
      </c>
      <c r="H30" t="n">
        <v>27616</v>
      </c>
      <c r="I30" t="n">
        <v>27488</v>
      </c>
      <c r="J30" t="n">
        <v>28375</v>
      </c>
      <c r="K30" t="n">
        <v>25699</v>
      </c>
      <c r="L30" t="n">
        <v>27107</v>
      </c>
      <c r="M30" t="n">
        <v>24875</v>
      </c>
      <c r="N30" t="n">
        <v>18431</v>
      </c>
      <c r="O30" t="n">
        <v>19472</v>
      </c>
      <c r="P30" t="n">
        <v>19472</v>
      </c>
    </row>
    <row r="31">
      <c r="A31" s="5" t="inlineStr">
        <is>
          <t>Summe kurzfristiges Fremdkapital</t>
        </is>
      </c>
      <c r="B31" s="5" t="inlineStr">
        <is>
          <t>Short-Term Debt</t>
        </is>
      </c>
      <c r="C31" t="n">
        <v>4676</v>
      </c>
      <c r="D31" t="n">
        <v>3743</v>
      </c>
      <c r="E31" t="n">
        <v>4256</v>
      </c>
      <c r="F31" t="n">
        <v>4955</v>
      </c>
      <c r="G31" t="n">
        <v>5138</v>
      </c>
      <c r="H31" t="n">
        <v>3905</v>
      </c>
      <c r="I31" t="n">
        <v>4418</v>
      </c>
      <c r="J31" t="n">
        <v>3707</v>
      </c>
      <c r="K31" t="n">
        <v>2953</v>
      </c>
      <c r="L31" t="n">
        <v>3975</v>
      </c>
      <c r="M31" t="n">
        <v>2774</v>
      </c>
      <c r="N31" t="n">
        <v>3147</v>
      </c>
      <c r="O31" t="n">
        <v>2859</v>
      </c>
      <c r="P31" t="n">
        <v>2859</v>
      </c>
    </row>
    <row r="32">
      <c r="A32" s="5" t="inlineStr">
        <is>
          <t>Summe langfristiges Fremdkapital</t>
        </is>
      </c>
      <c r="B32" s="5" t="inlineStr">
        <is>
          <t>Long-Term Debt</t>
        </is>
      </c>
      <c r="C32" t="n">
        <v>10185</v>
      </c>
      <c r="D32" t="n">
        <v>10838</v>
      </c>
      <c r="E32" t="n">
        <v>11946</v>
      </c>
      <c r="F32" t="n">
        <v>12137</v>
      </c>
      <c r="G32" t="n">
        <v>11972</v>
      </c>
      <c r="H32" t="n">
        <v>11933</v>
      </c>
      <c r="I32" t="n">
        <v>11719</v>
      </c>
      <c r="J32" t="n">
        <v>13689</v>
      </c>
      <c r="K32" t="n">
        <v>13272</v>
      </c>
      <c r="L32" t="n">
        <v>13792</v>
      </c>
      <c r="M32" t="n">
        <v>14425</v>
      </c>
      <c r="N32" t="n">
        <v>8687</v>
      </c>
      <c r="O32" t="n">
        <v>10155</v>
      </c>
      <c r="P32" t="n">
        <v>10155</v>
      </c>
    </row>
    <row r="33">
      <c r="A33" s="5" t="inlineStr">
        <is>
          <t>Summe Fremdkapital</t>
        </is>
      </c>
      <c r="B33" s="5" t="inlineStr">
        <is>
          <t>Total Liabilities</t>
        </is>
      </c>
      <c r="C33" t="n">
        <v>14861</v>
      </c>
      <c r="D33" t="n">
        <v>14581</v>
      </c>
      <c r="E33" t="n">
        <v>16202</v>
      </c>
      <c r="F33" t="n">
        <v>17092</v>
      </c>
      <c r="G33" t="n">
        <v>17110</v>
      </c>
      <c r="H33" t="n">
        <v>15838</v>
      </c>
      <c r="I33" t="n">
        <v>16137</v>
      </c>
      <c r="J33" t="n">
        <v>17396</v>
      </c>
      <c r="K33" t="n">
        <v>16225</v>
      </c>
      <c r="L33" t="n">
        <v>17767</v>
      </c>
      <c r="M33" t="n">
        <v>17199</v>
      </c>
      <c r="N33" t="n">
        <v>11834</v>
      </c>
      <c r="O33" t="n">
        <v>13014</v>
      </c>
      <c r="P33" t="n">
        <v>13014</v>
      </c>
    </row>
    <row r="34">
      <c r="A34" s="5" t="inlineStr">
        <is>
          <t>Minderheitenanteil</t>
        </is>
      </c>
      <c r="B34" s="5" t="inlineStr">
        <is>
          <t>Minority Share</t>
        </is>
      </c>
      <c r="C34" t="n">
        <v>195</v>
      </c>
      <c r="D34" t="n">
        <v>181</v>
      </c>
      <c r="E34" t="n">
        <v>180</v>
      </c>
      <c r="F34" t="n">
        <v>169</v>
      </c>
      <c r="G34" t="n">
        <v>167</v>
      </c>
      <c r="H34" t="n">
        <v>157</v>
      </c>
      <c r="I34" t="n">
        <v>168</v>
      </c>
      <c r="J34" t="n">
        <v>169</v>
      </c>
      <c r="K34" t="n">
        <v>190</v>
      </c>
      <c r="L34" t="n">
        <v>216</v>
      </c>
      <c r="M34" t="n">
        <v>185</v>
      </c>
      <c r="N34" t="n">
        <v>177</v>
      </c>
      <c r="O34" t="n">
        <v>168</v>
      </c>
      <c r="P34" t="n">
        <v>168</v>
      </c>
    </row>
    <row r="35">
      <c r="A35" s="5" t="inlineStr">
        <is>
          <t>Summe Eigenkapital</t>
        </is>
      </c>
      <c r="B35" s="5" t="inlineStr">
        <is>
          <t>Equity</t>
        </is>
      </c>
      <c r="C35" t="n">
        <v>15987</v>
      </c>
      <c r="D35" t="n">
        <v>14797</v>
      </c>
      <c r="E35" t="n">
        <v>13706</v>
      </c>
      <c r="F35" t="n">
        <v>13337</v>
      </c>
      <c r="G35" t="n">
        <v>13121</v>
      </c>
      <c r="H35" t="n">
        <v>11621</v>
      </c>
      <c r="I35" t="n">
        <v>11183</v>
      </c>
      <c r="J35" t="n">
        <v>10803</v>
      </c>
      <c r="K35" t="n">
        <v>9284</v>
      </c>
      <c r="L35" t="n">
        <v>9122</v>
      </c>
      <c r="M35" t="n">
        <v>7431</v>
      </c>
      <c r="N35" t="n">
        <v>6420</v>
      </c>
      <c r="O35" t="n">
        <v>6290</v>
      </c>
      <c r="P35" t="n">
        <v>6290</v>
      </c>
    </row>
    <row r="36">
      <c r="A36" s="5" t="inlineStr">
        <is>
          <t>Summe Passiva</t>
        </is>
      </c>
      <c r="B36" s="5" t="inlineStr">
        <is>
          <t>Liabilities &amp; Shareholder Equity</t>
        </is>
      </c>
      <c r="C36" t="n">
        <v>31045</v>
      </c>
      <c r="D36" t="n">
        <v>29558</v>
      </c>
      <c r="E36" t="n">
        <v>30088</v>
      </c>
      <c r="F36" t="n">
        <v>30598</v>
      </c>
      <c r="G36" t="n">
        <v>30398</v>
      </c>
      <c r="H36" t="n">
        <v>27616</v>
      </c>
      <c r="I36" t="n">
        <v>27488</v>
      </c>
      <c r="J36" t="n">
        <v>28375</v>
      </c>
      <c r="K36" t="n">
        <v>25699</v>
      </c>
      <c r="L36" t="n">
        <v>27107</v>
      </c>
      <c r="M36" t="n">
        <v>24875</v>
      </c>
      <c r="N36" t="n">
        <v>18431</v>
      </c>
      <c r="O36" t="n">
        <v>19472</v>
      </c>
      <c r="P36" t="n">
        <v>19472</v>
      </c>
    </row>
    <row r="37">
      <c r="A37" s="5" t="inlineStr">
        <is>
          <t>Mio.Aktien im Umlauf</t>
        </is>
      </c>
      <c r="B37" s="5" t="inlineStr">
        <is>
          <t>Million shares outstanding</t>
        </is>
      </c>
      <c r="C37" t="n">
        <v>265.42</v>
      </c>
      <c r="D37" t="n">
        <v>265.42</v>
      </c>
      <c r="E37" t="n">
        <v>265.42</v>
      </c>
      <c r="F37" t="n">
        <v>265.42</v>
      </c>
      <c r="G37" t="n">
        <v>266.23</v>
      </c>
      <c r="H37" t="n">
        <v>265.8</v>
      </c>
      <c r="I37" t="n">
        <v>266.4</v>
      </c>
      <c r="J37" t="n">
        <v>265.3</v>
      </c>
      <c r="K37" t="n">
        <v>264.7</v>
      </c>
      <c r="L37" t="n">
        <v>264.2</v>
      </c>
      <c r="M37" t="n">
        <v>258.6</v>
      </c>
      <c r="N37" t="n">
        <v>219.7</v>
      </c>
      <c r="O37" t="inlineStr">
        <is>
          <t>-</t>
        </is>
      </c>
      <c r="P37" t="inlineStr">
        <is>
          <t>-</t>
        </is>
      </c>
    </row>
    <row r="38">
      <c r="A38" s="5" t="inlineStr">
        <is>
          <t>Gezeichnetes Kapital (in Mio.)</t>
        </is>
      </c>
      <c r="B38" s="5" t="inlineStr">
        <is>
          <t>Subscribed Capital in M</t>
        </is>
      </c>
      <c r="C38" t="n">
        <v>411</v>
      </c>
      <c r="D38" t="n">
        <v>411</v>
      </c>
      <c r="E38" t="n">
        <v>411</v>
      </c>
      <c r="F38" t="n">
        <v>411</v>
      </c>
      <c r="G38" t="n">
        <v>411</v>
      </c>
      <c r="H38" t="n">
        <v>411</v>
      </c>
      <c r="I38" t="n">
        <v>411</v>
      </c>
      <c r="J38" t="n">
        <v>411</v>
      </c>
      <c r="K38" t="n">
        <v>410</v>
      </c>
      <c r="L38" t="n">
        <v>410</v>
      </c>
      <c r="M38" t="n">
        <v>401</v>
      </c>
      <c r="N38" t="n">
        <v>340.5</v>
      </c>
      <c r="O38" t="inlineStr">
        <is>
          <t>-</t>
        </is>
      </c>
      <c r="P38" t="inlineStr">
        <is>
          <t>-</t>
        </is>
      </c>
    </row>
    <row r="39">
      <c r="A39" s="5" t="inlineStr">
        <is>
          <t>Ergebnis je Aktie (brutto)</t>
        </is>
      </c>
      <c r="B39" s="5" t="inlineStr">
        <is>
          <t>Earnings per share</t>
        </is>
      </c>
      <c r="C39" t="n">
        <v>7.78</v>
      </c>
      <c r="D39" t="n">
        <v>7.52</v>
      </c>
      <c r="E39" t="n">
        <v>7</v>
      </c>
      <c r="F39" t="n">
        <v>4.48</v>
      </c>
      <c r="G39" t="n">
        <v>4.14</v>
      </c>
      <c r="H39" t="n">
        <v>5.01</v>
      </c>
      <c r="I39" t="n">
        <v>5.88</v>
      </c>
      <c r="J39" t="n">
        <v>5.36</v>
      </c>
      <c r="K39" t="n">
        <v>5.26</v>
      </c>
      <c r="L39" t="n">
        <v>4.54</v>
      </c>
      <c r="M39" t="n">
        <v>4.12</v>
      </c>
      <c r="N39" t="n">
        <v>4.97</v>
      </c>
      <c r="O39" t="inlineStr">
        <is>
          <t>-</t>
        </is>
      </c>
      <c r="P39" t="inlineStr">
        <is>
          <t>-</t>
        </is>
      </c>
    </row>
    <row r="40">
      <c r="A40" s="5" t="inlineStr">
        <is>
          <t>Ergebnis je Aktie (unverwässert)</t>
        </is>
      </c>
      <c r="B40" s="5" t="inlineStr">
        <is>
          <t>Basic Earnings per share</t>
        </is>
      </c>
      <c r="C40" t="n">
        <v>5.51</v>
      </c>
      <c r="D40" t="n">
        <v>5.97</v>
      </c>
      <c r="E40" t="n">
        <v>5.27</v>
      </c>
      <c r="F40" t="n">
        <v>4.68</v>
      </c>
      <c r="G40" t="n">
        <v>3.26</v>
      </c>
      <c r="H40" t="n">
        <v>3.86</v>
      </c>
      <c r="I40" t="n">
        <v>4.51</v>
      </c>
      <c r="J40" t="n">
        <v>4.36</v>
      </c>
      <c r="K40" t="n">
        <v>3.98</v>
      </c>
      <c r="L40" t="n">
        <v>3.62</v>
      </c>
      <c r="M40" t="n">
        <v>4.02</v>
      </c>
      <c r="N40" t="n">
        <v>3.92</v>
      </c>
      <c r="O40" t="n">
        <v>3.93</v>
      </c>
      <c r="P40" t="n">
        <v>3.93</v>
      </c>
    </row>
    <row r="41">
      <c r="A41" s="5" t="inlineStr">
        <is>
          <t>Ergebnis je Aktie (verwässert)</t>
        </is>
      </c>
      <c r="B41" s="5" t="inlineStr">
        <is>
          <t>Diluted Earnings per share</t>
        </is>
      </c>
      <c r="C41" t="n">
        <v>5.48</v>
      </c>
      <c r="D41" t="n">
        <v>5.94</v>
      </c>
      <c r="E41" t="n">
        <v>5.25</v>
      </c>
      <c r="F41" t="n">
        <v>4.65</v>
      </c>
      <c r="G41" t="n">
        <v>3.24</v>
      </c>
      <c r="H41" t="n">
        <v>3.82</v>
      </c>
      <c r="I41" t="n">
        <v>4.46</v>
      </c>
      <c r="J41" t="n">
        <v>4.32</v>
      </c>
      <c r="K41" t="n">
        <v>3.94</v>
      </c>
      <c r="L41" t="n">
        <v>3.59</v>
      </c>
      <c r="M41" t="n">
        <v>3.99</v>
      </c>
      <c r="N41" t="n">
        <v>3.87</v>
      </c>
      <c r="O41" t="n">
        <v>3.87</v>
      </c>
      <c r="P41" t="n">
        <v>3.87</v>
      </c>
    </row>
    <row r="42">
      <c r="A42" s="5" t="inlineStr">
        <is>
          <t>Dividende je Aktie</t>
        </is>
      </c>
      <c r="B42" s="5" t="inlineStr">
        <is>
          <t>Dividend per share</t>
        </is>
      </c>
      <c r="C42" t="n">
        <v>3.12</v>
      </c>
      <c r="D42" t="inlineStr">
        <is>
          <t>-</t>
        </is>
      </c>
      <c r="E42" t="n">
        <v>2.02</v>
      </c>
      <c r="F42" t="n">
        <v>1.88</v>
      </c>
      <c r="G42" t="n">
        <v>1.8</v>
      </c>
      <c r="H42" t="n">
        <v>1.64</v>
      </c>
      <c r="I42" t="n">
        <v>1.64</v>
      </c>
      <c r="J42" t="n">
        <v>1.58</v>
      </c>
      <c r="K42" t="n">
        <v>1.44</v>
      </c>
      <c r="L42" t="n">
        <v>1.34</v>
      </c>
      <c r="M42" t="n">
        <v>0.5</v>
      </c>
      <c r="N42" t="n">
        <v>1.32</v>
      </c>
      <c r="O42" t="n">
        <v>1.26</v>
      </c>
      <c r="P42" t="n">
        <v>1.26</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34.59</v>
      </c>
      <c r="D44" t="n">
        <v>33.86</v>
      </c>
      <c r="E44" t="n">
        <v>33.95</v>
      </c>
      <c r="F44" t="n">
        <v>32.71</v>
      </c>
      <c r="G44" t="n">
        <v>32.15</v>
      </c>
      <c r="H44" t="n">
        <v>29.89</v>
      </c>
      <c r="I44" t="n">
        <v>32.19</v>
      </c>
      <c r="J44" t="n">
        <v>30.96</v>
      </c>
      <c r="K44" t="n">
        <v>28.87</v>
      </c>
      <c r="L44" t="n">
        <v>26.8</v>
      </c>
      <c r="M44" t="n">
        <v>27.85</v>
      </c>
      <c r="N44" t="n">
        <v>29.99</v>
      </c>
      <c r="O44" t="inlineStr">
        <is>
          <t>-</t>
        </is>
      </c>
      <c r="P44" t="inlineStr">
        <is>
          <t>-</t>
        </is>
      </c>
    </row>
    <row r="45">
      <c r="A45" s="5" t="inlineStr">
        <is>
          <t>Buchwert je Aktie</t>
        </is>
      </c>
      <c r="B45" s="5" t="inlineStr">
        <is>
          <t>Book value per share</t>
        </is>
      </c>
      <c r="C45" t="n">
        <v>60.23</v>
      </c>
      <c r="D45" t="n">
        <v>55.75</v>
      </c>
      <c r="E45" t="n">
        <v>51.64</v>
      </c>
      <c r="F45" t="n">
        <v>50.25</v>
      </c>
      <c r="G45" t="n">
        <v>49.28</v>
      </c>
      <c r="H45" t="n">
        <v>43.72</v>
      </c>
      <c r="I45" t="n">
        <v>41.98</v>
      </c>
      <c r="J45" t="n">
        <v>40.72</v>
      </c>
      <c r="K45" t="n">
        <v>35.07</v>
      </c>
      <c r="L45" t="n">
        <v>34.53</v>
      </c>
      <c r="M45" t="n">
        <v>28.74</v>
      </c>
      <c r="N45" t="n">
        <v>29.22</v>
      </c>
      <c r="O45" t="inlineStr">
        <is>
          <t>-</t>
        </is>
      </c>
      <c r="P45" t="inlineStr">
        <is>
          <t>-</t>
        </is>
      </c>
    </row>
    <row r="46">
      <c r="A46" s="5" t="inlineStr">
        <is>
          <t>Cashflow je Aktie</t>
        </is>
      </c>
      <c r="B46" s="5" t="inlineStr">
        <is>
          <t>Cashflow per share</t>
        </is>
      </c>
      <c r="C46" t="n">
        <v>6.41</v>
      </c>
      <c r="D46" t="n">
        <v>6.69</v>
      </c>
      <c r="E46" t="n">
        <v>6.19</v>
      </c>
      <c r="F46" t="n">
        <v>5.03</v>
      </c>
      <c r="G46" t="n">
        <v>3.89</v>
      </c>
      <c r="H46" t="n">
        <v>3.54</v>
      </c>
      <c r="I46" t="n">
        <v>4.07</v>
      </c>
      <c r="J46" t="n">
        <v>4.24</v>
      </c>
      <c r="K46" t="n">
        <v>4.28</v>
      </c>
      <c r="L46" t="n">
        <v>4.56</v>
      </c>
      <c r="M46" t="n">
        <v>4.35</v>
      </c>
      <c r="N46" t="n">
        <v>1.22</v>
      </c>
      <c r="O46" t="inlineStr">
        <is>
          <t>-</t>
        </is>
      </c>
      <c r="P46" t="inlineStr">
        <is>
          <t>-</t>
        </is>
      </c>
    </row>
    <row r="47">
      <c r="A47" s="5" t="inlineStr">
        <is>
          <t>Bilanzsumme je Aktie</t>
        </is>
      </c>
      <c r="B47" s="5" t="inlineStr">
        <is>
          <t>Total assets per share</t>
        </is>
      </c>
      <c r="C47" t="n">
        <v>116.96</v>
      </c>
      <c r="D47" t="n">
        <v>111.36</v>
      </c>
      <c r="E47" t="n">
        <v>113.36</v>
      </c>
      <c r="F47" t="n">
        <v>115.28</v>
      </c>
      <c r="G47" t="n">
        <v>114.18</v>
      </c>
      <c r="H47" t="n">
        <v>103.9</v>
      </c>
      <c r="I47" t="n">
        <v>103.18</v>
      </c>
      <c r="J47" t="n">
        <v>106.95</v>
      </c>
      <c r="K47" t="n">
        <v>97.09</v>
      </c>
      <c r="L47" t="n">
        <v>102.6</v>
      </c>
      <c r="M47" t="n">
        <v>96.19</v>
      </c>
      <c r="N47" t="n">
        <v>83.89</v>
      </c>
      <c r="O47" t="inlineStr">
        <is>
          <t>-</t>
        </is>
      </c>
      <c r="P47" t="inlineStr">
        <is>
          <t>-</t>
        </is>
      </c>
    </row>
    <row r="48">
      <c r="A48" s="5" t="inlineStr">
        <is>
          <t>Personal am Ende des Jahres</t>
        </is>
      </c>
      <c r="B48" s="5" t="inlineStr">
        <is>
          <t>Staff at the end of year</t>
        </is>
      </c>
      <c r="C48" t="n">
        <v>19140</v>
      </c>
      <c r="D48" t="n">
        <v>18481</v>
      </c>
      <c r="E48" t="n">
        <v>18328</v>
      </c>
      <c r="F48" t="n">
        <v>18421</v>
      </c>
      <c r="G48" t="n">
        <v>18608</v>
      </c>
      <c r="H48" t="n">
        <v>18596</v>
      </c>
      <c r="I48" t="n">
        <v>18608</v>
      </c>
      <c r="J48" t="n">
        <v>18453</v>
      </c>
      <c r="K48" t="n">
        <v>17926</v>
      </c>
      <c r="L48" t="n">
        <v>18453</v>
      </c>
      <c r="M48" t="n">
        <v>18917</v>
      </c>
      <c r="N48" t="n">
        <v>17189</v>
      </c>
      <c r="O48" t="n">
        <v>17639</v>
      </c>
      <c r="P48" t="n">
        <v>17639</v>
      </c>
    </row>
    <row r="49">
      <c r="A49" s="5" t="inlineStr">
        <is>
          <t>Personalaufwand in Mio. EUR</t>
        </is>
      </c>
      <c r="B49" s="5" t="inlineStr">
        <is>
          <t>Personnel expenses in M</t>
        </is>
      </c>
      <c r="C49" t="n">
        <v>1369</v>
      </c>
      <c r="D49" t="n">
        <v>1340</v>
      </c>
      <c r="E49" t="n">
        <v>1340</v>
      </c>
      <c r="F49" t="n">
        <v>1309</v>
      </c>
      <c r="G49" t="n">
        <v>1273</v>
      </c>
      <c r="H49" t="n">
        <v>1208</v>
      </c>
      <c r="I49" t="n">
        <v>1249</v>
      </c>
      <c r="J49" t="n">
        <v>1186</v>
      </c>
      <c r="K49" t="n">
        <v>1087</v>
      </c>
      <c r="L49" t="n">
        <v>992</v>
      </c>
      <c r="M49" t="n">
        <v>786</v>
      </c>
      <c r="N49" t="n">
        <v>810</v>
      </c>
      <c r="O49" t="n">
        <v>797</v>
      </c>
      <c r="P49" t="n">
        <v>797</v>
      </c>
    </row>
    <row r="50">
      <c r="A50" s="5" t="inlineStr">
        <is>
          <t>Aufwand je Mitarbeiter in EUR</t>
        </is>
      </c>
      <c r="B50" s="5" t="inlineStr">
        <is>
          <t>Effort per employee</t>
        </is>
      </c>
      <c r="C50" t="n">
        <v>71526</v>
      </c>
      <c r="D50" t="n">
        <v>72507</v>
      </c>
      <c r="E50" t="n">
        <v>73112</v>
      </c>
      <c r="F50" t="n">
        <v>71060</v>
      </c>
      <c r="G50" t="n">
        <v>68411</v>
      </c>
      <c r="H50" t="n">
        <v>64960</v>
      </c>
      <c r="I50" t="n">
        <v>67122</v>
      </c>
      <c r="J50" t="n">
        <v>64271</v>
      </c>
      <c r="K50" t="n">
        <v>60638</v>
      </c>
      <c r="L50" t="n">
        <v>53758</v>
      </c>
      <c r="M50" t="n">
        <v>41550</v>
      </c>
      <c r="N50" t="n">
        <v>47123</v>
      </c>
      <c r="O50" t="n">
        <v>45184</v>
      </c>
      <c r="P50" t="n">
        <v>45184</v>
      </c>
    </row>
    <row r="51">
      <c r="A51" s="5" t="inlineStr">
        <is>
          <t>Umsatz je Mitarbeiter in EUR</t>
        </is>
      </c>
      <c r="B51" s="5" t="inlineStr">
        <is>
          <t>Turnover per employee</t>
        </is>
      </c>
      <c r="C51" t="n">
        <v>479728</v>
      </c>
      <c r="D51" t="n">
        <v>486283</v>
      </c>
      <c r="E51" t="n">
        <v>491598</v>
      </c>
      <c r="F51" t="n">
        <v>471310</v>
      </c>
      <c r="G51" t="n">
        <v>459910</v>
      </c>
      <c r="H51" t="n">
        <v>427242</v>
      </c>
      <c r="I51" t="n">
        <v>460823</v>
      </c>
      <c r="J51" t="n">
        <v>445185</v>
      </c>
      <c r="K51" t="n">
        <v>426364</v>
      </c>
      <c r="L51" t="n">
        <v>383732</v>
      </c>
      <c r="M51" t="n">
        <v>380769</v>
      </c>
      <c r="N51" t="n">
        <v>383327</v>
      </c>
      <c r="O51" t="n">
        <v>365270</v>
      </c>
      <c r="P51" t="n">
        <v>365270</v>
      </c>
    </row>
    <row r="52">
      <c r="A52" s="5" t="inlineStr">
        <is>
          <t>Bruttoergebnis je Mitarbeiter in EUR</t>
        </is>
      </c>
      <c r="B52" s="5" t="inlineStr">
        <is>
          <t>Gross Profit per employee</t>
        </is>
      </c>
      <c r="C52" t="n">
        <v>295089</v>
      </c>
      <c r="D52" t="n">
        <v>303230</v>
      </c>
      <c r="E52" t="n">
        <v>305707</v>
      </c>
      <c r="F52" t="n">
        <v>291569</v>
      </c>
      <c r="G52" t="n">
        <v>284609</v>
      </c>
      <c r="H52" t="n">
        <v>268176</v>
      </c>
      <c r="I52" t="n">
        <v>287564</v>
      </c>
      <c r="J52" t="n">
        <v>273506</v>
      </c>
      <c r="K52" t="n">
        <v>257168</v>
      </c>
      <c r="L52" t="n">
        <v>228581</v>
      </c>
      <c r="M52" t="n">
        <v>222445</v>
      </c>
      <c r="N52" t="n">
        <v>219094</v>
      </c>
      <c r="O52" t="n">
        <v>203356</v>
      </c>
      <c r="P52" t="n">
        <v>203356</v>
      </c>
    </row>
    <row r="53">
      <c r="A53" s="5" t="inlineStr">
        <is>
          <t>Gewinn je Mitarbeiter in EUR</t>
        </is>
      </c>
      <c r="B53" s="5" t="inlineStr">
        <is>
          <t>Earnings per employee</t>
        </is>
      </c>
      <c r="C53" t="n">
        <v>76019</v>
      </c>
      <c r="D53" t="n">
        <v>85331</v>
      </c>
      <c r="E53" t="n">
        <v>76004</v>
      </c>
      <c r="F53" t="n">
        <v>67043</v>
      </c>
      <c r="G53" t="n">
        <v>46270</v>
      </c>
      <c r="H53" t="n">
        <v>54635</v>
      </c>
      <c r="I53" t="n">
        <v>63897</v>
      </c>
      <c r="J53" t="n">
        <v>62104</v>
      </c>
      <c r="K53" t="n">
        <v>58295</v>
      </c>
      <c r="L53" t="n">
        <v>51536</v>
      </c>
      <c r="M53" t="n">
        <v>49955</v>
      </c>
      <c r="N53" t="n">
        <v>48868</v>
      </c>
      <c r="O53" t="n">
        <v>47112</v>
      </c>
      <c r="P53" t="n">
        <v>47112</v>
      </c>
    </row>
    <row r="54">
      <c r="A54" s="5" t="inlineStr">
        <is>
          <t>KGV (Kurs/Gewinn)</t>
        </is>
      </c>
      <c r="B54" s="5" t="inlineStr">
        <is>
          <t>PE (price/earnings)</t>
        </is>
      </c>
      <c r="C54" t="n">
        <v>29.4</v>
      </c>
      <c r="D54" t="n">
        <v>23.4</v>
      </c>
      <c r="E54" t="n">
        <v>22.2</v>
      </c>
      <c r="F54" t="n">
        <v>21.6</v>
      </c>
      <c r="G54" t="n">
        <v>32.4</v>
      </c>
      <c r="H54" t="n">
        <v>22.8</v>
      </c>
      <c r="I54" t="n">
        <v>19.5</v>
      </c>
      <c r="J54" t="n">
        <v>19.3</v>
      </c>
      <c r="K54" t="n">
        <v>17.1</v>
      </c>
      <c r="L54" t="n">
        <v>17.7</v>
      </c>
      <c r="M54" t="n">
        <v>11.2</v>
      </c>
      <c r="N54" t="n">
        <v>16.6</v>
      </c>
      <c r="O54" t="n">
        <v>40.05</v>
      </c>
      <c r="P54" t="n">
        <v>40.05</v>
      </c>
    </row>
    <row r="55">
      <c r="A55" s="5" t="inlineStr">
        <is>
          <t>KUV (Kurs/Umsatz)</t>
        </is>
      </c>
      <c r="B55" s="5" t="inlineStr">
        <is>
          <t>PS (price/sales)</t>
        </is>
      </c>
      <c r="C55" t="n">
        <v>4.68</v>
      </c>
      <c r="D55" t="n">
        <v>4.13</v>
      </c>
      <c r="E55" t="n">
        <v>3.45</v>
      </c>
      <c r="F55" t="n">
        <v>3.09</v>
      </c>
      <c r="G55" t="n">
        <v>3.29</v>
      </c>
      <c r="H55" t="n">
        <v>2.95</v>
      </c>
      <c r="I55" t="n">
        <v>2.73</v>
      </c>
      <c r="J55" t="n">
        <v>2.72</v>
      </c>
      <c r="K55" t="n">
        <v>2.35</v>
      </c>
      <c r="L55" t="n">
        <v>2.39</v>
      </c>
      <c r="M55" t="n">
        <v>1.61</v>
      </c>
      <c r="N55" t="n">
        <v>2.18</v>
      </c>
      <c r="O55" t="inlineStr">
        <is>
          <t>-</t>
        </is>
      </c>
      <c r="P55" t="inlineStr">
        <is>
          <t>-</t>
        </is>
      </c>
    </row>
    <row r="56">
      <c r="A56" s="5" t="inlineStr">
        <is>
          <t>KBV (Kurs/Buchwert)</t>
        </is>
      </c>
      <c r="B56" s="5" t="inlineStr">
        <is>
          <t>PB (price/book value)</t>
        </is>
      </c>
      <c r="C56" t="n">
        <v>2.69</v>
      </c>
      <c r="D56" t="n">
        <v>2.51</v>
      </c>
      <c r="E56" t="n">
        <v>2.27</v>
      </c>
      <c r="F56" t="n">
        <v>2.01</v>
      </c>
      <c r="G56" t="n">
        <v>2.14</v>
      </c>
      <c r="H56" t="n">
        <v>2.01</v>
      </c>
      <c r="I56" t="n">
        <v>2.09</v>
      </c>
      <c r="J56" t="n">
        <v>2.07</v>
      </c>
      <c r="K56" t="n">
        <v>1.94</v>
      </c>
      <c r="L56" t="n">
        <v>1.85</v>
      </c>
      <c r="M56" t="n">
        <v>1.56</v>
      </c>
      <c r="N56" t="n">
        <v>2.23</v>
      </c>
      <c r="O56" t="inlineStr">
        <is>
          <t>-</t>
        </is>
      </c>
      <c r="P56" t="inlineStr">
        <is>
          <t>-</t>
        </is>
      </c>
    </row>
    <row r="57">
      <c r="A57" s="5" t="inlineStr">
        <is>
          <t>KCV (Kurs/Cashflow)</t>
        </is>
      </c>
      <c r="B57" s="5" t="inlineStr">
        <is>
          <t>PC (price/cashflow)</t>
        </is>
      </c>
      <c r="C57" t="n">
        <v>25.29</v>
      </c>
      <c r="D57" t="n">
        <v>20.91</v>
      </c>
      <c r="E57" t="n">
        <v>18.95</v>
      </c>
      <c r="F57" t="n">
        <v>20.07</v>
      </c>
      <c r="G57" t="n">
        <v>27.19</v>
      </c>
      <c r="H57" t="n">
        <v>24.91</v>
      </c>
      <c r="I57" t="n">
        <v>21.58</v>
      </c>
      <c r="J57" t="n">
        <v>19.85</v>
      </c>
      <c r="K57" t="n">
        <v>15.87</v>
      </c>
      <c r="L57" t="n">
        <v>14.03</v>
      </c>
      <c r="M57" t="n">
        <v>10.3</v>
      </c>
      <c r="N57" t="n">
        <v>53.49</v>
      </c>
      <c r="O57" t="inlineStr">
        <is>
          <t>-</t>
        </is>
      </c>
      <c r="P57" t="inlineStr">
        <is>
          <t>-</t>
        </is>
      </c>
    </row>
    <row r="58">
      <c r="A58" s="5" t="inlineStr">
        <is>
          <t>Dividendenrendite in %</t>
        </is>
      </c>
      <c r="B58" s="5" t="inlineStr">
        <is>
          <t>Dividend Yield in %</t>
        </is>
      </c>
      <c r="C58" t="n">
        <v>1.93</v>
      </c>
      <c r="D58" t="inlineStr">
        <is>
          <t>-</t>
        </is>
      </c>
      <c r="E58" t="n">
        <v>1.72</v>
      </c>
      <c r="F58" t="n">
        <v>1.86</v>
      </c>
      <c r="G58" t="n">
        <v>1.7</v>
      </c>
      <c r="H58" t="n">
        <v>1.86</v>
      </c>
      <c r="I58" t="n">
        <v>1.87</v>
      </c>
      <c r="J58" t="n">
        <v>1.88</v>
      </c>
      <c r="K58" t="n">
        <v>2.12</v>
      </c>
      <c r="L58" t="n">
        <v>2.09</v>
      </c>
      <c r="M58" t="n">
        <v>1.11</v>
      </c>
      <c r="N58" t="n">
        <v>2.02</v>
      </c>
      <c r="O58" t="n">
        <v>0.8</v>
      </c>
      <c r="P58" t="n">
        <v>0.8</v>
      </c>
    </row>
    <row r="59">
      <c r="A59" s="5" t="inlineStr">
        <is>
          <t>Gewinnrendite in %</t>
        </is>
      </c>
      <c r="B59" s="5" t="inlineStr">
        <is>
          <t>Return on profit in %</t>
        </is>
      </c>
      <c r="C59" t="n">
        <v>3.4</v>
      </c>
      <c r="D59" t="n">
        <v>4.3</v>
      </c>
      <c r="E59" t="n">
        <v>4.5</v>
      </c>
      <c r="F59" t="n">
        <v>4.6</v>
      </c>
      <c r="G59" t="n">
        <v>3.1</v>
      </c>
      <c r="H59" t="n">
        <v>4.4</v>
      </c>
      <c r="I59" t="n">
        <v>5.1</v>
      </c>
      <c r="J59" t="n">
        <v>5.2</v>
      </c>
      <c r="K59" t="n">
        <v>5.9</v>
      </c>
      <c r="L59" t="n">
        <v>5.7</v>
      </c>
      <c r="M59" t="n">
        <v>9</v>
      </c>
      <c r="N59" t="n">
        <v>6</v>
      </c>
      <c r="O59" t="inlineStr">
        <is>
          <t>-</t>
        </is>
      </c>
      <c r="P59" t="inlineStr">
        <is>
          <t>-</t>
        </is>
      </c>
    </row>
    <row r="60">
      <c r="A60" s="5" t="inlineStr">
        <is>
          <t>Eigenkapitalrendite in %</t>
        </is>
      </c>
      <c r="B60" s="5" t="inlineStr">
        <is>
          <t>Return on Equity in %</t>
        </is>
      </c>
      <c r="C60" t="n">
        <v>9.1</v>
      </c>
      <c r="D60" t="n">
        <v>10.66</v>
      </c>
      <c r="E60" t="n">
        <v>10.16</v>
      </c>
      <c r="F60" t="n">
        <v>9.26</v>
      </c>
      <c r="G60" t="n">
        <v>6.56</v>
      </c>
      <c r="H60" t="n">
        <v>8.74</v>
      </c>
      <c r="I60" t="n">
        <v>10.63</v>
      </c>
      <c r="J60" t="n">
        <v>10.61</v>
      </c>
      <c r="K60" t="n">
        <v>11.26</v>
      </c>
      <c r="L60" t="n">
        <v>10.43</v>
      </c>
      <c r="M60" t="n">
        <v>12.72</v>
      </c>
      <c r="N60" t="n">
        <v>13.08</v>
      </c>
      <c r="O60" t="n">
        <v>13.21</v>
      </c>
      <c r="P60" t="n">
        <v>13.21</v>
      </c>
    </row>
    <row r="61">
      <c r="A61" s="5" t="inlineStr">
        <is>
          <t>Umsatzrendite in %</t>
        </is>
      </c>
      <c r="B61" s="5" t="inlineStr">
        <is>
          <t>Return on sales in %</t>
        </is>
      </c>
      <c r="C61" t="n">
        <v>15.85</v>
      </c>
      <c r="D61" t="n">
        <v>17.55</v>
      </c>
      <c r="E61" t="n">
        <v>15.46</v>
      </c>
      <c r="F61" t="n">
        <v>14.22</v>
      </c>
      <c r="G61" t="n">
        <v>10.06</v>
      </c>
      <c r="H61" t="n">
        <v>12.79</v>
      </c>
      <c r="I61" t="n">
        <v>13.87</v>
      </c>
      <c r="J61" t="n">
        <v>13.95</v>
      </c>
      <c r="K61" t="n">
        <v>13.67</v>
      </c>
      <c r="L61" t="n">
        <v>13.43</v>
      </c>
      <c r="M61" t="n">
        <v>13.12</v>
      </c>
      <c r="N61" t="n">
        <v>12.75</v>
      </c>
      <c r="O61" t="n">
        <v>12.9</v>
      </c>
      <c r="P61" t="n">
        <v>12.9</v>
      </c>
    </row>
    <row r="62">
      <c r="A62" s="5" t="inlineStr">
        <is>
          <t>Gesamtkapitalrendite in %</t>
        </is>
      </c>
      <c r="B62" s="5" t="inlineStr">
        <is>
          <t>Total Return on Investment in %</t>
        </is>
      </c>
      <c r="C62" t="n">
        <v>4.69</v>
      </c>
      <c r="D62" t="n">
        <v>5.34</v>
      </c>
      <c r="E62" t="n">
        <v>4.63</v>
      </c>
      <c r="F62" t="n">
        <v>4.04</v>
      </c>
      <c r="G62" t="n">
        <v>2.83</v>
      </c>
      <c r="H62" t="n">
        <v>3.68</v>
      </c>
      <c r="I62" t="n">
        <v>4.33</v>
      </c>
      <c r="J62" t="n">
        <v>4.04</v>
      </c>
      <c r="K62" t="n">
        <v>4.07</v>
      </c>
      <c r="L62" t="n">
        <v>3.51</v>
      </c>
      <c r="M62" t="n">
        <v>3.8</v>
      </c>
      <c r="N62" t="n">
        <v>4.56</v>
      </c>
      <c r="O62" t="n">
        <v>4.27</v>
      </c>
      <c r="P62" t="n">
        <v>4.27</v>
      </c>
    </row>
    <row r="63">
      <c r="A63" s="5" t="inlineStr">
        <is>
          <t>Return on Investment in %</t>
        </is>
      </c>
      <c r="B63" s="5" t="inlineStr">
        <is>
          <t>Return on Investment in %</t>
        </is>
      </c>
      <c r="C63" t="n">
        <v>4.69</v>
      </c>
      <c r="D63" t="n">
        <v>5.34</v>
      </c>
      <c r="E63" t="n">
        <v>4.63</v>
      </c>
      <c r="F63" t="n">
        <v>4.04</v>
      </c>
      <c r="G63" t="n">
        <v>2.83</v>
      </c>
      <c r="H63" t="n">
        <v>3.68</v>
      </c>
      <c r="I63" t="n">
        <v>4.33</v>
      </c>
      <c r="J63" t="n">
        <v>4.04</v>
      </c>
      <c r="K63" t="n">
        <v>4.07</v>
      </c>
      <c r="L63" t="n">
        <v>3.51</v>
      </c>
      <c r="M63" t="n">
        <v>3.8</v>
      </c>
      <c r="N63" t="n">
        <v>4.56</v>
      </c>
      <c r="O63" t="n">
        <v>4.27</v>
      </c>
      <c r="P63" t="n">
        <v>4.27</v>
      </c>
    </row>
    <row r="64">
      <c r="A64" s="5" t="inlineStr">
        <is>
          <t>Arbeitsintensität in %</t>
        </is>
      </c>
      <c r="B64" s="5" t="inlineStr">
        <is>
          <t>Work Intensity in %</t>
        </is>
      </c>
      <c r="C64" t="n">
        <v>26.98</v>
      </c>
      <c r="D64" t="n">
        <v>26.46</v>
      </c>
      <c r="E64" t="n">
        <v>25</v>
      </c>
      <c r="F64" t="n">
        <v>23.8</v>
      </c>
      <c r="G64" t="n">
        <v>24.41</v>
      </c>
      <c r="H64" t="n">
        <v>24.07</v>
      </c>
      <c r="I64" t="n">
        <v>23.64</v>
      </c>
      <c r="J64" t="n">
        <v>22.99</v>
      </c>
      <c r="K64" t="n">
        <v>22.37</v>
      </c>
      <c r="L64" t="n">
        <v>21.83</v>
      </c>
      <c r="M64" t="n">
        <v>21.89</v>
      </c>
      <c r="N64" t="n">
        <v>30.09</v>
      </c>
      <c r="O64" t="n">
        <v>28.05</v>
      </c>
      <c r="P64" t="n">
        <v>28.05</v>
      </c>
    </row>
    <row r="65">
      <c r="A65" s="5" t="inlineStr">
        <is>
          <t>Eigenkapitalquote in %</t>
        </is>
      </c>
      <c r="B65" s="5" t="inlineStr">
        <is>
          <t>Equity Ratio in %</t>
        </is>
      </c>
      <c r="C65" t="n">
        <v>51.5</v>
      </c>
      <c r="D65" t="n">
        <v>50.06</v>
      </c>
      <c r="E65" t="n">
        <v>45.55</v>
      </c>
      <c r="F65" t="n">
        <v>43.59</v>
      </c>
      <c r="G65" t="n">
        <v>43.16</v>
      </c>
      <c r="H65" t="n">
        <v>42.08</v>
      </c>
      <c r="I65" t="n">
        <v>40.68</v>
      </c>
      <c r="J65" t="n">
        <v>38.07</v>
      </c>
      <c r="K65" t="n">
        <v>36.13</v>
      </c>
      <c r="L65" t="n">
        <v>33.65</v>
      </c>
      <c r="M65" t="n">
        <v>29.87</v>
      </c>
      <c r="N65" t="n">
        <v>34.83</v>
      </c>
      <c r="O65" t="n">
        <v>32.3</v>
      </c>
      <c r="P65" t="n">
        <v>32.3</v>
      </c>
    </row>
    <row r="66">
      <c r="A66" s="5" t="inlineStr">
        <is>
          <t>Fremdkapitalquote in %</t>
        </is>
      </c>
      <c r="B66" s="5" t="inlineStr">
        <is>
          <t>Debt Ratio in %</t>
        </is>
      </c>
      <c r="C66" t="n">
        <v>48.5</v>
      </c>
      <c r="D66" t="n">
        <v>49.94</v>
      </c>
      <c r="E66" t="n">
        <v>54.45</v>
      </c>
      <c r="F66" t="n">
        <v>56.41</v>
      </c>
      <c r="G66" t="n">
        <v>56.84</v>
      </c>
      <c r="H66" t="n">
        <v>57.92</v>
      </c>
      <c r="I66" t="n">
        <v>59.32</v>
      </c>
      <c r="J66" t="n">
        <v>61.93</v>
      </c>
      <c r="K66" t="n">
        <v>63.87</v>
      </c>
      <c r="L66" t="n">
        <v>66.34999999999999</v>
      </c>
      <c r="M66" t="n">
        <v>70.13</v>
      </c>
      <c r="N66" t="n">
        <v>65.17</v>
      </c>
      <c r="O66" t="n">
        <v>67.7</v>
      </c>
      <c r="P66" t="n">
        <v>67.7</v>
      </c>
    </row>
    <row r="67">
      <c r="A67" s="5" t="inlineStr">
        <is>
          <t>Verschuldungsgrad in %</t>
        </is>
      </c>
      <c r="B67" s="5" t="inlineStr">
        <is>
          <t>Finance Gearing in %</t>
        </is>
      </c>
      <c r="C67" t="n">
        <v>94.19</v>
      </c>
      <c r="D67" t="n">
        <v>99.76000000000001</v>
      </c>
      <c r="E67" t="n">
        <v>119.52</v>
      </c>
      <c r="F67" t="n">
        <v>129.42</v>
      </c>
      <c r="G67" t="n">
        <v>131.67</v>
      </c>
      <c r="H67" t="n">
        <v>137.64</v>
      </c>
      <c r="I67" t="n">
        <v>145.8</v>
      </c>
      <c r="J67" t="n">
        <v>162.66</v>
      </c>
      <c r="K67" t="n">
        <v>176.81</v>
      </c>
      <c r="L67" t="n">
        <v>197.16</v>
      </c>
      <c r="M67" t="n">
        <v>234.75</v>
      </c>
      <c r="N67" t="n">
        <v>187.09</v>
      </c>
      <c r="O67" t="n">
        <v>209.57</v>
      </c>
      <c r="P67" t="n">
        <v>209.57</v>
      </c>
    </row>
    <row r="68">
      <c r="A68" s="5" t="inlineStr">
        <is>
          <t>Bruttoergebnis Marge in %</t>
        </is>
      </c>
      <c r="B68" s="5" t="inlineStr">
        <is>
          <t>Gross Profit Marge in %</t>
        </is>
      </c>
      <c r="C68" t="n">
        <v>61.51</v>
      </c>
      <c r="D68" t="n">
        <v>62.36</v>
      </c>
      <c r="E68" t="n">
        <v>62.19</v>
      </c>
      <c r="F68" t="n">
        <v>61.86</v>
      </c>
      <c r="G68" t="n">
        <v>61.88</v>
      </c>
      <c r="H68" t="n">
        <v>62.77</v>
      </c>
      <c r="I68" t="n">
        <v>62.4</v>
      </c>
      <c r="J68" t="n">
        <v>61.44</v>
      </c>
      <c r="K68" t="n">
        <v>60.32</v>
      </c>
      <c r="L68" t="n">
        <v>59.57</v>
      </c>
      <c r="M68" t="n">
        <v>58.42</v>
      </c>
      <c r="N68" t="n">
        <v>57.16</v>
      </c>
      <c r="O68" t="n">
        <v>55.67</v>
      </c>
    </row>
    <row r="69">
      <c r="A69" s="5" t="inlineStr">
        <is>
          <t>Kurzfristige Vermögensquote in %</t>
        </is>
      </c>
      <c r="B69" s="5" t="inlineStr">
        <is>
          <t>Current Assets Ratio in %</t>
        </is>
      </c>
      <c r="C69" t="n">
        <v>26.98</v>
      </c>
      <c r="D69" t="n">
        <v>26.46</v>
      </c>
      <c r="E69" t="n">
        <v>25</v>
      </c>
      <c r="F69" t="n">
        <v>23.8</v>
      </c>
      <c r="G69" t="n">
        <v>24.41</v>
      </c>
      <c r="H69" t="n">
        <v>24.07</v>
      </c>
      <c r="I69" t="n">
        <v>23.64</v>
      </c>
      <c r="J69" t="n">
        <v>22.99</v>
      </c>
      <c r="K69" t="n">
        <v>22.37</v>
      </c>
      <c r="L69" t="n">
        <v>21.83</v>
      </c>
      <c r="M69" t="n">
        <v>21.89</v>
      </c>
      <c r="N69" t="n">
        <v>30.09</v>
      </c>
      <c r="O69" t="n">
        <v>28.05</v>
      </c>
    </row>
    <row r="70">
      <c r="A70" s="5" t="inlineStr">
        <is>
          <t>Nettogewinn Marge in %</t>
        </is>
      </c>
      <c r="B70" s="5" t="inlineStr">
        <is>
          <t>Net Profit Marge in %</t>
        </is>
      </c>
      <c r="C70" t="n">
        <v>15.85</v>
      </c>
      <c r="D70" t="n">
        <v>17.55</v>
      </c>
      <c r="E70" t="n">
        <v>15.46</v>
      </c>
      <c r="F70" t="n">
        <v>14.22</v>
      </c>
      <c r="G70" t="n">
        <v>10.06</v>
      </c>
      <c r="H70" t="n">
        <v>12.79</v>
      </c>
      <c r="I70" t="n">
        <v>13.87</v>
      </c>
      <c r="J70" t="n">
        <v>13.95</v>
      </c>
      <c r="K70" t="n">
        <v>13.67</v>
      </c>
      <c r="L70" t="n">
        <v>13.43</v>
      </c>
      <c r="M70" t="n">
        <v>13.12</v>
      </c>
      <c r="N70" t="n">
        <v>12.75</v>
      </c>
      <c r="O70" t="n">
        <v>12.9</v>
      </c>
    </row>
    <row r="71">
      <c r="A71" s="5" t="inlineStr">
        <is>
          <t>Operative Ergebnis Marge in %</t>
        </is>
      </c>
      <c r="B71" s="5" t="inlineStr">
        <is>
          <t>EBIT Marge in %</t>
        </is>
      </c>
      <c r="C71" t="n">
        <v>25.87</v>
      </c>
      <c r="D71" t="n">
        <v>25.55</v>
      </c>
      <c r="E71" t="n">
        <v>24.77</v>
      </c>
      <c r="F71" t="n">
        <v>24.13</v>
      </c>
      <c r="G71" t="n">
        <v>18.58</v>
      </c>
      <c r="H71" t="n">
        <v>22.87</v>
      </c>
      <c r="I71" t="n">
        <v>24.56</v>
      </c>
      <c r="J71" t="n">
        <v>23.97</v>
      </c>
      <c r="K71" t="n">
        <v>24.23</v>
      </c>
      <c r="L71" t="n">
        <v>24.11</v>
      </c>
      <c r="M71" t="n">
        <v>24.39</v>
      </c>
      <c r="N71" t="n">
        <v>21.87</v>
      </c>
      <c r="O71" t="n">
        <v>22.77</v>
      </c>
    </row>
    <row r="72">
      <c r="A72" s="5" t="inlineStr">
        <is>
          <t>Vermögensumsschlag in %</t>
        </is>
      </c>
      <c r="B72" s="5" t="inlineStr">
        <is>
          <t>Asset Turnover in %</t>
        </is>
      </c>
      <c r="C72" t="n">
        <v>29.58</v>
      </c>
      <c r="D72" t="n">
        <v>30.4</v>
      </c>
      <c r="E72" t="n">
        <v>29.95</v>
      </c>
      <c r="F72" t="n">
        <v>28.37</v>
      </c>
      <c r="G72" t="n">
        <v>28.15</v>
      </c>
      <c r="H72" t="n">
        <v>28.77</v>
      </c>
      <c r="I72" t="n">
        <v>31.2</v>
      </c>
      <c r="J72" t="n">
        <v>28.95</v>
      </c>
      <c r="K72" t="n">
        <v>29.74</v>
      </c>
      <c r="L72" t="n">
        <v>26.12</v>
      </c>
      <c r="M72" t="n">
        <v>28.96</v>
      </c>
      <c r="N72" t="n">
        <v>35.75</v>
      </c>
      <c r="O72" t="n">
        <v>33.09</v>
      </c>
    </row>
    <row r="73">
      <c r="A73" s="5" t="inlineStr">
        <is>
          <t>Langfristige Vermögensquote in %</t>
        </is>
      </c>
      <c r="B73" s="5" t="inlineStr">
        <is>
          <t>Non-Current Assets Ratio in %</t>
        </is>
      </c>
      <c r="C73" t="n">
        <v>73.02</v>
      </c>
      <c r="D73" t="n">
        <v>73.54000000000001</v>
      </c>
      <c r="E73" t="n">
        <v>75</v>
      </c>
      <c r="F73" t="n">
        <v>76.2</v>
      </c>
      <c r="G73" t="n">
        <v>75.59</v>
      </c>
      <c r="H73" t="n">
        <v>75.93000000000001</v>
      </c>
      <c r="I73" t="n">
        <v>76.36</v>
      </c>
      <c r="J73" t="n">
        <v>77.01000000000001</v>
      </c>
      <c r="K73" t="n">
        <v>77.63</v>
      </c>
      <c r="L73" t="n">
        <v>78.17</v>
      </c>
      <c r="M73" t="n">
        <v>78.11</v>
      </c>
      <c r="N73" t="n">
        <v>69.91</v>
      </c>
      <c r="O73" t="n">
        <v>71.95</v>
      </c>
    </row>
    <row r="74">
      <c r="A74" s="5" t="inlineStr">
        <is>
          <t>Gesamtkapitalrentabilität</t>
        </is>
      </c>
      <c r="B74" s="5" t="inlineStr">
        <is>
          <t>ROA Return on Assets in %</t>
        </is>
      </c>
      <c r="C74" t="n">
        <v>4.69</v>
      </c>
      <c r="D74" t="n">
        <v>5.34</v>
      </c>
      <c r="E74" t="n">
        <v>4.63</v>
      </c>
      <c r="F74" t="n">
        <v>4.04</v>
      </c>
      <c r="G74" t="n">
        <v>2.83</v>
      </c>
      <c r="H74" t="n">
        <v>3.68</v>
      </c>
      <c r="I74" t="n">
        <v>4.33</v>
      </c>
      <c r="J74" t="n">
        <v>4.04</v>
      </c>
      <c r="K74" t="n">
        <v>4.07</v>
      </c>
      <c r="L74" t="n">
        <v>3.51</v>
      </c>
      <c r="M74" t="n">
        <v>3.8</v>
      </c>
      <c r="N74" t="n">
        <v>4.56</v>
      </c>
      <c r="O74" t="n">
        <v>4.27</v>
      </c>
    </row>
    <row r="75">
      <c r="A75" s="5" t="inlineStr">
        <is>
          <t>Ertrag des eingesetzten Kapitals</t>
        </is>
      </c>
      <c r="B75" s="5" t="inlineStr">
        <is>
          <t>ROCE Return on Cap. Empl. in %</t>
        </is>
      </c>
      <c r="C75" t="n">
        <v>9.01</v>
      </c>
      <c r="D75" t="n">
        <v>8.890000000000001</v>
      </c>
      <c r="E75" t="n">
        <v>8.640000000000001</v>
      </c>
      <c r="F75" t="n">
        <v>8.17</v>
      </c>
      <c r="G75" t="n">
        <v>6.29</v>
      </c>
      <c r="H75" t="n">
        <v>7.66</v>
      </c>
      <c r="I75" t="n">
        <v>9.130000000000001</v>
      </c>
      <c r="J75" t="n">
        <v>7.98</v>
      </c>
      <c r="K75" t="n">
        <v>8.140000000000001</v>
      </c>
      <c r="L75" t="n">
        <v>7.38</v>
      </c>
      <c r="M75" t="n">
        <v>7.95</v>
      </c>
      <c r="N75" t="n">
        <v>9.43</v>
      </c>
      <c r="O75" t="n">
        <v>8.83</v>
      </c>
    </row>
    <row r="76">
      <c r="A76" s="5" t="inlineStr">
        <is>
          <t>Eigenkapital zu Anlagevermögen</t>
        </is>
      </c>
      <c r="B76" s="5" t="inlineStr">
        <is>
          <t>Equity to Fixed Assets in %</t>
        </is>
      </c>
      <c r="C76" t="n">
        <v>70.52</v>
      </c>
      <c r="D76" t="n">
        <v>68.06999999999999</v>
      </c>
      <c r="E76" t="n">
        <v>60.73</v>
      </c>
      <c r="F76" t="n">
        <v>57.2</v>
      </c>
      <c r="G76" t="n">
        <v>57.1</v>
      </c>
      <c r="H76" t="n">
        <v>55.42</v>
      </c>
      <c r="I76" t="n">
        <v>53.28</v>
      </c>
      <c r="J76" t="n">
        <v>49.43</v>
      </c>
      <c r="K76" t="n">
        <v>46.53</v>
      </c>
      <c r="L76" t="n">
        <v>43.05</v>
      </c>
      <c r="M76" t="n">
        <v>38.25</v>
      </c>
      <c r="N76" t="n">
        <v>49.83</v>
      </c>
      <c r="O76" t="n">
        <v>44.9</v>
      </c>
    </row>
    <row r="77">
      <c r="A77" s="5" t="inlineStr">
        <is>
          <t>Liquidität Dritten Grades</t>
        </is>
      </c>
      <c r="B77" s="5" t="inlineStr">
        <is>
          <t>Current Ratio in %</t>
        </is>
      </c>
      <c r="C77" t="n">
        <v>179.11</v>
      </c>
      <c r="D77" t="n">
        <v>208.95</v>
      </c>
      <c r="E77" t="n">
        <v>176.72</v>
      </c>
      <c r="F77" t="n">
        <v>146.96</v>
      </c>
      <c r="G77" t="n">
        <v>144.39</v>
      </c>
      <c r="H77" t="n">
        <v>170.19</v>
      </c>
      <c r="I77" t="n">
        <v>147.1</v>
      </c>
      <c r="J77" t="n">
        <v>175.94</v>
      </c>
      <c r="K77" t="n">
        <v>194.65</v>
      </c>
      <c r="L77" t="n">
        <v>148.88</v>
      </c>
      <c r="M77" t="n">
        <v>196.32</v>
      </c>
      <c r="N77" t="n">
        <v>176.23</v>
      </c>
      <c r="O77" t="n">
        <v>191.05</v>
      </c>
    </row>
    <row r="78">
      <c r="A78" s="5" t="inlineStr">
        <is>
          <t>Operativer Cashflow</t>
        </is>
      </c>
      <c r="B78" s="5" t="inlineStr">
        <is>
          <t>Operating Cashflow in M</t>
        </is>
      </c>
      <c r="C78" t="n">
        <v>6712.4718</v>
      </c>
      <c r="D78" t="n">
        <v>5549.9322</v>
      </c>
      <c r="E78" t="n">
        <v>5029.709</v>
      </c>
      <c r="F78" t="n">
        <v>5326.9794</v>
      </c>
      <c r="G78" t="n">
        <v>7238.793700000001</v>
      </c>
      <c r="H78" t="n">
        <v>6621.078</v>
      </c>
      <c r="I78" t="n">
        <v>5748.911999999999</v>
      </c>
      <c r="J78" t="n">
        <v>5266.205000000001</v>
      </c>
      <c r="K78" t="n">
        <v>4200.789</v>
      </c>
      <c r="L78" t="n">
        <v>3706.726</v>
      </c>
      <c r="M78" t="n">
        <v>2663.58</v>
      </c>
      <c r="N78" t="n">
        <v>11751.753</v>
      </c>
      <c r="O78" t="inlineStr">
        <is>
          <t>-</t>
        </is>
      </c>
    </row>
    <row r="79">
      <c r="A79" s="5" t="inlineStr">
        <is>
          <t>Aktienrückkauf</t>
        </is>
      </c>
      <c r="B79" s="5" t="inlineStr">
        <is>
          <t>Share Buyback in M</t>
        </is>
      </c>
      <c r="C79" t="n">
        <v>0</v>
      </c>
      <c r="D79" t="n">
        <v>0</v>
      </c>
      <c r="E79" t="n">
        <v>0</v>
      </c>
      <c r="F79" t="n">
        <v>0.8100000000000023</v>
      </c>
      <c r="G79" t="n">
        <v>-0.4300000000000068</v>
      </c>
      <c r="H79" t="n">
        <v>0.5999999999999659</v>
      </c>
      <c r="I79" t="n">
        <v>-1.099999999999966</v>
      </c>
      <c r="J79" t="n">
        <v>-0.6000000000000227</v>
      </c>
      <c r="K79" t="n">
        <v>-0.5</v>
      </c>
      <c r="L79" t="n">
        <v>-5.599999999999966</v>
      </c>
      <c r="M79" t="n">
        <v>-38.90000000000003</v>
      </c>
      <c r="N79" t="inlineStr">
        <is>
          <t>-</t>
        </is>
      </c>
      <c r="O79" t="inlineStr">
        <is>
          <t>-</t>
        </is>
      </c>
    </row>
    <row r="80">
      <c r="A80" s="5" t="inlineStr">
        <is>
          <t>Umsatzwachstum 1J in %</t>
        </is>
      </c>
      <c r="B80" s="5" t="inlineStr">
        <is>
          <t>Revenue Growth 1Y in %</t>
        </is>
      </c>
      <c r="C80" t="n">
        <v>2.17</v>
      </c>
      <c r="D80" t="n">
        <v>-0.26</v>
      </c>
      <c r="E80" t="n">
        <v>3.78</v>
      </c>
      <c r="F80" t="n">
        <v>1.45</v>
      </c>
      <c r="G80" t="n">
        <v>7.72</v>
      </c>
      <c r="H80" t="n">
        <v>-7.35</v>
      </c>
      <c r="I80" t="n">
        <v>4.38</v>
      </c>
      <c r="J80" t="n">
        <v>7.48</v>
      </c>
      <c r="K80" t="n">
        <v>7.94</v>
      </c>
      <c r="L80" t="n">
        <v>-1.69</v>
      </c>
      <c r="M80" t="n">
        <v>9.32</v>
      </c>
      <c r="N80" t="n">
        <v>2.27</v>
      </c>
      <c r="O80" t="inlineStr">
        <is>
          <t>-</t>
        </is>
      </c>
    </row>
    <row r="81">
      <c r="A81" s="5" t="inlineStr">
        <is>
          <t>Umsatzwachstum 3J in %</t>
        </is>
      </c>
      <c r="B81" s="5" t="inlineStr">
        <is>
          <t>Revenue Growth 3Y in %</t>
        </is>
      </c>
      <c r="C81" t="n">
        <v>1.9</v>
      </c>
      <c r="D81" t="n">
        <v>1.66</v>
      </c>
      <c r="E81" t="n">
        <v>4.32</v>
      </c>
      <c r="F81" t="n">
        <v>0.61</v>
      </c>
      <c r="G81" t="n">
        <v>1.58</v>
      </c>
      <c r="H81" t="n">
        <v>1.5</v>
      </c>
      <c r="I81" t="n">
        <v>6.6</v>
      </c>
      <c r="J81" t="n">
        <v>4.58</v>
      </c>
      <c r="K81" t="n">
        <v>5.19</v>
      </c>
      <c r="L81" t="n">
        <v>3.3</v>
      </c>
      <c r="M81" t="n">
        <v>3.86</v>
      </c>
      <c r="N81" t="inlineStr">
        <is>
          <t>-</t>
        </is>
      </c>
      <c r="O81" t="inlineStr">
        <is>
          <t>-</t>
        </is>
      </c>
    </row>
    <row r="82">
      <c r="A82" s="5" t="inlineStr">
        <is>
          <t>Umsatzwachstum 5J in %</t>
        </is>
      </c>
      <c r="B82" s="5" t="inlineStr">
        <is>
          <t>Revenue Growth 5Y in %</t>
        </is>
      </c>
      <c r="C82" t="n">
        <v>2.97</v>
      </c>
      <c r="D82" t="n">
        <v>1.07</v>
      </c>
      <c r="E82" t="n">
        <v>2</v>
      </c>
      <c r="F82" t="n">
        <v>2.74</v>
      </c>
      <c r="G82" t="n">
        <v>4.03</v>
      </c>
      <c r="H82" t="n">
        <v>2.15</v>
      </c>
      <c r="I82" t="n">
        <v>5.49</v>
      </c>
      <c r="J82" t="n">
        <v>5.06</v>
      </c>
      <c r="K82" t="n">
        <v>3.57</v>
      </c>
      <c r="L82" t="inlineStr">
        <is>
          <t>-</t>
        </is>
      </c>
      <c r="M82" t="inlineStr">
        <is>
          <t>-</t>
        </is>
      </c>
      <c r="N82" t="inlineStr">
        <is>
          <t>-</t>
        </is>
      </c>
      <c r="O82" t="inlineStr">
        <is>
          <t>-</t>
        </is>
      </c>
    </row>
    <row r="83">
      <c r="A83" s="5" t="inlineStr">
        <is>
          <t>Umsatzwachstum 10J in %</t>
        </is>
      </c>
      <c r="B83" s="5" t="inlineStr">
        <is>
          <t>Revenue Growth 10Y in %</t>
        </is>
      </c>
      <c r="C83" t="n">
        <v>2.56</v>
      </c>
      <c r="D83" t="n">
        <v>3.28</v>
      </c>
      <c r="E83" t="n">
        <v>3.53</v>
      </c>
      <c r="F83" t="n">
        <v>3.15</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-7.74</v>
      </c>
      <c r="D84" t="n">
        <v>13.21</v>
      </c>
      <c r="E84" t="n">
        <v>12.79</v>
      </c>
      <c r="F84" t="n">
        <v>43.44</v>
      </c>
      <c r="G84" t="n">
        <v>-15.26</v>
      </c>
      <c r="H84" t="n">
        <v>-14.55</v>
      </c>
      <c r="I84" t="n">
        <v>3.75</v>
      </c>
      <c r="J84" t="n">
        <v>9.67</v>
      </c>
      <c r="K84" t="n">
        <v>9.880000000000001</v>
      </c>
      <c r="L84" t="n">
        <v>0.63</v>
      </c>
      <c r="M84" t="n">
        <v>12.5</v>
      </c>
      <c r="N84" t="n">
        <v>1.08</v>
      </c>
      <c r="O84" t="inlineStr">
        <is>
          <t>-</t>
        </is>
      </c>
    </row>
    <row r="85">
      <c r="A85" s="5" t="inlineStr">
        <is>
          <t>Gewinnwachstum 3J in %</t>
        </is>
      </c>
      <c r="B85" s="5" t="inlineStr">
        <is>
          <t>Earnings Growth 3Y in %</t>
        </is>
      </c>
      <c r="C85" t="n">
        <v>6.09</v>
      </c>
      <c r="D85" t="n">
        <v>23.15</v>
      </c>
      <c r="E85" t="n">
        <v>13.66</v>
      </c>
      <c r="F85" t="n">
        <v>4.54</v>
      </c>
      <c r="G85" t="n">
        <v>-8.69</v>
      </c>
      <c r="H85" t="n">
        <v>-0.38</v>
      </c>
      <c r="I85" t="n">
        <v>7.77</v>
      </c>
      <c r="J85" t="n">
        <v>6.73</v>
      </c>
      <c r="K85" t="n">
        <v>7.67</v>
      </c>
      <c r="L85" t="n">
        <v>4.74</v>
      </c>
      <c r="M85" t="n">
        <v>4.53</v>
      </c>
      <c r="N85" t="inlineStr">
        <is>
          <t>-</t>
        </is>
      </c>
      <c r="O85" t="inlineStr">
        <is>
          <t>-</t>
        </is>
      </c>
    </row>
    <row r="86">
      <c r="A86" s="5" t="inlineStr">
        <is>
          <t>Gewinnwachstum 5J in %</t>
        </is>
      </c>
      <c r="B86" s="5" t="inlineStr">
        <is>
          <t>Earnings Growth 5Y in %</t>
        </is>
      </c>
      <c r="C86" t="n">
        <v>9.289999999999999</v>
      </c>
      <c r="D86" t="n">
        <v>7.93</v>
      </c>
      <c r="E86" t="n">
        <v>6.03</v>
      </c>
      <c r="F86" t="n">
        <v>5.41</v>
      </c>
      <c r="G86" t="n">
        <v>-1.3</v>
      </c>
      <c r="H86" t="n">
        <v>1.88</v>
      </c>
      <c r="I86" t="n">
        <v>7.29</v>
      </c>
      <c r="J86" t="n">
        <v>6.75</v>
      </c>
      <c r="K86" t="n">
        <v>4.82</v>
      </c>
      <c r="L86" t="inlineStr">
        <is>
          <t>-</t>
        </is>
      </c>
      <c r="M86" t="inlineStr">
        <is>
          <t>-</t>
        </is>
      </c>
      <c r="N86" t="inlineStr">
        <is>
          <t>-</t>
        </is>
      </c>
      <c r="O86" t="inlineStr">
        <is>
          <t>-</t>
        </is>
      </c>
    </row>
    <row r="87">
      <c r="A87" s="5" t="inlineStr">
        <is>
          <t>Gewinnwachstum 10J in %</t>
        </is>
      </c>
      <c r="B87" s="5" t="inlineStr">
        <is>
          <t>Earnings Growth 10Y in %</t>
        </is>
      </c>
      <c r="C87" t="n">
        <v>5.58</v>
      </c>
      <c r="D87" t="n">
        <v>7.61</v>
      </c>
      <c r="E87" t="n">
        <v>6.39</v>
      </c>
      <c r="F87" t="n">
        <v>5.11</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3.16</v>
      </c>
      <c r="D88" t="n">
        <v>2.95</v>
      </c>
      <c r="E88" t="n">
        <v>3.68</v>
      </c>
      <c r="F88" t="n">
        <v>3.99</v>
      </c>
      <c r="G88" t="n">
        <v>-24.92</v>
      </c>
      <c r="H88" t="n">
        <v>12.13</v>
      </c>
      <c r="I88" t="n">
        <v>2.67</v>
      </c>
      <c r="J88" t="n">
        <v>2.86</v>
      </c>
      <c r="K88" t="n">
        <v>3.55</v>
      </c>
      <c r="L88" t="inlineStr">
        <is>
          <t>-</t>
        </is>
      </c>
      <c r="M88" t="inlineStr">
        <is>
          <t>-</t>
        </is>
      </c>
      <c r="N88" t="inlineStr">
        <is>
          <t>-</t>
        </is>
      </c>
      <c r="O88" t="inlineStr">
        <is>
          <t>-</t>
        </is>
      </c>
    </row>
    <row r="89">
      <c r="A89" s="5" t="inlineStr">
        <is>
          <t>EBIT-Wachstum 1J in %</t>
        </is>
      </c>
      <c r="B89" s="5" t="inlineStr">
        <is>
          <t>EBIT Growth 1Y in %</t>
        </is>
      </c>
      <c r="C89" t="n">
        <v>3.44</v>
      </c>
      <c r="D89" t="n">
        <v>2.87</v>
      </c>
      <c r="E89" t="n">
        <v>6.54</v>
      </c>
      <c r="F89" t="n">
        <v>31.76</v>
      </c>
      <c r="G89" t="n">
        <v>-12.49</v>
      </c>
      <c r="H89" t="n">
        <v>-13.72</v>
      </c>
      <c r="I89" t="n">
        <v>6.96</v>
      </c>
      <c r="J89" t="n">
        <v>6.32</v>
      </c>
      <c r="K89" t="n">
        <v>8.49</v>
      </c>
      <c r="L89" t="n">
        <v>-2.85</v>
      </c>
      <c r="M89" t="n">
        <v>21.93</v>
      </c>
      <c r="N89" t="n">
        <v>-1.77</v>
      </c>
      <c r="O89" t="inlineStr">
        <is>
          <t>-</t>
        </is>
      </c>
    </row>
    <row r="90">
      <c r="A90" s="5" t="inlineStr">
        <is>
          <t>EBIT-Wachstum 3J in %</t>
        </is>
      </c>
      <c r="B90" s="5" t="inlineStr">
        <is>
          <t>EBIT Growth 3Y in %</t>
        </is>
      </c>
      <c r="C90" t="n">
        <v>4.28</v>
      </c>
      <c r="D90" t="n">
        <v>13.72</v>
      </c>
      <c r="E90" t="n">
        <v>8.6</v>
      </c>
      <c r="F90" t="n">
        <v>1.85</v>
      </c>
      <c r="G90" t="n">
        <v>-6.42</v>
      </c>
      <c r="H90" t="n">
        <v>-0.15</v>
      </c>
      <c r="I90" t="n">
        <v>7.26</v>
      </c>
      <c r="J90" t="n">
        <v>3.99</v>
      </c>
      <c r="K90" t="n">
        <v>9.19</v>
      </c>
      <c r="L90" t="n">
        <v>5.77</v>
      </c>
      <c r="M90" t="n">
        <v>6.72</v>
      </c>
      <c r="N90" t="inlineStr">
        <is>
          <t>-</t>
        </is>
      </c>
      <c r="O90" t="inlineStr">
        <is>
          <t>-</t>
        </is>
      </c>
    </row>
    <row r="91">
      <c r="A91" s="5" t="inlineStr">
        <is>
          <t>EBIT-Wachstum 5J in %</t>
        </is>
      </c>
      <c r="B91" s="5" t="inlineStr">
        <is>
          <t>EBIT Growth 5Y in %</t>
        </is>
      </c>
      <c r="C91" t="n">
        <v>6.42</v>
      </c>
      <c r="D91" t="n">
        <v>2.99</v>
      </c>
      <c r="E91" t="n">
        <v>3.81</v>
      </c>
      <c r="F91" t="n">
        <v>3.77</v>
      </c>
      <c r="G91" t="n">
        <v>-0.89</v>
      </c>
      <c r="H91" t="n">
        <v>1.04</v>
      </c>
      <c r="I91" t="n">
        <v>8.17</v>
      </c>
      <c r="J91" t="n">
        <v>6.42</v>
      </c>
      <c r="K91" t="n">
        <v>5.16</v>
      </c>
      <c r="L91" t="inlineStr">
        <is>
          <t>-</t>
        </is>
      </c>
      <c r="M91" t="inlineStr">
        <is>
          <t>-</t>
        </is>
      </c>
      <c r="N91" t="inlineStr">
        <is>
          <t>-</t>
        </is>
      </c>
      <c r="O91" t="inlineStr">
        <is>
          <t>-</t>
        </is>
      </c>
    </row>
    <row r="92">
      <c r="A92" s="5" t="inlineStr">
        <is>
          <t>EBIT-Wachstum 10J in %</t>
        </is>
      </c>
      <c r="B92" s="5" t="inlineStr">
        <is>
          <t>EBIT Growth 10Y in %</t>
        </is>
      </c>
      <c r="C92" t="n">
        <v>3.73</v>
      </c>
      <c r="D92" t="n">
        <v>5.58</v>
      </c>
      <c r="E92" t="n">
        <v>5.12</v>
      </c>
      <c r="F92" t="n">
        <v>4.46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20.95</v>
      </c>
      <c r="D93" t="n">
        <v>10.34</v>
      </c>
      <c r="E93" t="n">
        <v>-5.58</v>
      </c>
      <c r="F93" t="n">
        <v>-26.19</v>
      </c>
      <c r="G93" t="n">
        <v>9.15</v>
      </c>
      <c r="H93" t="n">
        <v>15.43</v>
      </c>
      <c r="I93" t="n">
        <v>8.720000000000001</v>
      </c>
      <c r="J93" t="n">
        <v>25.08</v>
      </c>
      <c r="K93" t="n">
        <v>13.11</v>
      </c>
      <c r="L93" t="n">
        <v>36.21</v>
      </c>
      <c r="M93" t="n">
        <v>-80.73999999999999</v>
      </c>
      <c r="N93" t="inlineStr">
        <is>
          <t>-</t>
        </is>
      </c>
      <c r="O93" t="inlineStr">
        <is>
          <t>-</t>
        </is>
      </c>
    </row>
    <row r="94">
      <c r="A94" s="5" t="inlineStr">
        <is>
          <t>Op.Cashflow Wachstum 3J in %</t>
        </is>
      </c>
      <c r="B94" s="5" t="inlineStr">
        <is>
          <t>Op.Cashflow Wachstum 3Y in %</t>
        </is>
      </c>
      <c r="C94" t="n">
        <v>8.57</v>
      </c>
      <c r="D94" t="n">
        <v>-7.14</v>
      </c>
      <c r="E94" t="n">
        <v>-7.54</v>
      </c>
      <c r="F94" t="n">
        <v>-0.54</v>
      </c>
      <c r="G94" t="n">
        <v>11.1</v>
      </c>
      <c r="H94" t="n">
        <v>16.41</v>
      </c>
      <c r="I94" t="n">
        <v>15.64</v>
      </c>
      <c r="J94" t="n">
        <v>24.8</v>
      </c>
      <c r="K94" t="n">
        <v>-10.47</v>
      </c>
      <c r="L94" t="inlineStr">
        <is>
          <t>-</t>
        </is>
      </c>
      <c r="M94" t="inlineStr">
        <is>
          <t>-</t>
        </is>
      </c>
      <c r="N94" t="inlineStr">
        <is>
          <t>-</t>
        </is>
      </c>
      <c r="O94" t="inlineStr">
        <is>
          <t>-</t>
        </is>
      </c>
    </row>
    <row r="95">
      <c r="A95" s="5" t="inlineStr">
        <is>
          <t>Op.Cashflow Wachstum 5J in %</t>
        </is>
      </c>
      <c r="B95" s="5" t="inlineStr">
        <is>
          <t>Op.Cashflow Wachstum 5Y in %</t>
        </is>
      </c>
      <c r="C95" t="n">
        <v>1.73</v>
      </c>
      <c r="D95" t="n">
        <v>0.63</v>
      </c>
      <c r="E95" t="n">
        <v>0.31</v>
      </c>
      <c r="F95" t="n">
        <v>6.44</v>
      </c>
      <c r="G95" t="n">
        <v>14.3</v>
      </c>
      <c r="H95" t="n">
        <v>19.71</v>
      </c>
      <c r="I95" t="n">
        <v>0.48</v>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n">
        <v>10.72</v>
      </c>
      <c r="D96" t="n">
        <v>0.55</v>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3699</v>
      </c>
      <c r="D97" t="n">
        <v>4078</v>
      </c>
      <c r="E97" t="n">
        <v>3265</v>
      </c>
      <c r="F97" t="n">
        <v>2327</v>
      </c>
      <c r="G97" t="n">
        <v>2281</v>
      </c>
      <c r="H97" t="n">
        <v>2741</v>
      </c>
      <c r="I97" t="n">
        <v>2081</v>
      </c>
      <c r="J97" t="n">
        <v>2815</v>
      </c>
      <c r="K97" t="n">
        <v>2795</v>
      </c>
      <c r="L97" t="n">
        <v>1943</v>
      </c>
      <c r="M97" t="n">
        <v>2672</v>
      </c>
      <c r="N97" t="n">
        <v>2399</v>
      </c>
      <c r="O97" t="n">
        <v>2603</v>
      </c>
      <c r="P97" t="n">
        <v>2603</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9"/>
  </cols>
  <sheetData>
    <row r="1">
      <c r="A1" s="1" t="inlineStr">
        <is>
          <t xml:space="preserve">PEUGEOT </t>
        </is>
      </c>
      <c r="B1" s="2" t="inlineStr">
        <is>
          <t>WKN: 852363  ISIN: FR0000121501  US-Symbol:PEUGF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+33-1-4066-5511</t>
        </is>
      </c>
      <c r="G4" t="inlineStr">
        <is>
          <t>26.02.2020</t>
        </is>
      </c>
      <c r="H4" t="inlineStr">
        <is>
          <t>Preliminary Results</t>
        </is>
      </c>
      <c r="J4" t="inlineStr">
        <is>
          <t>Peugeot Familie</t>
        </is>
      </c>
      <c r="L4" t="inlineStr">
        <is>
          <t>12,23%</t>
        </is>
      </c>
    </row>
    <row r="5">
      <c r="A5" s="5" t="inlineStr">
        <is>
          <t>Ticker</t>
        </is>
      </c>
      <c r="B5" t="inlineStr">
        <is>
          <t>PEU</t>
        </is>
      </c>
      <c r="C5" s="5" t="inlineStr">
        <is>
          <t>Fax</t>
        </is>
      </c>
      <c r="D5" s="5" t="inlineStr"/>
      <c r="E5" t="inlineStr">
        <is>
          <t>+33-1-4066-5414</t>
        </is>
      </c>
      <c r="G5" t="inlineStr">
        <is>
          <t>21.04.2020</t>
        </is>
      </c>
      <c r="H5" t="inlineStr">
        <is>
          <t>Result Q1</t>
        </is>
      </c>
      <c r="J5" t="inlineStr">
        <is>
          <t>Dongfeng Motor (Hong Kong) International Co</t>
        </is>
      </c>
      <c r="L5" t="inlineStr">
        <is>
          <t>12,23%</t>
        </is>
      </c>
    </row>
    <row r="6">
      <c r="A6" s="5" t="inlineStr">
        <is>
          <t>Gelistet Seit / Listed Since</t>
        </is>
      </c>
      <c r="B6" t="inlineStr">
        <is>
          <t>-</t>
        </is>
      </c>
      <c r="C6" s="5" t="inlineStr">
        <is>
          <t>Internet</t>
        </is>
      </c>
      <c r="D6" s="5" t="inlineStr"/>
      <c r="E6" t="inlineStr">
        <is>
          <t>http://www.psa-peugeot-citroen.com/en</t>
        </is>
      </c>
      <c r="G6" t="inlineStr">
        <is>
          <t>14.05.2020</t>
        </is>
      </c>
      <c r="H6" t="inlineStr">
        <is>
          <t>Annual General Meeting</t>
        </is>
      </c>
      <c r="J6" t="inlineStr">
        <is>
          <t>BPIfrance via Lion Participation SAS</t>
        </is>
      </c>
      <c r="L6" t="inlineStr">
        <is>
          <t>12,23%</t>
        </is>
      </c>
    </row>
    <row r="7">
      <c r="A7" s="5" t="inlineStr">
        <is>
          <t>Nominalwert / Nominal Value</t>
        </is>
      </c>
      <c r="B7" t="inlineStr">
        <is>
          <t>-</t>
        </is>
      </c>
      <c r="C7" s="5" t="inlineStr">
        <is>
          <t>Inv. Relations Telefon / Phone</t>
        </is>
      </c>
      <c r="D7" s="5" t="inlineStr"/>
      <c r="E7" t="inlineStr">
        <is>
          <t>+33-1-4066-4557</t>
        </is>
      </c>
      <c r="G7" t="inlineStr">
        <is>
          <t>21.05.2020</t>
        </is>
      </c>
      <c r="H7" t="inlineStr">
        <is>
          <t>Ex Dividend</t>
        </is>
      </c>
      <c r="J7" t="inlineStr">
        <is>
          <t>Freefloat</t>
        </is>
      </c>
      <c r="L7" t="inlineStr">
        <is>
          <t>63,31%</t>
        </is>
      </c>
    </row>
    <row r="8">
      <c r="A8" s="5" t="inlineStr">
        <is>
          <t>Land / Country</t>
        </is>
      </c>
      <c r="B8" t="inlineStr">
        <is>
          <t>Frankreich</t>
        </is>
      </c>
      <c r="C8" s="5" t="inlineStr">
        <is>
          <t>Inv. Relations E-Mail</t>
        </is>
      </c>
      <c r="D8" s="5" t="inlineStr"/>
      <c r="E8" t="inlineStr">
        <is>
          <t>investor.relations@psa.fr</t>
        </is>
      </c>
      <c r="G8" t="inlineStr">
        <is>
          <t>25.05.2020</t>
        </is>
      </c>
      <c r="H8" t="inlineStr">
        <is>
          <t>Dividend Payout</t>
        </is>
      </c>
    </row>
    <row r="9">
      <c r="A9" s="5" t="inlineStr">
        <is>
          <t>Währung / Currency</t>
        </is>
      </c>
      <c r="B9" t="inlineStr">
        <is>
          <t>EUR</t>
        </is>
      </c>
      <c r="C9" s="5" t="inlineStr">
        <is>
          <t>Kontaktperson / Contact Person</t>
        </is>
      </c>
      <c r="D9" s="5" t="inlineStr"/>
      <c r="E9" t="inlineStr">
        <is>
          <t>James Poutier</t>
        </is>
      </c>
      <c r="G9" t="inlineStr">
        <is>
          <t>28.07.2020</t>
        </is>
      </c>
      <c r="H9" t="inlineStr">
        <is>
          <t>Score Half Year</t>
        </is>
      </c>
    </row>
    <row r="10">
      <c r="A10" s="5" t="inlineStr">
        <is>
          <t>Branche / Industry</t>
        </is>
      </c>
      <c r="B10" t="inlineStr">
        <is>
          <t>Automobile Production</t>
        </is>
      </c>
      <c r="C10" s="5" t="inlineStr">
        <is>
          <t>28.10.2020</t>
        </is>
      </c>
      <c r="D10" s="5" t="inlineStr">
        <is>
          <t>Q3 Earnings</t>
        </is>
      </c>
    </row>
    <row r="11">
      <c r="A11" s="5" t="inlineStr">
        <is>
          <t>Sektor / Sector</t>
        </is>
      </c>
      <c r="B11" t="inlineStr">
        <is>
          <t>Automotive Industry</t>
        </is>
      </c>
    </row>
    <row r="12">
      <c r="A12" s="5" t="inlineStr">
        <is>
          <t>Typ / Genre</t>
        </is>
      </c>
      <c r="B12" t="inlineStr">
        <is>
          <t>Stammaktie</t>
        </is>
      </c>
    </row>
    <row r="13">
      <c r="A13" s="5" t="inlineStr">
        <is>
          <t>Adresse / Address</t>
        </is>
      </c>
      <c r="B13" t="inlineStr">
        <is>
          <t>Peugeot S.A.75, avenue de la Grande-Armée  F-75116 Paris</t>
        </is>
      </c>
    </row>
    <row r="14">
      <c r="A14" s="5" t="inlineStr">
        <is>
          <t>Management</t>
        </is>
      </c>
      <c r="B14" t="inlineStr">
        <is>
          <t>Carlos Tavares, Maxime Picat, Olivier Bourges, Michael Lohscheller</t>
        </is>
      </c>
    </row>
    <row r="15">
      <c r="A15" s="5" t="inlineStr">
        <is>
          <t>Aufsichtsrat / Board</t>
        </is>
      </c>
      <c r="B15" t="inlineStr">
        <is>
          <t>Louis Gallois, Marie-Hélène Peugeot-Roncoroni, Li Shaozhu, Anne Guérin, Gilles Schnepp, Catherine Bradley, Pamela Knapp, Christian Lafaye, Jean François Kondratiuk, Bénédicte Juyaux, Robert Peugeot, Daniel Bernard, Thierry de la Tour d´Artaise, Frédéric Banzet, Alexandre Ossola, LV Haitao</t>
        </is>
      </c>
    </row>
    <row r="16">
      <c r="A16" s="5" t="inlineStr">
        <is>
          <t>Beschreibung</t>
        </is>
      </c>
      <c r="B16" t="inlineStr">
        <is>
          <t>Peugeot S.A. (PSA Peugeot Citroën) ist einer der grössten Hersteller von Fahrzeugen in Europa. Die Geschäftssegmente sind in Automotive, Faurecia und Banque PSA Finance strukturiert. Der Konzern entwickelt, konstruiert, produziert und vertreibt PKWs und leichte Nutzfahrzeuge unter den Marken Peugeot, Citröen und DS. Außerdem zählt seit 2017 der deutsche Autobauer Opel und dessen britische Schwestermarke Vauxhall zur Peugeot-Gruppe. Die umfangreiche Angebotspalette der PSA beinhaltet vom Kleinwagen über Limousinen und Coupes bis hin zu SUVs und Vans eine breite Vielfalt an unterschiedlichen Fahrzeugtypen, Antriebstechnologien und Motorvariationen. Insbesondere engagiert sich Peugeot in der Entwicklung von kohlenstoffarmen Technologien. Hauptabsatzmarkt ist Europa mit rund 60 % Verkaufsanteil. In China ist der Konzern in Kooperation mit dem chinesischen Autohersteller Dongfeng unter Dongfeng Peugeot Citroën Automobile (DPCA) sowie im Joint Ventures mit Changan PSA Automobiles (CAPSA) tätig. Ausserdem stellt die Tochtergesellschaft Faurecia als Automobilzulieferer unter anderem Autositze, Technologien zur Emissionskontrolle, Innenraumsysteme und Automotive Exteriors her. Ergänzt werden die Geschäftsaktivitäten der Unternehmensgruppe durch die konzerneigene Banque PSA Finance mit Finanzdienstleistungen für ihre Vertriebsnetze und ihre Kunden, durch die Tochtergesellschaft Mister Auto als Spezialist im Online-Vertrieb von Kfz-Ersatzteilen sowie der Marke Free2Move mit einer breiten Palette von Mobilitätsdienstleistungen. Peugeot S.A. wurde bereits 1896 gegründet und noch heute sind mehrere Mitglieder der Familie Peugeot im Konzern aktiv tätig. Der Hauptsitz von Peugeot S.A. ist Paris, Frankreich. Copyright 2014 FINANCE BASE AG</t>
        </is>
      </c>
    </row>
    <row r="17">
      <c r="A17" s="5" t="inlineStr">
        <is>
          <t>Profile</t>
        </is>
      </c>
      <c r="B17" t="inlineStr">
        <is>
          <t>Peugeot S.A. (PSA Peugeot Citroen) is one of the largest manufacturers of vehicles in Europe. The business segments are structured in automotive, Faurecia and Banque PSA Finance. The Group develops, designs, manufactures and sells passenger cars and light commercial vehicles under the Peugeot, Citroen and DS. In addition, since 2017, the German carmaker Opel and its British sister brand Vauxhall belongs to the Peugeot group. The extensive range of PSA includes from small cars to sedans and coupes to SUVs and vans a wide variety of different types of vehicles, propulsion technologies and engine variations. In particular, Peugeot engaged in the development of low-carbon technologies. Main market is Europe, with around 60% share of sales. In China, the Group operates in cooperation with the Chinese automaker Dongfeng under Dongfeng Peugeot Citroen Automobiles (DPCA) and in joint ventures with Changan PSA Automobiles (CAPSA). In addition, the subsidiary Faurecia as automotive, among others, car seats, Emissions Control Technologies, Interior Systems and Automotive Exteriors ago. supplemented the business activities of the company through the group's own Banque PSA Finance to financial services for their distribution networks and their customers, through its subsidiary Mister Auto as a specialist in online sales of automotive spare parts as well as the brand Free2Move with a wide range of mobility services. Peugeot S.A. was founded in 1896 and today several members of the Peugeot family in the group are active. The headquarters of Peugeot S.A. is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2018</v>
      </c>
      <c r="D19" s="5" t="n">
        <v>2017</v>
      </c>
      <c r="E19" s="5" t="n">
        <v>2016</v>
      </c>
      <c r="F19" s="5" t="n">
        <v>2015</v>
      </c>
      <c r="G19" s="5" t="n">
        <v>2014</v>
      </c>
      <c r="H19" s="5" t="n">
        <v>2013</v>
      </c>
      <c r="I19" s="5" t="n">
        <v>2012</v>
      </c>
      <c r="J19" s="5" t="n">
        <v>2011</v>
      </c>
      <c r="K19" s="5" t="n">
        <v>2010</v>
      </c>
      <c r="L19" s="5" t="n">
        <v>2009</v>
      </c>
      <c r="M19" s="5" t="n">
        <v>2008</v>
      </c>
      <c r="N19" s="5" t="n">
        <v>2007</v>
      </c>
    </row>
    <row r="20">
      <c r="A20" s="5" t="inlineStr">
        <is>
          <t>Umsatz</t>
        </is>
      </c>
      <c r="B20" s="5" t="inlineStr">
        <is>
          <t>Revenue</t>
        </is>
      </c>
      <c r="C20" t="n">
        <v>74027</v>
      </c>
      <c r="D20" t="n">
        <v>65210</v>
      </c>
      <c r="E20" t="n">
        <v>54030</v>
      </c>
      <c r="F20" t="n">
        <v>54676</v>
      </c>
      <c r="G20" t="n">
        <v>53607</v>
      </c>
      <c r="H20" t="n">
        <v>54090</v>
      </c>
      <c r="I20" t="n">
        <v>55446</v>
      </c>
      <c r="J20" t="n">
        <v>59912</v>
      </c>
      <c r="K20" t="n">
        <v>56061</v>
      </c>
      <c r="L20" t="n">
        <v>48417</v>
      </c>
      <c r="M20" t="n">
        <v>54356</v>
      </c>
      <c r="N20" t="n">
        <v>58676</v>
      </c>
    </row>
    <row r="21">
      <c r="A21" s="5" t="inlineStr">
        <is>
          <t>Bruttoergebnis vom Umsatz</t>
        </is>
      </c>
      <c r="B21" s="5" t="inlineStr">
        <is>
          <t>Gross Profit</t>
        </is>
      </c>
      <c r="C21" t="n">
        <v>14794</v>
      </c>
      <c r="D21" t="n">
        <v>12118</v>
      </c>
      <c r="E21" t="n">
        <v>10321</v>
      </c>
      <c r="F21" t="n">
        <v>10167</v>
      </c>
      <c r="G21" t="n">
        <v>8844</v>
      </c>
      <c r="H21" t="n">
        <v>8126</v>
      </c>
      <c r="I21" t="n">
        <v>7864</v>
      </c>
      <c r="J21" t="n">
        <v>10228</v>
      </c>
      <c r="K21" t="n">
        <v>10473</v>
      </c>
      <c r="L21" t="n">
        <v>7560</v>
      </c>
      <c r="M21" t="n">
        <v>9436</v>
      </c>
      <c r="N21" t="n">
        <v>11158</v>
      </c>
    </row>
    <row r="22">
      <c r="A22" s="5" t="inlineStr">
        <is>
          <t>Operatives Ergebnis (EBIT)</t>
        </is>
      </c>
      <c r="B22" s="5" t="inlineStr">
        <is>
          <t>EBIT Earning Before Interest &amp; Tax</t>
        </is>
      </c>
      <c r="C22" t="n">
        <v>5689</v>
      </c>
      <c r="D22" t="n">
        <v>3087</v>
      </c>
      <c r="E22" t="n">
        <v>2611</v>
      </c>
      <c r="F22" t="n">
        <v>1976</v>
      </c>
      <c r="G22" t="n">
        <v>223</v>
      </c>
      <c r="H22" t="n">
        <v>-1346</v>
      </c>
      <c r="I22" t="n">
        <v>-4698</v>
      </c>
      <c r="J22" t="n">
        <v>898</v>
      </c>
      <c r="K22" t="n">
        <v>1736</v>
      </c>
      <c r="L22" t="n">
        <v>-1416</v>
      </c>
      <c r="M22" t="n">
        <v>-367</v>
      </c>
      <c r="N22" t="n">
        <v>1120</v>
      </c>
    </row>
    <row r="23">
      <c r="A23" s="5" t="inlineStr">
        <is>
          <t>Finanzergebnis</t>
        </is>
      </c>
      <c r="B23" s="5" t="inlineStr">
        <is>
          <t>Financial Result</t>
        </is>
      </c>
      <c r="C23" t="n">
        <v>-1735</v>
      </c>
      <c r="D23" t="n">
        <v>-238</v>
      </c>
      <c r="E23" t="n">
        <v>-268</v>
      </c>
      <c r="F23" t="n">
        <v>-642</v>
      </c>
      <c r="G23" t="n">
        <v>-763</v>
      </c>
      <c r="H23" t="n">
        <v>-658</v>
      </c>
      <c r="I23" t="n">
        <v>-418</v>
      </c>
      <c r="J23" t="n">
        <v>-334</v>
      </c>
      <c r="K23" t="n">
        <v>-429</v>
      </c>
      <c r="L23" t="n">
        <v>-520</v>
      </c>
      <c r="M23" t="n">
        <v>-286</v>
      </c>
      <c r="N23" t="n">
        <v>-40</v>
      </c>
    </row>
    <row r="24">
      <c r="A24" s="5" t="inlineStr">
        <is>
          <t>Ergebnis vor Steuer (EBT)</t>
        </is>
      </c>
      <c r="B24" s="5" t="inlineStr">
        <is>
          <t>EBT Earning Before Tax</t>
        </is>
      </c>
      <c r="C24" t="n">
        <v>3954</v>
      </c>
      <c r="D24" t="n">
        <v>2849</v>
      </c>
      <c r="E24" t="n">
        <v>2343</v>
      </c>
      <c r="F24" t="n">
        <v>1334</v>
      </c>
      <c r="G24" t="n">
        <v>-540</v>
      </c>
      <c r="H24" t="n">
        <v>-2004</v>
      </c>
      <c r="I24" t="n">
        <v>-5116</v>
      </c>
      <c r="J24" t="n">
        <v>564</v>
      </c>
      <c r="K24" t="n">
        <v>1307</v>
      </c>
      <c r="L24" t="n">
        <v>-1936</v>
      </c>
      <c r="M24" t="n">
        <v>-653</v>
      </c>
      <c r="N24" t="n">
        <v>1080</v>
      </c>
    </row>
    <row r="25">
      <c r="A25" s="5" t="inlineStr">
        <is>
          <t>Ergebnis nach Steuer</t>
        </is>
      </c>
      <c r="B25" s="5" t="inlineStr">
        <is>
          <t>Earnings after tax</t>
        </is>
      </c>
      <c r="C25" t="n">
        <v>3295</v>
      </c>
      <c r="D25" t="n">
        <v>2148</v>
      </c>
      <c r="E25" t="n">
        <v>1826</v>
      </c>
      <c r="F25" t="n">
        <v>951</v>
      </c>
      <c r="G25" t="n">
        <v>-822</v>
      </c>
      <c r="H25" t="n">
        <v>-2215</v>
      </c>
      <c r="I25" t="n">
        <v>-5728</v>
      </c>
      <c r="J25" t="n">
        <v>784</v>
      </c>
      <c r="K25" t="n">
        <v>1256</v>
      </c>
      <c r="L25" t="n">
        <v>-1274</v>
      </c>
      <c r="M25" t="n">
        <v>-500</v>
      </c>
      <c r="N25" t="n">
        <v>826</v>
      </c>
    </row>
    <row r="26">
      <c r="A26" s="5" t="inlineStr">
        <is>
          <t>Minderheitenanteil</t>
        </is>
      </c>
      <c r="B26" s="5" t="inlineStr">
        <is>
          <t>Minority Share</t>
        </is>
      </c>
      <c r="C26" t="n">
        <v>-468</v>
      </c>
      <c r="D26" t="n">
        <v>-429</v>
      </c>
      <c r="E26" t="n">
        <v>-419</v>
      </c>
      <c r="F26" t="n">
        <v>-303</v>
      </c>
      <c r="G26" t="n">
        <v>-151</v>
      </c>
      <c r="H26" t="n">
        <v>-99</v>
      </c>
      <c r="I26" t="n">
        <v>-85</v>
      </c>
      <c r="J26" t="n">
        <v>-196</v>
      </c>
      <c r="K26" t="n">
        <v>-122</v>
      </c>
      <c r="L26" t="n">
        <v>113</v>
      </c>
      <c r="M26" t="n">
        <v>157</v>
      </c>
      <c r="N26" t="n">
        <v>59</v>
      </c>
    </row>
    <row r="27">
      <c r="A27" s="5" t="inlineStr">
        <is>
          <t>Jahresüberschuss/-fehlbetrag</t>
        </is>
      </c>
      <c r="B27" s="5" t="inlineStr">
        <is>
          <t>Net Profit</t>
        </is>
      </c>
      <c r="C27" t="n">
        <v>2827</v>
      </c>
      <c r="D27" t="n">
        <v>1929</v>
      </c>
      <c r="E27" t="n">
        <v>1730</v>
      </c>
      <c r="F27" t="n">
        <v>899</v>
      </c>
      <c r="G27" t="n">
        <v>-706</v>
      </c>
      <c r="H27" t="n">
        <v>-2317</v>
      </c>
      <c r="I27" t="n">
        <v>-5010</v>
      </c>
      <c r="J27" t="n">
        <v>588</v>
      </c>
      <c r="K27" t="n">
        <v>1134</v>
      </c>
      <c r="L27" t="n">
        <v>-1161</v>
      </c>
      <c r="M27" t="n">
        <v>-343</v>
      </c>
      <c r="N27" t="n">
        <v>885</v>
      </c>
    </row>
    <row r="28">
      <c r="A28" s="5" t="inlineStr">
        <is>
          <t>Summe Umlaufvermögen</t>
        </is>
      </c>
      <c r="B28" s="5" t="inlineStr">
        <is>
          <t>Current Assets</t>
        </is>
      </c>
      <c r="C28" t="n">
        <v>28146</v>
      </c>
      <c r="D28" t="n">
        <v>26499</v>
      </c>
      <c r="E28" t="n">
        <v>21188</v>
      </c>
      <c r="F28" t="n">
        <v>19424</v>
      </c>
      <c r="G28" t="n">
        <v>22031</v>
      </c>
      <c r="H28" t="n">
        <v>39650</v>
      </c>
      <c r="I28" t="n">
        <v>43243</v>
      </c>
      <c r="J28" t="n">
        <v>43363</v>
      </c>
      <c r="K28" t="n">
        <v>45410</v>
      </c>
      <c r="L28" t="n">
        <v>42274</v>
      </c>
      <c r="M28" t="n">
        <v>39774</v>
      </c>
      <c r="N28" t="n">
        <v>46190</v>
      </c>
    </row>
    <row r="29">
      <c r="A29" s="5" t="inlineStr">
        <is>
          <t>Summe Anlagevermögen</t>
        </is>
      </c>
      <c r="B29" s="5" t="inlineStr">
        <is>
          <t>Fixed Assets</t>
        </is>
      </c>
      <c r="C29" t="n">
        <v>33806</v>
      </c>
      <c r="D29" t="n">
        <v>31006</v>
      </c>
      <c r="E29" t="n">
        <v>23965</v>
      </c>
      <c r="F29" t="n">
        <v>29686</v>
      </c>
      <c r="G29" t="n">
        <v>39181</v>
      </c>
      <c r="H29" t="n">
        <v>20014</v>
      </c>
      <c r="I29" t="n">
        <v>21606</v>
      </c>
      <c r="J29" t="n">
        <v>25628</v>
      </c>
      <c r="K29" t="n">
        <v>23081</v>
      </c>
      <c r="L29" t="n">
        <v>21847</v>
      </c>
      <c r="M29" t="n">
        <v>21946</v>
      </c>
      <c r="N29" t="n">
        <v>22785</v>
      </c>
    </row>
    <row r="30">
      <c r="A30" s="5" t="inlineStr">
        <is>
          <t>Summe Aktiva</t>
        </is>
      </c>
      <c r="B30" s="5" t="inlineStr">
        <is>
          <t>Total Assets</t>
        </is>
      </c>
      <c r="C30" t="n">
        <v>61952</v>
      </c>
      <c r="D30" t="n">
        <v>57505</v>
      </c>
      <c r="E30" t="n">
        <v>45153</v>
      </c>
      <c r="F30" t="n">
        <v>49110</v>
      </c>
      <c r="G30" t="n">
        <v>61212</v>
      </c>
      <c r="H30" t="n">
        <v>59664</v>
      </c>
      <c r="I30" t="n">
        <v>64849</v>
      </c>
      <c r="J30" t="n">
        <v>68991</v>
      </c>
      <c r="K30" t="n">
        <v>68491</v>
      </c>
      <c r="L30" t="n">
        <v>64121</v>
      </c>
      <c r="M30" t="n">
        <v>61720</v>
      </c>
      <c r="N30" t="n">
        <v>68975</v>
      </c>
    </row>
    <row r="31">
      <c r="A31" s="5" t="inlineStr">
        <is>
          <t>Summe kurzfristiges Fremdkapital</t>
        </is>
      </c>
      <c r="B31" s="5" t="inlineStr">
        <is>
          <t>Short-Term Debt</t>
        </is>
      </c>
      <c r="C31" t="n">
        <v>30002</v>
      </c>
      <c r="D31" t="n">
        <v>29234</v>
      </c>
      <c r="E31" t="n">
        <v>20397</v>
      </c>
      <c r="F31" t="n">
        <v>22958</v>
      </c>
      <c r="G31" t="n">
        <v>30903</v>
      </c>
      <c r="H31" t="n">
        <v>38843</v>
      </c>
      <c r="I31" t="n">
        <v>41676</v>
      </c>
      <c r="J31" t="n">
        <v>41944</v>
      </c>
      <c r="K31" t="n">
        <v>41551</v>
      </c>
      <c r="L31" t="n">
        <v>37872</v>
      </c>
      <c r="M31" t="n">
        <v>38488</v>
      </c>
      <c r="N31" t="n">
        <v>44054</v>
      </c>
    </row>
    <row r="32">
      <c r="A32" s="5" t="inlineStr">
        <is>
          <t>Summe langfristiges Fremdkapital</t>
        </is>
      </c>
      <c r="B32" s="5" t="inlineStr">
        <is>
          <t>Long-Term Debt</t>
        </is>
      </c>
      <c r="C32" t="n">
        <v>12356</v>
      </c>
      <c r="D32" t="n">
        <v>11551</v>
      </c>
      <c r="E32" t="n">
        <v>10138</v>
      </c>
      <c r="F32" t="n">
        <v>10001</v>
      </c>
      <c r="G32" t="n">
        <v>11638</v>
      </c>
      <c r="H32" t="n">
        <v>13030</v>
      </c>
      <c r="I32" t="n">
        <v>12570</v>
      </c>
      <c r="J32" t="n">
        <v>12553</v>
      </c>
      <c r="K32" t="n">
        <v>12637</v>
      </c>
      <c r="L32" t="n">
        <v>13802</v>
      </c>
      <c r="M32" t="n">
        <v>9955</v>
      </c>
      <c r="N32" t="n">
        <v>10366</v>
      </c>
    </row>
    <row r="33">
      <c r="A33" s="5" t="inlineStr">
        <is>
          <t>Summe Fremdkapital</t>
        </is>
      </c>
      <c r="B33" s="5" t="inlineStr">
        <is>
          <t>Total Liabilities</t>
        </is>
      </c>
      <c r="C33" t="n">
        <v>42358</v>
      </c>
      <c r="D33" t="n">
        <v>40785</v>
      </c>
      <c r="E33" t="n">
        <v>30535</v>
      </c>
      <c r="F33" t="n">
        <v>36891</v>
      </c>
      <c r="G33" t="n">
        <v>50794</v>
      </c>
      <c r="H33" t="n">
        <v>51873</v>
      </c>
      <c r="I33" t="n">
        <v>54246</v>
      </c>
      <c r="J33" t="n">
        <v>54497</v>
      </c>
      <c r="K33" t="n">
        <v>54188</v>
      </c>
      <c r="L33" t="n">
        <v>51674</v>
      </c>
      <c r="M33" t="n">
        <v>48443</v>
      </c>
      <c r="N33" t="n">
        <v>54420</v>
      </c>
    </row>
    <row r="34">
      <c r="A34" s="5" t="inlineStr">
        <is>
          <t>Minderheitenanteil</t>
        </is>
      </c>
      <c r="B34" s="5" t="inlineStr">
        <is>
          <t>Minority Share</t>
        </is>
      </c>
      <c r="C34" t="n">
        <v>2509</v>
      </c>
      <c r="D34" t="n">
        <v>2171</v>
      </c>
      <c r="E34" t="n">
        <v>1961</v>
      </c>
      <c r="F34" t="n">
        <v>1664</v>
      </c>
      <c r="G34" t="n">
        <v>1147</v>
      </c>
      <c r="H34" t="n">
        <v>909</v>
      </c>
      <c r="I34" t="n">
        <v>735</v>
      </c>
      <c r="J34" t="n">
        <v>658</v>
      </c>
      <c r="K34" t="n">
        <v>475</v>
      </c>
      <c r="L34" t="n">
        <v>135</v>
      </c>
      <c r="M34" t="n">
        <v>134</v>
      </c>
      <c r="N34" t="n">
        <v>310</v>
      </c>
    </row>
    <row r="35">
      <c r="A35" s="5" t="inlineStr">
        <is>
          <t>Summe Eigenkapital</t>
        </is>
      </c>
      <c r="B35" s="5" t="inlineStr">
        <is>
          <t>Equity</t>
        </is>
      </c>
      <c r="C35" t="n">
        <v>17085</v>
      </c>
      <c r="D35" t="n">
        <v>14549</v>
      </c>
      <c r="E35" t="n">
        <v>12657</v>
      </c>
      <c r="F35" t="n">
        <v>10555</v>
      </c>
      <c r="G35" t="n">
        <v>9271</v>
      </c>
      <c r="H35" t="n">
        <v>6882</v>
      </c>
      <c r="I35" t="n">
        <v>9822</v>
      </c>
      <c r="J35" t="n">
        <v>13836</v>
      </c>
      <c r="K35" t="n">
        <v>13828</v>
      </c>
      <c r="L35" t="n">
        <v>12312</v>
      </c>
      <c r="M35" t="n">
        <v>13143</v>
      </c>
      <c r="N35" t="n">
        <v>14245</v>
      </c>
    </row>
    <row r="36">
      <c r="A36" s="5" t="inlineStr">
        <is>
          <t>Summe Passiva</t>
        </is>
      </c>
      <c r="B36" s="5" t="inlineStr">
        <is>
          <t>Liabilities &amp; Shareholder Equity</t>
        </is>
      </c>
      <c r="C36" t="n">
        <v>61952</v>
      </c>
      <c r="D36" t="n">
        <v>57505</v>
      </c>
      <c r="E36" t="n">
        <v>45153</v>
      </c>
      <c r="F36" t="n">
        <v>49110</v>
      </c>
      <c r="G36" t="n">
        <v>61212</v>
      </c>
      <c r="H36" t="n">
        <v>59664</v>
      </c>
      <c r="I36" t="n">
        <v>64849</v>
      </c>
      <c r="J36" t="n">
        <v>68991</v>
      </c>
      <c r="K36" t="n">
        <v>68491</v>
      </c>
      <c r="L36" t="n">
        <v>64121</v>
      </c>
      <c r="M36" t="n">
        <v>61720</v>
      </c>
      <c r="N36" t="n">
        <v>68975</v>
      </c>
    </row>
    <row r="37">
      <c r="A37" s="5" t="inlineStr">
        <is>
          <t>Mio.Aktien im Umlauf</t>
        </is>
      </c>
      <c r="B37" s="5" t="inlineStr">
        <is>
          <t>Million shares outstanding</t>
        </is>
      </c>
      <c r="C37" t="n">
        <v>904.83</v>
      </c>
      <c r="D37" t="n">
        <v>904.83</v>
      </c>
      <c r="E37" t="n">
        <v>859.9299999999999</v>
      </c>
      <c r="F37" t="n">
        <v>808.08</v>
      </c>
      <c r="G37" t="n">
        <v>783.1</v>
      </c>
      <c r="H37" t="n">
        <v>354.8</v>
      </c>
      <c r="I37" t="n">
        <v>354.8</v>
      </c>
      <c r="J37" t="n">
        <v>234</v>
      </c>
      <c r="K37" t="n">
        <v>234</v>
      </c>
      <c r="L37" t="n">
        <v>234</v>
      </c>
      <c r="M37" t="n">
        <v>234.3</v>
      </c>
      <c r="N37" t="n">
        <v>234.6</v>
      </c>
    </row>
    <row r="38">
      <c r="A38" s="5" t="inlineStr">
        <is>
          <t>Gezeichnetes Kapital (in Mio.)</t>
        </is>
      </c>
      <c r="B38" s="5" t="inlineStr">
        <is>
          <t>Subscribed Capital in M</t>
        </is>
      </c>
      <c r="C38" t="n">
        <v>904.8</v>
      </c>
      <c r="D38" t="n">
        <v>904.8</v>
      </c>
      <c r="E38" t="n">
        <v>860</v>
      </c>
      <c r="F38" t="n">
        <v>808.1</v>
      </c>
      <c r="G38" t="n">
        <v>783.1</v>
      </c>
      <c r="H38" t="n">
        <v>354.8</v>
      </c>
      <c r="I38" t="n">
        <v>354.8</v>
      </c>
      <c r="J38" t="n">
        <v>234</v>
      </c>
      <c r="K38" t="n">
        <v>234</v>
      </c>
      <c r="L38" t="n">
        <v>234</v>
      </c>
      <c r="M38" t="n">
        <v>234.3</v>
      </c>
      <c r="N38" t="n">
        <v>234.6</v>
      </c>
    </row>
    <row r="39">
      <c r="A39" s="5" t="inlineStr">
        <is>
          <t>Ergebnis je Aktie (brutto)</t>
        </is>
      </c>
      <c r="B39" s="5" t="inlineStr">
        <is>
          <t>Earnings per share</t>
        </is>
      </c>
      <c r="C39" t="n">
        <v>4.37</v>
      </c>
      <c r="D39" t="n">
        <v>3.15</v>
      </c>
      <c r="E39" t="n">
        <v>2.72</v>
      </c>
      <c r="F39" t="n">
        <v>1.65</v>
      </c>
      <c r="G39" t="n">
        <v>-0.6899999999999999</v>
      </c>
      <c r="H39" t="n">
        <v>-5.65</v>
      </c>
      <c r="I39" t="n">
        <v>-14.42</v>
      </c>
      <c r="J39" t="n">
        <v>2.41</v>
      </c>
      <c r="K39" t="n">
        <v>5.59</v>
      </c>
      <c r="L39" t="n">
        <v>-8.27</v>
      </c>
      <c r="M39" t="n">
        <v>-2.79</v>
      </c>
      <c r="N39" t="n">
        <v>4.6</v>
      </c>
    </row>
    <row r="40">
      <c r="A40" s="5" t="inlineStr">
        <is>
          <t>Ergebnis je Aktie (unverwässert)</t>
        </is>
      </c>
      <c r="B40" s="5" t="inlineStr">
        <is>
          <t>Basic Earnings per share</t>
        </is>
      </c>
      <c r="C40" t="n">
        <v>3.16</v>
      </c>
      <c r="D40" t="n">
        <v>2.18</v>
      </c>
      <c r="E40" t="n">
        <v>2.16</v>
      </c>
      <c r="F40" t="n">
        <v>1.14</v>
      </c>
      <c r="G40" t="n">
        <v>-1.15</v>
      </c>
      <c r="H40" t="n">
        <v>-6.77</v>
      </c>
      <c r="I40" t="n">
        <v>-15.6</v>
      </c>
      <c r="J40" t="n">
        <v>2.64</v>
      </c>
      <c r="K40" t="n">
        <v>5</v>
      </c>
      <c r="L40" t="n">
        <v>-5.12</v>
      </c>
      <c r="M40" t="n">
        <v>-1.51</v>
      </c>
      <c r="N40" t="n">
        <v>3.88</v>
      </c>
    </row>
    <row r="41">
      <c r="A41" s="5" t="inlineStr">
        <is>
          <t>Ergebnis je Aktie (verwässert)</t>
        </is>
      </c>
      <c r="B41" s="5" t="inlineStr">
        <is>
          <t>Diluted Earnings per share</t>
        </is>
      </c>
      <c r="C41" t="n">
        <v>3.01</v>
      </c>
      <c r="D41" t="n">
        <v>2.05</v>
      </c>
      <c r="E41" t="n">
        <v>1.93</v>
      </c>
      <c r="F41" t="n">
        <v>1.04</v>
      </c>
      <c r="G41" t="n">
        <v>-1.15</v>
      </c>
      <c r="H41" t="n">
        <v>-6.77</v>
      </c>
      <c r="I41" t="n">
        <v>-15.6</v>
      </c>
      <c r="J41" t="n">
        <v>2.56</v>
      </c>
      <c r="K41" t="n">
        <v>4.97</v>
      </c>
      <c r="L41" t="n">
        <v>-5.12</v>
      </c>
      <c r="M41" t="n">
        <v>-1.51</v>
      </c>
      <c r="N41" t="n">
        <v>3.88</v>
      </c>
    </row>
    <row r="42">
      <c r="A42" s="5" t="inlineStr">
        <is>
          <t>Dividende je Aktie</t>
        </is>
      </c>
      <c r="B42" s="5" t="inlineStr">
        <is>
          <t>Dividend per share</t>
        </is>
      </c>
      <c r="C42" t="n">
        <v>0.78</v>
      </c>
      <c r="D42" t="n">
        <v>0.53</v>
      </c>
      <c r="E42" t="n">
        <v>0.48</v>
      </c>
      <c r="F42" t="inlineStr">
        <is>
          <t>-</t>
        </is>
      </c>
      <c r="G42" t="inlineStr">
        <is>
          <t>-</t>
        </is>
      </c>
      <c r="H42" t="inlineStr">
        <is>
          <t>-</t>
        </is>
      </c>
      <c r="I42" t="inlineStr">
        <is>
          <t>-</t>
        </is>
      </c>
      <c r="J42" t="inlineStr">
        <is>
          <t>-</t>
        </is>
      </c>
      <c r="K42" t="n">
        <v>1.1</v>
      </c>
      <c r="L42" t="inlineStr">
        <is>
          <t>-</t>
        </is>
      </c>
      <c r="M42" t="inlineStr">
        <is>
          <t>-</t>
        </is>
      </c>
      <c r="N42" t="n">
        <v>1.5</v>
      </c>
    </row>
    <row r="43">
      <c r="A43" s="5" t="inlineStr">
        <is>
          <t>Dividendenausschüttung in Mio</t>
        </is>
      </c>
      <c r="B43" s="5" t="inlineStr">
        <is>
          <t>Dividend Payment in M</t>
        </is>
      </c>
      <c r="C43" t="inlineStr">
        <is>
          <t>-</t>
        </is>
      </c>
      <c r="D43" t="n">
        <v>473.6</v>
      </c>
      <c r="E43" t="n">
        <v>431</v>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Umsatz je Aktie</t>
        </is>
      </c>
      <c r="B44" s="5" t="inlineStr">
        <is>
          <t>Revenue per share</t>
        </is>
      </c>
      <c r="C44" t="n">
        <v>81.81</v>
      </c>
      <c r="D44" t="n">
        <v>72.06999999999999</v>
      </c>
      <c r="E44" t="n">
        <v>62.83</v>
      </c>
      <c r="F44" t="n">
        <v>67.66</v>
      </c>
      <c r="G44" t="n">
        <v>68.45</v>
      </c>
      <c r="H44" t="n">
        <v>152.45</v>
      </c>
      <c r="I44" t="n">
        <v>156.27</v>
      </c>
      <c r="J44" t="n">
        <v>256.03</v>
      </c>
      <c r="K44" t="n">
        <v>239.58</v>
      </c>
      <c r="L44" t="n">
        <v>206.91</v>
      </c>
      <c r="M44" t="n">
        <v>231.99</v>
      </c>
      <c r="N44" t="n">
        <v>250.11</v>
      </c>
    </row>
    <row r="45">
      <c r="A45" s="5" t="inlineStr">
        <is>
          <t>Buchwert je Aktie</t>
        </is>
      </c>
      <c r="B45" s="5" t="inlineStr">
        <is>
          <t>Book value per share</t>
        </is>
      </c>
      <c r="C45" t="n">
        <v>18.88</v>
      </c>
      <c r="D45" t="n">
        <v>16.08</v>
      </c>
      <c r="E45" t="n">
        <v>14.72</v>
      </c>
      <c r="F45" t="n">
        <v>13.06</v>
      </c>
      <c r="G45" t="n">
        <v>11.84</v>
      </c>
      <c r="H45" t="n">
        <v>19.4</v>
      </c>
      <c r="I45" t="n">
        <v>27.68</v>
      </c>
      <c r="J45" t="n">
        <v>59.13</v>
      </c>
      <c r="K45" t="n">
        <v>59.09</v>
      </c>
      <c r="L45" t="n">
        <v>52.62</v>
      </c>
      <c r="M45" t="n">
        <v>56.09</v>
      </c>
      <c r="N45" t="n">
        <v>60.72</v>
      </c>
    </row>
    <row r="46">
      <c r="A46" s="5" t="inlineStr">
        <is>
          <t>Cashflow je Aktie</t>
        </is>
      </c>
      <c r="B46" s="5" t="inlineStr">
        <is>
          <t>Cashflow per share</t>
        </is>
      </c>
      <c r="C46" t="n">
        <v>9.279999999999999</v>
      </c>
      <c r="D46" t="n">
        <v>5.83</v>
      </c>
      <c r="E46" t="n">
        <v>7.52</v>
      </c>
      <c r="F46" t="n">
        <v>14.89</v>
      </c>
      <c r="G46" t="n">
        <v>5.19</v>
      </c>
      <c r="H46" t="n">
        <v>4.59</v>
      </c>
      <c r="I46" t="n">
        <v>3.99</v>
      </c>
      <c r="J46" t="n">
        <v>7.49</v>
      </c>
      <c r="K46" t="n">
        <v>17.29</v>
      </c>
      <c r="L46" t="n">
        <v>15.26</v>
      </c>
      <c r="M46" t="n">
        <v>0.26</v>
      </c>
      <c r="N46" t="n">
        <v>21.66</v>
      </c>
    </row>
    <row r="47">
      <c r="A47" s="5" t="inlineStr">
        <is>
          <t>Bilanzsumme je Aktie</t>
        </is>
      </c>
      <c r="B47" s="5" t="inlineStr">
        <is>
          <t>Total assets per share</t>
        </is>
      </c>
      <c r="C47" t="n">
        <v>68.47</v>
      </c>
      <c r="D47" t="n">
        <v>63.55</v>
      </c>
      <c r="E47" t="n">
        <v>52.51</v>
      </c>
      <c r="F47" t="n">
        <v>60.77</v>
      </c>
      <c r="G47" t="n">
        <v>78.17</v>
      </c>
      <c r="H47" t="n">
        <v>168.16</v>
      </c>
      <c r="I47" t="n">
        <v>182.78</v>
      </c>
      <c r="J47" t="n">
        <v>294.83</v>
      </c>
      <c r="K47" t="n">
        <v>292.7</v>
      </c>
      <c r="L47" t="n">
        <v>274.02</v>
      </c>
      <c r="M47" t="n">
        <v>263.42</v>
      </c>
      <c r="N47" t="n">
        <v>294.01</v>
      </c>
    </row>
    <row r="48">
      <c r="A48" s="5" t="inlineStr">
        <is>
          <t>Personal am Ende des Jahres</t>
        </is>
      </c>
      <c r="B48" s="5" t="inlineStr">
        <is>
          <t>Staff at the end of year</t>
        </is>
      </c>
      <c r="C48" t="n">
        <v>211013</v>
      </c>
      <c r="D48" t="n">
        <v>172927</v>
      </c>
      <c r="E48" t="n">
        <v>170156</v>
      </c>
      <c r="F48" t="n">
        <v>182157</v>
      </c>
      <c r="G48" t="n">
        <v>189786</v>
      </c>
      <c r="H48" t="n">
        <v>196885</v>
      </c>
      <c r="I48" t="n">
        <v>204287</v>
      </c>
      <c r="J48" t="n">
        <v>209019</v>
      </c>
      <c r="K48" t="n">
        <v>198220</v>
      </c>
      <c r="L48" t="n">
        <v>186220</v>
      </c>
      <c r="M48" t="inlineStr">
        <is>
          <t>-</t>
        </is>
      </c>
      <c r="N48" t="inlineStr">
        <is>
          <t>-</t>
        </is>
      </c>
    </row>
    <row r="49">
      <c r="A49" s="5" t="inlineStr">
        <is>
          <t>Personalaufwand in Mio. EUR</t>
        </is>
      </c>
      <c r="B49" s="5" t="inlineStr">
        <is>
          <t>Personnel expenses in M</t>
        </is>
      </c>
      <c r="C49" t="n">
        <v>10242</v>
      </c>
      <c r="D49" t="n">
        <v>8920</v>
      </c>
      <c r="E49" t="n">
        <v>7779</v>
      </c>
      <c r="F49" t="n">
        <v>8142</v>
      </c>
      <c r="G49" t="n">
        <v>8718</v>
      </c>
      <c r="H49" t="n">
        <v>8726</v>
      </c>
      <c r="I49" t="n">
        <v>8932</v>
      </c>
      <c r="J49" t="n">
        <v>9252</v>
      </c>
      <c r="K49" t="n">
        <v>8684</v>
      </c>
      <c r="L49" t="n">
        <v>8126</v>
      </c>
      <c r="M49" t="n">
        <v>8598</v>
      </c>
      <c r="N49" t="n">
        <v>8999</v>
      </c>
    </row>
    <row r="50">
      <c r="A50" s="5" t="inlineStr">
        <is>
          <t>Aufwand je Mitarbeiter in EUR</t>
        </is>
      </c>
      <c r="B50" s="5" t="inlineStr">
        <is>
          <t>Effort per employee</t>
        </is>
      </c>
      <c r="C50" t="n">
        <v>48537</v>
      </c>
      <c r="D50" t="n">
        <v>51582</v>
      </c>
      <c r="E50" t="n">
        <v>45717</v>
      </c>
      <c r="F50" t="n">
        <v>44698</v>
      </c>
      <c r="G50" t="n">
        <v>45936</v>
      </c>
      <c r="H50" t="n">
        <v>44320</v>
      </c>
      <c r="I50" t="n">
        <v>43723</v>
      </c>
      <c r="J50" t="n">
        <v>44264</v>
      </c>
      <c r="K50" t="n">
        <v>43810</v>
      </c>
      <c r="L50" t="n">
        <v>43637</v>
      </c>
      <c r="M50" t="inlineStr">
        <is>
          <t>-</t>
        </is>
      </c>
      <c r="N50" t="inlineStr">
        <is>
          <t>-</t>
        </is>
      </c>
    </row>
    <row r="51">
      <c r="A51" s="5" t="inlineStr">
        <is>
          <t>Umsatz je Mitarbeiter in EUR</t>
        </is>
      </c>
      <c r="B51" s="5" t="inlineStr">
        <is>
          <t>Turnover per employee</t>
        </is>
      </c>
      <c r="C51" t="n">
        <v>350817</v>
      </c>
      <c r="D51" t="n">
        <v>377096</v>
      </c>
      <c r="E51" t="n">
        <v>317532</v>
      </c>
      <c r="F51" t="n">
        <v>300159</v>
      </c>
      <c r="G51" t="n">
        <v>282460</v>
      </c>
      <c r="H51" t="n">
        <v>274729</v>
      </c>
      <c r="I51" t="n">
        <v>271412</v>
      </c>
      <c r="J51" t="n">
        <v>286634</v>
      </c>
      <c r="K51" t="n">
        <v>282822</v>
      </c>
      <c r="L51" t="n">
        <v>259999</v>
      </c>
      <c r="M51" t="inlineStr">
        <is>
          <t>-</t>
        </is>
      </c>
      <c r="N51" t="inlineStr">
        <is>
          <t>-</t>
        </is>
      </c>
    </row>
    <row r="52">
      <c r="A52" s="5" t="inlineStr">
        <is>
          <t>Bruttoergebnis je Mitarbeiter in EUR</t>
        </is>
      </c>
      <c r="B52" s="5" t="inlineStr">
        <is>
          <t>Gross Profit per employee</t>
        </is>
      </c>
      <c r="C52" t="n">
        <v>70109</v>
      </c>
      <c r="D52" t="n">
        <v>70076</v>
      </c>
      <c r="E52" t="n">
        <v>60656</v>
      </c>
      <c r="F52" t="n">
        <v>55814</v>
      </c>
      <c r="G52" t="n">
        <v>46600</v>
      </c>
      <c r="H52" t="n">
        <v>41273</v>
      </c>
      <c r="I52" t="n">
        <v>38495</v>
      </c>
      <c r="J52" t="n">
        <v>48933</v>
      </c>
      <c r="K52" t="n">
        <v>52835</v>
      </c>
      <c r="L52" t="n">
        <v>40597</v>
      </c>
      <c r="M52" t="inlineStr">
        <is>
          <t>-</t>
        </is>
      </c>
      <c r="N52" t="inlineStr">
        <is>
          <t>-</t>
        </is>
      </c>
    </row>
    <row r="53">
      <c r="A53" s="5" t="inlineStr">
        <is>
          <t>Gewinn je Mitarbeiter in EUR</t>
        </is>
      </c>
      <c r="B53" s="5" t="inlineStr">
        <is>
          <t>Earnings per employee</t>
        </is>
      </c>
      <c r="C53" t="n">
        <v>13397</v>
      </c>
      <c r="D53" t="n">
        <v>11155</v>
      </c>
      <c r="E53" t="n">
        <v>10167</v>
      </c>
      <c r="F53" t="n">
        <v>4935</v>
      </c>
      <c r="G53" t="n">
        <v>-3720</v>
      </c>
      <c r="H53" t="n">
        <v>-11768</v>
      </c>
      <c r="I53" t="n">
        <v>-24524</v>
      </c>
      <c r="J53" t="n">
        <v>2813</v>
      </c>
      <c r="K53" t="n">
        <v>5721</v>
      </c>
      <c r="L53" t="n">
        <v>-6235</v>
      </c>
      <c r="M53" t="inlineStr">
        <is>
          <t>-</t>
        </is>
      </c>
      <c r="N53" t="inlineStr">
        <is>
          <t>-</t>
        </is>
      </c>
    </row>
    <row r="54">
      <c r="A54" s="5" t="inlineStr">
        <is>
          <t>KGV (Kurs/Gewinn)</t>
        </is>
      </c>
      <c r="B54" s="5" t="inlineStr">
        <is>
          <t>PE (price/earnings)</t>
        </is>
      </c>
      <c r="C54" t="n">
        <v>5.9</v>
      </c>
      <c r="D54" t="n">
        <v>7.8</v>
      </c>
      <c r="E54" t="n">
        <v>7.2</v>
      </c>
      <c r="F54" t="n">
        <v>14.3</v>
      </c>
      <c r="G54" t="inlineStr">
        <is>
          <t>-</t>
        </is>
      </c>
      <c r="H54" t="inlineStr">
        <is>
          <t>-</t>
        </is>
      </c>
      <c r="I54" t="inlineStr">
        <is>
          <t>-</t>
        </is>
      </c>
      <c r="J54" t="n">
        <v>4.6</v>
      </c>
      <c r="K54" t="n">
        <v>5.7</v>
      </c>
      <c r="L54" t="inlineStr">
        <is>
          <t>-</t>
        </is>
      </c>
      <c r="M54" t="inlineStr">
        <is>
          <t>-</t>
        </is>
      </c>
      <c r="N54" t="n">
        <v>13.31</v>
      </c>
    </row>
    <row r="55">
      <c r="A55" s="5" t="inlineStr">
        <is>
          <t>KUV (Kurs/Umsatz)</t>
        </is>
      </c>
      <c r="B55" s="5" t="inlineStr">
        <is>
          <t>PS (price/sales)</t>
        </is>
      </c>
      <c r="C55" t="n">
        <v>0.23</v>
      </c>
      <c r="D55" t="n">
        <v>0.24</v>
      </c>
      <c r="E55" t="n">
        <v>0.25</v>
      </c>
      <c r="F55" t="n">
        <v>0.24</v>
      </c>
      <c r="G55" t="n">
        <v>0.15</v>
      </c>
      <c r="H55" t="n">
        <v>0.06</v>
      </c>
      <c r="I55" t="n">
        <v>0.04</v>
      </c>
      <c r="J55" t="n">
        <v>0.05</v>
      </c>
      <c r="K55" t="n">
        <v>0.12</v>
      </c>
      <c r="L55" t="n">
        <v>0.11</v>
      </c>
      <c r="M55" t="n">
        <v>0.05</v>
      </c>
      <c r="N55" t="n">
        <v>0.21</v>
      </c>
    </row>
    <row r="56">
      <c r="A56" s="5" t="inlineStr">
        <is>
          <t>KBV (Kurs/Buchwert)</t>
        </is>
      </c>
      <c r="B56" s="5" t="inlineStr">
        <is>
          <t>PB (price/book value)</t>
        </is>
      </c>
      <c r="C56" t="n">
        <v>0.99</v>
      </c>
      <c r="D56" t="n">
        <v>1.05</v>
      </c>
      <c r="E56" t="n">
        <v>1.05</v>
      </c>
      <c r="F56" t="n">
        <v>1.25</v>
      </c>
      <c r="G56" t="n">
        <v>0.86</v>
      </c>
      <c r="H56" t="n">
        <v>0.49</v>
      </c>
      <c r="I56" t="n">
        <v>0.2</v>
      </c>
      <c r="J56" t="n">
        <v>0.2</v>
      </c>
      <c r="K56" t="n">
        <v>0.48</v>
      </c>
      <c r="L56" t="n">
        <v>0.45</v>
      </c>
      <c r="M56" t="n">
        <v>0.22</v>
      </c>
      <c r="N56" t="n">
        <v>0.85</v>
      </c>
    </row>
    <row r="57">
      <c r="A57" s="5" t="inlineStr">
        <is>
          <t>KCV (Kurs/Cashflow)</t>
        </is>
      </c>
      <c r="B57" s="5" t="inlineStr">
        <is>
          <t>PC (price/cashflow)</t>
        </is>
      </c>
      <c r="C57" t="n">
        <v>2.01</v>
      </c>
      <c r="D57" t="n">
        <v>2.91</v>
      </c>
      <c r="E57" t="n">
        <v>2.06</v>
      </c>
      <c r="F57" t="n">
        <v>1.09</v>
      </c>
      <c r="G57" t="n">
        <v>1.97</v>
      </c>
      <c r="H57" t="n">
        <v>2.05</v>
      </c>
      <c r="I57" t="n">
        <v>1.37</v>
      </c>
      <c r="J57" t="n">
        <v>1.62</v>
      </c>
      <c r="K57" t="n">
        <v>1.64</v>
      </c>
      <c r="L57" t="n">
        <v>1.55</v>
      </c>
      <c r="M57" t="n">
        <v>45.92</v>
      </c>
      <c r="N57" t="inlineStr">
        <is>
          <t>-</t>
        </is>
      </c>
    </row>
    <row r="58">
      <c r="A58" s="5" t="inlineStr">
        <is>
          <t>Dividendenrendite in %</t>
        </is>
      </c>
      <c r="B58" s="5" t="inlineStr">
        <is>
          <t>Dividend Yield in %</t>
        </is>
      </c>
      <c r="C58" t="n">
        <v>4.18</v>
      </c>
      <c r="D58" t="n">
        <v>3.13</v>
      </c>
      <c r="E58" t="n">
        <v>3.1</v>
      </c>
      <c r="F58" t="inlineStr">
        <is>
          <t>-</t>
        </is>
      </c>
      <c r="G58" t="inlineStr">
        <is>
          <t>-</t>
        </is>
      </c>
      <c r="H58" t="inlineStr">
        <is>
          <t>-</t>
        </is>
      </c>
      <c r="I58" t="inlineStr">
        <is>
          <t>-</t>
        </is>
      </c>
      <c r="J58" t="inlineStr">
        <is>
          <t>-</t>
        </is>
      </c>
      <c r="K58" t="n">
        <v>3.87</v>
      </c>
      <c r="L58" t="inlineStr">
        <is>
          <t>-</t>
        </is>
      </c>
      <c r="M58" t="inlineStr">
        <is>
          <t>-</t>
        </is>
      </c>
      <c r="N58" t="n">
        <v>2.91</v>
      </c>
    </row>
    <row r="59">
      <c r="A59" s="5" t="inlineStr">
        <is>
          <t>Gewinnrendite in %</t>
        </is>
      </c>
      <c r="B59" s="5" t="inlineStr">
        <is>
          <t>Return on profit in %</t>
        </is>
      </c>
      <c r="C59" t="n">
        <v>16.9</v>
      </c>
      <c r="D59" t="n">
        <v>12.9</v>
      </c>
      <c r="E59" t="n">
        <v>13.9</v>
      </c>
      <c r="F59" t="n">
        <v>7</v>
      </c>
      <c r="G59" t="n">
        <v>-11.3</v>
      </c>
      <c r="H59" t="n">
        <v>-71.7</v>
      </c>
      <c r="I59" t="n">
        <v>-285.2</v>
      </c>
      <c r="J59" t="n">
        <v>21.8</v>
      </c>
      <c r="K59" t="n">
        <v>17.6</v>
      </c>
      <c r="L59" t="n">
        <v>-21.6</v>
      </c>
      <c r="M59" t="n">
        <v>-12.4</v>
      </c>
      <c r="N59" t="inlineStr">
        <is>
          <t>-</t>
        </is>
      </c>
    </row>
    <row r="60">
      <c r="A60" s="5" t="inlineStr">
        <is>
          <t>Eigenkapitalrendite in %</t>
        </is>
      </c>
      <c r="B60" s="5" t="inlineStr">
        <is>
          <t>Return on Equity in %</t>
        </is>
      </c>
      <c r="C60" t="n">
        <v>16.55</v>
      </c>
      <c r="D60" t="n">
        <v>13.26</v>
      </c>
      <c r="E60" t="n">
        <v>13.67</v>
      </c>
      <c r="F60" t="n">
        <v>8.52</v>
      </c>
      <c r="G60" t="n">
        <v>-7.62</v>
      </c>
      <c r="H60" t="n">
        <v>-33.67</v>
      </c>
      <c r="I60" t="n">
        <v>-51.01</v>
      </c>
      <c r="J60" t="n">
        <v>4.25</v>
      </c>
      <c r="K60" t="n">
        <v>8.199999999999999</v>
      </c>
      <c r="L60" t="n">
        <v>-9.43</v>
      </c>
      <c r="M60" t="n">
        <v>-2.61</v>
      </c>
      <c r="N60" t="n">
        <v>6.21</v>
      </c>
    </row>
    <row r="61">
      <c r="A61" s="5" t="inlineStr">
        <is>
          <t>Umsatzrendite in %</t>
        </is>
      </c>
      <c r="B61" s="5" t="inlineStr">
        <is>
          <t>Return on sales in %</t>
        </is>
      </c>
      <c r="C61" t="n">
        <v>3.82</v>
      </c>
      <c r="D61" t="n">
        <v>2.96</v>
      </c>
      <c r="E61" t="n">
        <v>3.2</v>
      </c>
      <c r="F61" t="n">
        <v>1.64</v>
      </c>
      <c r="G61" t="n">
        <v>-1.32</v>
      </c>
      <c r="H61" t="n">
        <v>-4.28</v>
      </c>
      <c r="I61" t="n">
        <v>-9.039999999999999</v>
      </c>
      <c r="J61" t="n">
        <v>0.98</v>
      </c>
      <c r="K61" t="n">
        <v>2.02</v>
      </c>
      <c r="L61" t="n">
        <v>-2.4</v>
      </c>
      <c r="M61" t="n">
        <v>-0.63</v>
      </c>
      <c r="N61" t="n">
        <v>1.51</v>
      </c>
    </row>
    <row r="62">
      <c r="A62" s="5" t="inlineStr">
        <is>
          <t>Gesamtkapitalrendite in %</t>
        </is>
      </c>
      <c r="B62" s="5" t="inlineStr">
        <is>
          <t>Total Return on Investment in %</t>
        </is>
      </c>
      <c r="C62" t="n">
        <v>4.56</v>
      </c>
      <c r="D62" t="n">
        <v>3.35</v>
      </c>
      <c r="E62" t="n">
        <v>3.83</v>
      </c>
      <c r="F62" t="n">
        <v>1.83</v>
      </c>
      <c r="G62" t="n">
        <v>-1.15</v>
      </c>
      <c r="H62" t="n">
        <v>-3.88</v>
      </c>
      <c r="I62" t="n">
        <v>-7.73</v>
      </c>
      <c r="J62" t="n">
        <v>0.85</v>
      </c>
      <c r="K62" t="n">
        <v>1.66</v>
      </c>
      <c r="L62" t="n">
        <v>-1.81</v>
      </c>
      <c r="M62" t="n">
        <v>-0.5600000000000001</v>
      </c>
      <c r="N62" t="n">
        <v>1.28</v>
      </c>
    </row>
    <row r="63">
      <c r="A63" s="5" t="inlineStr">
        <is>
          <t>Return on Investment in %</t>
        </is>
      </c>
      <c r="B63" s="5" t="inlineStr">
        <is>
          <t>Return on Investment in %</t>
        </is>
      </c>
      <c r="C63" t="n">
        <v>4.56</v>
      </c>
      <c r="D63" t="n">
        <v>3.35</v>
      </c>
      <c r="E63" t="n">
        <v>3.83</v>
      </c>
      <c r="F63" t="n">
        <v>1.83</v>
      </c>
      <c r="G63" t="n">
        <v>-1.15</v>
      </c>
      <c r="H63" t="n">
        <v>-3.88</v>
      </c>
      <c r="I63" t="n">
        <v>-7.73</v>
      </c>
      <c r="J63" t="n">
        <v>0.85</v>
      </c>
      <c r="K63" t="n">
        <v>1.66</v>
      </c>
      <c r="L63" t="n">
        <v>-1.81</v>
      </c>
      <c r="M63" t="n">
        <v>-0.5600000000000001</v>
      </c>
      <c r="N63" t="n">
        <v>1.28</v>
      </c>
    </row>
    <row r="64">
      <c r="A64" s="5" t="inlineStr">
        <is>
          <t>Arbeitsintensität in %</t>
        </is>
      </c>
      <c r="B64" s="5" t="inlineStr">
        <is>
          <t>Work Intensity in %</t>
        </is>
      </c>
      <c r="C64" t="n">
        <v>45.43</v>
      </c>
      <c r="D64" t="n">
        <v>46.08</v>
      </c>
      <c r="E64" t="n">
        <v>46.92</v>
      </c>
      <c r="F64" t="n">
        <v>39.55</v>
      </c>
      <c r="G64" t="n">
        <v>35.99</v>
      </c>
      <c r="H64" t="n">
        <v>66.45999999999999</v>
      </c>
      <c r="I64" t="n">
        <v>66.68000000000001</v>
      </c>
      <c r="J64" t="n">
        <v>62.85</v>
      </c>
      <c r="K64" t="n">
        <v>66.3</v>
      </c>
      <c r="L64" t="n">
        <v>65.93000000000001</v>
      </c>
      <c r="M64" t="n">
        <v>64.44</v>
      </c>
      <c r="N64" t="n">
        <v>66.97</v>
      </c>
    </row>
    <row r="65">
      <c r="A65" s="5" t="inlineStr">
        <is>
          <t>Eigenkapitalquote in %</t>
        </is>
      </c>
      <c r="B65" s="5" t="inlineStr">
        <is>
          <t>Equity Ratio in %</t>
        </is>
      </c>
      <c r="C65" t="n">
        <v>27.58</v>
      </c>
      <c r="D65" t="n">
        <v>25.3</v>
      </c>
      <c r="E65" t="n">
        <v>28.03</v>
      </c>
      <c r="F65" t="n">
        <v>21.49</v>
      </c>
      <c r="G65" t="n">
        <v>15.15</v>
      </c>
      <c r="H65" t="n">
        <v>11.53</v>
      </c>
      <c r="I65" t="n">
        <v>15.15</v>
      </c>
      <c r="J65" t="n">
        <v>20.05</v>
      </c>
      <c r="K65" t="n">
        <v>20.19</v>
      </c>
      <c r="L65" t="n">
        <v>19.2</v>
      </c>
      <c r="M65" t="n">
        <v>21.29</v>
      </c>
      <c r="N65" t="n">
        <v>20.65</v>
      </c>
    </row>
    <row r="66">
      <c r="A66" s="5" t="inlineStr">
        <is>
          <t>Fremdkapitalquote in %</t>
        </is>
      </c>
      <c r="B66" s="5" t="inlineStr">
        <is>
          <t>Debt Ratio in %</t>
        </is>
      </c>
      <c r="C66" t="n">
        <v>72.42</v>
      </c>
      <c r="D66" t="n">
        <v>74.7</v>
      </c>
      <c r="E66" t="n">
        <v>71.97</v>
      </c>
      <c r="F66" t="n">
        <v>78.51000000000001</v>
      </c>
      <c r="G66" t="n">
        <v>84.84999999999999</v>
      </c>
      <c r="H66" t="n">
        <v>88.47</v>
      </c>
      <c r="I66" t="n">
        <v>84.84999999999999</v>
      </c>
      <c r="J66" t="n">
        <v>79.95</v>
      </c>
      <c r="K66" t="n">
        <v>79.81</v>
      </c>
      <c r="L66" t="n">
        <v>80.8</v>
      </c>
      <c r="M66" t="n">
        <v>78.70999999999999</v>
      </c>
      <c r="N66" t="n">
        <v>79.34999999999999</v>
      </c>
    </row>
    <row r="67">
      <c r="A67" s="5" t="inlineStr">
        <is>
          <t>Verschuldungsgrad in %</t>
        </is>
      </c>
      <c r="B67" s="5" t="inlineStr">
        <is>
          <t>Finance Gearing in %</t>
        </is>
      </c>
      <c r="C67" t="n">
        <v>262.61</v>
      </c>
      <c r="D67" t="n">
        <v>295.25</v>
      </c>
      <c r="E67" t="n">
        <v>256.74</v>
      </c>
      <c r="F67" t="n">
        <v>365.28</v>
      </c>
      <c r="G67" t="n">
        <v>560.25</v>
      </c>
      <c r="H67" t="n">
        <v>766.96</v>
      </c>
      <c r="I67" t="n">
        <v>560.24</v>
      </c>
      <c r="J67" t="n">
        <v>398.63</v>
      </c>
      <c r="K67" t="n">
        <v>395.31</v>
      </c>
      <c r="L67" t="n">
        <v>420.8</v>
      </c>
      <c r="M67" t="n">
        <v>369.6</v>
      </c>
      <c r="N67" t="n">
        <v>384.2</v>
      </c>
    </row>
    <row r="68">
      <c r="A68" s="5" t="inlineStr">
        <is>
          <t>Bruttoergebnis Marge in %</t>
        </is>
      </c>
      <c r="B68" s="5" t="inlineStr">
        <is>
          <t>Gross Profit Marge in %</t>
        </is>
      </c>
      <c r="C68" t="n">
        <v>19.98</v>
      </c>
      <c r="D68" t="n">
        <v>18.58</v>
      </c>
      <c r="E68" t="n">
        <v>19.1</v>
      </c>
      <c r="F68" t="n">
        <v>18.59</v>
      </c>
      <c r="G68" t="n">
        <v>16.5</v>
      </c>
      <c r="H68" t="n">
        <v>15.02</v>
      </c>
      <c r="I68" t="n">
        <v>14.18</v>
      </c>
      <c r="J68" t="n">
        <v>17.07</v>
      </c>
      <c r="K68" t="n">
        <v>18.68</v>
      </c>
      <c r="L68" t="n">
        <v>15.61</v>
      </c>
      <c r="M68" t="n">
        <v>17.36</v>
      </c>
    </row>
    <row r="69">
      <c r="A69" s="5" t="inlineStr">
        <is>
          <t>Kurzfristige Vermögensquote in %</t>
        </is>
      </c>
      <c r="B69" s="5" t="inlineStr">
        <is>
          <t>Current Assets Ratio in %</t>
        </is>
      </c>
      <c r="C69" t="n">
        <v>45.43</v>
      </c>
      <c r="D69" t="n">
        <v>46.08</v>
      </c>
      <c r="E69" t="n">
        <v>46.92</v>
      </c>
      <c r="F69" t="n">
        <v>39.55</v>
      </c>
      <c r="G69" t="n">
        <v>35.99</v>
      </c>
      <c r="H69" t="n">
        <v>66.45999999999999</v>
      </c>
      <c r="I69" t="n">
        <v>66.68000000000001</v>
      </c>
      <c r="J69" t="n">
        <v>62.85</v>
      </c>
      <c r="K69" t="n">
        <v>66.3</v>
      </c>
      <c r="L69" t="n">
        <v>65.93000000000001</v>
      </c>
      <c r="M69" t="n">
        <v>64.44</v>
      </c>
    </row>
    <row r="70">
      <c r="A70" s="5" t="inlineStr">
        <is>
          <t>Nettogewinn Marge in %</t>
        </is>
      </c>
      <c r="B70" s="5" t="inlineStr">
        <is>
          <t>Net Profit Marge in %</t>
        </is>
      </c>
      <c r="C70" t="n">
        <v>3.82</v>
      </c>
      <c r="D70" t="n">
        <v>2.96</v>
      </c>
      <c r="E70" t="n">
        <v>3.2</v>
      </c>
      <c r="F70" t="n">
        <v>1.64</v>
      </c>
      <c r="G70" t="n">
        <v>-1.32</v>
      </c>
      <c r="H70" t="n">
        <v>-4.28</v>
      </c>
      <c r="I70" t="n">
        <v>-9.039999999999999</v>
      </c>
      <c r="J70" t="n">
        <v>0.98</v>
      </c>
      <c r="K70" t="n">
        <v>2.02</v>
      </c>
      <c r="L70" t="n">
        <v>-2.4</v>
      </c>
      <c r="M70" t="n">
        <v>-0.63</v>
      </c>
    </row>
    <row r="71">
      <c r="A71" s="5" t="inlineStr">
        <is>
          <t>Operative Ergebnis Marge in %</t>
        </is>
      </c>
      <c r="B71" s="5" t="inlineStr">
        <is>
          <t>EBIT Marge in %</t>
        </is>
      </c>
      <c r="C71" t="n">
        <v>7.69</v>
      </c>
      <c r="D71" t="n">
        <v>4.73</v>
      </c>
      <c r="E71" t="n">
        <v>4.83</v>
      </c>
      <c r="F71" t="n">
        <v>3.61</v>
      </c>
      <c r="G71" t="n">
        <v>0.42</v>
      </c>
      <c r="H71" t="n">
        <v>-2.49</v>
      </c>
      <c r="I71" t="n">
        <v>-8.470000000000001</v>
      </c>
      <c r="J71" t="n">
        <v>1.5</v>
      </c>
      <c r="K71" t="n">
        <v>3.1</v>
      </c>
      <c r="L71" t="n">
        <v>-2.92</v>
      </c>
      <c r="M71" t="n">
        <v>-0.68</v>
      </c>
    </row>
    <row r="72">
      <c r="A72" s="5" t="inlineStr">
        <is>
          <t>Vermögensumsschlag in %</t>
        </is>
      </c>
      <c r="B72" s="5" t="inlineStr">
        <is>
          <t>Asset Turnover in %</t>
        </is>
      </c>
      <c r="C72" t="n">
        <v>119.49</v>
      </c>
      <c r="D72" t="n">
        <v>113.4</v>
      </c>
      <c r="E72" t="n">
        <v>119.66</v>
      </c>
      <c r="F72" t="n">
        <v>111.33</v>
      </c>
      <c r="G72" t="n">
        <v>87.58</v>
      </c>
      <c r="H72" t="n">
        <v>90.66</v>
      </c>
      <c r="I72" t="n">
        <v>85.5</v>
      </c>
      <c r="J72" t="n">
        <v>86.84</v>
      </c>
      <c r="K72" t="n">
        <v>81.84999999999999</v>
      </c>
      <c r="L72" t="n">
        <v>75.51000000000001</v>
      </c>
      <c r="M72" t="n">
        <v>88.06999999999999</v>
      </c>
    </row>
    <row r="73">
      <c r="A73" s="5" t="inlineStr">
        <is>
          <t>Langfristige Vermögensquote in %</t>
        </is>
      </c>
      <c r="B73" s="5" t="inlineStr">
        <is>
          <t>Non-Current Assets Ratio in %</t>
        </is>
      </c>
      <c r="C73" t="n">
        <v>54.57</v>
      </c>
      <c r="D73" t="n">
        <v>53.92</v>
      </c>
      <c r="E73" t="n">
        <v>53.08</v>
      </c>
      <c r="F73" t="n">
        <v>60.45</v>
      </c>
      <c r="G73" t="n">
        <v>64.01000000000001</v>
      </c>
      <c r="H73" t="n">
        <v>33.54</v>
      </c>
      <c r="I73" t="n">
        <v>33.32</v>
      </c>
      <c r="J73" t="n">
        <v>37.15</v>
      </c>
      <c r="K73" t="n">
        <v>33.7</v>
      </c>
      <c r="L73" t="n">
        <v>34.07</v>
      </c>
      <c r="M73" t="n">
        <v>35.56</v>
      </c>
    </row>
    <row r="74">
      <c r="A74" s="5" t="inlineStr">
        <is>
          <t>Gesamtkapitalrentabilität</t>
        </is>
      </c>
      <c r="B74" s="5" t="inlineStr">
        <is>
          <t>ROA Return on Assets in %</t>
        </is>
      </c>
      <c r="C74" t="n">
        <v>4.56</v>
      </c>
      <c r="D74" t="n">
        <v>3.35</v>
      </c>
      <c r="E74" t="n">
        <v>3.83</v>
      </c>
      <c r="F74" t="n">
        <v>1.83</v>
      </c>
      <c r="G74" t="n">
        <v>-1.15</v>
      </c>
      <c r="H74" t="n">
        <v>-3.88</v>
      </c>
      <c r="I74" t="n">
        <v>-7.73</v>
      </c>
      <c r="J74" t="n">
        <v>0.85</v>
      </c>
      <c r="K74" t="n">
        <v>1.66</v>
      </c>
      <c r="L74" t="n">
        <v>-1.81</v>
      </c>
      <c r="M74" t="n">
        <v>-0.5600000000000001</v>
      </c>
    </row>
    <row r="75">
      <c r="A75" s="5" t="inlineStr">
        <is>
          <t>Ertrag des eingesetzten Kapitals</t>
        </is>
      </c>
      <c r="B75" s="5" t="inlineStr">
        <is>
          <t>ROCE Return on Cap. Empl. in %</t>
        </is>
      </c>
      <c r="C75" t="n">
        <v>17.81</v>
      </c>
      <c r="D75" t="n">
        <v>10.92</v>
      </c>
      <c r="E75" t="n">
        <v>10.55</v>
      </c>
      <c r="F75" t="n">
        <v>7.56</v>
      </c>
      <c r="G75" t="n">
        <v>0.74</v>
      </c>
      <c r="H75" t="n">
        <v>-6.46</v>
      </c>
      <c r="I75" t="n">
        <v>-20.27</v>
      </c>
      <c r="J75" t="n">
        <v>3.32</v>
      </c>
      <c r="K75" t="n">
        <v>6.44</v>
      </c>
      <c r="L75" t="n">
        <v>-5.39</v>
      </c>
      <c r="M75" t="n">
        <v>-1.58</v>
      </c>
    </row>
    <row r="76">
      <c r="A76" s="5" t="inlineStr">
        <is>
          <t>Eigenkapital zu Anlagevermögen</t>
        </is>
      </c>
      <c r="B76" s="5" t="inlineStr">
        <is>
          <t>Equity to Fixed Assets in %</t>
        </is>
      </c>
      <c r="C76" t="n">
        <v>50.54</v>
      </c>
      <c r="D76" t="n">
        <v>46.92</v>
      </c>
      <c r="E76" t="n">
        <v>52.81</v>
      </c>
      <c r="F76" t="n">
        <v>35.56</v>
      </c>
      <c r="G76" t="n">
        <v>23.66</v>
      </c>
      <c r="H76" t="n">
        <v>34.39</v>
      </c>
      <c r="I76" t="n">
        <v>45.46</v>
      </c>
      <c r="J76" t="n">
        <v>53.99</v>
      </c>
      <c r="K76" t="n">
        <v>59.91</v>
      </c>
      <c r="L76" t="n">
        <v>56.36</v>
      </c>
      <c r="M76" t="n">
        <v>59.89</v>
      </c>
    </row>
    <row r="77">
      <c r="A77" s="5" t="inlineStr">
        <is>
          <t>Liquidität Dritten Grades</t>
        </is>
      </c>
      <c r="B77" s="5" t="inlineStr">
        <is>
          <t>Current Ratio in %</t>
        </is>
      </c>
      <c r="C77" t="n">
        <v>93.81</v>
      </c>
      <c r="D77" t="n">
        <v>90.64</v>
      </c>
      <c r="E77" t="n">
        <v>103.88</v>
      </c>
      <c r="F77" t="n">
        <v>84.61</v>
      </c>
      <c r="G77" t="n">
        <v>71.29000000000001</v>
      </c>
      <c r="H77" t="n">
        <v>102.08</v>
      </c>
      <c r="I77" t="n">
        <v>103.76</v>
      </c>
      <c r="J77" t="n">
        <v>103.38</v>
      </c>
      <c r="K77" t="n">
        <v>109.29</v>
      </c>
      <c r="L77" t="n">
        <v>111.62</v>
      </c>
      <c r="M77" t="n">
        <v>103.34</v>
      </c>
    </row>
    <row r="78">
      <c r="A78" s="5" t="inlineStr">
        <is>
          <t>Operativer Cashflow</t>
        </is>
      </c>
      <c r="B78" s="5" t="inlineStr">
        <is>
          <t>Operating Cashflow in M</t>
        </is>
      </c>
      <c r="C78" t="n">
        <v>1818.7083</v>
      </c>
      <c r="D78" t="n">
        <v>2633.0553</v>
      </c>
      <c r="E78" t="n">
        <v>1771.4558</v>
      </c>
      <c r="F78" t="n">
        <v>880.8072000000001</v>
      </c>
      <c r="G78" t="n">
        <v>1542.707</v>
      </c>
      <c r="H78" t="n">
        <v>727.3399999999999</v>
      </c>
      <c r="I78" t="n">
        <v>486.0760000000001</v>
      </c>
      <c r="J78" t="n">
        <v>379.08</v>
      </c>
      <c r="K78" t="n">
        <v>383.76</v>
      </c>
      <c r="L78" t="n">
        <v>362.7</v>
      </c>
      <c r="M78" t="n">
        <v>10759.056</v>
      </c>
    </row>
    <row r="79">
      <c r="A79" s="5" t="inlineStr">
        <is>
          <t>Aktienrückkauf</t>
        </is>
      </c>
      <c r="B79" s="5" t="inlineStr">
        <is>
          <t>Share Buyback in M</t>
        </is>
      </c>
      <c r="C79" t="n">
        <v>0</v>
      </c>
      <c r="D79" t="n">
        <v>-44.90000000000009</v>
      </c>
      <c r="E79" t="n">
        <v>-51.84999999999991</v>
      </c>
      <c r="F79" t="n">
        <v>-24.98000000000002</v>
      </c>
      <c r="G79" t="n">
        <v>-428.3</v>
      </c>
      <c r="H79" t="n">
        <v>0</v>
      </c>
      <c r="I79" t="n">
        <v>-120.8</v>
      </c>
      <c r="J79" t="n">
        <v>0</v>
      </c>
      <c r="K79" t="n">
        <v>0</v>
      </c>
      <c r="L79" t="n">
        <v>0.3000000000000114</v>
      </c>
      <c r="M79" t="n">
        <v>0.2999999999999829</v>
      </c>
    </row>
    <row r="80">
      <c r="A80" s="5" t="inlineStr">
        <is>
          <t>Umsatzwachstum 1J in %</t>
        </is>
      </c>
      <c r="B80" s="5" t="inlineStr">
        <is>
          <t>Revenue Growth 1Y in %</t>
        </is>
      </c>
      <c r="C80" t="n">
        <v>13.52</v>
      </c>
      <c r="D80" t="n">
        <v>20.69</v>
      </c>
      <c r="E80" t="n">
        <v>-1.18</v>
      </c>
      <c r="F80" t="n">
        <v>1.99</v>
      </c>
      <c r="G80" t="n">
        <v>-0.89</v>
      </c>
      <c r="H80" t="n">
        <v>-2.45</v>
      </c>
      <c r="I80" t="n">
        <v>-7.45</v>
      </c>
      <c r="J80" t="n">
        <v>6.87</v>
      </c>
      <c r="K80" t="n">
        <v>15.79</v>
      </c>
      <c r="L80" t="n">
        <v>-10.93</v>
      </c>
      <c r="M80" t="n">
        <v>-7.36</v>
      </c>
    </row>
    <row r="81">
      <c r="A81" s="5" t="inlineStr">
        <is>
          <t>Umsatzwachstum 3J in %</t>
        </is>
      </c>
      <c r="B81" s="5" t="inlineStr">
        <is>
          <t>Revenue Growth 3Y in %</t>
        </is>
      </c>
      <c r="C81" t="n">
        <v>11.01</v>
      </c>
      <c r="D81" t="n">
        <v>7.17</v>
      </c>
      <c r="E81" t="n">
        <v>-0.03</v>
      </c>
      <c r="F81" t="n">
        <v>-0.45</v>
      </c>
      <c r="G81" t="n">
        <v>-3.6</v>
      </c>
      <c r="H81" t="n">
        <v>-1.01</v>
      </c>
      <c r="I81" t="n">
        <v>5.07</v>
      </c>
      <c r="J81" t="n">
        <v>3.91</v>
      </c>
      <c r="K81" t="n">
        <v>-0.83</v>
      </c>
      <c r="L81" t="inlineStr">
        <is>
          <t>-</t>
        </is>
      </c>
      <c r="M81" t="inlineStr">
        <is>
          <t>-</t>
        </is>
      </c>
    </row>
    <row r="82">
      <c r="A82" s="5" t="inlineStr">
        <is>
          <t>Umsatzwachstum 5J in %</t>
        </is>
      </c>
      <c r="B82" s="5" t="inlineStr">
        <is>
          <t>Revenue Growth 5Y in %</t>
        </is>
      </c>
      <c r="C82" t="n">
        <v>6.83</v>
      </c>
      <c r="D82" t="n">
        <v>3.63</v>
      </c>
      <c r="E82" t="n">
        <v>-2</v>
      </c>
      <c r="F82" t="n">
        <v>-0.39</v>
      </c>
      <c r="G82" t="n">
        <v>2.37</v>
      </c>
      <c r="H82" t="n">
        <v>0.37</v>
      </c>
      <c r="I82" t="n">
        <v>-0.62</v>
      </c>
      <c r="J82" t="inlineStr">
        <is>
          <t>-</t>
        </is>
      </c>
      <c r="K82" t="inlineStr">
        <is>
          <t>-</t>
        </is>
      </c>
      <c r="L82" t="inlineStr">
        <is>
          <t>-</t>
        </is>
      </c>
      <c r="M82" t="inlineStr">
        <is>
          <t>-</t>
        </is>
      </c>
    </row>
    <row r="83">
      <c r="A83" s="5" t="inlineStr">
        <is>
          <t>Umsatzwachstum 10J in %</t>
        </is>
      </c>
      <c r="B83" s="5" t="inlineStr">
        <is>
          <t>Revenue Growth 10Y in %</t>
        </is>
      </c>
      <c r="C83" t="n">
        <v>3.6</v>
      </c>
      <c r="D83" t="n">
        <v>1.51</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46.55</v>
      </c>
      <c r="D84" t="n">
        <v>11.5</v>
      </c>
      <c r="E84" t="n">
        <v>92.44</v>
      </c>
      <c r="F84" t="n">
        <v>-227.34</v>
      </c>
      <c r="G84" t="n">
        <v>-69.53</v>
      </c>
      <c r="H84" t="n">
        <v>-53.75</v>
      </c>
      <c r="I84" t="n">
        <v>-952.04</v>
      </c>
      <c r="J84" t="n">
        <v>-48.15</v>
      </c>
      <c r="K84" t="n">
        <v>-197.67</v>
      </c>
      <c r="L84" t="n">
        <v>238.48</v>
      </c>
      <c r="M84" t="n">
        <v>-138.76</v>
      </c>
    </row>
    <row r="85">
      <c r="A85" s="5" t="inlineStr">
        <is>
          <t>Gewinnwachstum 3J in %</t>
        </is>
      </c>
      <c r="B85" s="5" t="inlineStr">
        <is>
          <t>Earnings Growth 3Y in %</t>
        </is>
      </c>
      <c r="C85" t="n">
        <v>50.16</v>
      </c>
      <c r="D85" t="n">
        <v>-41.13</v>
      </c>
      <c r="E85" t="n">
        <v>-68.14</v>
      </c>
      <c r="F85" t="n">
        <v>-116.87</v>
      </c>
      <c r="G85" t="n">
        <v>-358.44</v>
      </c>
      <c r="H85" t="n">
        <v>-351.31</v>
      </c>
      <c r="I85" t="n">
        <v>-399.29</v>
      </c>
      <c r="J85" t="n">
        <v>-2.45</v>
      </c>
      <c r="K85" t="n">
        <v>-32.65</v>
      </c>
      <c r="L85" t="inlineStr">
        <is>
          <t>-</t>
        </is>
      </c>
      <c r="M85" t="inlineStr">
        <is>
          <t>-</t>
        </is>
      </c>
    </row>
    <row r="86">
      <c r="A86" s="5" t="inlineStr">
        <is>
          <t>Gewinnwachstum 5J in %</t>
        </is>
      </c>
      <c r="B86" s="5" t="inlineStr">
        <is>
          <t>Earnings Growth 5Y in %</t>
        </is>
      </c>
      <c r="C86" t="n">
        <v>-29.28</v>
      </c>
      <c r="D86" t="n">
        <v>-49.34</v>
      </c>
      <c r="E86" t="n">
        <v>-242.04</v>
      </c>
      <c r="F86" t="n">
        <v>-270.16</v>
      </c>
      <c r="G86" t="n">
        <v>-264.23</v>
      </c>
      <c r="H86" t="n">
        <v>-202.63</v>
      </c>
      <c r="I86" t="n">
        <v>-219.63</v>
      </c>
      <c r="J86" t="inlineStr">
        <is>
          <t>-</t>
        </is>
      </c>
      <c r="K86" t="inlineStr">
        <is>
          <t>-</t>
        </is>
      </c>
      <c r="L86" t="inlineStr">
        <is>
          <t>-</t>
        </is>
      </c>
      <c r="M86" t="inlineStr">
        <is>
          <t>-</t>
        </is>
      </c>
    </row>
    <row r="87">
      <c r="A87" s="5" t="inlineStr">
        <is>
          <t>Gewinnwachstum 10J in %</t>
        </is>
      </c>
      <c r="B87" s="5" t="inlineStr">
        <is>
          <t>Earnings Growth 10Y in %</t>
        </is>
      </c>
      <c r="C87" t="n">
        <v>-115.95</v>
      </c>
      <c r="D87" t="n">
        <v>-134.48</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-0.2</v>
      </c>
      <c r="D88" t="n">
        <v>-0.16</v>
      </c>
      <c r="E88" t="n">
        <v>-0.03</v>
      </c>
      <c r="F88" t="n">
        <v>-0.05</v>
      </c>
      <c r="G88" t="inlineStr">
        <is>
          <t>-</t>
        </is>
      </c>
      <c r="H88" t="inlineStr">
        <is>
          <t>-</t>
        </is>
      </c>
      <c r="I88" t="inlineStr">
        <is>
          <t>-</t>
        </is>
      </c>
      <c r="J88" t="inlineStr">
        <is>
          <t>-</t>
        </is>
      </c>
      <c r="K88" t="inlineStr">
        <is>
          <t>-</t>
        </is>
      </c>
      <c r="L88" t="inlineStr">
        <is>
          <t>-</t>
        </is>
      </c>
      <c r="M88" t="inlineStr">
        <is>
          <t>-</t>
        </is>
      </c>
    </row>
    <row r="89">
      <c r="A89" s="5" t="inlineStr">
        <is>
          <t>EBIT-Wachstum 1J in %</t>
        </is>
      </c>
      <c r="B89" s="5" t="inlineStr">
        <is>
          <t>EBIT Growth 1Y in %</t>
        </is>
      </c>
      <c r="C89" t="n">
        <v>84.29000000000001</v>
      </c>
      <c r="D89" t="n">
        <v>18.23</v>
      </c>
      <c r="E89" t="n">
        <v>32.14</v>
      </c>
      <c r="F89" t="n">
        <v>786.1</v>
      </c>
      <c r="G89" t="n">
        <v>-116.57</v>
      </c>
      <c r="H89" t="n">
        <v>-71.34999999999999</v>
      </c>
      <c r="I89" t="n">
        <v>-623.16</v>
      </c>
      <c r="J89" t="n">
        <v>-48.27</v>
      </c>
      <c r="K89" t="n">
        <v>-222.6</v>
      </c>
      <c r="L89" t="n">
        <v>285.83</v>
      </c>
      <c r="M89" t="n">
        <v>-132.77</v>
      </c>
    </row>
    <row r="90">
      <c r="A90" s="5" t="inlineStr">
        <is>
          <t>EBIT-Wachstum 3J in %</t>
        </is>
      </c>
      <c r="B90" s="5" t="inlineStr">
        <is>
          <t>EBIT Growth 3Y in %</t>
        </is>
      </c>
      <c r="C90" t="n">
        <v>44.89</v>
      </c>
      <c r="D90" t="n">
        <v>278.82</v>
      </c>
      <c r="E90" t="n">
        <v>233.89</v>
      </c>
      <c r="F90" t="n">
        <v>199.39</v>
      </c>
      <c r="G90" t="n">
        <v>-270.36</v>
      </c>
      <c r="H90" t="n">
        <v>-247.59</v>
      </c>
      <c r="I90" t="n">
        <v>-298.01</v>
      </c>
      <c r="J90" t="n">
        <v>4.99</v>
      </c>
      <c r="K90" t="n">
        <v>-23.18</v>
      </c>
      <c r="L90" t="inlineStr">
        <is>
          <t>-</t>
        </is>
      </c>
      <c r="M90" t="inlineStr">
        <is>
          <t>-</t>
        </is>
      </c>
    </row>
    <row r="91">
      <c r="A91" s="5" t="inlineStr">
        <is>
          <t>EBIT-Wachstum 5J in %</t>
        </is>
      </c>
      <c r="B91" s="5" t="inlineStr">
        <is>
          <t>EBIT Growth 5Y in %</t>
        </is>
      </c>
      <c r="C91" t="n">
        <v>160.84</v>
      </c>
      <c r="D91" t="n">
        <v>129.71</v>
      </c>
      <c r="E91" t="n">
        <v>1.43</v>
      </c>
      <c r="F91" t="n">
        <v>-14.65</v>
      </c>
      <c r="G91" t="n">
        <v>-216.39</v>
      </c>
      <c r="H91" t="n">
        <v>-135.91</v>
      </c>
      <c r="I91" t="n">
        <v>-148.19</v>
      </c>
      <c r="J91" t="inlineStr">
        <is>
          <t>-</t>
        </is>
      </c>
      <c r="K91" t="inlineStr">
        <is>
          <t>-</t>
        </is>
      </c>
      <c r="L91" t="inlineStr">
        <is>
          <t>-</t>
        </is>
      </c>
      <c r="M91" t="inlineStr">
        <is>
          <t>-</t>
        </is>
      </c>
    </row>
    <row r="92">
      <c r="A92" s="5" t="inlineStr">
        <is>
          <t>EBIT-Wachstum 10J in %</t>
        </is>
      </c>
      <c r="B92" s="5" t="inlineStr">
        <is>
          <t>EBIT Growth 10Y in %</t>
        </is>
      </c>
      <c r="C92" t="n">
        <v>12.46</v>
      </c>
      <c r="D92" t="n">
        <v>-9.24</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n">
        <v>-30.93</v>
      </c>
      <c r="D93" t="n">
        <v>41.26</v>
      </c>
      <c r="E93" t="n">
        <v>88.98999999999999</v>
      </c>
      <c r="F93" t="n">
        <v>-44.67</v>
      </c>
      <c r="G93" t="n">
        <v>-3.9</v>
      </c>
      <c r="H93" t="n">
        <v>49.64</v>
      </c>
      <c r="I93" t="n">
        <v>-15.43</v>
      </c>
      <c r="J93" t="n">
        <v>-1.22</v>
      </c>
      <c r="K93" t="n">
        <v>5.81</v>
      </c>
      <c r="L93" t="n">
        <v>-96.62</v>
      </c>
      <c r="M93" t="inlineStr">
        <is>
          <t>-</t>
        </is>
      </c>
    </row>
    <row r="94">
      <c r="A94" s="5" t="inlineStr">
        <is>
          <t>Op.Cashflow Wachstum 3J in %</t>
        </is>
      </c>
      <c r="B94" s="5" t="inlineStr">
        <is>
          <t>Op.Cashflow Wachstum 3Y in %</t>
        </is>
      </c>
      <c r="C94" t="n">
        <v>33.11</v>
      </c>
      <c r="D94" t="n">
        <v>28.53</v>
      </c>
      <c r="E94" t="n">
        <v>13.47</v>
      </c>
      <c r="F94" t="n">
        <v>0.36</v>
      </c>
      <c r="G94" t="n">
        <v>10.1</v>
      </c>
      <c r="H94" t="n">
        <v>11</v>
      </c>
      <c r="I94" t="n">
        <v>-3.61</v>
      </c>
      <c r="J94" t="n">
        <v>-30.68</v>
      </c>
      <c r="K94" t="inlineStr">
        <is>
          <t>-</t>
        </is>
      </c>
      <c r="L94" t="inlineStr">
        <is>
          <t>-</t>
        </is>
      </c>
      <c r="M94" t="inlineStr">
        <is>
          <t>-</t>
        </is>
      </c>
    </row>
    <row r="95">
      <c r="A95" s="5" t="inlineStr">
        <is>
          <t>Op.Cashflow Wachstum 5J in %</t>
        </is>
      </c>
      <c r="B95" s="5" t="inlineStr">
        <is>
          <t>Op.Cashflow Wachstum 5Y in %</t>
        </is>
      </c>
      <c r="C95" t="n">
        <v>10.15</v>
      </c>
      <c r="D95" t="n">
        <v>26.26</v>
      </c>
      <c r="E95" t="n">
        <v>14.93</v>
      </c>
      <c r="F95" t="n">
        <v>-3.12</v>
      </c>
      <c r="G95" t="n">
        <v>6.98</v>
      </c>
      <c r="H95" t="n">
        <v>-11.56</v>
      </c>
      <c r="I95" t="inlineStr">
        <is>
          <t>-</t>
        </is>
      </c>
      <c r="J95" t="inlineStr">
        <is>
          <t>-</t>
        </is>
      </c>
      <c r="K95" t="inlineStr">
        <is>
          <t>-</t>
        </is>
      </c>
      <c r="L95" t="inlineStr">
        <is>
          <t>-</t>
        </is>
      </c>
      <c r="M95" t="inlineStr">
        <is>
          <t>-</t>
        </is>
      </c>
    </row>
    <row r="96">
      <c r="A96" s="5" t="inlineStr">
        <is>
          <t>Op.Cashflow Wachstum 10J in %</t>
        </is>
      </c>
      <c r="B96" s="5" t="inlineStr">
        <is>
          <t>Op.Cashflow Wachstum 10Y in %</t>
        </is>
      </c>
      <c r="C96" t="n">
        <v>-0.71</v>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-1856</v>
      </c>
      <c r="D97" t="n">
        <v>-2735</v>
      </c>
      <c r="E97" t="n">
        <v>791</v>
      </c>
      <c r="F97" t="n">
        <v>-3534</v>
      </c>
      <c r="G97" t="n">
        <v>-8872</v>
      </c>
      <c r="H97" t="n">
        <v>807</v>
      </c>
      <c r="I97" t="n">
        <v>1567</v>
      </c>
      <c r="J97" t="n">
        <v>1419</v>
      </c>
      <c r="K97" t="n">
        <v>3859</v>
      </c>
      <c r="L97" t="n">
        <v>4402</v>
      </c>
      <c r="M97" t="n">
        <v>1286</v>
      </c>
      <c r="N97" t="n">
        <v>2136</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PUBLICIS GROUPE </t>
        </is>
      </c>
      <c r="B1" s="2" t="inlineStr">
        <is>
          <t>WKN: 859386  ISIN: FR0000130577  US-Symbol:PGPEF  Typ: Aktie</t>
        </is>
      </c>
      <c r="C1" s="2" t="inlineStr"/>
      <c r="D1" s="2" t="inlineStr"/>
      <c r="E1" s="2" t="inlineStr"/>
      <c r="F1" s="2">
        <f>HYPERLINK("cac40_Stock_Data_EUR.xlsx#INDEX!A1",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+33-1-4443-7000</t>
        </is>
      </c>
      <c r="G4" t="inlineStr">
        <is>
          <t>13.04.2020</t>
        </is>
      </c>
      <c r="H4" t="inlineStr">
        <is>
          <t>Result Q1</t>
        </is>
      </c>
      <c r="J4" t="inlineStr">
        <is>
          <t>Élisabeth Badinter</t>
        </is>
      </c>
      <c r="L4" t="inlineStr">
        <is>
          <t>6,95%</t>
        </is>
      </c>
    </row>
    <row r="5">
      <c r="A5" s="5" t="inlineStr">
        <is>
          <t>Ticker</t>
        </is>
      </c>
      <c r="B5" t="inlineStr">
        <is>
          <t>PU4</t>
        </is>
      </c>
      <c r="C5" s="5" t="inlineStr">
        <is>
          <t>Fax</t>
        </is>
      </c>
      <c r="D5" s="5" t="inlineStr"/>
      <c r="E5" t="inlineStr">
        <is>
          <t>-</t>
        </is>
      </c>
      <c r="G5" t="inlineStr">
        <is>
          <t>27.04.2020</t>
        </is>
      </c>
      <c r="H5" t="inlineStr">
        <is>
          <t>Publication Of Annual Report</t>
        </is>
      </c>
      <c r="J5" t="inlineStr">
        <is>
          <t>Freefloat</t>
        </is>
      </c>
      <c r="L5" t="inlineStr">
        <is>
          <t>93,05%</t>
        </is>
      </c>
    </row>
    <row r="6">
      <c r="A6" s="5" t="inlineStr">
        <is>
          <t>Gelistet Seit / Listed Since</t>
        </is>
      </c>
      <c r="B6" t="inlineStr">
        <is>
          <t>-</t>
        </is>
      </c>
      <c r="C6" s="5" t="inlineStr">
        <is>
          <t>Internet</t>
        </is>
      </c>
      <c r="D6" s="5" t="inlineStr"/>
      <c r="E6" t="inlineStr">
        <is>
          <t>http://www.publicisgroupe.com</t>
        </is>
      </c>
      <c r="G6" t="inlineStr">
        <is>
          <t>27.05.2020</t>
        </is>
      </c>
      <c r="H6" t="inlineStr">
        <is>
          <t>Annual General Meeting</t>
        </is>
      </c>
    </row>
    <row r="7">
      <c r="A7" s="5" t="inlineStr">
        <is>
          <t>Nominalwert / Nominal Value</t>
        </is>
      </c>
      <c r="B7" t="inlineStr">
        <is>
          <t>-</t>
        </is>
      </c>
      <c r="C7" s="5" t="inlineStr">
        <is>
          <t>E-Mail</t>
        </is>
      </c>
      <c r="D7" s="5" t="inlineStr"/>
      <c r="E7" t="inlineStr">
        <is>
          <t>contact@publicisgroupe.com</t>
        </is>
      </c>
      <c r="G7" t="inlineStr">
        <is>
          <t>23.06.2020</t>
        </is>
      </c>
      <c r="H7" t="inlineStr">
        <is>
          <t>Ex Dividend</t>
        </is>
      </c>
    </row>
    <row r="8">
      <c r="A8" s="5" t="inlineStr">
        <is>
          <t>Land / Country</t>
        </is>
      </c>
      <c r="B8" t="inlineStr">
        <is>
          <t>Frankreich</t>
        </is>
      </c>
      <c r="C8" s="5" t="inlineStr">
        <is>
          <t>Inv. Relations Telefon / Phone</t>
        </is>
      </c>
      <c r="D8" s="5" t="inlineStr"/>
      <c r="E8" t="inlineStr">
        <is>
          <t>+33-1-4443-6500</t>
        </is>
      </c>
      <c r="G8" t="inlineStr">
        <is>
          <t>20.07.2020</t>
        </is>
      </c>
      <c r="H8" t="inlineStr">
        <is>
          <t>Score Half Year (Subject To Change)</t>
        </is>
      </c>
    </row>
    <row r="9">
      <c r="A9" s="5" t="inlineStr">
        <is>
          <t>Währung / Currency</t>
        </is>
      </c>
      <c r="B9" t="inlineStr">
        <is>
          <t>EUR</t>
        </is>
      </c>
      <c r="C9" s="5" t="inlineStr">
        <is>
          <t>Inv. Relations E-Mail</t>
        </is>
      </c>
      <c r="D9" s="5" t="inlineStr"/>
      <c r="E9" t="inlineStr">
        <is>
          <t>investor-relations@publicisgroupe.com</t>
        </is>
      </c>
      <c r="G9" t="inlineStr">
        <is>
          <t>21.07.2020</t>
        </is>
      </c>
      <c r="H9" t="inlineStr">
        <is>
          <t>Dividend Payout</t>
        </is>
      </c>
    </row>
    <row r="10">
      <c r="A10" s="5" t="inlineStr">
        <is>
          <t>Branche / Industry</t>
        </is>
      </c>
      <c r="B10" t="inlineStr">
        <is>
          <t>Print Media (Newspapers And Magazines)</t>
        </is>
      </c>
      <c r="C10" s="5" t="inlineStr">
        <is>
          <t>Kontaktperson / Contact Person</t>
        </is>
      </c>
      <c r="D10" s="5" t="inlineStr"/>
      <c r="E10" t="inlineStr">
        <is>
          <t>Jean-Michel Bonamy</t>
        </is>
      </c>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Publicis Groupe SA133 avenue des Champs Elysées  F-75008 Paris</t>
        </is>
      </c>
    </row>
    <row r="14">
      <c r="A14" s="5" t="inlineStr">
        <is>
          <t>Management</t>
        </is>
      </c>
      <c r="B14" t="inlineStr">
        <is>
          <t>Arthur Sadoun, Jean-Michel Etienne, Anne-Gabrielle Heilbronner, Bryan Kennedy, Steve King, Carla Serrano, Nigel Vaz, Véronique Weill</t>
        </is>
      </c>
    </row>
    <row r="15">
      <c r="A15" s="5" t="inlineStr">
        <is>
          <t>Aufsichtsrat / Board</t>
        </is>
      </c>
      <c r="B15" t="inlineStr">
        <is>
          <t>Maurice Lévy, Elisabeth Badinter, Simon Badinter, Jean Charest, Sophie Dulac, Tom Glocer, Marie-Josée Kravis, André Kudelski, Enrico Letta, Suzan LeVine, Dr. Antonella Mei-Pochtler, Cherie Nursalim, Pierre Penicaud</t>
        </is>
      </c>
    </row>
    <row r="16">
      <c r="A16" s="5" t="inlineStr">
        <is>
          <t>Beschreibung</t>
        </is>
      </c>
      <c r="B16" t="inlineStr">
        <is>
          <t>Publicis Groupe SA ist eine der größten Werbeagenturen und Kommunikationsgruppen weltweit. Die Dienstleistungspalette beinhaltet unter anderem digitale und klassische Werbung, Dialogmarketing und Design, Verkaufsförderung und Point of Sale Marketing, Öffentlichkeitsarbeit und Veranstaltungen wie auch Mediaplanung und fachbezogene Kommunikation. Die Geschäftstätigkeiten sind in die Bereiche Publicis Communications (Publicis Worldwide, Saatchi &amp; Saatchi, Leo Burnett, BBH, Marcel, Fallon, MSL, Prodigious), Publicis Media (Starcom, Zenith, Mediavest, Spark, Optimedia, Blue 449, Performics), Publicis.Sapient (SapientNitro, Razorfish, Digitas, Sapient Consulting) und Publicis Health strukturiert, die durch die Servicedienstleistungen der Tochtergesellschaft Publicis One unterstützt werden. Publicis wurde bereits 1926 von Marcel Bleustein-Blanchet gegründet und ist heute in über 100 Ländern global präsent. Der Hauptsitz der Publicis Groupe SA ist in Paris, Frankreich. Copyright 2014 FINANCE BASE AG</t>
        </is>
      </c>
    </row>
    <row r="17">
      <c r="A17" s="5" t="inlineStr">
        <is>
          <t>Profile</t>
        </is>
      </c>
      <c r="B17" t="inlineStr">
        <is>
          <t>Publicis Groupe SA is one of the world's largest advertising agencies and communication groups. The range of services includes, among other digital and traditional advertising, dialogue marketing and design, sales promotion and point of sale marketing, public relations and events as well as media planning and subject-related communication. The business activities are in the areas of Publicis Communications (Publicis Worldwide, Saatchi &amp; Saatchi, Leo Burnett, BBH, Marcel, Fallon, MSL, Prodigious), Publicis Media (Starcom, Zenith, Mediavest, Spark, Optimedia, Blue 449, Performics), Publicis .Sapient (SapientNitro, Razorfish, Digitas, Sapient Consulting) and Publicis Healthcare structure supported by the support services of the subsidiary Publicis One. Publicis was founded in 1926 by Marcel Bleustein-Blanchet and is now a global presence in over 100 countries. The head office of Publicis Groupe SA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11001</v>
      </c>
      <c r="D20" t="n">
        <v>9951</v>
      </c>
      <c r="E20" t="n">
        <v>9690</v>
      </c>
      <c r="F20" t="n">
        <v>9733</v>
      </c>
      <c r="G20" t="n">
        <v>9601</v>
      </c>
      <c r="H20" t="n">
        <v>7255</v>
      </c>
      <c r="I20" t="n">
        <v>6953</v>
      </c>
      <c r="J20" t="n">
        <v>6610</v>
      </c>
      <c r="K20" t="n">
        <v>5816</v>
      </c>
      <c r="L20" t="n">
        <v>5418</v>
      </c>
    </row>
    <row r="21">
      <c r="A21" s="5" t="inlineStr">
        <is>
          <t>Operatives Ergebnis (EBIT)</t>
        </is>
      </c>
      <c r="B21" s="5" t="inlineStr">
        <is>
          <t>EBIT Earning Before Interest &amp; Tax</t>
        </is>
      </c>
      <c r="C21" t="n">
        <v>1267</v>
      </c>
      <c r="D21" t="n">
        <v>1303</v>
      </c>
      <c r="E21" t="n">
        <v>1316</v>
      </c>
      <c r="F21" t="n">
        <v>9</v>
      </c>
      <c r="G21" t="n">
        <v>1378</v>
      </c>
      <c r="H21" t="n">
        <v>1068</v>
      </c>
      <c r="I21" t="n">
        <v>1123</v>
      </c>
      <c r="J21" t="n">
        <v>1047</v>
      </c>
      <c r="K21" t="n">
        <v>914</v>
      </c>
      <c r="L21" t="n">
        <v>835</v>
      </c>
    </row>
    <row r="22">
      <c r="A22" s="5" t="inlineStr">
        <is>
          <t>Finanzergebnis</t>
        </is>
      </c>
      <c r="B22" s="5" t="inlineStr">
        <is>
          <t>Financial Result</t>
        </is>
      </c>
      <c r="C22" t="n">
        <v>-113</v>
      </c>
      <c r="D22" t="n">
        <v>-84</v>
      </c>
      <c r="E22" t="n">
        <v>-127</v>
      </c>
      <c r="F22" t="n">
        <v>-182</v>
      </c>
      <c r="G22" t="n">
        <v>-89</v>
      </c>
      <c r="H22" t="n">
        <v>-27</v>
      </c>
      <c r="I22" t="n">
        <v>-21</v>
      </c>
      <c r="J22" t="n">
        <v>-26</v>
      </c>
      <c r="K22" t="n">
        <v>-54</v>
      </c>
      <c r="L22" t="n">
        <v>-76</v>
      </c>
    </row>
    <row r="23">
      <c r="A23" s="5" t="inlineStr">
        <is>
          <t>Ergebnis vor Steuer (EBT)</t>
        </is>
      </c>
      <c r="B23" s="5" t="inlineStr">
        <is>
          <t>EBT Earning Before Tax</t>
        </is>
      </c>
      <c r="C23" t="n">
        <v>1154</v>
      </c>
      <c r="D23" t="n">
        <v>1219</v>
      </c>
      <c r="E23" t="n">
        <v>1189</v>
      </c>
      <c r="F23" t="n">
        <v>-173</v>
      </c>
      <c r="G23" t="n">
        <v>1289</v>
      </c>
      <c r="H23" t="n">
        <v>1041</v>
      </c>
      <c r="I23" t="n">
        <v>1102</v>
      </c>
      <c r="J23" t="n">
        <v>1021</v>
      </c>
      <c r="K23" t="n">
        <v>860</v>
      </c>
      <c r="L23" t="n">
        <v>759</v>
      </c>
    </row>
    <row r="24">
      <c r="A24" s="5" t="inlineStr">
        <is>
          <t>Ergebnis nach Steuer</t>
        </is>
      </c>
      <c r="B24" s="5" t="inlineStr">
        <is>
          <t>Earnings after tax</t>
        </is>
      </c>
      <c r="C24" t="n">
        <v>849</v>
      </c>
      <c r="D24" t="n">
        <v>934</v>
      </c>
      <c r="E24" t="n">
        <v>877</v>
      </c>
      <c r="F24" t="n">
        <v>-515</v>
      </c>
      <c r="G24" t="n">
        <v>903</v>
      </c>
      <c r="H24" t="n">
        <v>730</v>
      </c>
      <c r="I24" t="n">
        <v>804</v>
      </c>
      <c r="J24" t="n">
        <v>739</v>
      </c>
      <c r="K24" t="n">
        <v>612</v>
      </c>
      <c r="L24" t="n">
        <v>543</v>
      </c>
    </row>
    <row r="25">
      <c r="A25" s="5" t="inlineStr">
        <is>
          <t>Minderheitenanteil</t>
        </is>
      </c>
      <c r="B25" s="5" t="inlineStr">
        <is>
          <t>Minority Share</t>
        </is>
      </c>
      <c r="C25" t="n">
        <v>-3</v>
      </c>
      <c r="D25" t="n">
        <v>-11</v>
      </c>
      <c r="E25" t="n">
        <v>-10</v>
      </c>
      <c r="F25" t="n">
        <v>-7</v>
      </c>
      <c r="G25" t="n">
        <v>-10</v>
      </c>
      <c r="H25" t="n">
        <v>-14</v>
      </c>
      <c r="I25" t="n">
        <v>-17</v>
      </c>
      <c r="J25" t="n">
        <v>-27</v>
      </c>
      <c r="K25" t="n">
        <v>-29</v>
      </c>
      <c r="L25" t="n">
        <v>-25</v>
      </c>
    </row>
    <row r="26">
      <c r="A26" s="5" t="inlineStr">
        <is>
          <t>Jahresüberschuss/-fehlbetrag</t>
        </is>
      </c>
      <c r="B26" s="5" t="inlineStr">
        <is>
          <t>Net Profit</t>
        </is>
      </c>
      <c r="C26" t="n">
        <v>841</v>
      </c>
      <c r="D26" t="n">
        <v>919</v>
      </c>
      <c r="E26" t="n">
        <v>862</v>
      </c>
      <c r="F26" t="n">
        <v>-527</v>
      </c>
      <c r="G26" t="n">
        <v>901</v>
      </c>
      <c r="H26" t="n">
        <v>720</v>
      </c>
      <c r="I26" t="n">
        <v>792</v>
      </c>
      <c r="J26" t="n">
        <v>737</v>
      </c>
      <c r="K26" t="n">
        <v>600</v>
      </c>
      <c r="L26" t="n">
        <v>526</v>
      </c>
    </row>
    <row r="27">
      <c r="A27" s="5" t="inlineStr">
        <is>
          <t>Summe Umlaufvermögen</t>
        </is>
      </c>
      <c r="B27" s="5" t="inlineStr">
        <is>
          <t>Current Assets</t>
        </is>
      </c>
      <c r="C27" t="n">
        <v>15816</v>
      </c>
      <c r="D27" t="n">
        <v>14434</v>
      </c>
      <c r="E27" t="n">
        <v>13253</v>
      </c>
      <c r="F27" t="n">
        <v>13342</v>
      </c>
      <c r="G27" t="n">
        <v>12585</v>
      </c>
      <c r="H27" t="n">
        <v>11749</v>
      </c>
      <c r="I27" t="n">
        <v>9260</v>
      </c>
      <c r="J27" t="n">
        <v>9088</v>
      </c>
      <c r="K27" t="n">
        <v>9524</v>
      </c>
      <c r="L27" t="n">
        <v>9015</v>
      </c>
    </row>
    <row r="28">
      <c r="A28" s="5" t="inlineStr">
        <is>
          <t>Summe Anlagevermögen</t>
        </is>
      </c>
      <c r="B28" s="5" t="inlineStr">
        <is>
          <t>Fixed Assets</t>
        </is>
      </c>
      <c r="C28" t="n">
        <v>16843</v>
      </c>
      <c r="D28" t="n">
        <v>12646</v>
      </c>
      <c r="E28" t="n">
        <v>10527</v>
      </c>
      <c r="F28" t="n">
        <v>11554</v>
      </c>
      <c r="G28" t="n">
        <v>12861</v>
      </c>
      <c r="H28" t="n">
        <v>8877</v>
      </c>
      <c r="I28" t="n">
        <v>7851</v>
      </c>
      <c r="J28" t="n">
        <v>7517</v>
      </c>
      <c r="K28" t="n">
        <v>6926</v>
      </c>
      <c r="L28" t="n">
        <v>5926</v>
      </c>
    </row>
    <row r="29">
      <c r="A29" s="5" t="inlineStr">
        <is>
          <t>Summe Aktiva</t>
        </is>
      </c>
      <c r="B29" s="5" t="inlineStr">
        <is>
          <t>Total Assets</t>
        </is>
      </c>
      <c r="C29" t="n">
        <v>32659</v>
      </c>
      <c r="D29" t="n">
        <v>27080</v>
      </c>
      <c r="E29" t="n">
        <v>23780</v>
      </c>
      <c r="F29" t="n">
        <v>24896</v>
      </c>
      <c r="G29" t="n">
        <v>25446</v>
      </c>
      <c r="H29" t="n">
        <v>20626</v>
      </c>
      <c r="I29" t="n">
        <v>17111</v>
      </c>
      <c r="J29" t="n">
        <v>16605</v>
      </c>
      <c r="K29" t="n">
        <v>16450</v>
      </c>
      <c r="L29" t="n">
        <v>14941</v>
      </c>
    </row>
    <row r="30">
      <c r="A30" s="5" t="inlineStr">
        <is>
          <t>Summe kurzfristiges Fremdkapital</t>
        </is>
      </c>
      <c r="B30" s="5" t="inlineStr">
        <is>
          <t>Short-Term Debt</t>
        </is>
      </c>
      <c r="C30" t="n">
        <v>17946</v>
      </c>
      <c r="D30" t="n">
        <v>15324</v>
      </c>
      <c r="E30" t="n">
        <v>14032</v>
      </c>
      <c r="F30" t="n">
        <v>14598</v>
      </c>
      <c r="G30" t="n">
        <v>14592</v>
      </c>
      <c r="H30" t="n">
        <v>12082</v>
      </c>
      <c r="I30" t="n">
        <v>10778</v>
      </c>
      <c r="J30" t="n">
        <v>10515</v>
      </c>
      <c r="K30" t="n">
        <v>10333</v>
      </c>
      <c r="L30" t="n">
        <v>9099</v>
      </c>
    </row>
    <row r="31">
      <c r="A31" s="5" t="inlineStr">
        <is>
          <t>Summe langfristiges Fremdkapital</t>
        </is>
      </c>
      <c r="B31" s="5" t="inlineStr">
        <is>
          <t>Long-Term Debt</t>
        </is>
      </c>
      <c r="C31" t="n">
        <v>7321</v>
      </c>
      <c r="D31" t="n">
        <v>4903</v>
      </c>
      <c r="E31" t="n">
        <v>3790</v>
      </c>
      <c r="F31" t="n">
        <v>4233</v>
      </c>
      <c r="G31" t="n">
        <v>4271</v>
      </c>
      <c r="H31" t="n">
        <v>2429</v>
      </c>
      <c r="I31" t="n">
        <v>1201</v>
      </c>
      <c r="J31" t="n">
        <v>1433</v>
      </c>
      <c r="K31" t="n">
        <v>2186</v>
      </c>
      <c r="L31" t="n">
        <v>2460</v>
      </c>
    </row>
    <row r="32">
      <c r="A32" s="5" t="inlineStr">
        <is>
          <t>Summe Fremdkapital</t>
        </is>
      </c>
      <c r="B32" s="5" t="inlineStr">
        <is>
          <t>Total Liabilities</t>
        </is>
      </c>
      <c r="C32" t="n">
        <v>25267</v>
      </c>
      <c r="D32" t="n">
        <v>20227</v>
      </c>
      <c r="E32" t="n">
        <v>17822</v>
      </c>
      <c r="F32" t="n">
        <v>18831</v>
      </c>
      <c r="G32" t="n">
        <v>18863</v>
      </c>
      <c r="H32" t="n">
        <v>14511</v>
      </c>
      <c r="I32" t="n">
        <v>11979</v>
      </c>
      <c r="J32" t="n">
        <v>11948</v>
      </c>
      <c r="K32" t="n">
        <v>12519</v>
      </c>
      <c r="L32" t="n">
        <v>11515</v>
      </c>
    </row>
    <row r="33">
      <c r="A33" s="5" t="inlineStr">
        <is>
          <t>Minderheitenanteil</t>
        </is>
      </c>
      <c r="B33" s="5" t="inlineStr">
        <is>
          <t>Minority Share</t>
        </is>
      </c>
      <c r="C33" t="n">
        <v>-9</v>
      </c>
      <c r="D33" t="inlineStr">
        <is>
          <t>-</t>
        </is>
      </c>
      <c r="E33" t="n">
        <v>2</v>
      </c>
      <c r="F33" t="n">
        <v>10</v>
      </c>
      <c r="G33" t="n">
        <v>27</v>
      </c>
      <c r="H33" t="n">
        <v>29</v>
      </c>
      <c r="I33" t="n">
        <v>38</v>
      </c>
      <c r="J33" t="n">
        <v>44</v>
      </c>
      <c r="K33" t="n">
        <v>33</v>
      </c>
      <c r="L33" t="n">
        <v>21</v>
      </c>
    </row>
    <row r="34">
      <c r="A34" s="5" t="inlineStr">
        <is>
          <t>Summe Eigenkapital</t>
        </is>
      </c>
      <c r="B34" s="5" t="inlineStr">
        <is>
          <t>Equity</t>
        </is>
      </c>
      <c r="C34" t="n">
        <v>7401</v>
      </c>
      <c r="D34" t="n">
        <v>6853</v>
      </c>
      <c r="E34" t="n">
        <v>5956</v>
      </c>
      <c r="F34" t="n">
        <v>6055</v>
      </c>
      <c r="G34" t="n">
        <v>6556</v>
      </c>
      <c r="H34" t="n">
        <v>6086</v>
      </c>
      <c r="I34" t="n">
        <v>5094</v>
      </c>
      <c r="J34" t="n">
        <v>4613</v>
      </c>
      <c r="K34" t="n">
        <v>3898</v>
      </c>
      <c r="L34" t="n">
        <v>3361</v>
      </c>
    </row>
    <row r="35">
      <c r="A35" s="5" t="inlineStr">
        <is>
          <t>Summe Passiva</t>
        </is>
      </c>
      <c r="B35" s="5" t="inlineStr">
        <is>
          <t>Liabilities &amp; Shareholder Equity</t>
        </is>
      </c>
      <c r="C35" t="n">
        <v>32659</v>
      </c>
      <c r="D35" t="n">
        <v>27080</v>
      </c>
      <c r="E35" t="n">
        <v>23780</v>
      </c>
      <c r="F35" t="n">
        <v>24896</v>
      </c>
      <c r="G35" t="n">
        <v>25446</v>
      </c>
      <c r="H35" t="n">
        <v>20626</v>
      </c>
      <c r="I35" t="n">
        <v>17111</v>
      </c>
      <c r="J35" t="n">
        <v>16605</v>
      </c>
      <c r="K35" t="n">
        <v>16450</v>
      </c>
      <c r="L35" t="n">
        <v>14941</v>
      </c>
    </row>
    <row r="36">
      <c r="A36" s="5" t="inlineStr">
        <is>
          <t>Mio.Aktien im Umlauf</t>
        </is>
      </c>
      <c r="B36" s="5" t="inlineStr">
        <is>
          <t>Million shares outstanding</t>
        </is>
      </c>
      <c r="C36" t="n">
        <v>234.29</v>
      </c>
      <c r="D36" t="n">
        <v>229.23</v>
      </c>
      <c r="E36" t="n">
        <v>226.39</v>
      </c>
      <c r="F36" t="n">
        <v>223.5</v>
      </c>
      <c r="G36" t="n">
        <v>221.32</v>
      </c>
      <c r="H36" t="n">
        <v>213.31</v>
      </c>
      <c r="I36" t="n">
        <v>206.6</v>
      </c>
      <c r="J36" t="n">
        <v>210</v>
      </c>
      <c r="K36" t="n">
        <v>193.4</v>
      </c>
      <c r="L36" t="n">
        <v>191.6</v>
      </c>
    </row>
    <row r="37">
      <c r="A37" s="5" t="inlineStr">
        <is>
          <t>Gezeichnetes Kapital (in Mio.)</t>
        </is>
      </c>
      <c r="B37" s="5" t="inlineStr">
        <is>
          <t>Subscribed Capital in M</t>
        </is>
      </c>
      <c r="C37" t="n">
        <v>96.18000000000001</v>
      </c>
      <c r="D37" t="n">
        <v>94</v>
      </c>
      <c r="E37" t="n">
        <v>92</v>
      </c>
      <c r="F37" t="n">
        <v>90</v>
      </c>
      <c r="G37" t="n">
        <v>89</v>
      </c>
      <c r="H37" t="n">
        <v>88</v>
      </c>
      <c r="I37" t="n">
        <v>86</v>
      </c>
      <c r="J37" t="n">
        <v>84</v>
      </c>
      <c r="K37" t="n">
        <v>77</v>
      </c>
      <c r="L37" t="n">
        <v>77</v>
      </c>
    </row>
    <row r="38">
      <c r="A38" s="5" t="inlineStr">
        <is>
          <t>Ergebnis je Aktie (brutto)</t>
        </is>
      </c>
      <c r="B38" s="5" t="inlineStr">
        <is>
          <t>Earnings per share</t>
        </is>
      </c>
      <c r="C38" t="n">
        <v>4.93</v>
      </c>
      <c r="D38" t="n">
        <v>5.32</v>
      </c>
      <c r="E38" t="n">
        <v>5.25</v>
      </c>
      <c r="F38" t="n">
        <v>-0.77</v>
      </c>
      <c r="G38" t="n">
        <v>5.82</v>
      </c>
      <c r="H38" t="n">
        <v>4.88</v>
      </c>
      <c r="I38" t="n">
        <v>5.33</v>
      </c>
      <c r="J38" t="n">
        <v>4.86</v>
      </c>
      <c r="K38" t="n">
        <v>4.45</v>
      </c>
      <c r="L38" t="n">
        <v>3.96</v>
      </c>
    </row>
    <row r="39">
      <c r="A39" s="5" t="inlineStr">
        <is>
          <t>Ergebnis je Aktie (unverwässert)</t>
        </is>
      </c>
      <c r="B39" s="5" t="inlineStr">
        <is>
          <t>Basic Earnings per share</t>
        </is>
      </c>
      <c r="C39" t="n">
        <v>3.59</v>
      </c>
      <c r="D39" t="n">
        <v>4.01</v>
      </c>
      <c r="E39" t="n">
        <v>3.81</v>
      </c>
      <c r="F39" t="n">
        <v>-2.36</v>
      </c>
      <c r="G39" t="n">
        <v>4.05</v>
      </c>
      <c r="H39" t="n">
        <v>3.22</v>
      </c>
      <c r="I39" t="n">
        <v>3.67</v>
      </c>
      <c r="J39" t="n">
        <v>3.67</v>
      </c>
      <c r="K39" t="n">
        <v>2.96</v>
      </c>
      <c r="L39" t="n">
        <v>2.6</v>
      </c>
    </row>
    <row r="40">
      <c r="A40" s="5" t="inlineStr">
        <is>
          <t>Ergebnis je Aktie (verwässert)</t>
        </is>
      </c>
      <c r="B40" s="5" t="inlineStr">
        <is>
          <t>Diluted Earnings per share</t>
        </is>
      </c>
      <c r="C40" t="n">
        <v>3.55</v>
      </c>
      <c r="D40" t="n">
        <v>3.92</v>
      </c>
      <c r="E40" t="n">
        <v>3.74</v>
      </c>
      <c r="F40" t="n">
        <v>-2.36</v>
      </c>
      <c r="G40" t="n">
        <v>3.99</v>
      </c>
      <c r="H40" t="n">
        <v>3.16</v>
      </c>
      <c r="I40" t="n">
        <v>3.54</v>
      </c>
      <c r="J40" t="n">
        <v>3.36</v>
      </c>
      <c r="K40" t="n">
        <v>2.64</v>
      </c>
      <c r="L40" t="n">
        <v>2.35</v>
      </c>
    </row>
    <row r="41">
      <c r="A41" s="5" t="inlineStr">
        <is>
          <t>Dividende je Aktie</t>
        </is>
      </c>
      <c r="B41" s="5" t="inlineStr">
        <is>
          <t>Dividend per share</t>
        </is>
      </c>
      <c r="C41" t="n">
        <v>2.3</v>
      </c>
      <c r="D41" t="n">
        <v>2.12</v>
      </c>
      <c r="E41" t="n">
        <v>2</v>
      </c>
      <c r="F41" t="n">
        <v>1.85</v>
      </c>
      <c r="G41" t="n">
        <v>1.6</v>
      </c>
      <c r="H41" t="n">
        <v>1.2</v>
      </c>
      <c r="I41" t="n">
        <v>1.1</v>
      </c>
      <c r="J41" t="n">
        <v>0.9</v>
      </c>
      <c r="K41" t="n">
        <v>0.7</v>
      </c>
      <c r="L41" t="n">
        <v>0.7</v>
      </c>
    </row>
    <row r="42">
      <c r="A42" s="5" t="inlineStr">
        <is>
          <t>Dividendenausschüttung in Mio</t>
        </is>
      </c>
      <c r="B42" s="5" t="inlineStr">
        <is>
          <t>Dividend Payment in M</t>
        </is>
      </c>
      <c r="C42" t="n">
        <v>553</v>
      </c>
      <c r="D42" t="n">
        <v>493</v>
      </c>
      <c r="E42" t="n">
        <v>454</v>
      </c>
      <c r="F42" t="n">
        <v>213</v>
      </c>
      <c r="G42" t="n">
        <v>258</v>
      </c>
      <c r="H42" t="n">
        <v>265</v>
      </c>
      <c r="I42" t="n">
        <v>237.6</v>
      </c>
      <c r="J42" t="n">
        <v>189</v>
      </c>
      <c r="K42" t="n">
        <v>135</v>
      </c>
      <c r="L42" t="n">
        <v>129</v>
      </c>
    </row>
    <row r="43">
      <c r="A43" s="5" t="inlineStr">
        <is>
          <t>Umsatz</t>
        </is>
      </c>
      <c r="B43" s="5" t="inlineStr">
        <is>
          <t>Revenue</t>
        </is>
      </c>
      <c r="C43" t="n">
        <v>46.95</v>
      </c>
      <c r="D43" t="n">
        <v>43.41</v>
      </c>
      <c r="E43" t="n">
        <v>42.8</v>
      </c>
      <c r="F43" t="n">
        <v>43.55</v>
      </c>
      <c r="G43" t="n">
        <v>43.38</v>
      </c>
      <c r="H43" t="n">
        <v>34.01</v>
      </c>
      <c r="I43" t="n">
        <v>33.65</v>
      </c>
      <c r="J43" t="n">
        <v>31.48</v>
      </c>
      <c r="K43" t="n">
        <v>30.07</v>
      </c>
      <c r="L43" t="n">
        <v>28.28</v>
      </c>
    </row>
    <row r="44">
      <c r="A44" s="5" t="inlineStr">
        <is>
          <t>Buchwert je Aktie</t>
        </is>
      </c>
      <c r="B44" s="5" t="inlineStr">
        <is>
          <t>Book value per share</t>
        </is>
      </c>
      <c r="C44" t="n">
        <v>31.59</v>
      </c>
      <c r="D44" t="n">
        <v>29.9</v>
      </c>
      <c r="E44" t="n">
        <v>26.31</v>
      </c>
      <c r="F44" t="n">
        <v>27.09</v>
      </c>
      <c r="G44" t="n">
        <v>29.62</v>
      </c>
      <c r="H44" t="n">
        <v>28.53</v>
      </c>
      <c r="I44" t="n">
        <v>24.66</v>
      </c>
      <c r="J44" t="n">
        <v>21.97</v>
      </c>
      <c r="K44" t="n">
        <v>20.16</v>
      </c>
      <c r="L44" t="n">
        <v>17.54</v>
      </c>
    </row>
    <row r="45">
      <c r="A45" s="5" t="inlineStr">
        <is>
          <t>Cashflow je Aktie</t>
        </is>
      </c>
      <c r="B45" s="5" t="inlineStr">
        <is>
          <t>Cashflow per share</t>
        </is>
      </c>
      <c r="C45" t="n">
        <v>10</v>
      </c>
      <c r="D45" t="n">
        <v>8.470000000000001</v>
      </c>
      <c r="E45" t="n">
        <v>6.57</v>
      </c>
      <c r="F45" t="n">
        <v>4.8</v>
      </c>
      <c r="G45" t="n">
        <v>6.35</v>
      </c>
      <c r="H45" t="n">
        <v>4.84</v>
      </c>
      <c r="I45" t="n">
        <v>6.67</v>
      </c>
      <c r="J45" t="n">
        <v>4.91</v>
      </c>
      <c r="K45" t="n">
        <v>4.6</v>
      </c>
      <c r="L45" t="n">
        <v>5.28</v>
      </c>
    </row>
    <row r="46">
      <c r="A46" s="5" t="inlineStr">
        <is>
          <t>Bilanzsumme je Aktie</t>
        </is>
      </c>
      <c r="B46" s="5" t="inlineStr">
        <is>
          <t>Total assets per share</t>
        </is>
      </c>
      <c r="C46" t="n">
        <v>139.39</v>
      </c>
      <c r="D46" t="n">
        <v>118.13</v>
      </c>
      <c r="E46" t="n">
        <v>105.04</v>
      </c>
      <c r="F46" t="n">
        <v>111.39</v>
      </c>
      <c r="G46" t="n">
        <v>114.97</v>
      </c>
      <c r="H46" t="n">
        <v>96.7</v>
      </c>
      <c r="I46" t="n">
        <v>82.81999999999999</v>
      </c>
      <c r="J46" t="n">
        <v>79.06999999999999</v>
      </c>
      <c r="K46" t="n">
        <v>85.06</v>
      </c>
      <c r="L46" t="n">
        <v>77.98</v>
      </c>
    </row>
    <row r="47">
      <c r="A47" s="5" t="inlineStr">
        <is>
          <t>Personal am Ende des Jahres</t>
        </is>
      </c>
      <c r="B47" s="5" t="inlineStr">
        <is>
          <t>Staff at the end of year</t>
        </is>
      </c>
      <c r="C47" t="n">
        <v>83235</v>
      </c>
      <c r="D47" t="n">
        <v>75588</v>
      </c>
      <c r="E47" t="n">
        <v>77767</v>
      </c>
      <c r="F47" t="n">
        <v>78913</v>
      </c>
      <c r="G47" t="n">
        <v>77574</v>
      </c>
      <c r="H47" t="n">
        <v>63621</v>
      </c>
      <c r="I47" t="n">
        <v>62553</v>
      </c>
      <c r="J47" t="n">
        <v>57500</v>
      </c>
      <c r="K47" t="n">
        <v>53807</v>
      </c>
      <c r="L47" t="n">
        <v>48531</v>
      </c>
    </row>
    <row r="48">
      <c r="A48" s="5" t="inlineStr">
        <is>
          <t>Personalaufwand in Mio. EUR</t>
        </is>
      </c>
      <c r="B48" s="5" t="inlineStr">
        <is>
          <t>Personnel expenses in M</t>
        </is>
      </c>
      <c r="C48" t="n">
        <v>6073</v>
      </c>
      <c r="D48" t="n">
        <v>5747</v>
      </c>
      <c r="E48" t="n">
        <v>5977</v>
      </c>
      <c r="F48" t="n">
        <v>6059</v>
      </c>
      <c r="G48" t="n">
        <v>5988</v>
      </c>
      <c r="H48" t="n">
        <v>4506</v>
      </c>
      <c r="I48" t="n">
        <v>4330</v>
      </c>
      <c r="J48" t="n">
        <v>4076</v>
      </c>
      <c r="K48" t="n">
        <v>3615</v>
      </c>
      <c r="L48" t="n">
        <v>3346</v>
      </c>
    </row>
    <row r="49">
      <c r="A49" s="5" t="inlineStr">
        <is>
          <t>Aufwand je Mitarbeiter in EUR</t>
        </is>
      </c>
      <c r="B49" s="5" t="inlineStr">
        <is>
          <t>Effort per employee</t>
        </is>
      </c>
      <c r="C49" t="n">
        <v>72962</v>
      </c>
      <c r="D49" t="n">
        <v>76031</v>
      </c>
      <c r="E49" t="n">
        <v>76858</v>
      </c>
      <c r="F49" t="n">
        <v>76781</v>
      </c>
      <c r="G49" t="n">
        <v>77191</v>
      </c>
      <c r="H49" t="n">
        <v>70826</v>
      </c>
      <c r="I49" t="n">
        <v>69221</v>
      </c>
      <c r="J49" t="n">
        <v>70887</v>
      </c>
      <c r="K49" t="n">
        <v>67185</v>
      </c>
      <c r="L49" t="n">
        <v>68946</v>
      </c>
    </row>
    <row r="50">
      <c r="A50" s="5" t="inlineStr">
        <is>
          <t>Umsatz je Aktie</t>
        </is>
      </c>
      <c r="B50" s="5" t="inlineStr">
        <is>
          <t>Revenue per share</t>
        </is>
      </c>
      <c r="C50" t="n">
        <v>132168</v>
      </c>
      <c r="D50" t="n">
        <v>131648</v>
      </c>
      <c r="E50" t="n">
        <v>124603</v>
      </c>
      <c r="F50" t="n">
        <v>123338</v>
      </c>
      <c r="G50" t="n">
        <v>123766</v>
      </c>
      <c r="H50" t="n">
        <v>114035</v>
      </c>
      <c r="I50" t="n">
        <v>111154</v>
      </c>
      <c r="J50" t="n">
        <v>114957</v>
      </c>
      <c r="K50" t="n">
        <v>108090</v>
      </c>
      <c r="L50" t="n">
        <v>111640</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row>
    <row r="52">
      <c r="A52" s="5" t="inlineStr">
        <is>
          <t>Gewinn je Mitarbeiter in EUR</t>
        </is>
      </c>
      <c r="B52" s="5" t="inlineStr">
        <is>
          <t>Earnings per employee</t>
        </is>
      </c>
      <c r="C52" t="n">
        <v>10104</v>
      </c>
      <c r="D52" t="n">
        <v>12158</v>
      </c>
      <c r="E52" t="n">
        <v>11084</v>
      </c>
      <c r="F52" t="n">
        <v>-6678</v>
      </c>
      <c r="G52" t="n">
        <v>11615</v>
      </c>
      <c r="H52" t="n">
        <v>11317</v>
      </c>
      <c r="I52" t="n">
        <v>12661</v>
      </c>
      <c r="J52" t="n">
        <v>12817</v>
      </c>
      <c r="K52" t="n">
        <v>11151</v>
      </c>
      <c r="L52" t="n">
        <v>10838</v>
      </c>
    </row>
    <row r="53">
      <c r="A53" s="5" t="inlineStr">
        <is>
          <t>KGV (Kurs/Gewinn)</t>
        </is>
      </c>
      <c r="B53" s="5" t="inlineStr">
        <is>
          <t>PE (price/earnings)</t>
        </is>
      </c>
      <c r="C53" t="n">
        <v>11.2</v>
      </c>
      <c r="D53" t="n">
        <v>12.5</v>
      </c>
      <c r="E53" t="n">
        <v>14.9</v>
      </c>
      <c r="F53" t="inlineStr">
        <is>
          <t>-</t>
        </is>
      </c>
      <c r="G53" t="n">
        <v>15.3</v>
      </c>
      <c r="H53" t="n">
        <v>18.5</v>
      </c>
      <c r="I53" t="n">
        <v>18.1</v>
      </c>
      <c r="J53" t="n">
        <v>12.3</v>
      </c>
      <c r="K53" t="n">
        <v>12</v>
      </c>
      <c r="L53" t="n">
        <v>15</v>
      </c>
    </row>
    <row r="54">
      <c r="A54" s="5" t="inlineStr">
        <is>
          <t>KUV (Kurs/Umsatz)</t>
        </is>
      </c>
      <c r="B54" s="5" t="inlineStr">
        <is>
          <t>PS (price/sales)</t>
        </is>
      </c>
      <c r="C54" t="n">
        <v>0.86</v>
      </c>
      <c r="D54" t="n">
        <v>1.15</v>
      </c>
      <c r="E54" t="n">
        <v>1.32</v>
      </c>
      <c r="F54" t="n">
        <v>1.51</v>
      </c>
      <c r="G54" t="n">
        <v>1.42</v>
      </c>
      <c r="H54" t="n">
        <v>1.75</v>
      </c>
      <c r="I54" t="n">
        <v>1.98</v>
      </c>
      <c r="J54" t="n">
        <v>1.44</v>
      </c>
      <c r="K54" t="n">
        <v>1.18</v>
      </c>
      <c r="L54" t="n">
        <v>1.38</v>
      </c>
    </row>
    <row r="55">
      <c r="A55" s="5" t="inlineStr">
        <is>
          <t>KBV (Kurs/Buchwert)</t>
        </is>
      </c>
      <c r="B55" s="5" t="inlineStr">
        <is>
          <t>PB (price/book value)</t>
        </is>
      </c>
      <c r="C55" t="n">
        <v>1.28</v>
      </c>
      <c r="D55" t="n">
        <v>1.68</v>
      </c>
      <c r="E55" t="n">
        <v>2.15</v>
      </c>
      <c r="F55" t="n">
        <v>2.42</v>
      </c>
      <c r="G55" t="n">
        <v>2.09</v>
      </c>
      <c r="H55" t="n">
        <v>2.09</v>
      </c>
      <c r="I55" t="n">
        <v>2.7</v>
      </c>
      <c r="J55" t="n">
        <v>2.06</v>
      </c>
      <c r="K55" t="n">
        <v>1.76</v>
      </c>
      <c r="L55" t="n">
        <v>2.22</v>
      </c>
    </row>
    <row r="56">
      <c r="A56" s="5" t="inlineStr">
        <is>
          <t>KCV (Kurs/Cashflow)</t>
        </is>
      </c>
      <c r="B56" s="5" t="inlineStr">
        <is>
          <t>PC (price/cashflow)</t>
        </is>
      </c>
      <c r="C56" t="n">
        <v>4.04</v>
      </c>
      <c r="D56" t="n">
        <v>5.91</v>
      </c>
      <c r="E56" t="n">
        <v>8.619999999999999</v>
      </c>
      <c r="F56" t="n">
        <v>13.67</v>
      </c>
      <c r="G56" t="n">
        <v>9.74</v>
      </c>
      <c r="H56" t="n">
        <v>12.32</v>
      </c>
      <c r="I56" t="n">
        <v>9.960000000000001</v>
      </c>
      <c r="J56" t="n">
        <v>9.210000000000001</v>
      </c>
      <c r="K56" t="n">
        <v>7.73</v>
      </c>
      <c r="L56" t="n">
        <v>7.39</v>
      </c>
    </row>
    <row r="57">
      <c r="A57" s="5" t="inlineStr">
        <is>
          <t>Dividendenrendite in %</t>
        </is>
      </c>
      <c r="B57" s="5" t="inlineStr">
        <is>
          <t>Dividend Yield in %</t>
        </is>
      </c>
      <c r="C57" t="n">
        <v>5.7</v>
      </c>
      <c r="D57" t="n">
        <v>4.23</v>
      </c>
      <c r="E57" t="n">
        <v>3.53</v>
      </c>
      <c r="F57" t="n">
        <v>2.82</v>
      </c>
      <c r="G57" t="n">
        <v>2.59</v>
      </c>
      <c r="H57" t="n">
        <v>2.01</v>
      </c>
      <c r="I57" t="n">
        <v>1.65</v>
      </c>
      <c r="J57" t="n">
        <v>1.99</v>
      </c>
      <c r="K57" t="n">
        <v>1.97</v>
      </c>
      <c r="L57" t="n">
        <v>1.79</v>
      </c>
    </row>
    <row r="58">
      <c r="A58" s="5" t="inlineStr">
        <is>
          <t>Gewinnrendite in %</t>
        </is>
      </c>
      <c r="B58" s="5" t="inlineStr">
        <is>
          <t>Return on profit in %</t>
        </is>
      </c>
      <c r="C58" t="n">
        <v>8.9</v>
      </c>
      <c r="D58" t="n">
        <v>8</v>
      </c>
      <c r="E58" t="n">
        <v>6.7</v>
      </c>
      <c r="F58" t="n">
        <v>-3.6</v>
      </c>
      <c r="G58" t="n">
        <v>6.6</v>
      </c>
      <c r="H58" t="n">
        <v>5.4</v>
      </c>
      <c r="I58" t="n">
        <v>5.5</v>
      </c>
      <c r="J58" t="n">
        <v>8.1</v>
      </c>
      <c r="K58" t="n">
        <v>8.300000000000001</v>
      </c>
      <c r="L58" t="n">
        <v>6.7</v>
      </c>
    </row>
    <row r="59">
      <c r="A59" s="5" t="inlineStr">
        <is>
          <t>Eigenkapitalrendite in %</t>
        </is>
      </c>
      <c r="B59" s="5" t="inlineStr">
        <is>
          <t>Return on Equity in %</t>
        </is>
      </c>
      <c r="C59" t="n">
        <v>11.36</v>
      </c>
      <c r="D59" t="n">
        <v>13.41</v>
      </c>
      <c r="E59" t="n">
        <v>14.47</v>
      </c>
      <c r="F59" t="n">
        <v>-8.699999999999999</v>
      </c>
      <c r="G59" t="n">
        <v>13.74</v>
      </c>
      <c r="H59" t="n">
        <v>11.83</v>
      </c>
      <c r="I59" t="n">
        <v>15.55</v>
      </c>
      <c r="J59" t="n">
        <v>15.98</v>
      </c>
      <c r="K59" t="n">
        <v>15.39</v>
      </c>
      <c r="L59" t="n">
        <v>15.65</v>
      </c>
    </row>
    <row r="60">
      <c r="A60" s="5" t="inlineStr">
        <is>
          <t>Umsatzrendite in %</t>
        </is>
      </c>
      <c r="B60" s="5" t="inlineStr">
        <is>
          <t>Return on sales in %</t>
        </is>
      </c>
      <c r="C60" t="n">
        <v>7.64</v>
      </c>
      <c r="D60" t="n">
        <v>9.24</v>
      </c>
      <c r="E60" t="n">
        <v>8.9</v>
      </c>
      <c r="F60" t="n">
        <v>-5.41</v>
      </c>
      <c r="G60" t="n">
        <v>9.380000000000001</v>
      </c>
      <c r="H60" t="n">
        <v>9.92</v>
      </c>
      <c r="I60" t="n">
        <v>11.39</v>
      </c>
      <c r="J60" t="n">
        <v>11.15</v>
      </c>
      <c r="K60" t="n">
        <v>10.32</v>
      </c>
      <c r="L60" t="n">
        <v>9.710000000000001</v>
      </c>
    </row>
    <row r="61">
      <c r="A61" s="5" t="inlineStr">
        <is>
          <t>Gesamtkapitalrendite in %</t>
        </is>
      </c>
      <c r="B61" s="5" t="inlineStr">
        <is>
          <t>Total Return on Investment in %</t>
        </is>
      </c>
      <c r="C61" t="n">
        <v>2.58</v>
      </c>
      <c r="D61" t="n">
        <v>3.39</v>
      </c>
      <c r="E61" t="n">
        <v>3.62</v>
      </c>
      <c r="F61" t="n">
        <v>-2.12</v>
      </c>
      <c r="G61" t="n">
        <v>3.54</v>
      </c>
      <c r="H61" t="n">
        <v>3.49</v>
      </c>
      <c r="I61" t="n">
        <v>4.63</v>
      </c>
      <c r="J61" t="n">
        <v>4.44</v>
      </c>
      <c r="K61" t="n">
        <v>3.65</v>
      </c>
      <c r="L61" t="n">
        <v>3.52</v>
      </c>
    </row>
    <row r="62">
      <c r="A62" s="5" t="inlineStr">
        <is>
          <t>Return on Investment in %</t>
        </is>
      </c>
      <c r="B62" s="5" t="inlineStr">
        <is>
          <t>Return on Investment in %</t>
        </is>
      </c>
      <c r="C62" t="n">
        <v>2.58</v>
      </c>
      <c r="D62" t="n">
        <v>3.39</v>
      </c>
      <c r="E62" t="n">
        <v>3.62</v>
      </c>
      <c r="F62" t="n">
        <v>-2.12</v>
      </c>
      <c r="G62" t="n">
        <v>3.54</v>
      </c>
      <c r="H62" t="n">
        <v>3.49</v>
      </c>
      <c r="I62" t="n">
        <v>4.63</v>
      </c>
      <c r="J62" t="n">
        <v>4.44</v>
      </c>
      <c r="K62" t="n">
        <v>3.65</v>
      </c>
      <c r="L62" t="n">
        <v>3.52</v>
      </c>
    </row>
    <row r="63">
      <c r="A63" s="5" t="inlineStr">
        <is>
          <t>Arbeitsintensität in %</t>
        </is>
      </c>
      <c r="B63" s="5" t="inlineStr">
        <is>
          <t>Work Intensity in %</t>
        </is>
      </c>
      <c r="C63" t="n">
        <v>48.43</v>
      </c>
      <c r="D63" t="n">
        <v>53.3</v>
      </c>
      <c r="E63" t="n">
        <v>55.73</v>
      </c>
      <c r="F63" t="n">
        <v>53.59</v>
      </c>
      <c r="G63" t="n">
        <v>49.46</v>
      </c>
      <c r="H63" t="n">
        <v>56.96</v>
      </c>
      <c r="I63" t="n">
        <v>54.12</v>
      </c>
      <c r="J63" t="n">
        <v>54.73</v>
      </c>
      <c r="K63" t="n">
        <v>57.9</v>
      </c>
      <c r="L63" t="n">
        <v>60.34</v>
      </c>
    </row>
    <row r="64">
      <c r="A64" s="5" t="inlineStr">
        <is>
          <t>Eigenkapitalquote in %</t>
        </is>
      </c>
      <c r="B64" s="5" t="inlineStr">
        <is>
          <t>Equity Ratio in %</t>
        </is>
      </c>
      <c r="C64" t="n">
        <v>22.66</v>
      </c>
      <c r="D64" t="n">
        <v>25.31</v>
      </c>
      <c r="E64" t="n">
        <v>25.05</v>
      </c>
      <c r="F64" t="n">
        <v>24.32</v>
      </c>
      <c r="G64" t="n">
        <v>25.76</v>
      </c>
      <c r="H64" t="n">
        <v>29.51</v>
      </c>
      <c r="I64" t="n">
        <v>29.77</v>
      </c>
      <c r="J64" t="n">
        <v>27.78</v>
      </c>
      <c r="K64" t="n">
        <v>23.7</v>
      </c>
      <c r="L64" t="n">
        <v>22.5</v>
      </c>
    </row>
    <row r="65">
      <c r="A65" s="5" t="inlineStr">
        <is>
          <t>Fremdkapitalquote in %</t>
        </is>
      </c>
      <c r="B65" s="5" t="inlineStr">
        <is>
          <t>Debt Ratio in %</t>
        </is>
      </c>
      <c r="C65" t="n">
        <v>77.34</v>
      </c>
      <c r="D65" t="n">
        <v>74.69</v>
      </c>
      <c r="E65" t="n">
        <v>74.95</v>
      </c>
      <c r="F65" t="n">
        <v>75.68000000000001</v>
      </c>
      <c r="G65" t="n">
        <v>74.23999999999999</v>
      </c>
      <c r="H65" t="n">
        <v>70.48999999999999</v>
      </c>
      <c r="I65" t="n">
        <v>70.23</v>
      </c>
      <c r="J65" t="n">
        <v>72.22</v>
      </c>
      <c r="K65" t="n">
        <v>76.3</v>
      </c>
      <c r="L65" t="n">
        <v>77.5</v>
      </c>
    </row>
    <row r="66">
      <c r="A66" s="5" t="inlineStr">
        <is>
          <t>Verschuldungsgrad in %</t>
        </is>
      </c>
      <c r="B66" s="5" t="inlineStr">
        <is>
          <t>Finance Gearing in %</t>
        </is>
      </c>
      <c r="C66" t="n">
        <v>341.28</v>
      </c>
      <c r="D66" t="n">
        <v>295.16</v>
      </c>
      <c r="E66" t="n">
        <v>299.26</v>
      </c>
      <c r="F66" t="n">
        <v>311.16</v>
      </c>
      <c r="G66" t="n">
        <v>288.13</v>
      </c>
      <c r="H66" t="n">
        <v>238.91</v>
      </c>
      <c r="I66" t="n">
        <v>235.9</v>
      </c>
      <c r="J66" t="n">
        <v>259.96</v>
      </c>
      <c r="K66" t="n">
        <v>322.01</v>
      </c>
      <c r="L66" t="n">
        <v>344.54</v>
      </c>
    </row>
    <row r="67">
      <c r="A67" s="5" t="inlineStr"/>
      <c r="B67" s="5" t="inlineStr"/>
    </row>
    <row r="68">
      <c r="A68" s="5" t="inlineStr">
        <is>
          <t>Kurzfristige Vermögensquote in %</t>
        </is>
      </c>
      <c r="B68" s="5" t="inlineStr">
        <is>
          <t>Current Assets Ratio in %</t>
        </is>
      </c>
      <c r="C68" t="n">
        <v>48.43</v>
      </c>
      <c r="D68" t="n">
        <v>53.3</v>
      </c>
      <c r="E68" t="n">
        <v>55.73</v>
      </c>
      <c r="F68" t="n">
        <v>53.59</v>
      </c>
      <c r="G68" t="n">
        <v>49.46</v>
      </c>
      <c r="H68" t="n">
        <v>56.96</v>
      </c>
      <c r="I68" t="n">
        <v>54.12</v>
      </c>
      <c r="J68" t="n">
        <v>54.73</v>
      </c>
      <c r="K68" t="n">
        <v>57.9</v>
      </c>
    </row>
    <row r="69">
      <c r="A69" s="5" t="inlineStr">
        <is>
          <t>Nettogewinn Marge in %</t>
        </is>
      </c>
      <c r="B69" s="5" t="inlineStr">
        <is>
          <t>Net Profit Marge in %</t>
        </is>
      </c>
      <c r="C69" t="n">
        <v>1791.27</v>
      </c>
      <c r="D69" t="n">
        <v>2117.02</v>
      </c>
      <c r="E69" t="n">
        <v>2014.02</v>
      </c>
      <c r="F69" t="n">
        <v>-1210.1</v>
      </c>
      <c r="G69" t="n">
        <v>2076.99</v>
      </c>
      <c r="H69" t="n">
        <v>2117.02</v>
      </c>
      <c r="I69" t="n">
        <v>2353.64</v>
      </c>
      <c r="J69" t="n">
        <v>2341.17</v>
      </c>
      <c r="K69" t="n">
        <v>1995.34</v>
      </c>
    </row>
    <row r="70">
      <c r="A70" s="5" t="inlineStr">
        <is>
          <t>Operative Ergebnis Marge in %</t>
        </is>
      </c>
      <c r="B70" s="5" t="inlineStr">
        <is>
          <t>EBIT Marge in %</t>
        </is>
      </c>
      <c r="C70" t="n">
        <v>2698.62</v>
      </c>
      <c r="D70" t="n">
        <v>3001.61</v>
      </c>
      <c r="E70" t="n">
        <v>3074.77</v>
      </c>
      <c r="F70" t="n">
        <v>20.67</v>
      </c>
      <c r="G70" t="n">
        <v>3176.58</v>
      </c>
      <c r="H70" t="n">
        <v>3140.25</v>
      </c>
      <c r="I70" t="n">
        <v>3337.3</v>
      </c>
      <c r="J70" t="n">
        <v>3325.92</v>
      </c>
      <c r="K70" t="n">
        <v>3039.57</v>
      </c>
    </row>
    <row r="71">
      <c r="A71" s="5" t="inlineStr">
        <is>
          <t>Vermögensumsschlag in %</t>
        </is>
      </c>
      <c r="B71" s="5" t="inlineStr">
        <is>
          <t>Asset Turnover in %</t>
        </is>
      </c>
      <c r="C71" t="n">
        <v>0.14</v>
      </c>
      <c r="D71" t="n">
        <v>0.16</v>
      </c>
      <c r="E71" t="n">
        <v>0.18</v>
      </c>
      <c r="F71" t="n">
        <v>0.17</v>
      </c>
      <c r="G71" t="n">
        <v>0.17</v>
      </c>
      <c r="H71" t="n">
        <v>0.16</v>
      </c>
      <c r="I71" t="n">
        <v>0.2</v>
      </c>
      <c r="J71" t="n">
        <v>0.19</v>
      </c>
      <c r="K71" t="n">
        <v>0.18</v>
      </c>
    </row>
    <row r="72">
      <c r="A72" s="5" t="inlineStr">
        <is>
          <t>Langfristige Vermögensquote in %</t>
        </is>
      </c>
      <c r="B72" s="5" t="inlineStr">
        <is>
          <t>Non-Current Assets Ratio in %</t>
        </is>
      </c>
      <c r="C72" t="n">
        <v>51.57</v>
      </c>
      <c r="D72" t="n">
        <v>46.7</v>
      </c>
      <c r="E72" t="n">
        <v>44.27</v>
      </c>
      <c r="F72" t="n">
        <v>46.41</v>
      </c>
      <c r="G72" t="n">
        <v>50.54</v>
      </c>
      <c r="H72" t="n">
        <v>43.04</v>
      </c>
      <c r="I72" t="n">
        <v>45.88</v>
      </c>
      <c r="J72" t="n">
        <v>45.27</v>
      </c>
      <c r="K72" t="n">
        <v>42.1</v>
      </c>
    </row>
    <row r="73">
      <c r="A73" s="5" t="inlineStr">
        <is>
          <t>Gesamtkapitalrentabilität</t>
        </is>
      </c>
      <c r="B73" s="5" t="inlineStr">
        <is>
          <t>ROA Return on Assets in %</t>
        </is>
      </c>
      <c r="C73" t="n">
        <v>2.58</v>
      </c>
      <c r="D73" t="n">
        <v>3.39</v>
      </c>
      <c r="E73" t="n">
        <v>3.62</v>
      </c>
      <c r="F73" t="n">
        <v>-2.12</v>
      </c>
      <c r="G73" t="n">
        <v>3.54</v>
      </c>
      <c r="H73" t="n">
        <v>3.49</v>
      </c>
      <c r="I73" t="n">
        <v>4.63</v>
      </c>
      <c r="J73" t="n">
        <v>4.44</v>
      </c>
      <c r="K73" t="n">
        <v>3.65</v>
      </c>
    </row>
    <row r="74">
      <c r="A74" s="5" t="inlineStr">
        <is>
          <t>Ertrag des eingesetzten Kapitals</t>
        </is>
      </c>
      <c r="B74" s="5" t="inlineStr">
        <is>
          <t>ROCE Return on Cap. Empl. in %</t>
        </is>
      </c>
      <c r="C74" t="n">
        <v>8.609999999999999</v>
      </c>
      <c r="D74" t="n">
        <v>11.08</v>
      </c>
      <c r="E74" t="n">
        <v>13.5</v>
      </c>
      <c r="F74" t="n">
        <v>0.09</v>
      </c>
      <c r="G74" t="n">
        <v>12.7</v>
      </c>
      <c r="H74" t="n">
        <v>12.5</v>
      </c>
      <c r="I74" t="n">
        <v>17.73</v>
      </c>
      <c r="J74" t="n">
        <v>17.19</v>
      </c>
      <c r="K74" t="n">
        <v>14.94</v>
      </c>
    </row>
    <row r="75">
      <c r="A75" s="5" t="inlineStr">
        <is>
          <t>Eigenkapital zu Anlagevermögen</t>
        </is>
      </c>
      <c r="B75" s="5" t="inlineStr">
        <is>
          <t>Equity to Fixed Assets in %</t>
        </is>
      </c>
      <c r="C75" t="n">
        <v>43.94</v>
      </c>
      <c r="D75" t="n">
        <v>54.19</v>
      </c>
      <c r="E75" t="n">
        <v>56.58</v>
      </c>
      <c r="F75" t="n">
        <v>52.41</v>
      </c>
      <c r="G75" t="n">
        <v>50.98</v>
      </c>
      <c r="H75" t="n">
        <v>68.56</v>
      </c>
      <c r="I75" t="n">
        <v>64.88</v>
      </c>
      <c r="J75" t="n">
        <v>61.37</v>
      </c>
      <c r="K75" t="n">
        <v>56.28</v>
      </c>
    </row>
    <row r="76">
      <c r="A76" s="5" t="inlineStr">
        <is>
          <t>Liquidität Dritten Grades</t>
        </is>
      </c>
      <c r="B76" s="5" t="inlineStr">
        <is>
          <t>Current Ratio in %</t>
        </is>
      </c>
      <c r="C76" t="n">
        <v>88.13</v>
      </c>
      <c r="D76" t="n">
        <v>94.19</v>
      </c>
      <c r="E76" t="n">
        <v>94.45</v>
      </c>
      <c r="F76" t="n">
        <v>91.40000000000001</v>
      </c>
      <c r="G76" t="n">
        <v>86.25</v>
      </c>
      <c r="H76" t="n">
        <v>97.23999999999999</v>
      </c>
      <c r="I76" t="n">
        <v>85.92</v>
      </c>
      <c r="J76" t="n">
        <v>86.43000000000001</v>
      </c>
      <c r="K76" t="n">
        <v>92.17</v>
      </c>
    </row>
    <row r="77">
      <c r="A77" s="5" t="inlineStr">
        <is>
          <t>Operativer Cashflow</t>
        </is>
      </c>
      <c r="B77" s="5" t="inlineStr">
        <is>
          <t>Operating Cashflow in M</t>
        </is>
      </c>
      <c r="C77" t="n">
        <v>946.5316</v>
      </c>
      <c r="D77" t="n">
        <v>1354.7493</v>
      </c>
      <c r="E77" t="n">
        <v>1951.4818</v>
      </c>
      <c r="F77" t="n">
        <v>3055.245</v>
      </c>
      <c r="G77" t="n">
        <v>2155.6568</v>
      </c>
      <c r="H77" t="n">
        <v>2627.9792</v>
      </c>
      <c r="I77" t="n">
        <v>2057.736</v>
      </c>
      <c r="J77" t="n">
        <v>1934.1</v>
      </c>
      <c r="K77" t="n">
        <v>1494.982</v>
      </c>
    </row>
    <row r="78">
      <c r="A78" s="5" t="inlineStr">
        <is>
          <t>Aktienrückkauf</t>
        </is>
      </c>
      <c r="B78" s="5" t="inlineStr">
        <is>
          <t>Share Buyback in M</t>
        </is>
      </c>
      <c r="C78" t="n">
        <v>-5.060000000000002</v>
      </c>
      <c r="D78" t="n">
        <v>-2.840000000000003</v>
      </c>
      <c r="E78" t="n">
        <v>-2.889999999999986</v>
      </c>
      <c r="F78" t="n">
        <v>-2.180000000000007</v>
      </c>
      <c r="G78" t="n">
        <v>-8.009999999999991</v>
      </c>
      <c r="H78" t="n">
        <v>-6.710000000000008</v>
      </c>
      <c r="I78" t="n">
        <v>3.400000000000006</v>
      </c>
      <c r="J78" t="n">
        <v>-16.59999999999999</v>
      </c>
      <c r="K78" t="n">
        <v>-1.800000000000011</v>
      </c>
    </row>
    <row r="79">
      <c r="A79" s="5" t="inlineStr">
        <is>
          <t>Umsatzwachstum 1J in %</t>
        </is>
      </c>
      <c r="B79" s="5" t="inlineStr">
        <is>
          <t>Revenue Growth 1Y in %</t>
        </is>
      </c>
      <c r="C79" t="n">
        <v>8.15</v>
      </c>
      <c r="D79" t="n">
        <v>1.43</v>
      </c>
      <c r="E79" t="n">
        <v>-1.72</v>
      </c>
      <c r="F79" t="n">
        <v>0.39</v>
      </c>
      <c r="G79" t="n">
        <v>27.55</v>
      </c>
      <c r="H79" t="n">
        <v>1.07</v>
      </c>
      <c r="I79" t="n">
        <v>6.89</v>
      </c>
      <c r="J79" t="n">
        <v>4.69</v>
      </c>
      <c r="K79" t="n">
        <v>6.33</v>
      </c>
    </row>
    <row r="80">
      <c r="A80" s="5" t="inlineStr">
        <is>
          <t>Umsatzwachstum 3J in %</t>
        </is>
      </c>
      <c r="B80" s="5" t="inlineStr">
        <is>
          <t>Revenue Growth 3Y in %</t>
        </is>
      </c>
      <c r="C80" t="n">
        <v>2.62</v>
      </c>
      <c r="D80" t="n">
        <v>0.03</v>
      </c>
      <c r="E80" t="n">
        <v>8.74</v>
      </c>
      <c r="F80" t="n">
        <v>9.67</v>
      </c>
      <c r="G80" t="n">
        <v>11.84</v>
      </c>
      <c r="H80" t="n">
        <v>4.22</v>
      </c>
      <c r="I80" t="n">
        <v>5.97</v>
      </c>
      <c r="J80" t="inlineStr">
        <is>
          <t>-</t>
        </is>
      </c>
      <c r="K80" t="inlineStr">
        <is>
          <t>-</t>
        </is>
      </c>
    </row>
    <row r="81">
      <c r="A81" s="5" t="inlineStr">
        <is>
          <t>Umsatzwachstum 5J in %</t>
        </is>
      </c>
      <c r="B81" s="5" t="inlineStr">
        <is>
          <t>Revenue Growth 5Y in %</t>
        </is>
      </c>
      <c r="C81" t="n">
        <v>7.16</v>
      </c>
      <c r="D81" t="n">
        <v>5.74</v>
      </c>
      <c r="E81" t="n">
        <v>6.84</v>
      </c>
      <c r="F81" t="n">
        <v>8.119999999999999</v>
      </c>
      <c r="G81" t="n">
        <v>9.31</v>
      </c>
      <c r="H81" t="inlineStr">
        <is>
          <t>-</t>
        </is>
      </c>
      <c r="I81" t="inlineStr">
        <is>
          <t>-</t>
        </is>
      </c>
      <c r="J81" t="inlineStr">
        <is>
          <t>-</t>
        </is>
      </c>
      <c r="K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c r="J82" t="inlineStr">
        <is>
          <t>-</t>
        </is>
      </c>
      <c r="K82" t="inlineStr">
        <is>
          <t>-</t>
        </is>
      </c>
    </row>
    <row r="83">
      <c r="A83" s="5" t="inlineStr">
        <is>
          <t>Gewinnwachstum 1J in %</t>
        </is>
      </c>
      <c r="B83" s="5" t="inlineStr">
        <is>
          <t>Earnings Growth 1Y in %</t>
        </is>
      </c>
      <c r="C83" t="n">
        <v>-8.49</v>
      </c>
      <c r="D83" t="n">
        <v>6.61</v>
      </c>
      <c r="E83" t="n">
        <v>-263.57</v>
      </c>
      <c r="F83" t="n">
        <v>-158.49</v>
      </c>
      <c r="G83" t="n">
        <v>25.14</v>
      </c>
      <c r="H83" t="n">
        <v>-9.09</v>
      </c>
      <c r="I83" t="n">
        <v>7.46</v>
      </c>
      <c r="J83" t="n">
        <v>22.83</v>
      </c>
      <c r="K83" t="n">
        <v>14.07</v>
      </c>
    </row>
    <row r="84">
      <c r="A84" s="5" t="inlineStr">
        <is>
          <t>Gewinnwachstum 3J in %</t>
        </is>
      </c>
      <c r="B84" s="5" t="inlineStr">
        <is>
          <t>Earnings Growth 3Y in %</t>
        </is>
      </c>
      <c r="C84" t="n">
        <v>-88.48</v>
      </c>
      <c r="D84" t="n">
        <v>-138.48</v>
      </c>
      <c r="E84" t="n">
        <v>-132.31</v>
      </c>
      <c r="F84" t="n">
        <v>-47.48</v>
      </c>
      <c r="G84" t="n">
        <v>7.84</v>
      </c>
      <c r="H84" t="n">
        <v>7.07</v>
      </c>
      <c r="I84" t="n">
        <v>14.79</v>
      </c>
      <c r="J84" t="inlineStr">
        <is>
          <t>-</t>
        </is>
      </c>
      <c r="K84" t="inlineStr">
        <is>
          <t>-</t>
        </is>
      </c>
    </row>
    <row r="85">
      <c r="A85" s="5" t="inlineStr">
        <is>
          <t>Gewinnwachstum 5J in %</t>
        </is>
      </c>
      <c r="B85" s="5" t="inlineStr">
        <is>
          <t>Earnings Growth 5Y in %</t>
        </is>
      </c>
      <c r="C85" t="n">
        <v>-79.76000000000001</v>
      </c>
      <c r="D85" t="n">
        <v>-79.88</v>
      </c>
      <c r="E85" t="n">
        <v>-79.70999999999999</v>
      </c>
      <c r="F85" t="n">
        <v>-22.43</v>
      </c>
      <c r="G85" t="n">
        <v>12.08</v>
      </c>
      <c r="H85" t="inlineStr">
        <is>
          <t>-</t>
        </is>
      </c>
      <c r="I85" t="inlineStr">
        <is>
          <t>-</t>
        </is>
      </c>
      <c r="J85" t="inlineStr">
        <is>
          <t>-</t>
        </is>
      </c>
      <c r="K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c r="J86" t="inlineStr">
        <is>
          <t>-</t>
        </is>
      </c>
      <c r="K86" t="inlineStr">
        <is>
          <t>-</t>
        </is>
      </c>
    </row>
    <row r="87">
      <c r="A87" s="5" t="inlineStr">
        <is>
          <t>PEG Ratio</t>
        </is>
      </c>
      <c r="B87" s="5" t="inlineStr">
        <is>
          <t>KGW Kurs/Gewinn/Wachstum</t>
        </is>
      </c>
      <c r="C87" t="n">
        <v>-0.14</v>
      </c>
      <c r="D87" t="n">
        <v>-0.16</v>
      </c>
      <c r="E87" t="n">
        <v>-0.19</v>
      </c>
      <c r="F87" t="inlineStr">
        <is>
          <t>-</t>
        </is>
      </c>
      <c r="G87" t="n">
        <v>1.27</v>
      </c>
      <c r="H87" t="inlineStr">
        <is>
          <t>-</t>
        </is>
      </c>
      <c r="I87" t="inlineStr">
        <is>
          <t>-</t>
        </is>
      </c>
      <c r="J87" t="inlineStr">
        <is>
          <t>-</t>
        </is>
      </c>
      <c r="K87" t="inlineStr">
        <is>
          <t>-</t>
        </is>
      </c>
    </row>
    <row r="88">
      <c r="A88" s="5" t="inlineStr">
        <is>
          <t>EBIT-Wachstum 1J in %</t>
        </is>
      </c>
      <c r="B88" s="5" t="inlineStr">
        <is>
          <t>EBIT Growth 1Y in %</t>
        </is>
      </c>
      <c r="C88" t="n">
        <v>-2.76</v>
      </c>
      <c r="D88" t="n">
        <v>-0.99</v>
      </c>
      <c r="E88" t="n">
        <v>14522.22</v>
      </c>
      <c r="F88" t="n">
        <v>-99.34999999999999</v>
      </c>
      <c r="G88" t="n">
        <v>29.03</v>
      </c>
      <c r="H88" t="n">
        <v>-4.9</v>
      </c>
      <c r="I88" t="n">
        <v>7.26</v>
      </c>
      <c r="J88" t="n">
        <v>14.55</v>
      </c>
      <c r="K88" t="n">
        <v>9.460000000000001</v>
      </c>
    </row>
    <row r="89">
      <c r="A89" s="5" t="inlineStr">
        <is>
          <t>EBIT-Wachstum 3J in %</t>
        </is>
      </c>
      <c r="B89" s="5" t="inlineStr">
        <is>
          <t>EBIT Growth 3Y in %</t>
        </is>
      </c>
      <c r="C89" t="n">
        <v>4839.49</v>
      </c>
      <c r="D89" t="n">
        <v>4807.29</v>
      </c>
      <c r="E89" t="n">
        <v>4817.3</v>
      </c>
      <c r="F89" t="n">
        <v>-25.07</v>
      </c>
      <c r="G89" t="n">
        <v>10.46</v>
      </c>
      <c r="H89" t="n">
        <v>5.64</v>
      </c>
      <c r="I89" t="n">
        <v>10.42</v>
      </c>
      <c r="J89" t="inlineStr">
        <is>
          <t>-</t>
        </is>
      </c>
      <c r="K89" t="inlineStr">
        <is>
          <t>-</t>
        </is>
      </c>
    </row>
    <row r="90">
      <c r="A90" s="5" t="inlineStr">
        <is>
          <t>EBIT-Wachstum 5J in %</t>
        </is>
      </c>
      <c r="B90" s="5" t="inlineStr">
        <is>
          <t>EBIT Growth 5Y in %</t>
        </is>
      </c>
      <c r="C90" t="n">
        <v>2889.63</v>
      </c>
      <c r="D90" t="n">
        <v>2889.2</v>
      </c>
      <c r="E90" t="n">
        <v>2890.85</v>
      </c>
      <c r="F90" t="n">
        <v>-10.68</v>
      </c>
      <c r="G90" t="n">
        <v>11.08</v>
      </c>
      <c r="H90" t="inlineStr">
        <is>
          <t>-</t>
        </is>
      </c>
      <c r="I90" t="inlineStr">
        <is>
          <t>-</t>
        </is>
      </c>
      <c r="J90" t="inlineStr">
        <is>
          <t>-</t>
        </is>
      </c>
      <c r="K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c r="J91" t="inlineStr">
        <is>
          <t>-</t>
        </is>
      </c>
      <c r="K91" t="inlineStr">
        <is>
          <t>-</t>
        </is>
      </c>
    </row>
    <row r="92">
      <c r="A92" s="5" t="inlineStr">
        <is>
          <t>Op.Cashflow Wachstum 1J in %</t>
        </is>
      </c>
      <c r="B92" s="5" t="inlineStr">
        <is>
          <t>Op.Cashflow Wachstum 1Y in %</t>
        </is>
      </c>
      <c r="C92" t="n">
        <v>-31.64</v>
      </c>
      <c r="D92" t="n">
        <v>-31.44</v>
      </c>
      <c r="E92" t="n">
        <v>-36.94</v>
      </c>
      <c r="F92" t="n">
        <v>40.35</v>
      </c>
      <c r="G92" t="n">
        <v>-20.94</v>
      </c>
      <c r="H92" t="n">
        <v>23.69</v>
      </c>
      <c r="I92" t="n">
        <v>8.140000000000001</v>
      </c>
      <c r="J92" t="n">
        <v>19.15</v>
      </c>
      <c r="K92" t="n">
        <v>4.6</v>
      </c>
    </row>
    <row r="93">
      <c r="A93" s="5" t="inlineStr">
        <is>
          <t>Op.Cashflow Wachstum 3J in %</t>
        </is>
      </c>
      <c r="B93" s="5" t="inlineStr">
        <is>
          <t>Op.Cashflow Wachstum 3Y in %</t>
        </is>
      </c>
      <c r="C93" t="n">
        <v>-33.34</v>
      </c>
      <c r="D93" t="n">
        <v>-9.34</v>
      </c>
      <c r="E93" t="n">
        <v>-5.84</v>
      </c>
      <c r="F93" t="n">
        <v>14.37</v>
      </c>
      <c r="G93" t="n">
        <v>3.63</v>
      </c>
      <c r="H93" t="n">
        <v>16.99</v>
      </c>
      <c r="I93" t="n">
        <v>10.63</v>
      </c>
      <c r="J93" t="inlineStr">
        <is>
          <t>-</t>
        </is>
      </c>
      <c r="K93" t="inlineStr">
        <is>
          <t>-</t>
        </is>
      </c>
    </row>
    <row r="94">
      <c r="A94" s="5" t="inlineStr">
        <is>
          <t>Op.Cashflow Wachstum 5J in %</t>
        </is>
      </c>
      <c r="B94" s="5" t="inlineStr">
        <is>
          <t>Op.Cashflow Wachstum 5Y in %</t>
        </is>
      </c>
      <c r="C94" t="n">
        <v>-16.12</v>
      </c>
      <c r="D94" t="n">
        <v>-5.06</v>
      </c>
      <c r="E94" t="n">
        <v>2.86</v>
      </c>
      <c r="F94" t="n">
        <v>14.08</v>
      </c>
      <c r="G94" t="n">
        <v>6.93</v>
      </c>
      <c r="H94" t="inlineStr">
        <is>
          <t>-</t>
        </is>
      </c>
      <c r="I94" t="inlineStr">
        <is>
          <t>-</t>
        </is>
      </c>
      <c r="J94" t="inlineStr">
        <is>
          <t>-</t>
        </is>
      </c>
      <c r="K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c r="K95" t="inlineStr">
        <is>
          <t>-</t>
        </is>
      </c>
    </row>
    <row r="96">
      <c r="A96" s="5" t="inlineStr">
        <is>
          <t>Working Capital in Mio</t>
        </is>
      </c>
      <c r="B96" s="5" t="inlineStr">
        <is>
          <t>Working Capital in M</t>
        </is>
      </c>
      <c r="C96" t="n">
        <v>-2130</v>
      </c>
      <c r="D96" t="n">
        <v>-890</v>
      </c>
      <c r="E96" t="n">
        <v>-779</v>
      </c>
      <c r="F96" t="n">
        <v>-1256</v>
      </c>
      <c r="G96" t="n">
        <v>-2007</v>
      </c>
      <c r="H96" t="n">
        <v>-333</v>
      </c>
      <c r="I96" t="n">
        <v>-1518</v>
      </c>
      <c r="J96" t="n">
        <v>-1427</v>
      </c>
      <c r="K96" t="n">
        <v>-809</v>
      </c>
      <c r="L96" t="n">
        <v>-84</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S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1"/>
    <col customWidth="1" max="15" min="15" width="10"/>
    <col customWidth="1" max="16" min="16" width="20"/>
    <col customWidth="1" max="17" min="17" width="10"/>
    <col customWidth="1" max="18" min="18" width="19"/>
    <col customWidth="1" max="19" min="19" width="10"/>
  </cols>
  <sheetData>
    <row r="1">
      <c r="A1" s="1" t="inlineStr">
        <is>
          <t xml:space="preserve">RENAULT </t>
        </is>
      </c>
      <c r="B1" s="2" t="inlineStr">
        <is>
          <t>WKN: 893113  ISIN: FR0000131906  US-Symbol:RNSDF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1899</t>
        </is>
      </c>
      <c r="C4" s="5" t="inlineStr">
        <is>
          <t>Telefon / Phone</t>
        </is>
      </c>
      <c r="D4" s="5" t="inlineStr"/>
      <c r="E4" t="inlineStr">
        <is>
          <t>+33-1-7684-0404</t>
        </is>
      </c>
      <c r="G4" t="inlineStr">
        <is>
          <t>14.02.2020</t>
        </is>
      </c>
      <c r="H4" t="inlineStr">
        <is>
          <t>Q4 Result</t>
        </is>
      </c>
      <c r="J4" t="inlineStr">
        <is>
          <t>Französischer Staat</t>
        </is>
      </c>
      <c r="L4" t="inlineStr">
        <is>
          <t>15,01%</t>
        </is>
      </c>
    </row>
    <row r="5">
      <c r="A5" s="5" t="inlineStr">
        <is>
          <t>Ticker</t>
        </is>
      </c>
      <c r="B5" t="inlineStr">
        <is>
          <t>RNL</t>
        </is>
      </c>
      <c r="C5" s="5" t="inlineStr">
        <is>
          <t>Fax</t>
        </is>
      </c>
      <c r="D5" s="5" t="inlineStr"/>
      <c r="E5" t="inlineStr">
        <is>
          <t>-</t>
        </is>
      </c>
      <c r="G5" t="inlineStr">
        <is>
          <t>23.04.2020</t>
        </is>
      </c>
      <c r="H5" t="inlineStr">
        <is>
          <t>Result Q1</t>
        </is>
      </c>
      <c r="J5" t="inlineStr">
        <is>
          <t>Nissan</t>
        </is>
      </c>
      <c r="L5" t="inlineStr">
        <is>
          <t>15,00%</t>
        </is>
      </c>
    </row>
    <row r="6">
      <c r="A6" s="5" t="inlineStr">
        <is>
          <t>Gelistet Seit / Listed Since</t>
        </is>
      </c>
      <c r="B6" t="inlineStr">
        <is>
          <t>17.11.1994</t>
        </is>
      </c>
      <c r="C6" s="5" t="inlineStr">
        <is>
          <t>Internet</t>
        </is>
      </c>
      <c r="D6" s="5" t="inlineStr"/>
      <c r="E6" t="inlineStr">
        <is>
          <t>http://www.renault.com/</t>
        </is>
      </c>
      <c r="G6" t="inlineStr">
        <is>
          <t>19.06.2020</t>
        </is>
      </c>
      <c r="H6" t="inlineStr">
        <is>
          <t>Annual General Meeting</t>
        </is>
      </c>
      <c r="J6" t="inlineStr">
        <is>
          <t>Mitarbeiter</t>
        </is>
      </c>
      <c r="L6" t="inlineStr">
        <is>
          <t>4,31%</t>
        </is>
      </c>
    </row>
    <row r="7">
      <c r="A7" s="5" t="inlineStr">
        <is>
          <t>Nominalwert / Nominal Value</t>
        </is>
      </c>
      <c r="B7" t="inlineStr">
        <is>
          <t>3,81</t>
        </is>
      </c>
      <c r="C7" s="5" t="inlineStr">
        <is>
          <t>E-Mail</t>
        </is>
      </c>
      <c r="D7" s="5" t="inlineStr"/>
      <c r="E7" t="inlineStr">
        <is>
          <t>communication.actionnaires@renault.com</t>
        </is>
      </c>
      <c r="G7" t="inlineStr">
        <is>
          <t>30.07.2020</t>
        </is>
      </c>
      <c r="H7" t="inlineStr">
        <is>
          <t>Score Half Year</t>
        </is>
      </c>
      <c r="J7" t="inlineStr">
        <is>
          <t>Daimler AG</t>
        </is>
      </c>
      <c r="L7" t="inlineStr">
        <is>
          <t>3,10%</t>
        </is>
      </c>
    </row>
    <row r="8">
      <c r="A8" s="5" t="inlineStr">
        <is>
          <t>Land / Country</t>
        </is>
      </c>
      <c r="B8" t="inlineStr">
        <is>
          <t>Frankreich</t>
        </is>
      </c>
      <c r="C8" s="5" t="inlineStr">
        <is>
          <t>Inv. Relations Telefon / Phone</t>
        </is>
      </c>
      <c r="D8" s="5" t="inlineStr"/>
      <c r="E8" t="inlineStr">
        <is>
          <t>+33-1-7684-5309</t>
        </is>
      </c>
      <c r="G8" t="inlineStr">
        <is>
          <t>23.10.2020</t>
        </is>
      </c>
      <c r="H8" t="inlineStr">
        <is>
          <t>Q3 Earnings</t>
        </is>
      </c>
      <c r="J8" t="inlineStr">
        <is>
          <t>eigene Anteile</t>
        </is>
      </c>
      <c r="L8" t="inlineStr">
        <is>
          <t>1,54%</t>
        </is>
      </c>
    </row>
    <row r="9">
      <c r="A9" s="5" t="inlineStr">
        <is>
          <t>Währung / Currency</t>
        </is>
      </c>
      <c r="B9" t="inlineStr">
        <is>
          <t>EUR</t>
        </is>
      </c>
      <c r="C9" s="5" t="inlineStr">
        <is>
          <t>Inv. Relations E-Mail</t>
        </is>
      </c>
      <c r="D9" s="5" t="inlineStr"/>
      <c r="E9" t="inlineStr">
        <is>
          <t>thierry.c.huon@renault.com</t>
        </is>
      </c>
      <c r="J9" t="inlineStr">
        <is>
          <t>Freefloat</t>
        </is>
      </c>
      <c r="L9" t="inlineStr">
        <is>
          <t>61,04%</t>
        </is>
      </c>
    </row>
    <row r="10">
      <c r="A10" s="5" t="inlineStr">
        <is>
          <t>Branche / Industry</t>
        </is>
      </c>
      <c r="B10" t="inlineStr">
        <is>
          <t>Automobile Production</t>
        </is>
      </c>
      <c r="C10" s="5" t="inlineStr">
        <is>
          <t>Kontaktperson / Contact Person</t>
        </is>
      </c>
      <c r="D10" s="5" t="inlineStr"/>
      <c r="E10" t="inlineStr">
        <is>
          <t>Thierry Huon</t>
        </is>
      </c>
    </row>
    <row r="11">
      <c r="A11" s="5" t="inlineStr">
        <is>
          <t>Sektor / Sector</t>
        </is>
      </c>
      <c r="B11" t="inlineStr">
        <is>
          <t>Automotive Industry</t>
        </is>
      </c>
    </row>
    <row r="12">
      <c r="A12" s="5" t="inlineStr">
        <is>
          <t>Typ / Genre</t>
        </is>
      </c>
      <c r="B12" t="inlineStr">
        <is>
          <t>Inhaberaktie</t>
        </is>
      </c>
    </row>
    <row r="13">
      <c r="A13" s="5" t="inlineStr">
        <is>
          <t>Adresse / Address</t>
        </is>
      </c>
      <c r="B13" t="inlineStr">
        <is>
          <t>Renault S.A.13-15 Quai Le Gallo  F-92513 Boulogne-Billancourt Cedex</t>
        </is>
      </c>
    </row>
    <row r="14">
      <c r="A14" s="5" t="inlineStr">
        <is>
          <t>Management</t>
        </is>
      </c>
      <c r="B14" t="inlineStr">
        <is>
          <t>Clotilde Delbos, Jose-Vicente de los Mozos Obispo, Philippe Guerin-Boutaud, Ali Kassaï Koupaï, Gilles Le Borgne, Denis le Vot, François Roger, Veronique Sarlat-Depotte, Laurens Van Den Acker, Frédéric Vincent</t>
        </is>
      </c>
    </row>
    <row r="15">
      <c r="A15" s="5" t="inlineStr">
        <is>
          <t>Aufsichtsrat / Board</t>
        </is>
      </c>
      <c r="B15" t="inlineStr">
        <is>
          <t>Jean-Domonique Senard, Catherine Barba, Frédéric Barrat, Miriem Bensalah Chaqroun, Thomas Courbe, Marie-Annick Darmaillac, Thierry Derez, Pierre Fleuriot, Richard Gentil, Benoît Ostertag, Eric Personne, Olivia Qiu, Yu Serizawa, Pascale Sourisse, Patrick Thomas, Martin Vial, Annette Winkler, Yashiro Yamauchi</t>
        </is>
      </c>
    </row>
    <row r="16">
      <c r="A16" s="5" t="inlineStr">
        <is>
          <t>Beschreibung</t>
        </is>
      </c>
      <c r="B16" t="inlineStr">
        <is>
          <t>Renault S.A. ist einer der führenden Automobilhersteller in Europa, der PKW und Leichtlastkraftwagen entwickelt und vermarktet. Zum Unternehmen gehören die drei Marken Renault, Dacia und Samsung. Darüber hinaus unterhält Renault Beteiligungen an Nissan und AvtoVAZ. Bei letzterem handelt es sich um einen der größten russischen Autoproduzenten, der Fahrzeuge der Marke Lada fertigt. Zu den bekannten Produktlinien von Renault selbst gehören der Clio, Twingo sowie der Kangoo im Bereich der leichten Nutzfahrzeuge. Copyright 2014 FINANCE BASE AG</t>
        </is>
      </c>
    </row>
    <row r="17">
      <c r="A17" s="5" t="inlineStr">
        <is>
          <t>Profile</t>
        </is>
      </c>
      <c r="B17" t="inlineStr">
        <is>
          <t>Renault S.A. is developed and marketed one of the leading automobile manufacturers in Europe, the cars and light trucks. The company owns the three brands Renault, Dacia and Samsung. In addition, Renault maintains investments in Nissan and AvtoVAZ. In the latter, is one of Russia's largest car producer, the vehicles of the Lada brand manufactures. Among the well-known product lines by Renault itself include the Clio, Twingo and the Kangoo in the field of light commercial vehicles.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row>
    <row r="20">
      <c r="A20" s="5" t="inlineStr">
        <is>
          <t>Umsatz</t>
        </is>
      </c>
      <c r="B20" s="5" t="inlineStr">
        <is>
          <t>Revenue</t>
        </is>
      </c>
      <c r="C20" t="n">
        <v>55537</v>
      </c>
      <c r="D20" t="n">
        <v>57419</v>
      </c>
      <c r="E20" t="n">
        <v>58770</v>
      </c>
      <c r="F20" t="n">
        <v>51243</v>
      </c>
      <c r="G20" t="n">
        <v>45327</v>
      </c>
      <c r="H20" t="n">
        <v>41055</v>
      </c>
      <c r="I20" t="n">
        <v>40932</v>
      </c>
      <c r="J20" t="n">
        <v>41270</v>
      </c>
      <c r="K20" t="n">
        <v>42628</v>
      </c>
      <c r="L20" t="n">
        <v>38971</v>
      </c>
      <c r="M20" t="n">
        <v>33712</v>
      </c>
      <c r="N20" t="n">
        <v>37791</v>
      </c>
      <c r="O20" t="n">
        <v>40682</v>
      </c>
      <c r="P20" t="n">
        <v>41528</v>
      </c>
      <c r="Q20" t="n">
        <v>41338</v>
      </c>
      <c r="R20" t="n">
        <v>40292</v>
      </c>
      <c r="S20" t="inlineStr">
        <is>
          <t>-</t>
        </is>
      </c>
    </row>
    <row r="21">
      <c r="A21" s="5" t="inlineStr">
        <is>
          <t>Operatives Ergebnis (EBIT)</t>
        </is>
      </c>
      <c r="B21" s="5" t="inlineStr">
        <is>
          <t>EBIT Earning Before Interest &amp; Tax</t>
        </is>
      </c>
      <c r="C21" t="n">
        <v>2105</v>
      </c>
      <c r="D21" t="n">
        <v>2987</v>
      </c>
      <c r="E21" t="n">
        <v>3806</v>
      </c>
      <c r="F21" t="n">
        <v>3283</v>
      </c>
      <c r="G21" t="n">
        <v>2121</v>
      </c>
      <c r="H21" t="n">
        <v>1105</v>
      </c>
      <c r="I21" t="n">
        <v>-34</v>
      </c>
      <c r="J21" t="n">
        <v>122</v>
      </c>
      <c r="K21" t="n">
        <v>1244</v>
      </c>
      <c r="L21" t="n">
        <v>635</v>
      </c>
      <c r="M21" t="n">
        <v>-955</v>
      </c>
      <c r="N21" t="n">
        <v>-117</v>
      </c>
      <c r="O21" t="n">
        <v>1238</v>
      </c>
      <c r="P21" t="n">
        <v>877</v>
      </c>
      <c r="Q21" t="n">
        <v>1514</v>
      </c>
      <c r="R21" t="n">
        <v>1872</v>
      </c>
      <c r="S21" t="inlineStr">
        <is>
          <t>-</t>
        </is>
      </c>
    </row>
    <row r="22">
      <c r="A22" s="5" t="inlineStr">
        <is>
          <t>Finanzergebnis</t>
        </is>
      </c>
      <c r="B22" s="5" t="inlineStr">
        <is>
          <t>Financial Result</t>
        </is>
      </c>
      <c r="C22" t="n">
        <v>-632</v>
      </c>
      <c r="D22" t="n">
        <v>1187</v>
      </c>
      <c r="E22" t="n">
        <v>2295</v>
      </c>
      <c r="F22" t="n">
        <v>1315</v>
      </c>
      <c r="G22" t="n">
        <v>1150</v>
      </c>
      <c r="H22" t="n">
        <v>1029</v>
      </c>
      <c r="I22" t="n">
        <v>1162</v>
      </c>
      <c r="J22" t="n">
        <v>2162</v>
      </c>
      <c r="K22" t="n">
        <v>1403</v>
      </c>
      <c r="L22" t="n">
        <v>2913</v>
      </c>
      <c r="M22" t="n">
        <v>-1965</v>
      </c>
      <c r="N22" t="n">
        <v>878</v>
      </c>
      <c r="O22" t="n">
        <v>1751</v>
      </c>
      <c r="P22" t="n">
        <v>2321</v>
      </c>
      <c r="Q22" t="n">
        <v>2270</v>
      </c>
      <c r="R22" t="n">
        <v>1592</v>
      </c>
      <c r="S22" t="inlineStr">
        <is>
          <t>-</t>
        </is>
      </c>
    </row>
    <row r="23">
      <c r="A23" s="5" t="inlineStr">
        <is>
          <t>Ergebnis vor Steuer (EBT)</t>
        </is>
      </c>
      <c r="B23" s="5" t="inlineStr">
        <is>
          <t>EBT Earning Before Tax</t>
        </is>
      </c>
      <c r="C23" t="n">
        <v>1473</v>
      </c>
      <c r="D23" t="n">
        <v>4174</v>
      </c>
      <c r="E23" t="n">
        <v>6101</v>
      </c>
      <c r="F23" t="n">
        <v>4598</v>
      </c>
      <c r="G23" t="n">
        <v>3271</v>
      </c>
      <c r="H23" t="n">
        <v>2134</v>
      </c>
      <c r="I23" t="n">
        <v>1128</v>
      </c>
      <c r="J23" t="n">
        <v>2284</v>
      </c>
      <c r="K23" t="n">
        <v>2647</v>
      </c>
      <c r="L23" t="n">
        <v>3548</v>
      </c>
      <c r="M23" t="n">
        <v>-2920</v>
      </c>
      <c r="N23" t="n">
        <v>761</v>
      </c>
      <c r="O23" t="n">
        <v>2989</v>
      </c>
      <c r="P23" t="n">
        <v>3198</v>
      </c>
      <c r="Q23" t="n">
        <v>3784</v>
      </c>
      <c r="R23" t="n">
        <v>3464</v>
      </c>
      <c r="S23" t="inlineStr">
        <is>
          <t>-</t>
        </is>
      </c>
    </row>
    <row r="24">
      <c r="A24" s="5" t="inlineStr">
        <is>
          <t>Steuern auf Einkommen und Ertrag</t>
        </is>
      </c>
      <c r="B24" s="5" t="inlineStr">
        <is>
          <t>Taxes on income and earnings</t>
        </is>
      </c>
      <c r="C24" t="n">
        <v>1454</v>
      </c>
      <c r="D24" t="n">
        <v>723</v>
      </c>
      <c r="E24" t="n">
        <v>891</v>
      </c>
      <c r="F24" t="n">
        <v>1055</v>
      </c>
      <c r="G24" t="n">
        <v>311</v>
      </c>
      <c r="H24" t="n">
        <v>136</v>
      </c>
      <c r="I24" t="n">
        <v>433</v>
      </c>
      <c r="J24" t="n">
        <v>549</v>
      </c>
      <c r="K24" t="n">
        <v>508</v>
      </c>
      <c r="L24" t="n">
        <v>58</v>
      </c>
      <c r="M24" t="n">
        <v>148</v>
      </c>
      <c r="N24" t="n">
        <v>162</v>
      </c>
      <c r="O24" t="n">
        <v>255</v>
      </c>
      <c r="P24" t="n">
        <v>255</v>
      </c>
      <c r="Q24" t="n">
        <v>331</v>
      </c>
      <c r="R24" t="n">
        <v>561</v>
      </c>
      <c r="S24" t="inlineStr">
        <is>
          <t>-</t>
        </is>
      </c>
    </row>
    <row r="25">
      <c r="A25" s="5" t="inlineStr">
        <is>
          <t>Ergebnis nach Steuer</t>
        </is>
      </c>
      <c r="B25" s="5" t="inlineStr">
        <is>
          <t>Earnings after tax</t>
        </is>
      </c>
      <c r="C25" t="n">
        <v>19</v>
      </c>
      <c r="D25" t="n">
        <v>3451</v>
      </c>
      <c r="E25" t="n">
        <v>5210</v>
      </c>
      <c r="F25" t="n">
        <v>3543</v>
      </c>
      <c r="G25" t="n">
        <v>2960</v>
      </c>
      <c r="H25" t="n">
        <v>1998</v>
      </c>
      <c r="I25" t="n">
        <v>695</v>
      </c>
      <c r="J25" t="n">
        <v>1735</v>
      </c>
      <c r="K25" t="n">
        <v>2139</v>
      </c>
      <c r="L25" t="n">
        <v>3490</v>
      </c>
      <c r="M25" t="n">
        <v>-3068</v>
      </c>
      <c r="N25" t="n">
        <v>599</v>
      </c>
      <c r="O25" t="n">
        <v>2734</v>
      </c>
      <c r="P25" t="n">
        <v>2943</v>
      </c>
      <c r="Q25" t="n">
        <v>3453</v>
      </c>
      <c r="R25" t="n">
        <v>2903</v>
      </c>
      <c r="S25" t="inlineStr">
        <is>
          <t>-</t>
        </is>
      </c>
    </row>
    <row r="26">
      <c r="A26" s="5" t="inlineStr">
        <is>
          <t>Minderheitenanteil</t>
        </is>
      </c>
      <c r="B26" s="5" t="inlineStr">
        <is>
          <t>Minority Share</t>
        </is>
      </c>
      <c r="C26" t="n">
        <v>-160</v>
      </c>
      <c r="D26" t="n">
        <v>-149</v>
      </c>
      <c r="E26" t="n">
        <v>-96</v>
      </c>
      <c r="F26" t="n">
        <v>-124</v>
      </c>
      <c r="G26" t="n">
        <v>-137</v>
      </c>
      <c r="H26" t="n">
        <v>-108</v>
      </c>
      <c r="I26" t="n">
        <v>-109</v>
      </c>
      <c r="J26" t="n">
        <v>37</v>
      </c>
      <c r="K26" t="n">
        <v>-47</v>
      </c>
      <c r="L26" t="n">
        <v>-70</v>
      </c>
      <c r="M26" t="n">
        <v>-57</v>
      </c>
      <c r="N26" t="n">
        <v>-28</v>
      </c>
      <c r="O26" t="n">
        <v>-65</v>
      </c>
      <c r="P26" t="n">
        <v>-74</v>
      </c>
      <c r="Q26" t="n">
        <v>-86</v>
      </c>
      <c r="R26" t="n">
        <v>-67</v>
      </c>
      <c r="S26" t="inlineStr">
        <is>
          <t>-</t>
        </is>
      </c>
    </row>
    <row r="27">
      <c r="A27" s="5" t="inlineStr">
        <is>
          <t>Jahresüberschuss/-fehlbetrag</t>
        </is>
      </c>
      <c r="B27" s="5" t="inlineStr">
        <is>
          <t>Net Profit</t>
        </is>
      </c>
      <c r="C27" t="n">
        <v>-141</v>
      </c>
      <c r="D27" t="n">
        <v>3302</v>
      </c>
      <c r="E27" t="n">
        <v>5114</v>
      </c>
      <c r="F27" t="n">
        <v>3419</v>
      </c>
      <c r="G27" t="n">
        <v>2823</v>
      </c>
      <c r="H27" t="n">
        <v>1890</v>
      </c>
      <c r="I27" t="n">
        <v>586</v>
      </c>
      <c r="J27" t="n">
        <v>1772</v>
      </c>
      <c r="K27" t="n">
        <v>2092</v>
      </c>
      <c r="L27" t="n">
        <v>3420</v>
      </c>
      <c r="M27" t="n">
        <v>-3125</v>
      </c>
      <c r="N27" t="n">
        <v>571</v>
      </c>
      <c r="O27" t="n">
        <v>2669</v>
      </c>
      <c r="P27" t="n">
        <v>2869</v>
      </c>
      <c r="Q27" t="n">
        <v>3367</v>
      </c>
      <c r="R27" t="n">
        <v>2836</v>
      </c>
      <c r="S27" t="inlineStr">
        <is>
          <t>-</t>
        </is>
      </c>
    </row>
    <row r="28">
      <c r="A28" s="5" t="inlineStr">
        <is>
          <t>Summe Umlaufvermögen</t>
        </is>
      </c>
      <c r="B28" s="5" t="inlineStr">
        <is>
          <t>Current Assets</t>
        </is>
      </c>
      <c r="C28" t="n">
        <v>73778</v>
      </c>
      <c r="D28" t="n">
        <v>69975</v>
      </c>
      <c r="E28" t="n">
        <v>67509</v>
      </c>
      <c r="F28" t="n">
        <v>61510</v>
      </c>
      <c r="G28" t="n">
        <v>53018</v>
      </c>
      <c r="H28" t="n">
        <v>47038</v>
      </c>
      <c r="I28" t="n">
        <v>42861</v>
      </c>
      <c r="J28" t="n">
        <v>42567</v>
      </c>
      <c r="K28" t="n">
        <v>39654</v>
      </c>
      <c r="L28" t="n">
        <v>37859</v>
      </c>
      <c r="M28" t="n">
        <v>33913</v>
      </c>
      <c r="N28" t="n">
        <v>31278</v>
      </c>
      <c r="O28" t="n">
        <v>36780</v>
      </c>
      <c r="P28" t="n">
        <v>38058</v>
      </c>
      <c r="Q28" t="n">
        <v>39052</v>
      </c>
      <c r="R28" t="n">
        <v>36144</v>
      </c>
      <c r="S28" t="inlineStr">
        <is>
          <t>-</t>
        </is>
      </c>
    </row>
    <row r="29">
      <c r="A29" s="5" t="inlineStr">
        <is>
          <t>Summe Anlagevermögen</t>
        </is>
      </c>
      <c r="B29" s="5" t="inlineStr">
        <is>
          <t>Fixed Assets</t>
        </is>
      </c>
      <c r="C29" t="n">
        <v>48393</v>
      </c>
      <c r="D29" t="n">
        <v>45021</v>
      </c>
      <c r="E29" t="n">
        <v>42434</v>
      </c>
      <c r="F29" t="n">
        <v>40593</v>
      </c>
      <c r="G29" t="n">
        <v>37587</v>
      </c>
      <c r="H29" t="n">
        <v>34513</v>
      </c>
      <c r="I29" t="n">
        <v>32131</v>
      </c>
      <c r="J29" t="n">
        <v>32847</v>
      </c>
      <c r="K29" t="n">
        <v>33280</v>
      </c>
      <c r="L29" t="n">
        <v>32248</v>
      </c>
      <c r="M29" t="n">
        <v>30065</v>
      </c>
      <c r="N29" t="n">
        <v>32553</v>
      </c>
      <c r="O29" t="n">
        <v>31418</v>
      </c>
      <c r="P29" t="n">
        <v>30708</v>
      </c>
      <c r="Q29" t="n">
        <v>29359</v>
      </c>
      <c r="R29" t="n">
        <v>25631</v>
      </c>
      <c r="S29" t="inlineStr">
        <is>
          <t>-</t>
        </is>
      </c>
    </row>
    <row r="30">
      <c r="A30" s="5" t="inlineStr">
        <is>
          <t>Summe Aktiva</t>
        </is>
      </c>
      <c r="B30" s="5" t="inlineStr">
        <is>
          <t>Total Assets</t>
        </is>
      </c>
      <c r="C30" t="n">
        <v>122171</v>
      </c>
      <c r="D30" t="n">
        <v>114996</v>
      </c>
      <c r="E30" t="n">
        <v>109943</v>
      </c>
      <c r="F30" t="n">
        <v>102103</v>
      </c>
      <c r="G30" t="n">
        <v>90605</v>
      </c>
      <c r="H30" t="n">
        <v>81551</v>
      </c>
      <c r="I30" t="n">
        <v>74992</v>
      </c>
      <c r="J30" t="n">
        <v>75414</v>
      </c>
      <c r="K30" t="n">
        <v>72934</v>
      </c>
      <c r="L30" t="n">
        <v>70107</v>
      </c>
      <c r="M30" t="n">
        <v>63978</v>
      </c>
      <c r="N30" t="n">
        <v>63831</v>
      </c>
      <c r="O30" t="n">
        <v>68198</v>
      </c>
      <c r="P30" t="n">
        <v>68766</v>
      </c>
      <c r="Q30" t="n">
        <v>68411</v>
      </c>
      <c r="R30" t="n">
        <v>61775</v>
      </c>
      <c r="S30" t="inlineStr">
        <is>
          <t>-</t>
        </is>
      </c>
    </row>
    <row r="31">
      <c r="A31" s="5" t="inlineStr">
        <is>
          <t>Summe kurzfristiges Fremdkapital</t>
        </is>
      </c>
      <c r="B31" s="5" t="inlineStr">
        <is>
          <t>Short-Term Debt</t>
        </is>
      </c>
      <c r="C31" t="n">
        <v>71987</v>
      </c>
      <c r="D31" t="n">
        <v>67801</v>
      </c>
      <c r="E31" t="n">
        <v>66243</v>
      </c>
      <c r="F31" t="n">
        <v>61753</v>
      </c>
      <c r="G31" t="n">
        <v>52289</v>
      </c>
      <c r="H31" t="n">
        <v>44848</v>
      </c>
      <c r="I31" t="n">
        <v>40894</v>
      </c>
      <c r="J31" t="n">
        <v>40782</v>
      </c>
      <c r="K31" t="n">
        <v>38954</v>
      </c>
      <c r="L31" t="n">
        <v>37152</v>
      </c>
      <c r="M31" t="n">
        <v>35795</v>
      </c>
      <c r="N31" t="n">
        <v>36419</v>
      </c>
      <c r="O31" t="n">
        <v>38310</v>
      </c>
      <c r="P31" t="n">
        <v>39824</v>
      </c>
      <c r="Q31" t="n">
        <v>40348</v>
      </c>
      <c r="R31" t="n">
        <v>37461</v>
      </c>
      <c r="S31" t="inlineStr">
        <is>
          <t>-</t>
        </is>
      </c>
    </row>
    <row r="32">
      <c r="A32" s="5" t="inlineStr">
        <is>
          <t>Summe langfristiges Fremdkapital</t>
        </is>
      </c>
      <c r="B32" s="5" t="inlineStr">
        <is>
          <t>Long-Term Debt</t>
        </is>
      </c>
      <c r="C32" t="n">
        <v>14853</v>
      </c>
      <c r="D32" t="n">
        <v>11050</v>
      </c>
      <c r="E32" t="n">
        <v>10258</v>
      </c>
      <c r="F32" t="n">
        <v>9455</v>
      </c>
      <c r="G32" t="n">
        <v>9842</v>
      </c>
      <c r="H32" t="n">
        <v>11805</v>
      </c>
      <c r="I32" t="n">
        <v>10884</v>
      </c>
      <c r="J32" t="n">
        <v>10085</v>
      </c>
      <c r="K32" t="n">
        <v>9413</v>
      </c>
      <c r="L32" t="n">
        <v>10198</v>
      </c>
      <c r="M32" t="n">
        <v>11711</v>
      </c>
      <c r="N32" t="n">
        <v>7996</v>
      </c>
      <c r="O32" t="n">
        <v>7819</v>
      </c>
      <c r="P32" t="n">
        <v>7741</v>
      </c>
      <c r="Q32" t="n">
        <v>8402</v>
      </c>
      <c r="R32" t="n">
        <v>8450</v>
      </c>
      <c r="S32" t="inlineStr">
        <is>
          <t>-</t>
        </is>
      </c>
    </row>
    <row r="33">
      <c r="A33" s="5" t="inlineStr">
        <is>
          <t>Summe Fremdkapital</t>
        </is>
      </c>
      <c r="B33" s="5" t="inlineStr">
        <is>
          <t>Total Liabilities</t>
        </is>
      </c>
      <c r="C33" t="n">
        <v>86840</v>
      </c>
      <c r="D33" t="n">
        <v>78851</v>
      </c>
      <c r="E33" t="n">
        <v>76501</v>
      </c>
      <c r="F33" t="n">
        <v>71208</v>
      </c>
      <c r="G33" t="n">
        <v>62131</v>
      </c>
      <c r="H33" t="n">
        <v>56653</v>
      </c>
      <c r="I33" t="n">
        <v>51778</v>
      </c>
      <c r="J33" t="n">
        <v>50867</v>
      </c>
      <c r="K33" t="n">
        <v>48367</v>
      </c>
      <c r="L33" t="n">
        <v>47350</v>
      </c>
      <c r="M33" t="n">
        <v>47506</v>
      </c>
      <c r="N33" t="n">
        <v>44415</v>
      </c>
      <c r="O33" t="n">
        <v>46129</v>
      </c>
      <c r="P33" t="n">
        <v>47565</v>
      </c>
      <c r="Q33" t="n">
        <v>48750</v>
      </c>
      <c r="R33" t="n">
        <v>45911</v>
      </c>
      <c r="S33" t="inlineStr">
        <is>
          <t>-</t>
        </is>
      </c>
    </row>
    <row r="34">
      <c r="A34" s="5" t="inlineStr">
        <is>
          <t>Minderheitenanteil</t>
        </is>
      </c>
      <c r="B34" s="5" t="inlineStr">
        <is>
          <t>Minority Share</t>
        </is>
      </c>
      <c r="C34" t="n">
        <v>767</v>
      </c>
      <c r="D34" t="n">
        <v>599</v>
      </c>
      <c r="E34" t="n">
        <v>294</v>
      </c>
      <c r="F34" t="n">
        <v>152</v>
      </c>
      <c r="G34" t="n">
        <v>482</v>
      </c>
      <c r="H34" t="n">
        <v>422</v>
      </c>
      <c r="I34" t="n">
        <v>377</v>
      </c>
      <c r="J34" t="n">
        <v>255</v>
      </c>
      <c r="K34" t="n">
        <v>481</v>
      </c>
      <c r="L34" t="n">
        <v>522</v>
      </c>
      <c r="M34" t="n">
        <v>490</v>
      </c>
      <c r="N34" t="n">
        <v>457</v>
      </c>
      <c r="O34" t="n">
        <v>492</v>
      </c>
      <c r="P34" t="n">
        <v>483</v>
      </c>
      <c r="Q34" t="n">
        <v>463</v>
      </c>
      <c r="R34" t="n">
        <v>384</v>
      </c>
      <c r="S34" t="inlineStr">
        <is>
          <t>-</t>
        </is>
      </c>
    </row>
    <row r="35">
      <c r="A35" s="5" t="inlineStr">
        <is>
          <t>Summe Eigenkapital</t>
        </is>
      </c>
      <c r="B35" s="5" t="inlineStr">
        <is>
          <t>Equity</t>
        </is>
      </c>
      <c r="C35" t="n">
        <v>34564</v>
      </c>
      <c r="D35" t="n">
        <v>35546</v>
      </c>
      <c r="E35" t="n">
        <v>33148</v>
      </c>
      <c r="F35" t="n">
        <v>30743</v>
      </c>
      <c r="G35" t="n">
        <v>27992</v>
      </c>
      <c r="H35" t="n">
        <v>24476</v>
      </c>
      <c r="I35" t="n">
        <v>22837</v>
      </c>
      <c r="J35" t="n">
        <v>24292</v>
      </c>
      <c r="K35" t="n">
        <v>24086</v>
      </c>
      <c r="L35" t="n">
        <v>22235</v>
      </c>
      <c r="M35" t="n">
        <v>15982</v>
      </c>
      <c r="N35" t="n">
        <v>18959</v>
      </c>
      <c r="O35" t="n">
        <v>21577</v>
      </c>
      <c r="P35" t="n">
        <v>20718</v>
      </c>
      <c r="Q35" t="n">
        <v>19198</v>
      </c>
      <c r="R35" t="n">
        <v>15480</v>
      </c>
      <c r="S35" t="inlineStr">
        <is>
          <t>-</t>
        </is>
      </c>
    </row>
    <row r="36">
      <c r="A36" s="5" t="inlineStr">
        <is>
          <t>Summe Passiva</t>
        </is>
      </c>
      <c r="B36" s="5" t="inlineStr">
        <is>
          <t>Liabilities &amp; Shareholder Equity</t>
        </is>
      </c>
      <c r="C36" t="n">
        <v>122171</v>
      </c>
      <c r="D36" t="n">
        <v>114996</v>
      </c>
      <c r="E36" t="n">
        <v>109943</v>
      </c>
      <c r="F36" t="n">
        <v>102103</v>
      </c>
      <c r="G36" t="n">
        <v>90605</v>
      </c>
      <c r="H36" t="n">
        <v>81551</v>
      </c>
      <c r="I36" t="n">
        <v>74992</v>
      </c>
      <c r="J36" t="n">
        <v>75414</v>
      </c>
      <c r="K36" t="n">
        <v>72934</v>
      </c>
      <c r="L36" t="n">
        <v>70107</v>
      </c>
      <c r="M36" t="n">
        <v>63978</v>
      </c>
      <c r="N36" t="n">
        <v>63831</v>
      </c>
      <c r="O36" t="n">
        <v>68198</v>
      </c>
      <c r="P36" t="n">
        <v>68766</v>
      </c>
      <c r="Q36" t="n">
        <v>68411</v>
      </c>
      <c r="R36" t="n">
        <v>61775</v>
      </c>
      <c r="S36" t="inlineStr">
        <is>
          <t>-</t>
        </is>
      </c>
    </row>
    <row r="37">
      <c r="A37" s="5" t="inlineStr">
        <is>
          <t>Mio.Aktien im Umlauf</t>
        </is>
      </c>
      <c r="B37" s="5" t="inlineStr">
        <is>
          <t>Million shares outstanding</t>
        </is>
      </c>
      <c r="C37" t="n">
        <v>295.72</v>
      </c>
      <c r="D37" t="n">
        <v>295.72</v>
      </c>
      <c r="E37" t="n">
        <v>295.72</v>
      </c>
      <c r="F37" t="n">
        <v>295.72</v>
      </c>
      <c r="G37" t="n">
        <v>295.72</v>
      </c>
      <c r="H37" t="n">
        <v>295.72</v>
      </c>
      <c r="I37" t="n">
        <v>295.72</v>
      </c>
      <c r="J37" t="n">
        <v>295.72</v>
      </c>
      <c r="K37" t="n">
        <v>295.72</v>
      </c>
      <c r="L37" t="n">
        <v>295.7</v>
      </c>
      <c r="M37" t="n">
        <v>284.9</v>
      </c>
      <c r="N37" t="n">
        <v>284.9</v>
      </c>
      <c r="O37" t="n">
        <v>284.9</v>
      </c>
      <c r="P37" t="n">
        <v>284.9</v>
      </c>
      <c r="Q37" t="n">
        <v>284.9</v>
      </c>
      <c r="R37" t="n">
        <v>284.9</v>
      </c>
      <c r="S37" t="n">
        <v>284.9</v>
      </c>
    </row>
    <row r="38">
      <c r="A38" s="5" t="inlineStr">
        <is>
          <t>Ergebnis je Aktie (brutto)</t>
        </is>
      </c>
      <c r="B38" s="5" t="inlineStr">
        <is>
          <t>Earnings per share</t>
        </is>
      </c>
      <c r="C38" t="n">
        <v>4.98</v>
      </c>
      <c r="D38" t="n">
        <v>14.11</v>
      </c>
      <c r="E38" t="n">
        <v>20.63</v>
      </c>
      <c r="F38" t="n">
        <v>15.55</v>
      </c>
      <c r="G38" t="n">
        <v>11.06</v>
      </c>
      <c r="H38" t="n">
        <v>7.22</v>
      </c>
      <c r="I38" t="n">
        <v>3.81</v>
      </c>
      <c r="J38" t="n">
        <v>7.72</v>
      </c>
      <c r="K38" t="n">
        <v>8.949999999999999</v>
      </c>
      <c r="L38" t="n">
        <v>12</v>
      </c>
      <c r="M38" t="n">
        <v>-10.25</v>
      </c>
      <c r="N38" t="n">
        <v>2.67</v>
      </c>
      <c r="O38" t="n">
        <v>10.49</v>
      </c>
      <c r="P38" t="n">
        <v>11.22</v>
      </c>
      <c r="Q38" t="n">
        <v>13.28</v>
      </c>
      <c r="R38" t="n">
        <v>12.16</v>
      </c>
      <c r="S38" t="inlineStr">
        <is>
          <t>-</t>
        </is>
      </c>
    </row>
    <row r="39">
      <c r="A39" s="5" t="inlineStr">
        <is>
          <t>Ergebnis je Aktie (unverwässert)</t>
        </is>
      </c>
      <c r="B39" s="5" t="inlineStr">
        <is>
          <t>Basic Earnings per share</t>
        </is>
      </c>
      <c r="C39" t="n">
        <v>-0.52</v>
      </c>
      <c r="D39" t="n">
        <v>12.24</v>
      </c>
      <c r="E39" t="n">
        <v>18.87</v>
      </c>
      <c r="F39" t="n">
        <v>12.57</v>
      </c>
      <c r="G39" t="n">
        <v>10.35</v>
      </c>
      <c r="H39" t="n">
        <v>6.92</v>
      </c>
      <c r="I39" t="n">
        <v>2.15</v>
      </c>
      <c r="J39" t="n">
        <v>6.51</v>
      </c>
      <c r="K39" t="n">
        <v>7.68</v>
      </c>
      <c r="L39" t="n">
        <v>12.7</v>
      </c>
      <c r="M39" t="n">
        <v>-12.13</v>
      </c>
      <c r="N39" t="n">
        <v>2.23</v>
      </c>
      <c r="O39" t="n">
        <v>10.32</v>
      </c>
      <c r="P39" t="n">
        <v>11.17</v>
      </c>
      <c r="Q39" t="n">
        <v>13.19</v>
      </c>
      <c r="R39" t="n">
        <v>11.16</v>
      </c>
      <c r="S39" t="n">
        <v>9.32</v>
      </c>
    </row>
    <row r="40">
      <c r="A40" s="5" t="inlineStr">
        <is>
          <t>Ergebnis je Aktie (verwässert)</t>
        </is>
      </c>
      <c r="B40" s="5" t="inlineStr">
        <is>
          <t>Diluted Earnings per share</t>
        </is>
      </c>
      <c r="C40" t="n">
        <v>-0.52</v>
      </c>
      <c r="D40" t="n">
        <v>12.13</v>
      </c>
      <c r="E40" t="n">
        <v>18.68</v>
      </c>
      <c r="F40" t="n">
        <v>12.46</v>
      </c>
      <c r="G40" t="n">
        <v>10.29</v>
      </c>
      <c r="H40" t="n">
        <v>6.89</v>
      </c>
      <c r="I40" t="n">
        <v>2.14</v>
      </c>
      <c r="J40" t="n">
        <v>6.5</v>
      </c>
      <c r="K40" t="n">
        <v>7.68</v>
      </c>
      <c r="L40" t="n">
        <v>12.7</v>
      </c>
      <c r="M40" t="n">
        <v>-12.13</v>
      </c>
      <c r="N40" t="n">
        <v>2.22</v>
      </c>
      <c r="O40" t="n">
        <v>10.17</v>
      </c>
      <c r="P40" t="n">
        <v>11.03</v>
      </c>
      <c r="Q40" t="n">
        <v>13.08</v>
      </c>
      <c r="R40" t="n">
        <v>11.1</v>
      </c>
      <c r="S40" t="n">
        <v>9.32</v>
      </c>
    </row>
    <row r="41">
      <c r="A41" s="5" t="inlineStr">
        <is>
          <t>Dividende je Aktie</t>
        </is>
      </c>
      <c r="B41" s="5" t="inlineStr">
        <is>
          <t>Dividend per share</t>
        </is>
      </c>
      <c r="C41" t="inlineStr">
        <is>
          <t>-</t>
        </is>
      </c>
      <c r="D41" t="n">
        <v>3.55</v>
      </c>
      <c r="E41" t="n">
        <v>3.55</v>
      </c>
      <c r="F41" t="n">
        <v>3.15</v>
      </c>
      <c r="G41" t="n">
        <v>2.4</v>
      </c>
      <c r="H41" t="n">
        <v>1.9</v>
      </c>
      <c r="I41" t="n">
        <v>1.72</v>
      </c>
      <c r="J41" t="n">
        <v>1.72</v>
      </c>
      <c r="K41" t="n">
        <v>1.16</v>
      </c>
      <c r="L41" t="n">
        <v>0.3</v>
      </c>
      <c r="M41" t="inlineStr">
        <is>
          <t>-</t>
        </is>
      </c>
      <c r="N41" t="inlineStr">
        <is>
          <t>-</t>
        </is>
      </c>
      <c r="O41" t="n">
        <v>3.8</v>
      </c>
      <c r="P41" t="n">
        <v>3.1</v>
      </c>
      <c r="Q41" t="n">
        <v>2.4</v>
      </c>
      <c r="R41" t="n">
        <v>1.8</v>
      </c>
      <c r="S41" t="n">
        <v>1.4</v>
      </c>
    </row>
    <row r="42">
      <c r="A42" s="5" t="inlineStr">
        <is>
          <t>Dividendenausschüttung in Mio</t>
        </is>
      </c>
      <c r="B42" s="5" t="inlineStr">
        <is>
          <t>Dividend Payment in M</t>
        </is>
      </c>
      <c r="C42" t="inlineStr">
        <is>
          <t>-</t>
        </is>
      </c>
      <c r="D42" t="n">
        <v>1035</v>
      </c>
      <c r="E42" t="n">
        <v>1027</v>
      </c>
      <c r="F42" t="n">
        <v>916</v>
      </c>
      <c r="G42" t="n">
        <v>701</v>
      </c>
      <c r="H42" t="n">
        <v>555</v>
      </c>
      <c r="I42" t="n">
        <v>503</v>
      </c>
      <c r="J42" t="n">
        <v>502</v>
      </c>
      <c r="K42" t="n">
        <v>338</v>
      </c>
      <c r="L42" t="n">
        <v>88</v>
      </c>
      <c r="M42" t="inlineStr">
        <is>
          <t>-</t>
        </is>
      </c>
      <c r="N42" t="inlineStr">
        <is>
          <t>-</t>
        </is>
      </c>
      <c r="O42" t="n">
        <v>1049</v>
      </c>
      <c r="P42" t="n">
        <v>863</v>
      </c>
      <c r="Q42" t="n">
        <v>664</v>
      </c>
      <c r="R42" t="n">
        <v>494</v>
      </c>
      <c r="S42" t="n">
        <v>383</v>
      </c>
    </row>
    <row r="43">
      <c r="A43" s="5" t="inlineStr">
        <is>
          <t>Umsatz</t>
        </is>
      </c>
      <c r="B43" s="5" t="inlineStr">
        <is>
          <t>Revenue</t>
        </is>
      </c>
      <c r="C43" t="n">
        <v>187.8</v>
      </c>
      <c r="D43" t="n">
        <v>194.17</v>
      </c>
      <c r="E43" t="n">
        <v>198.73</v>
      </c>
      <c r="F43" t="n">
        <v>173.28</v>
      </c>
      <c r="G43" t="n">
        <v>153.28</v>
      </c>
      <c r="H43" t="n">
        <v>138.83</v>
      </c>
      <c r="I43" t="n">
        <v>138.41</v>
      </c>
      <c r="J43" t="n">
        <v>139.56</v>
      </c>
      <c r="K43" t="n">
        <v>144.15</v>
      </c>
      <c r="L43" t="n">
        <v>131.79</v>
      </c>
      <c r="M43" t="n">
        <v>118.33</v>
      </c>
      <c r="N43" t="n">
        <v>132.65</v>
      </c>
      <c r="O43" t="n">
        <v>142.79</v>
      </c>
      <c r="P43" t="n">
        <v>145.76</v>
      </c>
      <c r="Q43" t="n">
        <v>145.1</v>
      </c>
      <c r="R43" t="n">
        <v>141.43</v>
      </c>
      <c r="S43" t="inlineStr">
        <is>
          <t>-</t>
        </is>
      </c>
    </row>
    <row r="44">
      <c r="A44" s="5" t="inlineStr">
        <is>
          <t>Buchwert je Aktie</t>
        </is>
      </c>
      <c r="B44" s="5" t="inlineStr">
        <is>
          <t>Book value per share</t>
        </is>
      </c>
      <c r="C44" t="n">
        <v>116.88</v>
      </c>
      <c r="D44" t="n">
        <v>120.2</v>
      </c>
      <c r="E44" t="n">
        <v>112.09</v>
      </c>
      <c r="F44" t="n">
        <v>103.96</v>
      </c>
      <c r="G44" t="n">
        <v>94.66</v>
      </c>
      <c r="H44" t="n">
        <v>82.77</v>
      </c>
      <c r="I44" t="n">
        <v>77.22</v>
      </c>
      <c r="J44" t="n">
        <v>82.14</v>
      </c>
      <c r="K44" t="n">
        <v>81.45</v>
      </c>
      <c r="L44" t="n">
        <v>75.19</v>
      </c>
      <c r="M44" t="n">
        <v>56.1</v>
      </c>
      <c r="N44" t="n">
        <v>66.55</v>
      </c>
      <c r="O44" t="n">
        <v>75.73999999999999</v>
      </c>
      <c r="P44" t="n">
        <v>72.72</v>
      </c>
      <c r="Q44" t="n">
        <v>67.39</v>
      </c>
      <c r="R44" t="n">
        <v>54.33</v>
      </c>
      <c r="S44" t="inlineStr">
        <is>
          <t>-</t>
        </is>
      </c>
    </row>
    <row r="45">
      <c r="A45" s="5" t="inlineStr">
        <is>
          <t>Cashflow je Aktie</t>
        </is>
      </c>
      <c r="B45" s="5" t="inlineStr">
        <is>
          <t>Cashflow per share</t>
        </is>
      </c>
      <c r="C45" t="n">
        <v>18.93</v>
      </c>
      <c r="D45" t="n">
        <v>21.25</v>
      </c>
      <c r="E45" t="n">
        <v>19.28</v>
      </c>
      <c r="F45" t="n">
        <v>14.84</v>
      </c>
      <c r="G45" t="n">
        <v>20.35</v>
      </c>
      <c r="H45" t="n">
        <v>13.43</v>
      </c>
      <c r="I45" t="n">
        <v>12.08</v>
      </c>
      <c r="J45" t="n">
        <v>13.11</v>
      </c>
      <c r="K45" t="n">
        <v>11.34</v>
      </c>
      <c r="L45" t="n">
        <v>6.66</v>
      </c>
      <c r="M45" t="n">
        <v>21.2</v>
      </c>
      <c r="N45" t="n">
        <v>-0.85</v>
      </c>
      <c r="O45" t="n">
        <v>16.65</v>
      </c>
      <c r="P45" t="n">
        <v>9.08</v>
      </c>
      <c r="Q45" t="n">
        <v>17.85</v>
      </c>
      <c r="R45" t="n">
        <v>18.52</v>
      </c>
      <c r="S45" t="inlineStr">
        <is>
          <t>-</t>
        </is>
      </c>
    </row>
    <row r="46">
      <c r="A46" s="5" t="inlineStr">
        <is>
          <t>Bilanzsumme je Aktie</t>
        </is>
      </c>
      <c r="B46" s="5" t="inlineStr">
        <is>
          <t>Total assets per share</t>
        </is>
      </c>
      <c r="C46" t="n">
        <v>413.13</v>
      </c>
      <c r="D46" t="n">
        <v>388.87</v>
      </c>
      <c r="E46" t="n">
        <v>371.78</v>
      </c>
      <c r="F46" t="n">
        <v>345.27</v>
      </c>
      <c r="G46" t="n">
        <v>306.39</v>
      </c>
      <c r="H46" t="n">
        <v>275.77</v>
      </c>
      <c r="I46" t="n">
        <v>253.59</v>
      </c>
      <c r="J46" t="n">
        <v>255.02</v>
      </c>
      <c r="K46" t="n">
        <v>246.63</v>
      </c>
      <c r="L46" t="n">
        <v>237.09</v>
      </c>
      <c r="M46" t="n">
        <v>224.56</v>
      </c>
      <c r="N46" t="n">
        <v>224.05</v>
      </c>
      <c r="O46" t="n">
        <v>239.38</v>
      </c>
      <c r="P46" t="n">
        <v>241.37</v>
      </c>
      <c r="Q46" t="n">
        <v>240.12</v>
      </c>
      <c r="R46" t="n">
        <v>216.83</v>
      </c>
      <c r="S46" t="inlineStr">
        <is>
          <t>-</t>
        </is>
      </c>
    </row>
    <row r="47">
      <c r="A47" s="5" t="inlineStr">
        <is>
          <t>Personal am Ende des Jahres</t>
        </is>
      </c>
      <c r="B47" s="5" t="inlineStr">
        <is>
          <t>Staff at the end of year</t>
        </is>
      </c>
      <c r="C47" t="n">
        <v>179565</v>
      </c>
      <c r="D47" t="n">
        <v>183002</v>
      </c>
      <c r="E47" t="n">
        <v>181344</v>
      </c>
      <c r="F47" t="n">
        <v>124849</v>
      </c>
      <c r="G47" t="n">
        <v>120136</v>
      </c>
      <c r="H47" t="n">
        <v>117395</v>
      </c>
      <c r="I47" t="n">
        <v>121807</v>
      </c>
      <c r="J47" t="n">
        <v>127086</v>
      </c>
      <c r="K47" t="n">
        <v>128322</v>
      </c>
      <c r="L47" t="n">
        <v>122600</v>
      </c>
      <c r="M47" t="n">
        <v>121422</v>
      </c>
      <c r="N47" t="n">
        <v>129068</v>
      </c>
      <c r="O47" t="n">
        <v>130179</v>
      </c>
      <c r="P47" t="n">
        <v>128893</v>
      </c>
      <c r="Q47" t="n">
        <v>126584</v>
      </c>
      <c r="R47" t="n">
        <v>124277</v>
      </c>
      <c r="S47" t="n">
        <v>125128</v>
      </c>
    </row>
    <row r="48">
      <c r="A48" s="5" t="inlineStr">
        <is>
          <t>Personalaufwand in Mio. EUR</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row>
    <row r="49">
      <c r="A49" s="5" t="inlineStr">
        <is>
          <t>Aufwand je Mitarbeiter in EUR</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row>
    <row r="50">
      <c r="A50" s="5" t="inlineStr">
        <is>
          <t>Umsatz je Aktie</t>
        </is>
      </c>
      <c r="B50" s="5" t="inlineStr">
        <is>
          <t>Revenue per share</t>
        </is>
      </c>
      <c r="C50" t="n">
        <v>309286</v>
      </c>
      <c r="D50" t="n">
        <v>313762</v>
      </c>
      <c r="E50" t="n">
        <v>324080</v>
      </c>
      <c r="F50" t="n">
        <v>410440</v>
      </c>
      <c r="G50" t="n">
        <v>377297</v>
      </c>
      <c r="H50" t="n">
        <v>349717</v>
      </c>
      <c r="I50" t="n">
        <v>336040</v>
      </c>
      <c r="J50" t="n">
        <v>324741</v>
      </c>
      <c r="K50" t="n">
        <v>332196</v>
      </c>
      <c r="L50" t="n">
        <v>317871</v>
      </c>
      <c r="M50" t="n">
        <v>277643</v>
      </c>
      <c r="N50" t="n">
        <v>292799</v>
      </c>
      <c r="O50" t="n">
        <v>312508</v>
      </c>
      <c r="P50" t="n">
        <v>322189</v>
      </c>
      <c r="Q50" t="n">
        <v>326565</v>
      </c>
      <c r="R50" t="n">
        <v>324211</v>
      </c>
      <c r="S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row>
    <row r="52">
      <c r="A52" s="5" t="inlineStr">
        <is>
          <t>Gewinn je Mitarbeiter in EUR</t>
        </is>
      </c>
      <c r="B52" s="5" t="inlineStr">
        <is>
          <t>Earnings per employee</t>
        </is>
      </c>
      <c r="C52" t="n">
        <v>-785.23</v>
      </c>
      <c r="D52" t="n">
        <v>18044</v>
      </c>
      <c r="E52" t="n">
        <v>28201</v>
      </c>
      <c r="F52" t="n">
        <v>27385</v>
      </c>
      <c r="G52" t="n">
        <v>23498</v>
      </c>
      <c r="H52" t="n">
        <v>16099</v>
      </c>
      <c r="I52" t="n">
        <v>4811</v>
      </c>
      <c r="J52" t="n">
        <v>13943</v>
      </c>
      <c r="K52" t="n">
        <v>16303</v>
      </c>
      <c r="L52" t="n">
        <v>27896</v>
      </c>
      <c r="M52" t="n">
        <v>-25737</v>
      </c>
      <c r="N52" t="n">
        <v>4424</v>
      </c>
      <c r="O52" t="n">
        <v>20503</v>
      </c>
      <c r="P52" t="n">
        <v>22259</v>
      </c>
      <c r="Q52" t="n">
        <v>26599</v>
      </c>
      <c r="R52" t="n">
        <v>22820</v>
      </c>
      <c r="S52" t="inlineStr">
        <is>
          <t>-</t>
        </is>
      </c>
    </row>
    <row r="53">
      <c r="A53" s="5" t="inlineStr">
        <is>
          <t>KGV (Kurs/Gewinn)</t>
        </is>
      </c>
      <c r="B53" s="5" t="inlineStr">
        <is>
          <t>PE (price/earnings)</t>
        </is>
      </c>
      <c r="C53" t="inlineStr">
        <is>
          <t>-</t>
        </is>
      </c>
      <c r="D53" t="n">
        <v>4.5</v>
      </c>
      <c r="E53" t="n">
        <v>4.4</v>
      </c>
      <c r="F53" t="n">
        <v>6.7</v>
      </c>
      <c r="G53" t="n">
        <v>8.9</v>
      </c>
      <c r="H53" t="n">
        <v>8.699999999999999</v>
      </c>
      <c r="I53" t="n">
        <v>27.2</v>
      </c>
      <c r="J53" t="n">
        <v>6.3</v>
      </c>
      <c r="K53" t="n">
        <v>3.5</v>
      </c>
      <c r="L53" t="n">
        <v>3.4</v>
      </c>
      <c r="M53" t="inlineStr">
        <is>
          <t>-</t>
        </is>
      </c>
      <c r="N53" t="n">
        <v>8.300000000000001</v>
      </c>
      <c r="O53" t="n">
        <v>9.4</v>
      </c>
      <c r="P53" t="n">
        <v>8.1</v>
      </c>
      <c r="Q53" t="n">
        <v>5.2</v>
      </c>
      <c r="R53" t="n">
        <v>5.5</v>
      </c>
      <c r="S53" t="n">
        <v>5.9</v>
      </c>
    </row>
    <row r="54">
      <c r="A54" s="5" t="inlineStr">
        <is>
          <t>KUV (Kurs/Umsatz)</t>
        </is>
      </c>
      <c r="B54" s="5" t="inlineStr">
        <is>
          <t>PS (price/sales)</t>
        </is>
      </c>
      <c r="C54" t="n">
        <v>0.22</v>
      </c>
      <c r="D54" t="n">
        <v>0.28</v>
      </c>
      <c r="E54" t="n">
        <v>0.42</v>
      </c>
      <c r="F54" t="n">
        <v>0.49</v>
      </c>
      <c r="G54" t="n">
        <v>0.6</v>
      </c>
      <c r="H54" t="n">
        <v>0.44</v>
      </c>
      <c r="I54" t="n">
        <v>0.42</v>
      </c>
      <c r="J54" t="n">
        <v>0.29</v>
      </c>
      <c r="K54" t="n">
        <v>0.19</v>
      </c>
      <c r="L54" t="n">
        <v>0.33</v>
      </c>
      <c r="M54" t="n">
        <v>0.31</v>
      </c>
      <c r="N54" t="n">
        <v>0.14</v>
      </c>
      <c r="O54" t="n">
        <v>0.68</v>
      </c>
      <c r="P54" t="n">
        <v>0.62</v>
      </c>
      <c r="Q54" t="n">
        <v>0.47</v>
      </c>
      <c r="R54" t="n">
        <v>0.44</v>
      </c>
      <c r="S54" t="inlineStr">
        <is>
          <t>-</t>
        </is>
      </c>
    </row>
    <row r="55">
      <c r="A55" s="5" t="inlineStr">
        <is>
          <t>KBV (Kurs/Buchwert)</t>
        </is>
      </c>
      <c r="B55" s="5" t="inlineStr">
        <is>
          <t>PB (price/book value)</t>
        </is>
      </c>
      <c r="C55" t="n">
        <v>0.36</v>
      </c>
      <c r="D55" t="n">
        <v>0.45</v>
      </c>
      <c r="E55" t="n">
        <v>0.75</v>
      </c>
      <c r="F55" t="n">
        <v>0.8100000000000001</v>
      </c>
      <c r="G55" t="n">
        <v>0.98</v>
      </c>
      <c r="H55" t="n">
        <v>0.73</v>
      </c>
      <c r="I55" t="n">
        <v>0.76</v>
      </c>
      <c r="J55" t="n">
        <v>0.5</v>
      </c>
      <c r="K55" t="n">
        <v>0.33</v>
      </c>
      <c r="L55" t="n">
        <v>0.58</v>
      </c>
      <c r="M55" t="n">
        <v>0.65</v>
      </c>
      <c r="N55" t="n">
        <v>0.28</v>
      </c>
      <c r="O55" t="n">
        <v>1.28</v>
      </c>
      <c r="P55" t="n">
        <v>1.25</v>
      </c>
      <c r="Q55" t="n">
        <v>1.02</v>
      </c>
      <c r="R55" t="n">
        <v>1.13</v>
      </c>
      <c r="S55" t="inlineStr">
        <is>
          <t>-</t>
        </is>
      </c>
    </row>
    <row r="56">
      <c r="A56" s="5" t="inlineStr">
        <is>
          <t>KCV (Kurs/Cashflow)</t>
        </is>
      </c>
      <c r="B56" s="5" t="inlineStr">
        <is>
          <t>PC (price/cashflow)</t>
        </is>
      </c>
      <c r="C56" t="n">
        <v>2.23</v>
      </c>
      <c r="D56" t="n">
        <v>2.57</v>
      </c>
      <c r="E56" t="n">
        <v>4.35</v>
      </c>
      <c r="F56" t="n">
        <v>5.69</v>
      </c>
      <c r="G56" t="n">
        <v>4.55</v>
      </c>
      <c r="H56" t="n">
        <v>4.51</v>
      </c>
      <c r="I56" t="n">
        <v>4.84</v>
      </c>
      <c r="J56" t="n">
        <v>3.1</v>
      </c>
      <c r="K56" t="n">
        <v>2.36</v>
      </c>
      <c r="L56" t="n">
        <v>6.53</v>
      </c>
      <c r="M56" t="n">
        <v>1.71</v>
      </c>
      <c r="N56" t="n">
        <v>-21.75</v>
      </c>
      <c r="O56" t="n">
        <v>5.82</v>
      </c>
      <c r="P56" t="n">
        <v>10.03</v>
      </c>
      <c r="Q56" t="n">
        <v>3.86</v>
      </c>
      <c r="R56" t="n">
        <v>3.32</v>
      </c>
      <c r="S56" t="inlineStr">
        <is>
          <t>-</t>
        </is>
      </c>
    </row>
    <row r="57">
      <c r="A57" s="5" t="inlineStr">
        <is>
          <t>Dividendenrendite in %</t>
        </is>
      </c>
      <c r="B57" s="5" t="inlineStr">
        <is>
          <t>Dividend Yield in %</t>
        </is>
      </c>
      <c r="C57" t="inlineStr">
        <is>
          <t>-</t>
        </is>
      </c>
      <c r="D57" t="n">
        <v>6.51</v>
      </c>
      <c r="E57" t="n">
        <v>4.23</v>
      </c>
      <c r="F57" t="n">
        <v>3.73</v>
      </c>
      <c r="G57" t="n">
        <v>2.59</v>
      </c>
      <c r="H57" t="n">
        <v>3.14</v>
      </c>
      <c r="I57" t="n">
        <v>2.94</v>
      </c>
      <c r="J57" t="n">
        <v>4.23</v>
      </c>
      <c r="K57" t="n">
        <v>4.33</v>
      </c>
      <c r="L57" t="n">
        <v>0.6899999999999999</v>
      </c>
      <c r="M57" t="inlineStr">
        <is>
          <t>-</t>
        </is>
      </c>
      <c r="N57" t="inlineStr">
        <is>
          <t>-</t>
        </is>
      </c>
      <c r="O57" t="n">
        <v>3.92</v>
      </c>
      <c r="P57" t="n">
        <v>3.41</v>
      </c>
      <c r="Q57" t="n">
        <v>3.48</v>
      </c>
      <c r="R57" t="n">
        <v>2.92</v>
      </c>
      <c r="S57" t="n">
        <v>2.56</v>
      </c>
    </row>
    <row r="58">
      <c r="A58" s="5" t="inlineStr">
        <is>
          <t>Gewinnrendite in %</t>
        </is>
      </c>
      <c r="B58" s="5" t="inlineStr">
        <is>
          <t>Return on profit in %</t>
        </is>
      </c>
      <c r="C58" t="n">
        <v>-1.2</v>
      </c>
      <c r="D58" t="n">
        <v>22.4</v>
      </c>
      <c r="E58" t="n">
        <v>22.5</v>
      </c>
      <c r="F58" t="n">
        <v>14.9</v>
      </c>
      <c r="G58" t="n">
        <v>11.2</v>
      </c>
      <c r="H58" t="n">
        <v>11.4</v>
      </c>
      <c r="I58" t="n">
        <v>3.7</v>
      </c>
      <c r="J58" t="n">
        <v>16</v>
      </c>
      <c r="K58" t="n">
        <v>28.7</v>
      </c>
      <c r="L58" t="n">
        <v>29.2</v>
      </c>
      <c r="M58" t="n">
        <v>-33.5</v>
      </c>
      <c r="N58" t="n">
        <v>12</v>
      </c>
      <c r="O58" t="n">
        <v>10.6</v>
      </c>
      <c r="P58" t="n">
        <v>12.3</v>
      </c>
      <c r="Q58" t="n">
        <v>19.1</v>
      </c>
      <c r="R58" t="n">
        <v>18.1</v>
      </c>
      <c r="S58" t="n">
        <v>17</v>
      </c>
    </row>
    <row r="59">
      <c r="A59" s="5" t="inlineStr">
        <is>
          <t>Eigenkapitalrendite in %</t>
        </is>
      </c>
      <c r="B59" s="5" t="inlineStr">
        <is>
          <t>Return on Equity in %</t>
        </is>
      </c>
      <c r="C59" t="n">
        <v>-0.41</v>
      </c>
      <c r="D59" t="n">
        <v>9.289999999999999</v>
      </c>
      <c r="E59" t="n">
        <v>15.43</v>
      </c>
      <c r="F59" t="n">
        <v>11.12</v>
      </c>
      <c r="G59" t="n">
        <v>10.09</v>
      </c>
      <c r="H59" t="n">
        <v>7.72</v>
      </c>
      <c r="I59" t="n">
        <v>2.57</v>
      </c>
      <c r="J59" t="n">
        <v>7.29</v>
      </c>
      <c r="K59" t="n">
        <v>8.69</v>
      </c>
      <c r="L59" t="n">
        <v>15.38</v>
      </c>
      <c r="M59" t="n">
        <v>-19.55</v>
      </c>
      <c r="N59" t="n">
        <v>3.01</v>
      </c>
      <c r="O59" t="n">
        <v>12.37</v>
      </c>
      <c r="P59" t="n">
        <v>13.85</v>
      </c>
      <c r="Q59" t="n">
        <v>17.54</v>
      </c>
      <c r="R59" t="n">
        <v>18.32</v>
      </c>
      <c r="S59" t="inlineStr">
        <is>
          <t>-</t>
        </is>
      </c>
    </row>
    <row r="60">
      <c r="A60" s="5" t="inlineStr">
        <is>
          <t>Umsatzrendite in %</t>
        </is>
      </c>
      <c r="B60" s="5" t="inlineStr">
        <is>
          <t>Return on sales in %</t>
        </is>
      </c>
      <c r="C60" t="n">
        <v>-0.25</v>
      </c>
      <c r="D60" t="n">
        <v>5.75</v>
      </c>
      <c r="E60" t="n">
        <v>8.699999999999999</v>
      </c>
      <c r="F60" t="n">
        <v>6.67</v>
      </c>
      <c r="G60" t="n">
        <v>6.23</v>
      </c>
      <c r="H60" t="n">
        <v>4.6</v>
      </c>
      <c r="I60" t="n">
        <v>1.43</v>
      </c>
      <c r="J60" t="n">
        <v>4.29</v>
      </c>
      <c r="K60" t="n">
        <v>4.91</v>
      </c>
      <c r="L60" t="n">
        <v>8.779999999999999</v>
      </c>
      <c r="M60" t="n">
        <v>-9.27</v>
      </c>
      <c r="N60" t="n">
        <v>1.51</v>
      </c>
      <c r="O60" t="n">
        <v>6.56</v>
      </c>
      <c r="P60" t="n">
        <v>6.91</v>
      </c>
      <c r="Q60" t="n">
        <v>8.15</v>
      </c>
      <c r="R60" t="n">
        <v>14.08</v>
      </c>
      <c r="S60" t="inlineStr">
        <is>
          <t>-</t>
        </is>
      </c>
    </row>
    <row r="61">
      <c r="A61" s="5" t="inlineStr">
        <is>
          <t>Gesamtkapitalrendite in %</t>
        </is>
      </c>
      <c r="B61" s="5" t="inlineStr">
        <is>
          <t>Total Return on Investment in %</t>
        </is>
      </c>
      <c r="C61" t="n">
        <v>0.25</v>
      </c>
      <c r="D61" t="n">
        <v>3.18</v>
      </c>
      <c r="E61" t="n">
        <v>5.11</v>
      </c>
      <c r="F61" t="n">
        <v>3.66</v>
      </c>
      <c r="G61" t="n">
        <v>3.36</v>
      </c>
      <c r="H61" t="n">
        <v>2.93</v>
      </c>
      <c r="I61" t="n">
        <v>1.38</v>
      </c>
      <c r="J61" t="n">
        <v>2.95</v>
      </c>
      <c r="K61" t="n">
        <v>3.43</v>
      </c>
      <c r="L61" t="n">
        <v>5.59</v>
      </c>
      <c r="M61" t="n">
        <v>-4.15</v>
      </c>
      <c r="N61" t="n">
        <v>1.48</v>
      </c>
      <c r="O61" t="n">
        <v>4.46</v>
      </c>
      <c r="P61" t="n">
        <v>4.66</v>
      </c>
      <c r="Q61" t="n">
        <v>5.28</v>
      </c>
      <c r="R61" t="n">
        <v>4.83</v>
      </c>
      <c r="S61" t="inlineStr">
        <is>
          <t>-</t>
        </is>
      </c>
    </row>
    <row r="62">
      <c r="A62" s="5" t="inlineStr">
        <is>
          <t>Return on Investment in %</t>
        </is>
      </c>
      <c r="B62" s="5" t="inlineStr">
        <is>
          <t>Return on Investment in %</t>
        </is>
      </c>
      <c r="C62" t="n">
        <v>-0.12</v>
      </c>
      <c r="D62" t="n">
        <v>2.87</v>
      </c>
      <c r="E62" t="n">
        <v>4.65</v>
      </c>
      <c r="F62" t="n">
        <v>3.35</v>
      </c>
      <c r="G62" t="n">
        <v>3.12</v>
      </c>
      <c r="H62" t="n">
        <v>2.32</v>
      </c>
      <c r="I62" t="n">
        <v>0.78</v>
      </c>
      <c r="J62" t="n">
        <v>2.35</v>
      </c>
      <c r="K62" t="n">
        <v>2.87</v>
      </c>
      <c r="L62" t="n">
        <v>4.88</v>
      </c>
      <c r="M62" t="n">
        <v>-4.88</v>
      </c>
      <c r="N62" t="n">
        <v>0.89</v>
      </c>
      <c r="O62" t="n">
        <v>3.91</v>
      </c>
      <c r="P62" t="n">
        <v>4.17</v>
      </c>
      <c r="Q62" t="n">
        <v>4.92</v>
      </c>
      <c r="R62" t="n">
        <v>4.59</v>
      </c>
      <c r="S62" t="inlineStr">
        <is>
          <t>-</t>
        </is>
      </c>
    </row>
    <row r="63">
      <c r="A63" s="5" t="inlineStr">
        <is>
          <t>Arbeitsintensität in %</t>
        </is>
      </c>
      <c r="B63" s="5" t="inlineStr">
        <is>
          <t>Work Intensity in %</t>
        </is>
      </c>
      <c r="C63" t="n">
        <v>60.39</v>
      </c>
      <c r="D63" t="n">
        <v>60.85</v>
      </c>
      <c r="E63" t="n">
        <v>61.4</v>
      </c>
      <c r="F63" t="n">
        <v>60.24</v>
      </c>
      <c r="G63" t="n">
        <v>58.52</v>
      </c>
      <c r="H63" t="n">
        <v>57.68</v>
      </c>
      <c r="I63" t="n">
        <v>57.15</v>
      </c>
      <c r="J63" t="n">
        <v>56.44</v>
      </c>
      <c r="K63" t="n">
        <v>54.37</v>
      </c>
      <c r="L63" t="n">
        <v>54</v>
      </c>
      <c r="M63" t="n">
        <v>53.01</v>
      </c>
      <c r="N63" t="n">
        <v>49</v>
      </c>
      <c r="O63" t="n">
        <v>53.93</v>
      </c>
      <c r="P63" t="n">
        <v>55.34</v>
      </c>
      <c r="Q63" t="n">
        <v>57.08</v>
      </c>
      <c r="R63" t="n">
        <v>58.51</v>
      </c>
      <c r="S63" t="inlineStr">
        <is>
          <t>-</t>
        </is>
      </c>
    </row>
    <row r="64">
      <c r="A64" s="5" t="inlineStr">
        <is>
          <t>Eigenkapitalquote in %</t>
        </is>
      </c>
      <c r="B64" s="5" t="inlineStr">
        <is>
          <t>Equity Ratio in %</t>
        </is>
      </c>
      <c r="C64" t="n">
        <v>28.29</v>
      </c>
      <c r="D64" t="n">
        <v>30.91</v>
      </c>
      <c r="E64" t="n">
        <v>30.15</v>
      </c>
      <c r="F64" t="n">
        <v>30.11</v>
      </c>
      <c r="G64" t="n">
        <v>30.89</v>
      </c>
      <c r="H64" t="n">
        <v>30.01</v>
      </c>
      <c r="I64" t="n">
        <v>30.45</v>
      </c>
      <c r="J64" t="n">
        <v>32.21</v>
      </c>
      <c r="K64" t="n">
        <v>33.02</v>
      </c>
      <c r="L64" t="n">
        <v>31.72</v>
      </c>
      <c r="M64" t="n">
        <v>24.98</v>
      </c>
      <c r="N64" t="n">
        <v>29.7</v>
      </c>
      <c r="O64" t="n">
        <v>31.64</v>
      </c>
      <c r="P64" t="n">
        <v>30.13</v>
      </c>
      <c r="Q64" t="n">
        <v>28.06</v>
      </c>
      <c r="R64" t="n">
        <v>25.06</v>
      </c>
      <c r="S64" t="inlineStr">
        <is>
          <t>-</t>
        </is>
      </c>
    </row>
    <row r="65">
      <c r="A65" s="5" t="inlineStr">
        <is>
          <t>Fremdkapitalquote in %</t>
        </is>
      </c>
      <c r="B65" s="5" t="inlineStr">
        <is>
          <t>Debt Ratio in %</t>
        </is>
      </c>
      <c r="C65" t="n">
        <v>71.70999999999999</v>
      </c>
      <c r="D65" t="n">
        <v>69.09</v>
      </c>
      <c r="E65" t="n">
        <v>69.84999999999999</v>
      </c>
      <c r="F65" t="n">
        <v>69.89</v>
      </c>
      <c r="G65" t="n">
        <v>69.11</v>
      </c>
      <c r="H65" t="n">
        <v>69.98999999999999</v>
      </c>
      <c r="I65" t="n">
        <v>69.55</v>
      </c>
      <c r="J65" t="n">
        <v>67.79000000000001</v>
      </c>
      <c r="K65" t="n">
        <v>66.98</v>
      </c>
      <c r="L65" t="n">
        <v>68.28</v>
      </c>
      <c r="M65" t="n">
        <v>75.02</v>
      </c>
      <c r="N65" t="n">
        <v>70.3</v>
      </c>
      <c r="O65" t="n">
        <v>68.36</v>
      </c>
      <c r="P65" t="n">
        <v>69.87</v>
      </c>
      <c r="Q65" t="n">
        <v>71.94</v>
      </c>
      <c r="R65" t="n">
        <v>74.94</v>
      </c>
      <c r="S65" t="inlineStr">
        <is>
          <t>-</t>
        </is>
      </c>
    </row>
    <row r="66">
      <c r="A66" s="5" t="inlineStr">
        <is>
          <t>Verschuldungsgrad in %</t>
        </is>
      </c>
      <c r="B66" s="5" t="inlineStr">
        <is>
          <t>Finance Gearing in %</t>
        </is>
      </c>
      <c r="C66" t="n">
        <v>253.46</v>
      </c>
      <c r="D66" t="n">
        <v>223.51</v>
      </c>
      <c r="E66" t="n">
        <v>231.67</v>
      </c>
      <c r="F66" t="n">
        <v>232.12</v>
      </c>
      <c r="G66" t="n">
        <v>223.68</v>
      </c>
      <c r="H66" t="n">
        <v>233.19</v>
      </c>
      <c r="I66" t="n">
        <v>228.38</v>
      </c>
      <c r="J66" t="n">
        <v>210.45</v>
      </c>
      <c r="K66" t="n">
        <v>202.81</v>
      </c>
      <c r="L66" t="n">
        <v>215.3</v>
      </c>
      <c r="M66" t="n">
        <v>300.31</v>
      </c>
      <c r="N66" t="n">
        <v>236.68</v>
      </c>
      <c r="O66" t="n">
        <v>216.07</v>
      </c>
      <c r="P66" t="n">
        <v>231.91</v>
      </c>
      <c r="Q66" t="n">
        <v>256.34</v>
      </c>
      <c r="R66" t="n">
        <v>299.06</v>
      </c>
      <c r="S66" t="inlineStr">
        <is>
          <t>-</t>
        </is>
      </c>
    </row>
    <row r="67">
      <c r="A67" s="5" t="inlineStr"/>
      <c r="B67" s="5" t="inlineStr"/>
    </row>
    <row r="68">
      <c r="A68" s="5" t="inlineStr">
        <is>
          <t>Kurzfristige Vermögensquote in %</t>
        </is>
      </c>
      <c r="B68" s="5" t="inlineStr">
        <is>
          <t>Current Assets Ratio in %</t>
        </is>
      </c>
      <c r="C68" t="n">
        <v>60.39</v>
      </c>
      <c r="D68" t="n">
        <v>60.85</v>
      </c>
      <c r="E68" t="n">
        <v>61.4</v>
      </c>
      <c r="F68" t="n">
        <v>60.24</v>
      </c>
      <c r="G68" t="n">
        <v>58.52</v>
      </c>
      <c r="H68" t="n">
        <v>57.68</v>
      </c>
      <c r="I68" t="n">
        <v>57.15</v>
      </c>
      <c r="J68" t="n">
        <v>56.44</v>
      </c>
      <c r="K68" t="n">
        <v>54.37</v>
      </c>
      <c r="L68" t="n">
        <v>54</v>
      </c>
      <c r="M68" t="n">
        <v>53.01</v>
      </c>
      <c r="N68" t="n">
        <v>49</v>
      </c>
      <c r="O68" t="n">
        <v>53.93</v>
      </c>
      <c r="P68" t="n">
        <v>55.34</v>
      </c>
      <c r="Q68" t="n">
        <v>57.08</v>
      </c>
      <c r="R68" t="n">
        <v>58.51</v>
      </c>
    </row>
    <row r="69">
      <c r="A69" s="5" t="inlineStr">
        <is>
          <t>Nettogewinn Marge in %</t>
        </is>
      </c>
      <c r="B69" s="5" t="inlineStr">
        <is>
          <t>Net Profit Marge in %</t>
        </is>
      </c>
      <c r="C69" t="n">
        <v>-75.08</v>
      </c>
      <c r="D69" t="n">
        <v>1700.57</v>
      </c>
      <c r="E69" t="n">
        <v>2573.34</v>
      </c>
      <c r="F69" t="n">
        <v>1973.11</v>
      </c>
      <c r="G69" t="n">
        <v>1841.73</v>
      </c>
      <c r="H69" t="n">
        <v>1361.38</v>
      </c>
      <c r="I69" t="n">
        <v>423.38</v>
      </c>
      <c r="J69" t="n">
        <v>1269.7</v>
      </c>
      <c r="K69" t="n">
        <v>1451.27</v>
      </c>
      <c r="L69" t="n">
        <v>2595.04</v>
      </c>
      <c r="M69" t="n">
        <v>-2640.92</v>
      </c>
      <c r="N69" t="n">
        <v>430.46</v>
      </c>
      <c r="O69" t="n">
        <v>1869.18</v>
      </c>
      <c r="P69" t="n">
        <v>1968.3</v>
      </c>
      <c r="Q69" t="n">
        <v>2320.47</v>
      </c>
      <c r="R69" t="n">
        <v>2005.23</v>
      </c>
    </row>
    <row r="70">
      <c r="A70" s="5" t="inlineStr">
        <is>
          <t>Operative Ergebnis Marge in %</t>
        </is>
      </c>
      <c r="B70" s="5" t="inlineStr">
        <is>
          <t>EBIT Marge in %</t>
        </is>
      </c>
      <c r="C70" t="n">
        <v>1120.87</v>
      </c>
      <c r="D70" t="n">
        <v>1538.34</v>
      </c>
      <c r="E70" t="n">
        <v>1915.16</v>
      </c>
      <c r="F70" t="n">
        <v>1894.62</v>
      </c>
      <c r="G70" t="n">
        <v>1383.74</v>
      </c>
      <c r="H70" t="n">
        <v>795.9400000000001</v>
      </c>
      <c r="I70" t="n">
        <v>-24.56</v>
      </c>
      <c r="J70" t="n">
        <v>87.42</v>
      </c>
      <c r="K70" t="n">
        <v>862.99</v>
      </c>
      <c r="L70" t="n">
        <v>481.83</v>
      </c>
      <c r="M70" t="n">
        <v>-807.0599999999999</v>
      </c>
      <c r="N70" t="n">
        <v>-88.2</v>
      </c>
      <c r="O70" t="n">
        <v>867.01</v>
      </c>
      <c r="P70" t="n">
        <v>601.67</v>
      </c>
      <c r="Q70" t="n">
        <v>1043.42</v>
      </c>
      <c r="R70" t="n">
        <v>1323.62</v>
      </c>
    </row>
    <row r="71">
      <c r="A71" s="5" t="inlineStr">
        <is>
          <t>Vermögensumsschlag in %</t>
        </is>
      </c>
      <c r="B71" s="5" t="inlineStr">
        <is>
          <t>Asset Turnover in %</t>
        </is>
      </c>
      <c r="C71" t="n">
        <v>0.15</v>
      </c>
      <c r="D71" t="n">
        <v>0.17</v>
      </c>
      <c r="E71" t="n">
        <v>0.18</v>
      </c>
      <c r="F71" t="n">
        <v>0.17</v>
      </c>
      <c r="G71" t="n">
        <v>0.17</v>
      </c>
      <c r="H71" t="n">
        <v>0.17</v>
      </c>
      <c r="I71" t="n">
        <v>0.18</v>
      </c>
      <c r="J71" t="n">
        <v>0.19</v>
      </c>
      <c r="K71" t="n">
        <v>0.2</v>
      </c>
      <c r="L71" t="n">
        <v>0.19</v>
      </c>
      <c r="M71" t="n">
        <v>0.18</v>
      </c>
      <c r="N71" t="n">
        <v>0.21</v>
      </c>
      <c r="O71" t="n">
        <v>0.21</v>
      </c>
      <c r="P71" t="n">
        <v>0.21</v>
      </c>
      <c r="Q71" t="n">
        <v>0.21</v>
      </c>
      <c r="R71" t="n">
        <v>0.23</v>
      </c>
    </row>
    <row r="72">
      <c r="A72" s="5" t="inlineStr">
        <is>
          <t>Langfristige Vermögensquote in %</t>
        </is>
      </c>
      <c r="B72" s="5" t="inlineStr">
        <is>
          <t>Non-Current Assets Ratio in %</t>
        </is>
      </c>
      <c r="C72" t="n">
        <v>39.61</v>
      </c>
      <c r="D72" t="n">
        <v>39.15</v>
      </c>
      <c r="E72" t="n">
        <v>38.6</v>
      </c>
      <c r="F72" t="n">
        <v>39.76</v>
      </c>
      <c r="G72" t="n">
        <v>41.48</v>
      </c>
      <c r="H72" t="n">
        <v>42.32</v>
      </c>
      <c r="I72" t="n">
        <v>42.85</v>
      </c>
      <c r="J72" t="n">
        <v>43.56</v>
      </c>
      <c r="K72" t="n">
        <v>45.63</v>
      </c>
      <c r="L72" t="n">
        <v>46</v>
      </c>
      <c r="M72" t="n">
        <v>46.99</v>
      </c>
      <c r="N72" t="n">
        <v>51</v>
      </c>
      <c r="O72" t="n">
        <v>46.07</v>
      </c>
      <c r="P72" t="n">
        <v>44.66</v>
      </c>
      <c r="Q72" t="n">
        <v>42.92</v>
      </c>
      <c r="R72" t="n">
        <v>41.49</v>
      </c>
    </row>
    <row r="73">
      <c r="A73" s="5" t="inlineStr">
        <is>
          <t>Gesamtkapitalrentabilität</t>
        </is>
      </c>
      <c r="B73" s="5" t="inlineStr">
        <is>
          <t>ROA Return on Assets in %</t>
        </is>
      </c>
      <c r="C73" t="n">
        <v>-0.12</v>
      </c>
      <c r="D73" t="n">
        <v>2.87</v>
      </c>
      <c r="E73" t="n">
        <v>4.65</v>
      </c>
      <c r="F73" t="n">
        <v>3.35</v>
      </c>
      <c r="G73" t="n">
        <v>3.12</v>
      </c>
      <c r="H73" t="n">
        <v>2.32</v>
      </c>
      <c r="I73" t="n">
        <v>0.78</v>
      </c>
      <c r="J73" t="n">
        <v>2.35</v>
      </c>
      <c r="K73" t="n">
        <v>2.87</v>
      </c>
      <c r="L73" t="n">
        <v>4.88</v>
      </c>
      <c r="M73" t="n">
        <v>-4.88</v>
      </c>
      <c r="N73" t="n">
        <v>0.89</v>
      </c>
      <c r="O73" t="n">
        <v>3.91</v>
      </c>
      <c r="P73" t="n">
        <v>4.17</v>
      </c>
      <c r="Q73" t="n">
        <v>4.92</v>
      </c>
      <c r="R73" t="n">
        <v>4.59</v>
      </c>
    </row>
    <row r="74">
      <c r="A74" s="5" t="inlineStr">
        <is>
          <t>Ertrag des eingesetzten Kapitals</t>
        </is>
      </c>
      <c r="B74" s="5" t="inlineStr">
        <is>
          <t>ROCE Return on Cap. Empl. in %</t>
        </is>
      </c>
      <c r="C74" t="n">
        <v>4.19</v>
      </c>
      <c r="D74" t="n">
        <v>6.33</v>
      </c>
      <c r="E74" t="n">
        <v>8.710000000000001</v>
      </c>
      <c r="F74" t="n">
        <v>8.140000000000001</v>
      </c>
      <c r="G74" t="n">
        <v>5.54</v>
      </c>
      <c r="H74" t="n">
        <v>3.01</v>
      </c>
      <c r="I74" t="n">
        <v>-0.1</v>
      </c>
      <c r="J74" t="n">
        <v>0.35</v>
      </c>
      <c r="K74" t="n">
        <v>3.66</v>
      </c>
      <c r="L74" t="n">
        <v>1.93</v>
      </c>
      <c r="M74" t="n">
        <v>-3.39</v>
      </c>
      <c r="N74" t="n">
        <v>-0.43</v>
      </c>
      <c r="O74" t="n">
        <v>4.14</v>
      </c>
      <c r="P74" t="n">
        <v>3.03</v>
      </c>
      <c r="Q74" t="n">
        <v>5.4</v>
      </c>
      <c r="R74" t="n">
        <v>7.7</v>
      </c>
    </row>
    <row r="75">
      <c r="A75" s="5" t="inlineStr">
        <is>
          <t>Eigenkapital zu Anlagevermögen</t>
        </is>
      </c>
      <c r="B75" s="5" t="inlineStr">
        <is>
          <t>Equity to Fixed Assets in %</t>
        </is>
      </c>
      <c r="C75" t="n">
        <v>71.42</v>
      </c>
      <c r="D75" t="n">
        <v>78.95</v>
      </c>
      <c r="E75" t="n">
        <v>78.12</v>
      </c>
      <c r="F75" t="n">
        <v>75.73</v>
      </c>
      <c r="G75" t="n">
        <v>74.47</v>
      </c>
      <c r="H75" t="n">
        <v>70.92</v>
      </c>
      <c r="I75" t="n">
        <v>71.06999999999999</v>
      </c>
      <c r="J75" t="n">
        <v>73.95999999999999</v>
      </c>
      <c r="K75" t="n">
        <v>72.37</v>
      </c>
      <c r="L75" t="n">
        <v>68.95</v>
      </c>
      <c r="M75" t="n">
        <v>53.16</v>
      </c>
      <c r="N75" t="n">
        <v>58.24</v>
      </c>
      <c r="O75" t="n">
        <v>68.68000000000001</v>
      </c>
      <c r="P75" t="n">
        <v>67.47</v>
      </c>
      <c r="Q75" t="n">
        <v>65.39</v>
      </c>
      <c r="R75" t="n">
        <v>60.4</v>
      </c>
    </row>
    <row r="76">
      <c r="A76" s="5" t="inlineStr">
        <is>
          <t>Liquidität Dritten Grades</t>
        </is>
      </c>
      <c r="B76" s="5" t="inlineStr">
        <is>
          <t>Current Ratio in %</t>
        </is>
      </c>
      <c r="C76" t="n">
        <v>102.49</v>
      </c>
      <c r="D76" t="n">
        <v>103.21</v>
      </c>
      <c r="E76" t="n">
        <v>101.91</v>
      </c>
      <c r="F76" t="n">
        <v>99.61</v>
      </c>
      <c r="G76" t="n">
        <v>101.39</v>
      </c>
      <c r="H76" t="n">
        <v>104.88</v>
      </c>
      <c r="I76" t="n">
        <v>104.81</v>
      </c>
      <c r="J76" t="n">
        <v>104.38</v>
      </c>
      <c r="K76" t="n">
        <v>101.8</v>
      </c>
      <c r="L76" t="n">
        <v>101.9</v>
      </c>
      <c r="M76" t="n">
        <v>94.73999999999999</v>
      </c>
      <c r="N76" t="n">
        <v>85.88</v>
      </c>
      <c r="O76" t="n">
        <v>96.01000000000001</v>
      </c>
      <c r="P76" t="n">
        <v>95.56999999999999</v>
      </c>
      <c r="Q76" t="n">
        <v>96.79000000000001</v>
      </c>
      <c r="R76" t="n">
        <v>96.48</v>
      </c>
    </row>
    <row r="77">
      <c r="A77" s="5" t="inlineStr">
        <is>
          <t>Operativer Cashflow</t>
        </is>
      </c>
      <c r="B77" s="5" t="inlineStr">
        <is>
          <t>Operating Cashflow in M</t>
        </is>
      </c>
      <c r="C77" t="n">
        <v>659.4556</v>
      </c>
      <c r="D77" t="n">
        <v>760.0004</v>
      </c>
      <c r="E77" t="n">
        <v>1286.382</v>
      </c>
      <c r="F77" t="n">
        <v>1682.6468</v>
      </c>
      <c r="G77" t="n">
        <v>1345.526</v>
      </c>
      <c r="H77" t="n">
        <v>1333.6972</v>
      </c>
      <c r="I77" t="n">
        <v>1431.2848</v>
      </c>
      <c r="J77" t="n">
        <v>916.7320000000001</v>
      </c>
      <c r="K77" t="n">
        <v>697.8992000000001</v>
      </c>
      <c r="L77" t="n">
        <v>1930.921</v>
      </c>
      <c r="M77" t="n">
        <v>487.179</v>
      </c>
      <c r="N77" t="n">
        <v>-6196.575</v>
      </c>
      <c r="O77" t="n">
        <v>1658.118</v>
      </c>
      <c r="P77" t="n">
        <v>2857.547</v>
      </c>
      <c r="Q77" t="n">
        <v>1099.714</v>
      </c>
      <c r="R77" t="n">
        <v>945.8679999999998</v>
      </c>
    </row>
    <row r="78">
      <c r="A78" s="5" t="inlineStr">
        <is>
          <t>Aktienrückkauf</t>
        </is>
      </c>
      <c r="B78" s="5" t="inlineStr">
        <is>
          <t>Share Buyback in M</t>
        </is>
      </c>
      <c r="C78" t="n">
        <v>0</v>
      </c>
      <c r="D78" t="n">
        <v>0</v>
      </c>
      <c r="E78" t="n">
        <v>0</v>
      </c>
      <c r="F78" t="n">
        <v>0</v>
      </c>
      <c r="G78" t="n">
        <v>0</v>
      </c>
      <c r="H78" t="n">
        <v>0</v>
      </c>
      <c r="I78" t="n">
        <v>0</v>
      </c>
      <c r="J78" t="n">
        <v>0</v>
      </c>
      <c r="K78" t="n">
        <v>-0.02000000000003865</v>
      </c>
      <c r="L78" t="n">
        <v>-10.80000000000001</v>
      </c>
      <c r="M78" t="n">
        <v>0</v>
      </c>
      <c r="N78" t="n">
        <v>0</v>
      </c>
      <c r="O78" t="n">
        <v>0</v>
      </c>
      <c r="P78" t="n">
        <v>0</v>
      </c>
      <c r="Q78" t="n">
        <v>0</v>
      </c>
      <c r="R78" t="n">
        <v>0</v>
      </c>
    </row>
    <row r="79">
      <c r="A79" s="5" t="inlineStr">
        <is>
          <t>Umsatzwachstum 1J in %</t>
        </is>
      </c>
      <c r="B79" s="5" t="inlineStr">
        <is>
          <t>Revenue Growth 1Y in %</t>
        </is>
      </c>
      <c r="C79" t="n">
        <v>-3.28</v>
      </c>
      <c r="D79" t="n">
        <v>-2.29</v>
      </c>
      <c r="E79" t="n">
        <v>14.69</v>
      </c>
      <c r="F79" t="n">
        <v>13.05</v>
      </c>
      <c r="G79" t="n">
        <v>10.41</v>
      </c>
      <c r="H79" t="n">
        <v>0.3</v>
      </c>
      <c r="I79" t="n">
        <v>-0.82</v>
      </c>
      <c r="J79" t="n">
        <v>-3.18</v>
      </c>
      <c r="K79" t="n">
        <v>9.380000000000001</v>
      </c>
      <c r="L79" t="n">
        <v>11.37</v>
      </c>
      <c r="M79" t="n">
        <v>-10.8</v>
      </c>
      <c r="N79" t="n">
        <v>-7.1</v>
      </c>
      <c r="O79" t="n">
        <v>-2.04</v>
      </c>
      <c r="P79" t="n">
        <v>0.45</v>
      </c>
      <c r="Q79" t="n">
        <v>2.59</v>
      </c>
      <c r="R79" t="inlineStr">
        <is>
          <t>-</t>
        </is>
      </c>
    </row>
    <row r="80">
      <c r="A80" s="5" t="inlineStr">
        <is>
          <t>Umsatzwachstum 3J in %</t>
        </is>
      </c>
      <c r="B80" s="5" t="inlineStr">
        <is>
          <t>Revenue Growth 3Y in %</t>
        </is>
      </c>
      <c r="C80" t="n">
        <v>3.04</v>
      </c>
      <c r="D80" t="n">
        <v>8.48</v>
      </c>
      <c r="E80" t="n">
        <v>12.72</v>
      </c>
      <c r="F80" t="n">
        <v>7.92</v>
      </c>
      <c r="G80" t="n">
        <v>3.3</v>
      </c>
      <c r="H80" t="n">
        <v>-1.23</v>
      </c>
      <c r="I80" t="n">
        <v>1.79</v>
      </c>
      <c r="J80" t="n">
        <v>5.86</v>
      </c>
      <c r="K80" t="n">
        <v>3.32</v>
      </c>
      <c r="L80" t="n">
        <v>-2.18</v>
      </c>
      <c r="M80" t="n">
        <v>-6.65</v>
      </c>
      <c r="N80" t="n">
        <v>-2.9</v>
      </c>
      <c r="O80" t="n">
        <v>0.33</v>
      </c>
      <c r="P80" t="inlineStr">
        <is>
          <t>-</t>
        </is>
      </c>
      <c r="Q80" t="inlineStr">
        <is>
          <t>-</t>
        </is>
      </c>
      <c r="R80" t="inlineStr">
        <is>
          <t>-</t>
        </is>
      </c>
    </row>
    <row r="81">
      <c r="A81" s="5" t="inlineStr">
        <is>
          <t>Umsatzwachstum 5J in %</t>
        </is>
      </c>
      <c r="B81" s="5" t="inlineStr">
        <is>
          <t>Revenue Growth 5Y in %</t>
        </is>
      </c>
      <c r="C81" t="n">
        <v>6.52</v>
      </c>
      <c r="D81" t="n">
        <v>7.23</v>
      </c>
      <c r="E81" t="n">
        <v>7.53</v>
      </c>
      <c r="F81" t="n">
        <v>3.95</v>
      </c>
      <c r="G81" t="n">
        <v>3.22</v>
      </c>
      <c r="H81" t="n">
        <v>3.41</v>
      </c>
      <c r="I81" t="n">
        <v>1.19</v>
      </c>
      <c r="J81" t="n">
        <v>-0.07000000000000001</v>
      </c>
      <c r="K81" t="n">
        <v>0.16</v>
      </c>
      <c r="L81" t="n">
        <v>-1.62</v>
      </c>
      <c r="M81" t="n">
        <v>-3.38</v>
      </c>
      <c r="N81" t="inlineStr">
        <is>
          <t>-</t>
        </is>
      </c>
      <c r="O81" t="inlineStr">
        <is>
          <t>-</t>
        </is>
      </c>
      <c r="P81" t="inlineStr">
        <is>
          <t>-</t>
        </is>
      </c>
      <c r="Q81" t="inlineStr">
        <is>
          <t>-</t>
        </is>
      </c>
      <c r="R81" t="inlineStr">
        <is>
          <t>-</t>
        </is>
      </c>
    </row>
    <row r="82">
      <c r="A82" s="5" t="inlineStr">
        <is>
          <t>Umsatzwachstum 10J in %</t>
        </is>
      </c>
      <c r="B82" s="5" t="inlineStr">
        <is>
          <t>Revenue Growth 10Y in %</t>
        </is>
      </c>
      <c r="C82" t="n">
        <v>4.96</v>
      </c>
      <c r="D82" t="n">
        <v>4.21</v>
      </c>
      <c r="E82" t="n">
        <v>3.73</v>
      </c>
      <c r="F82" t="n">
        <v>2.06</v>
      </c>
      <c r="G82" t="n">
        <v>0.8</v>
      </c>
      <c r="H82" t="n">
        <v>0.02</v>
      </c>
      <c r="I82" t="inlineStr">
        <is>
          <t>-</t>
        </is>
      </c>
      <c r="J82" t="inlineStr">
        <is>
          <t>-</t>
        </is>
      </c>
      <c r="K82" t="inlineStr">
        <is>
          <t>-</t>
        </is>
      </c>
      <c r="L82" t="inlineStr">
        <is>
          <t>-</t>
        </is>
      </c>
      <c r="M82" t="inlineStr">
        <is>
          <t>-</t>
        </is>
      </c>
      <c r="N82" t="inlineStr">
        <is>
          <t>-</t>
        </is>
      </c>
      <c r="O82" t="inlineStr">
        <is>
          <t>-</t>
        </is>
      </c>
      <c r="P82" t="inlineStr">
        <is>
          <t>-</t>
        </is>
      </c>
      <c r="Q82" t="inlineStr">
        <is>
          <t>-</t>
        </is>
      </c>
      <c r="R82" t="inlineStr">
        <is>
          <t>-</t>
        </is>
      </c>
    </row>
    <row r="83">
      <c r="A83" s="5" t="inlineStr">
        <is>
          <t>Gewinnwachstum 1J in %</t>
        </is>
      </c>
      <c r="B83" s="5" t="inlineStr">
        <is>
          <t>Earnings Growth 1Y in %</t>
        </is>
      </c>
      <c r="C83" t="n">
        <v>-104.27</v>
      </c>
      <c r="D83" t="n">
        <v>-35.43</v>
      </c>
      <c r="E83" t="n">
        <v>49.58</v>
      </c>
      <c r="F83" t="n">
        <v>21.11</v>
      </c>
      <c r="G83" t="n">
        <v>49.37</v>
      </c>
      <c r="H83" t="n">
        <v>222.53</v>
      </c>
      <c r="I83" t="n">
        <v>-66.93000000000001</v>
      </c>
      <c r="J83" t="n">
        <v>-15.3</v>
      </c>
      <c r="K83" t="n">
        <v>-38.83</v>
      </c>
      <c r="L83" t="n">
        <v>-209.44</v>
      </c>
      <c r="M83" t="n">
        <v>-647.29</v>
      </c>
      <c r="N83" t="n">
        <v>-78.61</v>
      </c>
      <c r="O83" t="n">
        <v>-6.97</v>
      </c>
      <c r="P83" t="n">
        <v>-14.79</v>
      </c>
      <c r="Q83" t="n">
        <v>18.72</v>
      </c>
      <c r="R83" t="inlineStr">
        <is>
          <t>-</t>
        </is>
      </c>
    </row>
    <row r="84">
      <c r="A84" s="5" t="inlineStr">
        <is>
          <t>Gewinnwachstum 3J in %</t>
        </is>
      </c>
      <c r="B84" s="5" t="inlineStr">
        <is>
          <t>Earnings Growth 3Y in %</t>
        </is>
      </c>
      <c r="C84" t="n">
        <v>-30.04</v>
      </c>
      <c r="D84" t="n">
        <v>11.75</v>
      </c>
      <c r="E84" t="n">
        <v>40.02</v>
      </c>
      <c r="F84" t="n">
        <v>97.67</v>
      </c>
      <c r="G84" t="n">
        <v>68.31999999999999</v>
      </c>
      <c r="H84" t="n">
        <v>46.77</v>
      </c>
      <c r="I84" t="n">
        <v>-40.35</v>
      </c>
      <c r="J84" t="n">
        <v>-87.86</v>
      </c>
      <c r="K84" t="n">
        <v>-298.52</v>
      </c>
      <c r="L84" t="n">
        <v>-311.78</v>
      </c>
      <c r="M84" t="n">
        <v>-244.29</v>
      </c>
      <c r="N84" t="n">
        <v>-33.46</v>
      </c>
      <c r="O84" t="n">
        <v>-1.01</v>
      </c>
      <c r="P84" t="inlineStr">
        <is>
          <t>-</t>
        </is>
      </c>
      <c r="Q84" t="inlineStr">
        <is>
          <t>-</t>
        </is>
      </c>
      <c r="R84" t="inlineStr">
        <is>
          <t>-</t>
        </is>
      </c>
    </row>
    <row r="85">
      <c r="A85" s="5" t="inlineStr">
        <is>
          <t>Gewinnwachstum 5J in %</t>
        </is>
      </c>
      <c r="B85" s="5" t="inlineStr">
        <is>
          <t>Earnings Growth 5Y in %</t>
        </is>
      </c>
      <c r="C85" t="n">
        <v>-3.93</v>
      </c>
      <c r="D85" t="n">
        <v>61.43</v>
      </c>
      <c r="E85" t="n">
        <v>55.13</v>
      </c>
      <c r="F85" t="n">
        <v>42.16</v>
      </c>
      <c r="G85" t="n">
        <v>30.17</v>
      </c>
      <c r="H85" t="n">
        <v>-21.59</v>
      </c>
      <c r="I85" t="n">
        <v>-195.56</v>
      </c>
      <c r="J85" t="n">
        <v>-197.89</v>
      </c>
      <c r="K85" t="n">
        <v>-196.23</v>
      </c>
      <c r="L85" t="n">
        <v>-191.42</v>
      </c>
      <c r="M85" t="n">
        <v>-145.79</v>
      </c>
      <c r="N85" t="inlineStr">
        <is>
          <t>-</t>
        </is>
      </c>
      <c r="O85" t="inlineStr">
        <is>
          <t>-</t>
        </is>
      </c>
      <c r="P85" t="inlineStr">
        <is>
          <t>-</t>
        </is>
      </c>
      <c r="Q85" t="inlineStr">
        <is>
          <t>-</t>
        </is>
      </c>
      <c r="R85" t="inlineStr">
        <is>
          <t>-</t>
        </is>
      </c>
    </row>
    <row r="86">
      <c r="A86" s="5" t="inlineStr">
        <is>
          <t>Gewinnwachstum 10J in %</t>
        </is>
      </c>
      <c r="B86" s="5" t="inlineStr">
        <is>
          <t>Earnings Growth 10Y in %</t>
        </is>
      </c>
      <c r="C86" t="n">
        <v>-12.76</v>
      </c>
      <c r="D86" t="n">
        <v>-67.06</v>
      </c>
      <c r="E86" t="n">
        <v>-71.38</v>
      </c>
      <c r="F86" t="n">
        <v>-77.04000000000001</v>
      </c>
      <c r="G86" t="n">
        <v>-80.63</v>
      </c>
      <c r="H86" t="n">
        <v>-83.69</v>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row>
    <row r="87">
      <c r="A87" s="5" t="inlineStr">
        <is>
          <t>PEG Ratio</t>
        </is>
      </c>
      <c r="B87" s="5" t="inlineStr">
        <is>
          <t>KGW Kurs/Gewinn/Wachstum</t>
        </is>
      </c>
      <c r="C87" t="inlineStr">
        <is>
          <t>-</t>
        </is>
      </c>
      <c r="D87" t="n">
        <v>0.07000000000000001</v>
      </c>
      <c r="E87" t="n">
        <v>0.08</v>
      </c>
      <c r="F87" t="n">
        <v>0.16</v>
      </c>
      <c r="G87" t="n">
        <v>0.29</v>
      </c>
      <c r="H87" t="n">
        <v>-0.4</v>
      </c>
      <c r="I87" t="n">
        <v>-0.14</v>
      </c>
      <c r="J87" t="n">
        <v>-0.03</v>
      </c>
      <c r="K87" t="n">
        <v>-0.02</v>
      </c>
      <c r="L87" t="n">
        <v>-0.02</v>
      </c>
      <c r="M87" t="inlineStr">
        <is>
          <t>-</t>
        </is>
      </c>
      <c r="N87" t="inlineStr">
        <is>
          <t>-</t>
        </is>
      </c>
      <c r="O87" t="inlineStr">
        <is>
          <t>-</t>
        </is>
      </c>
      <c r="P87" t="inlineStr">
        <is>
          <t>-</t>
        </is>
      </c>
      <c r="Q87" t="inlineStr">
        <is>
          <t>-</t>
        </is>
      </c>
      <c r="R87" t="inlineStr">
        <is>
          <t>-</t>
        </is>
      </c>
    </row>
    <row r="88">
      <c r="A88" s="5" t="inlineStr">
        <is>
          <t>EBIT-Wachstum 1J in %</t>
        </is>
      </c>
      <c r="B88" s="5" t="inlineStr">
        <is>
          <t>EBIT Growth 1Y in %</t>
        </is>
      </c>
      <c r="C88" t="n">
        <v>-29.53</v>
      </c>
      <c r="D88" t="n">
        <v>-21.52</v>
      </c>
      <c r="E88" t="n">
        <v>15.93</v>
      </c>
      <c r="F88" t="n">
        <v>54.79</v>
      </c>
      <c r="G88" t="n">
        <v>91.95</v>
      </c>
      <c r="H88" t="n">
        <v>-3350</v>
      </c>
      <c r="I88" t="n">
        <v>-127.87</v>
      </c>
      <c r="J88" t="n">
        <v>-90.19</v>
      </c>
      <c r="K88" t="n">
        <v>95.91</v>
      </c>
      <c r="L88" t="n">
        <v>-166.49</v>
      </c>
      <c r="M88" t="n">
        <v>716.24</v>
      </c>
      <c r="N88" t="n">
        <v>-109.45</v>
      </c>
      <c r="O88" t="n">
        <v>41.16</v>
      </c>
      <c r="P88" t="n">
        <v>-42.07</v>
      </c>
      <c r="Q88" t="n">
        <v>-19.12</v>
      </c>
      <c r="R88" t="inlineStr">
        <is>
          <t>-</t>
        </is>
      </c>
    </row>
    <row r="89">
      <c r="A89" s="5" t="inlineStr">
        <is>
          <t>EBIT-Wachstum 3J in %</t>
        </is>
      </c>
      <c r="B89" s="5" t="inlineStr">
        <is>
          <t>EBIT Growth 3Y in %</t>
        </is>
      </c>
      <c r="C89" t="n">
        <v>-11.71</v>
      </c>
      <c r="D89" t="n">
        <v>16.4</v>
      </c>
      <c r="E89" t="n">
        <v>54.22</v>
      </c>
      <c r="F89" t="n">
        <v>-1067.75</v>
      </c>
      <c r="G89" t="n">
        <v>-1128.64</v>
      </c>
      <c r="H89" t="n">
        <v>-1189.35</v>
      </c>
      <c r="I89" t="n">
        <v>-40.72</v>
      </c>
      <c r="J89" t="n">
        <v>-53.59</v>
      </c>
      <c r="K89" t="n">
        <v>215.22</v>
      </c>
      <c r="L89" t="n">
        <v>146.77</v>
      </c>
      <c r="M89" t="n">
        <v>215.98</v>
      </c>
      <c r="N89" t="n">
        <v>-36.79</v>
      </c>
      <c r="O89" t="n">
        <v>-6.68</v>
      </c>
      <c r="P89" t="inlineStr">
        <is>
          <t>-</t>
        </is>
      </c>
      <c r="Q89" t="inlineStr">
        <is>
          <t>-</t>
        </is>
      </c>
      <c r="R89" t="inlineStr">
        <is>
          <t>-</t>
        </is>
      </c>
    </row>
    <row r="90">
      <c r="A90" s="5" t="inlineStr">
        <is>
          <t>EBIT-Wachstum 5J in %</t>
        </is>
      </c>
      <c r="B90" s="5" t="inlineStr">
        <is>
          <t>EBIT Growth 5Y in %</t>
        </is>
      </c>
      <c r="C90" t="n">
        <v>22.32</v>
      </c>
      <c r="D90" t="n">
        <v>-641.77</v>
      </c>
      <c r="E90" t="n">
        <v>-663.04</v>
      </c>
      <c r="F90" t="n">
        <v>-684.26</v>
      </c>
      <c r="G90" t="n">
        <v>-676.04</v>
      </c>
      <c r="H90" t="n">
        <v>-727.73</v>
      </c>
      <c r="I90" t="n">
        <v>85.52</v>
      </c>
      <c r="J90" t="n">
        <v>89.2</v>
      </c>
      <c r="K90" t="n">
        <v>115.47</v>
      </c>
      <c r="L90" t="n">
        <v>87.88</v>
      </c>
      <c r="M90" t="n">
        <v>117.35</v>
      </c>
      <c r="N90" t="inlineStr">
        <is>
          <t>-</t>
        </is>
      </c>
      <c r="O90" t="inlineStr">
        <is>
          <t>-</t>
        </is>
      </c>
      <c r="P90" t="inlineStr">
        <is>
          <t>-</t>
        </is>
      </c>
      <c r="Q90" t="inlineStr">
        <is>
          <t>-</t>
        </is>
      </c>
      <c r="R90" t="inlineStr">
        <is>
          <t>-</t>
        </is>
      </c>
    </row>
    <row r="91">
      <c r="A91" s="5" t="inlineStr">
        <is>
          <t>EBIT-Wachstum 10J in %</t>
        </is>
      </c>
      <c r="B91" s="5" t="inlineStr">
        <is>
          <t>EBIT Growth 10Y in %</t>
        </is>
      </c>
      <c r="C91" t="n">
        <v>-352.7</v>
      </c>
      <c r="D91" t="n">
        <v>-278.12</v>
      </c>
      <c r="E91" t="n">
        <v>-286.92</v>
      </c>
      <c r="F91" t="n">
        <v>-284.4</v>
      </c>
      <c r="G91" t="n">
        <v>-294.08</v>
      </c>
      <c r="H91" t="n">
        <v>-305.19</v>
      </c>
      <c r="I91" t="inlineStr">
        <is>
          <t>-</t>
        </is>
      </c>
      <c r="J91" t="inlineStr">
        <is>
          <t>-</t>
        </is>
      </c>
      <c r="K91" t="inlineStr">
        <is>
          <t>-</t>
        </is>
      </c>
      <c r="L91" t="inlineStr">
        <is>
          <t>-</t>
        </is>
      </c>
      <c r="M91" t="inlineStr">
        <is>
          <t>-</t>
        </is>
      </c>
      <c r="N91" t="inlineStr">
        <is>
          <t>-</t>
        </is>
      </c>
      <c r="O91" t="inlineStr">
        <is>
          <t>-</t>
        </is>
      </c>
      <c r="P91" t="inlineStr">
        <is>
          <t>-</t>
        </is>
      </c>
      <c r="Q91" t="inlineStr">
        <is>
          <t>-</t>
        </is>
      </c>
      <c r="R91" t="inlineStr">
        <is>
          <t>-</t>
        </is>
      </c>
    </row>
    <row r="92">
      <c r="A92" s="5" t="inlineStr">
        <is>
          <t>Op.Cashflow Wachstum 1J in %</t>
        </is>
      </c>
      <c r="B92" s="5" t="inlineStr">
        <is>
          <t>Op.Cashflow Wachstum 1Y in %</t>
        </is>
      </c>
      <c r="C92" t="n">
        <v>-13.23</v>
      </c>
      <c r="D92" t="n">
        <v>-40.92</v>
      </c>
      <c r="E92" t="n">
        <v>-23.55</v>
      </c>
      <c r="F92" t="n">
        <v>25.05</v>
      </c>
      <c r="G92" t="n">
        <v>0.89</v>
      </c>
      <c r="H92" t="n">
        <v>-6.82</v>
      </c>
      <c r="I92" t="n">
        <v>56.13</v>
      </c>
      <c r="J92" t="n">
        <v>31.36</v>
      </c>
      <c r="K92" t="n">
        <v>-63.86</v>
      </c>
      <c r="L92" t="n">
        <v>281.87</v>
      </c>
      <c r="M92" t="n">
        <v>-107.86</v>
      </c>
      <c r="N92" t="n">
        <v>-473.71</v>
      </c>
      <c r="O92" t="n">
        <v>-41.97</v>
      </c>
      <c r="P92" t="n">
        <v>159.84</v>
      </c>
      <c r="Q92" t="n">
        <v>16.27</v>
      </c>
      <c r="R92" t="inlineStr">
        <is>
          <t>-</t>
        </is>
      </c>
    </row>
    <row r="93">
      <c r="A93" s="5" t="inlineStr">
        <is>
          <t>Op.Cashflow Wachstum 3J in %</t>
        </is>
      </c>
      <c r="B93" s="5" t="inlineStr">
        <is>
          <t>Op.Cashflow Wachstum 3Y in %</t>
        </is>
      </c>
      <c r="C93" t="n">
        <v>-25.9</v>
      </c>
      <c r="D93" t="n">
        <v>-13.14</v>
      </c>
      <c r="E93" t="n">
        <v>0.8</v>
      </c>
      <c r="F93" t="n">
        <v>6.37</v>
      </c>
      <c r="G93" t="n">
        <v>16.73</v>
      </c>
      <c r="H93" t="n">
        <v>26.89</v>
      </c>
      <c r="I93" t="n">
        <v>7.88</v>
      </c>
      <c r="J93" t="n">
        <v>83.12</v>
      </c>
      <c r="K93" t="n">
        <v>36.72</v>
      </c>
      <c r="L93" t="n">
        <v>-99.90000000000001</v>
      </c>
      <c r="M93" t="n">
        <v>-207.85</v>
      </c>
      <c r="N93" t="n">
        <v>-118.61</v>
      </c>
      <c r="O93" t="n">
        <v>44.71</v>
      </c>
      <c r="P93" t="inlineStr">
        <is>
          <t>-</t>
        </is>
      </c>
      <c r="Q93" t="inlineStr">
        <is>
          <t>-</t>
        </is>
      </c>
      <c r="R93" t="inlineStr">
        <is>
          <t>-</t>
        </is>
      </c>
    </row>
    <row r="94">
      <c r="A94" s="5" t="inlineStr">
        <is>
          <t>Op.Cashflow Wachstum 5J in %</t>
        </is>
      </c>
      <c r="B94" s="5" t="inlineStr">
        <is>
          <t>Op.Cashflow Wachstum 5Y in %</t>
        </is>
      </c>
      <c r="C94" t="n">
        <v>-10.35</v>
      </c>
      <c r="D94" t="n">
        <v>-9.07</v>
      </c>
      <c r="E94" t="n">
        <v>10.34</v>
      </c>
      <c r="F94" t="n">
        <v>21.32</v>
      </c>
      <c r="G94" t="n">
        <v>3.54</v>
      </c>
      <c r="H94" t="n">
        <v>59.74</v>
      </c>
      <c r="I94" t="n">
        <v>39.53</v>
      </c>
      <c r="J94" t="n">
        <v>-66.44</v>
      </c>
      <c r="K94" t="n">
        <v>-81.11</v>
      </c>
      <c r="L94" t="n">
        <v>-36.37</v>
      </c>
      <c r="M94" t="n">
        <v>-89.48999999999999</v>
      </c>
      <c r="N94" t="inlineStr">
        <is>
          <t>-</t>
        </is>
      </c>
      <c r="O94" t="inlineStr">
        <is>
          <t>-</t>
        </is>
      </c>
      <c r="P94" t="inlineStr">
        <is>
          <t>-</t>
        </is>
      </c>
      <c r="Q94" t="inlineStr">
        <is>
          <t>-</t>
        </is>
      </c>
      <c r="R94" t="inlineStr">
        <is>
          <t>-</t>
        </is>
      </c>
    </row>
    <row r="95">
      <c r="A95" s="5" t="inlineStr">
        <is>
          <t>Op.Cashflow Wachstum 10J in %</t>
        </is>
      </c>
      <c r="B95" s="5" t="inlineStr">
        <is>
          <t>Op.Cashflow Wachstum 10Y in %</t>
        </is>
      </c>
      <c r="C95" t="n">
        <v>24.69</v>
      </c>
      <c r="D95" t="n">
        <v>15.23</v>
      </c>
      <c r="E95" t="n">
        <v>-28.05</v>
      </c>
      <c r="F95" t="n">
        <v>-29.89</v>
      </c>
      <c r="G95" t="n">
        <v>-16.41</v>
      </c>
      <c r="H95" t="n">
        <v>-14.88</v>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row>
    <row r="96">
      <c r="A96" s="5" t="inlineStr">
        <is>
          <t>Working Capital in Mio</t>
        </is>
      </c>
      <c r="B96" s="5" t="inlineStr">
        <is>
          <t>Working Capital in M</t>
        </is>
      </c>
      <c r="C96" t="n">
        <v>1791</v>
      </c>
      <c r="D96" t="n">
        <v>2174</v>
      </c>
      <c r="E96" t="n">
        <v>1266</v>
      </c>
      <c r="F96" t="n">
        <v>-243</v>
      </c>
      <c r="G96" t="n">
        <v>729</v>
      </c>
      <c r="H96" t="n">
        <v>2190</v>
      </c>
      <c r="I96" t="n">
        <v>1967</v>
      </c>
      <c r="J96" t="n">
        <v>1785</v>
      </c>
      <c r="K96" t="n">
        <v>700</v>
      </c>
      <c r="L96" t="n">
        <v>707</v>
      </c>
      <c r="M96" t="n">
        <v>-1882</v>
      </c>
      <c r="N96" t="n">
        <v>-5141</v>
      </c>
      <c r="O96" t="n">
        <v>-1530</v>
      </c>
      <c r="P96" t="n">
        <v>-1766</v>
      </c>
      <c r="Q96" t="n">
        <v>-1296</v>
      </c>
      <c r="R96" t="n">
        <v>-1317</v>
      </c>
      <c r="S96" t="inlineStr">
        <is>
          <t>-</t>
        </is>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s>
  <sheetData>
    <row r="1">
      <c r="A1" s="1" t="inlineStr">
        <is>
          <t xml:space="preserve">SAFRAN </t>
        </is>
      </c>
      <c r="B1" s="2" t="inlineStr">
        <is>
          <t>WKN: 924781  ISIN: FR0000073272  US-Symbol:SAFRF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+33-1-40-608080</t>
        </is>
      </c>
      <c r="G4" t="inlineStr">
        <is>
          <t>27.02.2020</t>
        </is>
      </c>
      <c r="H4" t="inlineStr">
        <is>
          <t>Preliminary Results</t>
        </is>
      </c>
      <c r="J4" t="inlineStr">
        <is>
          <t>Französische Republik</t>
        </is>
      </c>
      <c r="L4" t="inlineStr">
        <is>
          <t>11,00%</t>
        </is>
      </c>
    </row>
    <row r="5">
      <c r="A5" s="5" t="inlineStr">
        <is>
          <t>Ticker</t>
        </is>
      </c>
      <c r="B5" t="inlineStr">
        <is>
          <t>SEJ1</t>
        </is>
      </c>
      <c r="C5" s="5" t="inlineStr">
        <is>
          <t>Fax</t>
        </is>
      </c>
      <c r="D5" s="5" t="inlineStr"/>
      <c r="E5" t="inlineStr">
        <is>
          <t>+33-1-40-608102</t>
        </is>
      </c>
      <c r="G5" t="inlineStr">
        <is>
          <t>01.04.2020</t>
        </is>
      </c>
      <c r="H5" t="inlineStr">
        <is>
          <t>Publication Of Annual Report</t>
        </is>
      </c>
      <c r="J5" t="inlineStr">
        <is>
          <t>Mitarbeiter</t>
        </is>
      </c>
      <c r="L5" t="inlineStr">
        <is>
          <t>6,80%</t>
        </is>
      </c>
    </row>
    <row r="6">
      <c r="A6" s="5" t="inlineStr">
        <is>
          <t>Gelistet Seit / Listed Since</t>
        </is>
      </c>
      <c r="B6" t="inlineStr">
        <is>
          <t>-</t>
        </is>
      </c>
      <c r="C6" s="5" t="inlineStr">
        <is>
          <t>Internet</t>
        </is>
      </c>
      <c r="D6" s="5" t="inlineStr"/>
      <c r="E6" t="inlineStr">
        <is>
          <t>http://www.safran-group.com/site-safran-en/group/</t>
        </is>
      </c>
      <c r="G6" t="inlineStr">
        <is>
          <t>29.04.2020</t>
        </is>
      </c>
      <c r="H6" t="inlineStr">
        <is>
          <t>Result Q1</t>
        </is>
      </c>
      <c r="J6" t="inlineStr">
        <is>
          <t>eigene Aktien</t>
        </is>
      </c>
      <c r="L6" t="inlineStr">
        <is>
          <t>0,60%</t>
        </is>
      </c>
    </row>
    <row r="7">
      <c r="A7" s="5" t="inlineStr">
        <is>
          <t>Nominalwert / Nominal Value</t>
        </is>
      </c>
      <c r="B7" t="inlineStr">
        <is>
          <t>0,20</t>
        </is>
      </c>
      <c r="C7" s="5" t="inlineStr">
        <is>
          <t>Inv. Relations E-Mail</t>
        </is>
      </c>
      <c r="D7" s="5" t="inlineStr"/>
      <c r="E7" t="inlineStr">
        <is>
          <t>investor.relation@safran.fr</t>
        </is>
      </c>
      <c r="G7" t="inlineStr">
        <is>
          <t>28.05.2020</t>
        </is>
      </c>
      <c r="H7" t="inlineStr">
        <is>
          <t>Annual General Meeting</t>
        </is>
      </c>
      <c r="J7" t="inlineStr">
        <is>
          <t>Freefloat</t>
        </is>
      </c>
      <c r="L7" t="inlineStr">
        <is>
          <t>81,60%</t>
        </is>
      </c>
    </row>
    <row r="8">
      <c r="A8" s="5" t="inlineStr">
        <is>
          <t>Land / Country</t>
        </is>
      </c>
      <c r="B8" t="inlineStr">
        <is>
          <t>Frankreich</t>
        </is>
      </c>
      <c r="C8" s="5" t="inlineStr">
        <is>
          <t>Kontaktperson / Contact Person</t>
        </is>
      </c>
      <c r="D8" s="5" t="inlineStr"/>
      <c r="E8" t="inlineStr">
        <is>
          <t>-</t>
        </is>
      </c>
      <c r="G8" t="inlineStr">
        <is>
          <t>30.07.2020</t>
        </is>
      </c>
      <c r="H8" t="inlineStr">
        <is>
          <t>Score Half Year</t>
        </is>
      </c>
    </row>
    <row r="9">
      <c r="A9" s="5" t="inlineStr">
        <is>
          <t>Währung / Currency</t>
        </is>
      </c>
      <c r="B9" t="inlineStr">
        <is>
          <t>EUR</t>
        </is>
      </c>
      <c r="C9" s="5" t="inlineStr"/>
      <c r="D9" s="5" t="inlineStr"/>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Safran SA2, bd du Général Martial Valin  F-75724 Paris Cedex 15</t>
        </is>
      </c>
    </row>
    <row r="14">
      <c r="A14" s="5" t="inlineStr">
        <is>
          <t>Management</t>
        </is>
      </c>
      <c r="B14" t="inlineStr">
        <is>
          <t>Philippe Petitcolin, Bernard Delpit, Alexandre Ziegler, Stéphane Cueille, Alex Fain</t>
        </is>
      </c>
    </row>
    <row r="15">
      <c r="A15" s="5" t="inlineStr">
        <is>
          <t>Aufsichtsrat / Board</t>
        </is>
      </c>
      <c r="B15" t="inlineStr">
        <is>
          <t>Ross McInnes, Philippe Petitcolin, Patrick Pélata, Odile Desforges, Monique Cohen, Hélène Dantoine, Gérard Mardiné, Hélène Auriol Potier, Jean-Lou Chameau, Fernand Oliveira-Saraiva, Vincent Imbert, Didier Domange, Sophie Zurquiyah, Robert Peugeot, Laurent Guillot, Daniel Mazaltarim, Hervé Chaillou</t>
        </is>
      </c>
    </row>
    <row r="16">
      <c r="A16" s="5" t="inlineStr">
        <is>
          <t>Beschreibung</t>
        </is>
      </c>
      <c r="B16" t="inlineStr">
        <is>
          <t>Safran SA ist ein international tätiger Technologiekonzern. Die Geschäftsaktivitäten des Unternehmens sind in die Bereiche Luftfahrt, Raumfahrt und Weltraum, Verteidigung und Sicherheit gegliedert. Das Segment Luftfahrt entwickelt, produziert und vertreibt Motoren und Antriebssysteme für zivile und militärische Flugzeuge und Hubschrauber. Der Bereich Raumfahrt und Weltraum umfasst die Entwicklung und Produktion von Raketenantriebssystemen wie auch von chemischen und elektrischen Antriebssystemen für Satelliten. Die Division Verteidigung bietet Optronic-, Navigations- und optische Geräte für den Einsatz in der Luft, an Land und auf See wie beispielsweise Navigationssysteme, Infrarotkameras und Periskope wie auch sicherheitsrelevante Software für Streitkräfte an. Das Geschäftsfeld Sicherheit offeriert Technologien zur Erhöhung der Sicherheit von Personen und elektronischen Transaktionen wie unter anderem Fingerabdruckidentifizierung, Augen- und Gesichtserkennung, Zugangskontrollsysteme, biometrische Ausweise und Dokumente wie auch vollautomatische digitale Kontrollsysteme für Autobahnen. Zur Unternehmensgruppe gehören unter anderem SAGEM, Snecma, Turbomeca, Herakles, Techspace Aero, Hispano-Suiza, Morpho, Messier, Labinal und Aircelle. Im Oktober 2016 gab Safran die Verkaufsabsicht seiner Division Sicherheit bekannt. Safran SA ist mit Produktionsstätten, Niederlassungen und Servicebüros weltweit präsent und hat seinen Hauptsitz in Paris, Frankreich. Hauptanteilseigner der Gesellschaft ist der französische Staat. Copyright 2014 FINANCE BASE AG</t>
        </is>
      </c>
    </row>
    <row r="17">
      <c r="A17" s="5" t="inlineStr">
        <is>
          <t>Profile</t>
        </is>
      </c>
      <c r="B17" t="inlineStr">
        <is>
          <t>Safran SA is an international technology group. The company's business activities are divided into the areas of aerospace and space, defense and security. The aerospace segment develops, manufactures and markets engines and propulsion systems for civil and military aircraft and helicopters. The aerospace and space covers the development and production of rocket propulsion systems, as well as chemical and electric propulsion systems for satellites. The defense division offers Optronic-, navigation and optical devices for use in the air, on land and at sea, such as navigation systems, infrared cameras and periscopes as well as security-related software for the armed forces. The business unit offers safety technologies to enhance the safety of people and electronic transactions such as, among others, fingerprint identification, eye and face detection, access control systems, biometric identity cards and documents, as well as fully automatic digital control systems for highways. The Group of companies include SAGEM, Snecma, Turbomeca, Hercules, Techspace Aero, Hispano-Suiza, Morpho, Messier, Labinal and Aircelle. In October 2016 Safran announced its intention to sell its Division safety. Safran SA is present with production plants, branches and service offices worldwide and is headquartered in Paris, France. Main shareholder of the company is the French state.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25395</v>
      </c>
      <c r="D20" t="n">
        <v>21346</v>
      </c>
      <c r="E20" t="n">
        <v>17218</v>
      </c>
      <c r="F20" t="n">
        <v>16759</v>
      </c>
      <c r="G20" t="n">
        <v>18404</v>
      </c>
      <c r="H20" t="n">
        <v>15355</v>
      </c>
      <c r="I20" t="n">
        <v>14754</v>
      </c>
      <c r="J20" t="n">
        <v>13824</v>
      </c>
      <c r="K20" t="n">
        <v>11874</v>
      </c>
      <c r="L20" t="n">
        <v>11228</v>
      </c>
      <c r="M20" t="n">
        <v>10715</v>
      </c>
      <c r="N20" t="n">
        <v>10429</v>
      </c>
    </row>
    <row r="21">
      <c r="A21" s="5" t="inlineStr">
        <is>
          <t>Bruttoergebnis vom Umsatz</t>
        </is>
      </c>
      <c r="B21" s="5" t="inlineStr">
        <is>
          <t>Gross Profit</t>
        </is>
      </c>
      <c r="C21" t="n">
        <v>10947</v>
      </c>
      <c r="D21" t="n">
        <v>8906</v>
      </c>
      <c r="E21" t="n">
        <v>7509</v>
      </c>
      <c r="F21" t="n">
        <v>7419</v>
      </c>
      <c r="G21" t="n">
        <v>9420</v>
      </c>
      <c r="H21" t="n">
        <v>6287</v>
      </c>
      <c r="I21" t="n">
        <v>6985</v>
      </c>
      <c r="J21" t="n">
        <v>6580</v>
      </c>
      <c r="K21" t="n">
        <v>5536</v>
      </c>
      <c r="L21" t="n">
        <v>5174</v>
      </c>
      <c r="M21" t="n">
        <v>4741</v>
      </c>
      <c r="N21" t="n">
        <v>4525</v>
      </c>
    </row>
    <row r="22">
      <c r="A22" s="5" t="inlineStr">
        <is>
          <t>Operatives Ergebnis (EBIT)</t>
        </is>
      </c>
      <c r="B22" s="5" t="inlineStr">
        <is>
          <t>EBIT Earning Before Interest &amp; Tax</t>
        </is>
      </c>
      <c r="C22" t="n">
        <v>3837</v>
      </c>
      <c r="D22" t="n">
        <v>2165</v>
      </c>
      <c r="E22" t="n">
        <v>2681</v>
      </c>
      <c r="F22" t="n">
        <v>3339</v>
      </c>
      <c r="G22" t="n">
        <v>2077</v>
      </c>
      <c r="H22" t="n">
        <v>1393</v>
      </c>
      <c r="I22" t="n">
        <v>1480</v>
      </c>
      <c r="J22" t="n">
        <v>1214</v>
      </c>
      <c r="K22" t="n">
        <v>835</v>
      </c>
      <c r="L22" t="n">
        <v>938</v>
      </c>
      <c r="M22" t="n">
        <v>594</v>
      </c>
      <c r="N22" t="n">
        <v>617</v>
      </c>
    </row>
    <row r="23">
      <c r="A23" s="5" t="inlineStr">
        <is>
          <t>Finanzergebnis</t>
        </is>
      </c>
      <c r="B23" s="5" t="inlineStr">
        <is>
          <t>Financial Result</t>
        </is>
      </c>
      <c r="C23" t="n">
        <v>-363</v>
      </c>
      <c r="D23" t="n">
        <v>-476</v>
      </c>
      <c r="E23" t="n">
        <v>3064</v>
      </c>
      <c r="F23" t="n">
        <v>-1052</v>
      </c>
      <c r="G23" t="n">
        <v>-3387</v>
      </c>
      <c r="H23" t="n">
        <v>-1771</v>
      </c>
      <c r="I23" t="n">
        <v>439</v>
      </c>
      <c r="J23" t="n">
        <v>554</v>
      </c>
      <c r="K23" t="n">
        <v>-140</v>
      </c>
      <c r="L23" t="n">
        <v>-694</v>
      </c>
      <c r="M23" t="n">
        <v>299</v>
      </c>
      <c r="N23" t="n">
        <v>-720</v>
      </c>
    </row>
    <row r="24">
      <c r="A24" s="5" t="inlineStr">
        <is>
          <t>Ergebnis vor Steuer (EBT)</t>
        </is>
      </c>
      <c r="B24" s="5" t="inlineStr">
        <is>
          <t>EBT Earning Before Tax</t>
        </is>
      </c>
      <c r="C24" t="n">
        <v>3474</v>
      </c>
      <c r="D24" t="n">
        <v>1689</v>
      </c>
      <c r="E24" t="n">
        <v>5745</v>
      </c>
      <c r="F24" t="n">
        <v>2287</v>
      </c>
      <c r="G24" t="n">
        <v>-1310</v>
      </c>
      <c r="H24" t="n">
        <v>-378</v>
      </c>
      <c r="I24" t="n">
        <v>1919</v>
      </c>
      <c r="J24" t="n">
        <v>1768</v>
      </c>
      <c r="K24" t="n">
        <v>695</v>
      </c>
      <c r="L24" t="n">
        <v>244</v>
      </c>
      <c r="M24" t="n">
        <v>893</v>
      </c>
      <c r="N24" t="n">
        <v>-103</v>
      </c>
    </row>
    <row r="25">
      <c r="A25" s="5" t="inlineStr">
        <is>
          <t>Ergebnis nach Steuer</t>
        </is>
      </c>
      <c r="B25" s="5" t="inlineStr">
        <is>
          <t>Earnings after tax</t>
        </is>
      </c>
      <c r="C25" t="n">
        <v>2512</v>
      </c>
      <c r="D25" t="n">
        <v>1341</v>
      </c>
      <c r="E25" t="n">
        <v>1716</v>
      </c>
      <c r="F25" t="n">
        <v>1889</v>
      </c>
      <c r="G25" t="n">
        <v>-377</v>
      </c>
      <c r="H25" t="n">
        <v>-68</v>
      </c>
      <c r="I25" t="n">
        <v>1415</v>
      </c>
      <c r="J25" t="n">
        <v>1326</v>
      </c>
      <c r="K25" t="n">
        <v>494</v>
      </c>
      <c r="L25" t="n">
        <v>230</v>
      </c>
      <c r="M25" t="n">
        <v>658</v>
      </c>
      <c r="N25" t="n">
        <v>39</v>
      </c>
    </row>
    <row r="26">
      <c r="A26" s="5" t="inlineStr">
        <is>
          <t>Minderheitenanteil</t>
        </is>
      </c>
      <c r="B26" s="5" t="inlineStr">
        <is>
          <t>Minority Share</t>
        </is>
      </c>
      <c r="C26" t="n">
        <v>-65</v>
      </c>
      <c r="D26" t="n">
        <v>-58</v>
      </c>
      <c r="E26" t="n">
        <v>-64</v>
      </c>
      <c r="F26" t="n">
        <v>-55</v>
      </c>
      <c r="G26" t="n">
        <v>-47</v>
      </c>
      <c r="H26" t="n">
        <v>-58</v>
      </c>
      <c r="I26" t="n">
        <v>-29</v>
      </c>
      <c r="J26" t="n">
        <v>-24</v>
      </c>
      <c r="K26" t="n">
        <v>-19</v>
      </c>
      <c r="L26" t="n">
        <v>-18</v>
      </c>
      <c r="M26" t="n">
        <v>-13</v>
      </c>
      <c r="N26" t="n">
        <v>-11</v>
      </c>
    </row>
    <row r="27">
      <c r="A27" s="5" t="inlineStr">
        <is>
          <t>Jahresüberschuss/-fehlbetrag</t>
        </is>
      </c>
      <c r="B27" s="5" t="inlineStr">
        <is>
          <t>Net Profit</t>
        </is>
      </c>
      <c r="C27" t="n">
        <v>2447</v>
      </c>
      <c r="D27" t="n">
        <v>1283</v>
      </c>
      <c r="E27" t="n">
        <v>4852</v>
      </c>
      <c r="F27" t="n">
        <v>1908</v>
      </c>
      <c r="G27" t="n">
        <v>-424</v>
      </c>
      <c r="H27" t="n">
        <v>-126</v>
      </c>
      <c r="I27" t="n">
        <v>1386</v>
      </c>
      <c r="J27" t="n">
        <v>1302</v>
      </c>
      <c r="K27" t="n">
        <v>478</v>
      </c>
      <c r="L27" t="n">
        <v>207</v>
      </c>
      <c r="M27" t="n">
        <v>641</v>
      </c>
      <c r="N27" t="n">
        <v>-205</v>
      </c>
    </row>
    <row r="28">
      <c r="A28" s="5" t="inlineStr">
        <is>
          <t>Summe Umlaufvermögen</t>
        </is>
      </c>
      <c r="B28" s="5" t="inlineStr">
        <is>
          <t>Current Assets</t>
        </is>
      </c>
      <c r="C28" t="n">
        <v>20072</v>
      </c>
      <c r="D28" t="n">
        <v>18159</v>
      </c>
      <c r="E28" t="n">
        <v>19056</v>
      </c>
      <c r="F28" t="n">
        <v>13677</v>
      </c>
      <c r="G28" t="n">
        <v>14121</v>
      </c>
      <c r="H28" t="n">
        <v>12775</v>
      </c>
      <c r="I28" t="n">
        <v>12363</v>
      </c>
      <c r="J28" t="n">
        <v>12531</v>
      </c>
      <c r="K28" t="n">
        <v>10830</v>
      </c>
      <c r="L28" t="n">
        <v>10173</v>
      </c>
      <c r="M28" t="n">
        <v>9903</v>
      </c>
      <c r="N28" t="n">
        <v>9049</v>
      </c>
    </row>
    <row r="29">
      <c r="A29" s="5" t="inlineStr">
        <is>
          <t>Summe Anlagevermögen</t>
        </is>
      </c>
      <c r="B29" s="5" t="inlineStr">
        <is>
          <t>Fixed Assets</t>
        </is>
      </c>
      <c r="C29" t="n">
        <v>22736</v>
      </c>
      <c r="D29" t="n">
        <v>22461</v>
      </c>
      <c r="E29" t="n">
        <v>13191</v>
      </c>
      <c r="F29" t="n">
        <v>17381</v>
      </c>
      <c r="G29" t="n">
        <v>14386</v>
      </c>
      <c r="H29" t="n">
        <v>13358</v>
      </c>
      <c r="I29" t="n">
        <v>11610</v>
      </c>
      <c r="J29" t="n">
        <v>10404</v>
      </c>
      <c r="K29" t="n">
        <v>9872</v>
      </c>
      <c r="L29" t="n">
        <v>8338</v>
      </c>
      <c r="M29" t="n">
        <v>8266</v>
      </c>
      <c r="N29" t="n">
        <v>7787</v>
      </c>
    </row>
    <row r="30">
      <c r="A30" s="5" t="inlineStr">
        <is>
          <t>Summe Aktiva</t>
        </is>
      </c>
      <c r="B30" s="5" t="inlineStr">
        <is>
          <t>Total Assets</t>
        </is>
      </c>
      <c r="C30" t="n">
        <v>42808</v>
      </c>
      <c r="D30" t="n">
        <v>40620</v>
      </c>
      <c r="E30" t="n">
        <v>32247</v>
      </c>
      <c r="F30" t="n">
        <v>31058</v>
      </c>
      <c r="G30" t="n">
        <v>28507</v>
      </c>
      <c r="H30" t="n">
        <v>26133</v>
      </c>
      <c r="I30" t="n">
        <v>23973</v>
      </c>
      <c r="J30" t="n">
        <v>22935</v>
      </c>
      <c r="K30" t="n">
        <v>20702</v>
      </c>
      <c r="L30" t="n">
        <v>18511</v>
      </c>
      <c r="M30" t="n">
        <v>18169</v>
      </c>
      <c r="N30" t="n">
        <v>16836</v>
      </c>
    </row>
    <row r="31">
      <c r="A31" s="5" t="inlineStr">
        <is>
          <t>Summe kurzfristiges Fremdkapital</t>
        </is>
      </c>
      <c r="B31" s="5" t="inlineStr">
        <is>
          <t>Short-Term Debt</t>
        </is>
      </c>
      <c r="C31" t="n">
        <v>22876</v>
      </c>
      <c r="D31" t="n">
        <v>21091</v>
      </c>
      <c r="E31" t="n">
        <v>15281</v>
      </c>
      <c r="F31" t="n">
        <v>17666</v>
      </c>
      <c r="G31" t="n">
        <v>17649</v>
      </c>
      <c r="H31" t="n">
        <v>14585</v>
      </c>
      <c r="I31" t="n">
        <v>11995</v>
      </c>
      <c r="J31" t="n">
        <v>11116</v>
      </c>
      <c r="K31" t="n">
        <v>11160</v>
      </c>
      <c r="L31" t="n">
        <v>9441</v>
      </c>
      <c r="M31" t="n">
        <v>9406</v>
      </c>
      <c r="N31" t="n">
        <v>9972</v>
      </c>
    </row>
    <row r="32">
      <c r="A32" s="5" t="inlineStr">
        <is>
          <t>Summe langfristiges Fremdkapital</t>
        </is>
      </c>
      <c r="B32" s="5" t="inlineStr">
        <is>
          <t>Long-Term Debt</t>
        </is>
      </c>
      <c r="C32" t="n">
        <v>7184</v>
      </c>
      <c r="D32" t="n">
        <v>7228</v>
      </c>
      <c r="E32" t="n">
        <v>6342</v>
      </c>
      <c r="F32" t="n">
        <v>5789</v>
      </c>
      <c r="G32" t="n">
        <v>4965</v>
      </c>
      <c r="H32" t="n">
        <v>5070</v>
      </c>
      <c r="I32" t="n">
        <v>5164</v>
      </c>
      <c r="J32" t="n">
        <v>5591</v>
      </c>
      <c r="K32" t="n">
        <v>4420</v>
      </c>
      <c r="L32" t="n">
        <v>4365</v>
      </c>
      <c r="M32" t="n">
        <v>4262</v>
      </c>
      <c r="N32" t="n">
        <v>2951</v>
      </c>
    </row>
    <row r="33">
      <c r="A33" s="5" t="inlineStr">
        <is>
          <t>Summe Fremdkapital</t>
        </is>
      </c>
      <c r="B33" s="5" t="inlineStr">
        <is>
          <t>Total Liabilities</t>
        </is>
      </c>
      <c r="C33" t="n">
        <v>30060</v>
      </c>
      <c r="D33" t="n">
        <v>28319</v>
      </c>
      <c r="E33" t="n">
        <v>21623</v>
      </c>
      <c r="F33" t="n">
        <v>24249</v>
      </c>
      <c r="G33" t="n">
        <v>22614</v>
      </c>
      <c r="H33" t="n">
        <v>19655</v>
      </c>
      <c r="I33" t="n">
        <v>17159</v>
      </c>
      <c r="J33" t="n">
        <v>16707</v>
      </c>
      <c r="K33" t="n">
        <v>15580</v>
      </c>
      <c r="L33" t="n">
        <v>13806</v>
      </c>
      <c r="M33" t="n">
        <v>13668</v>
      </c>
      <c r="N33" t="n">
        <v>12962</v>
      </c>
    </row>
    <row r="34">
      <c r="A34" s="5" t="inlineStr">
        <is>
          <t>Minderheitenanteil</t>
        </is>
      </c>
      <c r="B34" s="5" t="inlineStr">
        <is>
          <t>Minority Share</t>
        </is>
      </c>
      <c r="C34" t="n">
        <v>377</v>
      </c>
      <c r="D34" t="n">
        <v>346</v>
      </c>
      <c r="E34" t="n">
        <v>303</v>
      </c>
      <c r="F34" t="n">
        <v>288</v>
      </c>
      <c r="G34" t="n">
        <v>266</v>
      </c>
      <c r="H34" t="n">
        <v>225</v>
      </c>
      <c r="I34" t="n">
        <v>178</v>
      </c>
      <c r="J34" t="n">
        <v>165</v>
      </c>
      <c r="K34" t="n">
        <v>154</v>
      </c>
      <c r="L34" t="n">
        <v>175</v>
      </c>
      <c r="M34" t="n">
        <v>148</v>
      </c>
      <c r="N34" t="n">
        <v>141</v>
      </c>
    </row>
    <row r="35">
      <c r="A35" s="5" t="inlineStr">
        <is>
          <t>Summe Eigenkapital</t>
        </is>
      </c>
      <c r="B35" s="5" t="inlineStr">
        <is>
          <t>Equity</t>
        </is>
      </c>
      <c r="C35" t="n">
        <v>12371</v>
      </c>
      <c r="D35" t="n">
        <v>11955</v>
      </c>
      <c r="E35" t="n">
        <v>10321</v>
      </c>
      <c r="F35" t="n">
        <v>6521</v>
      </c>
      <c r="G35" t="n">
        <v>5627</v>
      </c>
      <c r="H35" t="n">
        <v>6253</v>
      </c>
      <c r="I35" t="n">
        <v>6636</v>
      </c>
      <c r="J35" t="n">
        <v>6063</v>
      </c>
      <c r="K35" t="n">
        <v>4968</v>
      </c>
      <c r="L35" t="n">
        <v>4530</v>
      </c>
      <c r="M35" t="n">
        <v>4353</v>
      </c>
      <c r="N35" t="n">
        <v>3733</v>
      </c>
    </row>
    <row r="36">
      <c r="A36" s="5" t="inlineStr">
        <is>
          <t>Summe Passiva</t>
        </is>
      </c>
      <c r="B36" s="5" t="inlineStr">
        <is>
          <t>Liabilities &amp; Shareholder Equity</t>
        </is>
      </c>
      <c r="C36" t="n">
        <v>42808</v>
      </c>
      <c r="D36" t="n">
        <v>40620</v>
      </c>
      <c r="E36" t="n">
        <v>32247</v>
      </c>
      <c r="F36" t="n">
        <v>31058</v>
      </c>
      <c r="G36" t="n">
        <v>28507</v>
      </c>
      <c r="H36" t="n">
        <v>26133</v>
      </c>
      <c r="I36" t="n">
        <v>23973</v>
      </c>
      <c r="J36" t="n">
        <v>22935</v>
      </c>
      <c r="K36" t="n">
        <v>20702</v>
      </c>
      <c r="L36" t="n">
        <v>18511</v>
      </c>
      <c r="M36" t="n">
        <v>18169</v>
      </c>
      <c r="N36" t="n">
        <v>16836</v>
      </c>
    </row>
    <row r="37">
      <c r="A37" s="5" t="inlineStr">
        <is>
          <t>Mio.Aktien im Umlauf</t>
        </is>
      </c>
      <c r="B37" s="5" t="inlineStr">
        <is>
          <t>Million shares outstanding</t>
        </is>
      </c>
      <c r="C37" t="n">
        <v>427.23</v>
      </c>
      <c r="D37" t="n">
        <v>435.77</v>
      </c>
      <c r="E37" t="n">
        <v>417.03</v>
      </c>
      <c r="F37" t="n">
        <v>417.03</v>
      </c>
      <c r="G37" t="n">
        <v>417</v>
      </c>
      <c r="H37" t="n">
        <v>417</v>
      </c>
      <c r="I37" t="n">
        <v>417</v>
      </c>
      <c r="J37" t="n">
        <v>417</v>
      </c>
      <c r="K37" t="n">
        <v>417</v>
      </c>
      <c r="L37" t="n">
        <v>417</v>
      </c>
      <c r="M37" t="n">
        <v>417</v>
      </c>
      <c r="N37" t="n">
        <v>417</v>
      </c>
    </row>
    <row r="38">
      <c r="A38" s="5" t="inlineStr">
        <is>
          <t>Gezeichnetes Kapital (in Mio.)</t>
        </is>
      </c>
      <c r="B38" s="5" t="inlineStr">
        <is>
          <t>Subscribed Capital in M</t>
        </is>
      </c>
      <c r="C38" t="n">
        <v>85</v>
      </c>
      <c r="D38" t="n">
        <v>87.2</v>
      </c>
      <c r="E38" t="n">
        <v>83.40000000000001</v>
      </c>
      <c r="F38" t="n">
        <v>83.40000000000001</v>
      </c>
      <c r="G38" t="n">
        <v>83.40000000000001</v>
      </c>
      <c r="H38" t="n">
        <v>83.40000000000001</v>
      </c>
      <c r="I38" t="n">
        <v>83.40000000000001</v>
      </c>
      <c r="J38" t="n">
        <v>83.40000000000001</v>
      </c>
      <c r="K38" t="n">
        <v>83.40000000000001</v>
      </c>
      <c r="L38" t="n">
        <v>83.40000000000001</v>
      </c>
      <c r="M38" t="n">
        <v>83.40000000000001</v>
      </c>
      <c r="N38" t="n">
        <v>83.40000000000001</v>
      </c>
    </row>
    <row r="39">
      <c r="A39" s="5" t="inlineStr">
        <is>
          <t>Ergebnis je Aktie (brutto)</t>
        </is>
      </c>
      <c r="B39" s="5" t="inlineStr">
        <is>
          <t>Earnings per share</t>
        </is>
      </c>
      <c r="C39" t="n">
        <v>8.130000000000001</v>
      </c>
      <c r="D39" t="n">
        <v>3.88</v>
      </c>
      <c r="E39" t="n">
        <v>13.78</v>
      </c>
      <c r="F39" t="n">
        <v>5.48</v>
      </c>
      <c r="G39" t="n">
        <v>-3.14</v>
      </c>
      <c r="H39" t="n">
        <v>-0.91</v>
      </c>
      <c r="I39" t="n">
        <v>4.6</v>
      </c>
      <c r="J39" t="n">
        <v>4.24</v>
      </c>
      <c r="K39" t="n">
        <v>1.67</v>
      </c>
      <c r="L39" t="n">
        <v>0.59</v>
      </c>
      <c r="M39" t="n">
        <v>2.14</v>
      </c>
      <c r="N39" t="n">
        <v>-0.25</v>
      </c>
    </row>
    <row r="40">
      <c r="A40" s="5" t="inlineStr">
        <is>
          <t>Ergebnis je Aktie (unverwässert)</t>
        </is>
      </c>
      <c r="B40" s="5" t="inlineStr">
        <is>
          <t>Basic Earnings per share</t>
        </is>
      </c>
      <c r="C40" t="n">
        <v>5.69</v>
      </c>
      <c r="D40" t="n">
        <v>2.98</v>
      </c>
      <c r="E40" t="n">
        <v>9.67</v>
      </c>
      <c r="F40" t="n">
        <v>4.41</v>
      </c>
      <c r="G40" t="n">
        <v>-1.02</v>
      </c>
      <c r="H40" t="n">
        <v>-0.3</v>
      </c>
      <c r="I40" t="n">
        <v>3.33</v>
      </c>
      <c r="J40" t="n">
        <v>3.14</v>
      </c>
      <c r="K40" t="n">
        <v>1.18</v>
      </c>
      <c r="L40" t="n">
        <v>0.52</v>
      </c>
      <c r="M40" t="n">
        <v>1.61</v>
      </c>
      <c r="N40" t="n">
        <v>-0.51</v>
      </c>
    </row>
    <row r="41">
      <c r="A41" s="5" t="inlineStr">
        <is>
          <t>Ergebnis je Aktie (verwässert)</t>
        </is>
      </c>
      <c r="B41" s="5" t="inlineStr">
        <is>
          <t>Diluted Earnings per share</t>
        </is>
      </c>
      <c r="C41" t="n">
        <v>5.63</v>
      </c>
      <c r="D41" t="n">
        <v>2.94</v>
      </c>
      <c r="E41" t="n">
        <v>9.5</v>
      </c>
      <c r="F41" t="n">
        <v>4.33</v>
      </c>
      <c r="G41" t="n">
        <v>-1.02</v>
      </c>
      <c r="H41" t="n">
        <v>-0.3</v>
      </c>
      <c r="I41" t="n">
        <v>3.33</v>
      </c>
      <c r="J41" t="n">
        <v>3.13</v>
      </c>
      <c r="K41" t="n">
        <v>1.18</v>
      </c>
      <c r="L41" t="n">
        <v>0.51</v>
      </c>
      <c r="M41" t="n">
        <v>1.6</v>
      </c>
      <c r="N41" t="n">
        <v>-0.51</v>
      </c>
    </row>
    <row r="42">
      <c r="A42" s="5" t="inlineStr">
        <is>
          <t>Dividende je Aktie</t>
        </is>
      </c>
      <c r="B42" s="5" t="inlineStr">
        <is>
          <t>Dividend per share</t>
        </is>
      </c>
      <c r="C42" t="inlineStr">
        <is>
          <t>-</t>
        </is>
      </c>
      <c r="D42" t="n">
        <v>1.82</v>
      </c>
      <c r="E42" t="n">
        <v>1.6</v>
      </c>
      <c r="F42" t="n">
        <v>1.52</v>
      </c>
      <c r="G42" t="n">
        <v>1.38</v>
      </c>
      <c r="H42" t="n">
        <v>1.2</v>
      </c>
      <c r="I42" t="n">
        <v>1.12</v>
      </c>
      <c r="J42" t="n">
        <v>0.96</v>
      </c>
      <c r="K42" t="n">
        <v>0.62</v>
      </c>
      <c r="L42" t="n">
        <v>0.5</v>
      </c>
      <c r="M42" t="n">
        <v>0.38</v>
      </c>
      <c r="N42" t="n">
        <v>0.25</v>
      </c>
    </row>
    <row r="43">
      <c r="A43" s="5" t="inlineStr">
        <is>
          <t>Dividendenausschüttung in Mio</t>
        </is>
      </c>
      <c r="B43" s="5" t="inlineStr">
        <is>
          <t>Dividend Payment in M</t>
        </is>
      </c>
      <c r="C43" t="inlineStr">
        <is>
          <t>-</t>
        </is>
      </c>
      <c r="D43" t="n">
        <v>793</v>
      </c>
      <c r="E43" t="n">
        <v>710</v>
      </c>
      <c r="F43" t="n">
        <v>634</v>
      </c>
      <c r="G43" t="n">
        <v>576</v>
      </c>
      <c r="H43" t="n">
        <v>500</v>
      </c>
      <c r="I43" t="n">
        <v>467</v>
      </c>
      <c r="J43" t="n">
        <v>400</v>
      </c>
      <c r="K43" t="n">
        <v>258</v>
      </c>
      <c r="L43" t="n">
        <v>209</v>
      </c>
      <c r="M43" t="n">
        <v>158.5</v>
      </c>
      <c r="N43" t="n">
        <v>104.3</v>
      </c>
    </row>
    <row r="44">
      <c r="A44" s="5" t="inlineStr">
        <is>
          <t>Umsatz je Aktie</t>
        </is>
      </c>
      <c r="B44" s="5" t="inlineStr">
        <is>
          <t>Revenue per share</t>
        </is>
      </c>
      <c r="C44" t="n">
        <v>59.44</v>
      </c>
      <c r="D44" t="n">
        <v>48.98</v>
      </c>
      <c r="E44" t="n">
        <v>41.29</v>
      </c>
      <c r="F44" t="n">
        <v>40.19</v>
      </c>
      <c r="G44" t="n">
        <v>44.13</v>
      </c>
      <c r="H44" t="n">
        <v>36.82</v>
      </c>
      <c r="I44" t="n">
        <v>35.38</v>
      </c>
      <c r="J44" t="n">
        <v>33.15</v>
      </c>
      <c r="K44" t="n">
        <v>28.47</v>
      </c>
      <c r="L44" t="n">
        <v>26.93</v>
      </c>
      <c r="M44" t="n">
        <v>25.7</v>
      </c>
      <c r="N44" t="n">
        <v>25.01</v>
      </c>
    </row>
    <row r="45">
      <c r="A45" s="5" t="inlineStr">
        <is>
          <t>Buchwert je Aktie</t>
        </is>
      </c>
      <c r="B45" s="5" t="inlineStr">
        <is>
          <t>Book value per share</t>
        </is>
      </c>
      <c r="C45" t="n">
        <v>28.96</v>
      </c>
      <c r="D45" t="n">
        <v>27.43</v>
      </c>
      <c r="E45" t="n">
        <v>24.75</v>
      </c>
      <c r="F45" t="n">
        <v>15.64</v>
      </c>
      <c r="G45" t="n">
        <v>13.49</v>
      </c>
      <c r="H45" t="n">
        <v>15</v>
      </c>
      <c r="I45" t="n">
        <v>15.91</v>
      </c>
      <c r="J45" t="n">
        <v>14.54</v>
      </c>
      <c r="K45" t="n">
        <v>11.91</v>
      </c>
      <c r="L45" t="n">
        <v>10.86</v>
      </c>
      <c r="M45" t="n">
        <v>10.44</v>
      </c>
      <c r="N45" t="n">
        <v>8.949999999999999</v>
      </c>
    </row>
    <row r="46">
      <c r="A46" s="5" t="inlineStr">
        <is>
          <t>Cashflow je Aktie</t>
        </is>
      </c>
      <c r="B46" s="5" t="inlineStr">
        <is>
          <t>Cashflow per share</t>
        </is>
      </c>
      <c r="C46" t="n">
        <v>7.36</v>
      </c>
      <c r="D46" t="n">
        <v>7.05</v>
      </c>
      <c r="E46" t="n">
        <v>6.54</v>
      </c>
      <c r="F46" t="n">
        <v>5.95</v>
      </c>
      <c r="G46" t="n">
        <v>6.6</v>
      </c>
      <c r="H46" t="n">
        <v>5.65</v>
      </c>
      <c r="I46" t="n">
        <v>5.13</v>
      </c>
      <c r="J46" t="n">
        <v>3.88</v>
      </c>
      <c r="K46" t="n">
        <v>2.99</v>
      </c>
      <c r="L46" t="n">
        <v>3.5</v>
      </c>
      <c r="M46" t="n">
        <v>3.36</v>
      </c>
      <c r="N46" t="n">
        <v>1.73</v>
      </c>
    </row>
    <row r="47">
      <c r="A47" s="5" t="inlineStr">
        <is>
          <t>Bilanzsumme je Aktie</t>
        </is>
      </c>
      <c r="B47" s="5" t="inlineStr">
        <is>
          <t>Total assets per share</t>
        </is>
      </c>
      <c r="C47" t="n">
        <v>100.2</v>
      </c>
      <c r="D47" t="n">
        <v>93.20999999999999</v>
      </c>
      <c r="E47" t="n">
        <v>77.33</v>
      </c>
      <c r="F47" t="n">
        <v>74.47</v>
      </c>
      <c r="G47" t="n">
        <v>68.36</v>
      </c>
      <c r="H47" t="n">
        <v>62.67</v>
      </c>
      <c r="I47" t="n">
        <v>57.49</v>
      </c>
      <c r="J47" t="n">
        <v>55</v>
      </c>
      <c r="K47" t="n">
        <v>49.65</v>
      </c>
      <c r="L47" t="n">
        <v>44.39</v>
      </c>
      <c r="M47" t="n">
        <v>43.57</v>
      </c>
      <c r="N47" t="n">
        <v>40.37</v>
      </c>
    </row>
    <row r="48">
      <c r="A48" s="5" t="inlineStr">
        <is>
          <t>Personal am Ende des Jahres</t>
        </is>
      </c>
      <c r="B48" s="5" t="inlineStr">
        <is>
          <t>Staff at the end of year</t>
        </is>
      </c>
      <c r="C48" t="n">
        <v>95443</v>
      </c>
      <c r="D48" t="n">
        <v>92639</v>
      </c>
      <c r="E48" t="n">
        <v>58324</v>
      </c>
      <c r="F48" t="n">
        <v>66490</v>
      </c>
      <c r="G48" t="n">
        <v>70000</v>
      </c>
      <c r="H48" t="n">
        <v>69000</v>
      </c>
      <c r="I48" t="n">
        <v>66289</v>
      </c>
      <c r="J48" t="n">
        <v>62558</v>
      </c>
      <c r="K48" t="n">
        <v>59805</v>
      </c>
      <c r="L48" t="n">
        <v>53407</v>
      </c>
      <c r="M48" t="n">
        <v>54872</v>
      </c>
      <c r="N48" t="n">
        <v>54493</v>
      </c>
    </row>
    <row r="49">
      <c r="A49" s="5" t="inlineStr">
        <is>
          <t>Personalaufwand in Mio. EUR</t>
        </is>
      </c>
      <c r="B49" s="5" t="inlineStr">
        <is>
          <t>Personnel expenses in M</t>
        </is>
      </c>
      <c r="C49" t="n">
        <v>6349</v>
      </c>
      <c r="D49" t="n">
        <v>5665</v>
      </c>
      <c r="E49" t="n">
        <v>4353</v>
      </c>
      <c r="F49" t="n">
        <v>4406</v>
      </c>
      <c r="G49" t="n">
        <v>5061</v>
      </c>
      <c r="H49" t="n">
        <v>4744</v>
      </c>
      <c r="I49" t="n">
        <v>4506</v>
      </c>
      <c r="J49" t="n">
        <v>4205</v>
      </c>
      <c r="K49" t="n">
        <v>3808</v>
      </c>
      <c r="L49" t="n">
        <v>3459</v>
      </c>
      <c r="M49" t="n">
        <v>3276</v>
      </c>
      <c r="N49" t="n">
        <v>3133</v>
      </c>
    </row>
    <row r="50">
      <c r="A50" s="5" t="inlineStr">
        <is>
          <t>Aufwand je Mitarbeiter in EUR</t>
        </is>
      </c>
      <c r="B50" s="5" t="inlineStr">
        <is>
          <t>Effort per employee</t>
        </is>
      </c>
      <c r="C50" t="n">
        <v>66521</v>
      </c>
      <c r="D50" t="n">
        <v>61151</v>
      </c>
      <c r="E50" t="n">
        <v>74635</v>
      </c>
      <c r="F50" t="n">
        <v>66266</v>
      </c>
      <c r="G50" t="n">
        <v>72300</v>
      </c>
      <c r="H50" t="n">
        <v>68754</v>
      </c>
      <c r="I50" t="n">
        <v>67975</v>
      </c>
      <c r="J50" t="n">
        <v>67218</v>
      </c>
      <c r="K50" t="n">
        <v>63674</v>
      </c>
      <c r="L50" t="n">
        <v>64767</v>
      </c>
      <c r="M50" t="n">
        <v>59703</v>
      </c>
      <c r="N50" t="n">
        <v>57494</v>
      </c>
    </row>
    <row r="51">
      <c r="A51" s="5" t="inlineStr">
        <is>
          <t>Umsatz je Mitarbeiter in EUR</t>
        </is>
      </c>
      <c r="B51" s="5" t="inlineStr">
        <is>
          <t>Turnover per employee</t>
        </is>
      </c>
      <c r="C51" t="n">
        <v>266075</v>
      </c>
      <c r="D51" t="n">
        <v>230421</v>
      </c>
      <c r="E51" t="n">
        <v>295213</v>
      </c>
      <c r="F51" t="n">
        <v>252053</v>
      </c>
      <c r="G51" t="n">
        <v>262914</v>
      </c>
      <c r="H51" t="n">
        <v>222536</v>
      </c>
      <c r="I51" t="n">
        <v>222571</v>
      </c>
      <c r="J51" t="n">
        <v>220979</v>
      </c>
      <c r="K51" t="n">
        <v>198545</v>
      </c>
      <c r="L51" t="n">
        <v>210235</v>
      </c>
      <c r="M51" t="n">
        <v>195273</v>
      </c>
      <c r="N51" t="n">
        <v>191382</v>
      </c>
    </row>
    <row r="52">
      <c r="A52" s="5" t="inlineStr">
        <is>
          <t>Bruttoergebnis je Mitarbeiter in EUR</t>
        </is>
      </c>
      <c r="B52" s="5" t="inlineStr">
        <is>
          <t>Gross Profit per employee</t>
        </is>
      </c>
      <c r="C52" t="n">
        <v>114697</v>
      </c>
      <c r="D52" t="n">
        <v>96137</v>
      </c>
      <c r="E52" t="n">
        <v>128746</v>
      </c>
      <c r="F52" t="n">
        <v>111581</v>
      </c>
      <c r="G52" t="n">
        <v>134571</v>
      </c>
      <c r="H52" t="n">
        <v>91116</v>
      </c>
      <c r="I52" t="n">
        <v>105372</v>
      </c>
      <c r="J52" t="n">
        <v>105182</v>
      </c>
      <c r="K52" t="n">
        <v>92568</v>
      </c>
      <c r="L52" t="n">
        <v>96879</v>
      </c>
      <c r="M52" t="n">
        <v>86401</v>
      </c>
      <c r="N52" t="n">
        <v>83038</v>
      </c>
    </row>
    <row r="53">
      <c r="A53" s="5" t="inlineStr">
        <is>
          <t>Gewinn je Mitarbeiter in EUR</t>
        </is>
      </c>
      <c r="B53" s="5" t="inlineStr">
        <is>
          <t>Earnings per employee</t>
        </is>
      </c>
      <c r="C53" t="n">
        <v>25638</v>
      </c>
      <c r="D53" t="n">
        <v>13849</v>
      </c>
      <c r="E53" t="n">
        <v>83190</v>
      </c>
      <c r="F53" t="n">
        <v>28696</v>
      </c>
      <c r="G53" t="n">
        <v>-6057</v>
      </c>
      <c r="H53" t="n">
        <v>-1826</v>
      </c>
      <c r="I53" t="n">
        <v>20908</v>
      </c>
      <c r="J53" t="n">
        <v>20813</v>
      </c>
      <c r="K53" t="n">
        <v>7993</v>
      </c>
      <c r="L53" t="n">
        <v>3876</v>
      </c>
      <c r="M53" t="n">
        <v>11682</v>
      </c>
      <c r="N53" t="n">
        <v>-3762</v>
      </c>
    </row>
    <row r="54">
      <c r="A54" s="5" t="inlineStr">
        <is>
          <t>KGV (Kurs/Gewinn)</t>
        </is>
      </c>
      <c r="B54" s="5" t="inlineStr">
        <is>
          <t>PE (price/earnings)</t>
        </is>
      </c>
      <c r="C54" t="n">
        <v>24.2</v>
      </c>
      <c r="D54" t="n">
        <v>35.4</v>
      </c>
      <c r="E54" t="n">
        <v>8.9</v>
      </c>
      <c r="F54" t="n">
        <v>15.2</v>
      </c>
      <c r="G54" t="inlineStr">
        <is>
          <t>-</t>
        </is>
      </c>
      <c r="H54" t="inlineStr">
        <is>
          <t>-</t>
        </is>
      </c>
      <c r="I54" t="n">
        <v>15.2</v>
      </c>
      <c r="J54" t="n">
        <v>10.4</v>
      </c>
      <c r="K54" t="n">
        <v>19.7</v>
      </c>
      <c r="L54" t="n">
        <v>51</v>
      </c>
      <c r="M54" t="n">
        <v>8.5</v>
      </c>
      <c r="N54" t="inlineStr">
        <is>
          <t>-</t>
        </is>
      </c>
    </row>
    <row r="55">
      <c r="A55" s="5" t="inlineStr">
        <is>
          <t>KUV (Kurs/Umsatz)</t>
        </is>
      </c>
      <c r="B55" s="5" t="inlineStr">
        <is>
          <t>PS (price/sales)</t>
        </is>
      </c>
      <c r="C55" t="n">
        <v>2.32</v>
      </c>
      <c r="D55" t="n">
        <v>2.15</v>
      </c>
      <c r="E55" t="n">
        <v>2.08</v>
      </c>
      <c r="F55" t="n">
        <v>1.67</v>
      </c>
      <c r="G55" t="n">
        <v>1.44</v>
      </c>
      <c r="H55" t="n">
        <v>1.39</v>
      </c>
      <c r="I55" t="n">
        <v>1.43</v>
      </c>
      <c r="J55" t="n">
        <v>0.98</v>
      </c>
      <c r="K55" t="n">
        <v>0.8100000000000001</v>
      </c>
      <c r="L55" t="n">
        <v>0.98</v>
      </c>
      <c r="M55" t="n">
        <v>0.53</v>
      </c>
      <c r="N55" t="n">
        <v>0.58</v>
      </c>
    </row>
    <row r="56">
      <c r="A56" s="5" t="inlineStr">
        <is>
          <t>KBV (Kurs/Buchwert)</t>
        </is>
      </c>
      <c r="B56" s="5" t="inlineStr">
        <is>
          <t>PB (price/book value)</t>
        </is>
      </c>
      <c r="C56" t="n">
        <v>4.75</v>
      </c>
      <c r="D56" t="n">
        <v>3.84</v>
      </c>
      <c r="E56" t="n">
        <v>3.47</v>
      </c>
      <c r="F56" t="n">
        <v>4.29</v>
      </c>
      <c r="G56" t="n">
        <v>4.72</v>
      </c>
      <c r="H56" t="n">
        <v>3.42</v>
      </c>
      <c r="I56" t="n">
        <v>3.17</v>
      </c>
      <c r="J56" t="n">
        <v>2.24</v>
      </c>
      <c r="K56" t="n">
        <v>1.95</v>
      </c>
      <c r="L56" t="n">
        <v>2.44</v>
      </c>
      <c r="M56" t="n">
        <v>1.31</v>
      </c>
      <c r="N56" t="n">
        <v>1.62</v>
      </c>
    </row>
    <row r="57">
      <c r="A57" s="5" t="inlineStr">
        <is>
          <t>KCV (Kurs/Cashflow)</t>
        </is>
      </c>
      <c r="B57" s="5" t="inlineStr">
        <is>
          <t>PC (price/cashflow)</t>
        </is>
      </c>
      <c r="C57" t="n">
        <v>18.7</v>
      </c>
      <c r="D57" t="n">
        <v>14.96</v>
      </c>
      <c r="E57" t="n">
        <v>13.14</v>
      </c>
      <c r="F57" t="n">
        <v>11.27</v>
      </c>
      <c r="G57" t="n">
        <v>9.66</v>
      </c>
      <c r="H57" t="n">
        <v>9.07</v>
      </c>
      <c r="I57" t="n">
        <v>9.85</v>
      </c>
      <c r="J57" t="n">
        <v>8.41</v>
      </c>
      <c r="K57" t="n">
        <v>7.76</v>
      </c>
      <c r="L57" t="n">
        <v>7.57</v>
      </c>
      <c r="M57" t="n">
        <v>4.07</v>
      </c>
      <c r="N57" t="inlineStr">
        <is>
          <t>-</t>
        </is>
      </c>
    </row>
    <row r="58">
      <c r="A58" s="5" t="inlineStr">
        <is>
          <t>Dividendenrendite in %</t>
        </is>
      </c>
      <c r="B58" s="5" t="inlineStr">
        <is>
          <t>Dividend Yield in %</t>
        </is>
      </c>
      <c r="C58" t="inlineStr">
        <is>
          <t>-</t>
        </is>
      </c>
      <c r="D58" t="n">
        <v>1.73</v>
      </c>
      <c r="E58" t="n">
        <v>1.86</v>
      </c>
      <c r="F58" t="n">
        <v>2.27</v>
      </c>
      <c r="G58" t="n">
        <v>2.16</v>
      </c>
      <c r="H58" t="n">
        <v>2.34</v>
      </c>
      <c r="I58" t="n">
        <v>2.22</v>
      </c>
      <c r="J58" t="n">
        <v>2.94</v>
      </c>
      <c r="K58" t="n">
        <v>2.67</v>
      </c>
      <c r="L58" t="n">
        <v>1.89</v>
      </c>
      <c r="M58" t="n">
        <v>2.78</v>
      </c>
      <c r="N58" t="n">
        <v>1.72</v>
      </c>
    </row>
    <row r="59">
      <c r="A59" s="5" t="inlineStr">
        <is>
          <t>Gewinnrendite in %</t>
        </is>
      </c>
      <c r="B59" s="5" t="inlineStr">
        <is>
          <t>Return on profit in %</t>
        </is>
      </c>
      <c r="C59" t="n">
        <v>4.1</v>
      </c>
      <c r="D59" t="n">
        <v>2.8</v>
      </c>
      <c r="E59" t="n">
        <v>11.3</v>
      </c>
      <c r="F59" t="n">
        <v>6.6</v>
      </c>
      <c r="G59" t="n">
        <v>-1.6</v>
      </c>
      <c r="H59" t="n">
        <v>-0.6</v>
      </c>
      <c r="I59" t="n">
        <v>6.6</v>
      </c>
      <c r="J59" t="n">
        <v>9.6</v>
      </c>
      <c r="K59" t="n">
        <v>5.1</v>
      </c>
      <c r="L59" t="n">
        <v>2</v>
      </c>
      <c r="M59" t="n">
        <v>11.8</v>
      </c>
      <c r="N59" t="inlineStr">
        <is>
          <t>-</t>
        </is>
      </c>
    </row>
    <row r="60">
      <c r="A60" s="5" t="inlineStr">
        <is>
          <t>Eigenkapitalrendite in %</t>
        </is>
      </c>
      <c r="B60" s="5" t="inlineStr">
        <is>
          <t>Return on Equity in %</t>
        </is>
      </c>
      <c r="C60" t="n">
        <v>19.78</v>
      </c>
      <c r="D60" t="n">
        <v>10.73</v>
      </c>
      <c r="E60" t="n">
        <v>47.01</v>
      </c>
      <c r="F60" t="n">
        <v>29.26</v>
      </c>
      <c r="G60" t="n">
        <v>-7.54</v>
      </c>
      <c r="H60" t="n">
        <v>-2.02</v>
      </c>
      <c r="I60" t="n">
        <v>20.89</v>
      </c>
      <c r="J60" t="n">
        <v>21.47</v>
      </c>
      <c r="K60" t="n">
        <v>9.619999999999999</v>
      </c>
      <c r="L60" t="n">
        <v>4.57</v>
      </c>
      <c r="M60" t="n">
        <v>14.73</v>
      </c>
      <c r="N60" t="n">
        <v>-5.49</v>
      </c>
    </row>
    <row r="61">
      <c r="A61" s="5" t="inlineStr">
        <is>
          <t>Umsatzrendite in %</t>
        </is>
      </c>
      <c r="B61" s="5" t="inlineStr">
        <is>
          <t>Return on sales in %</t>
        </is>
      </c>
      <c r="C61" t="n">
        <v>9.640000000000001</v>
      </c>
      <c r="D61" t="n">
        <v>6.01</v>
      </c>
      <c r="E61" t="n">
        <v>28.18</v>
      </c>
      <c r="F61" t="n">
        <v>11.38</v>
      </c>
      <c r="G61" t="n">
        <v>-2.3</v>
      </c>
      <c r="H61" t="n">
        <v>-0.82</v>
      </c>
      <c r="I61" t="n">
        <v>9.390000000000001</v>
      </c>
      <c r="J61" t="n">
        <v>9.42</v>
      </c>
      <c r="K61" t="n">
        <v>4.03</v>
      </c>
      <c r="L61" t="n">
        <v>1.84</v>
      </c>
      <c r="M61" t="n">
        <v>5.98</v>
      </c>
      <c r="N61" t="n">
        <v>-1.97</v>
      </c>
    </row>
    <row r="62">
      <c r="A62" s="5" t="inlineStr">
        <is>
          <t>Gesamtkapitalrendite in %</t>
        </is>
      </c>
      <c r="B62" s="5" t="inlineStr">
        <is>
          <t>Total Return on Investment in %</t>
        </is>
      </c>
      <c r="C62" t="n">
        <v>5.72</v>
      </c>
      <c r="D62" t="n">
        <v>3.16</v>
      </c>
      <c r="E62" t="n">
        <v>15.05</v>
      </c>
      <c r="F62" t="n">
        <v>6.14</v>
      </c>
      <c r="G62" t="n">
        <v>-1.49</v>
      </c>
      <c r="H62" t="n">
        <v>-0.48</v>
      </c>
      <c r="I62" t="n">
        <v>5.78</v>
      </c>
      <c r="J62" t="n">
        <v>5.68</v>
      </c>
      <c r="K62" t="n">
        <v>2.31</v>
      </c>
      <c r="L62" t="n">
        <v>1.12</v>
      </c>
      <c r="M62" t="n">
        <v>3.53</v>
      </c>
      <c r="N62" t="n">
        <v>-1.22</v>
      </c>
    </row>
    <row r="63">
      <c r="A63" s="5" t="inlineStr">
        <is>
          <t>Return on Investment in %</t>
        </is>
      </c>
      <c r="B63" s="5" t="inlineStr">
        <is>
          <t>Return on Investment in %</t>
        </is>
      </c>
      <c r="C63" t="n">
        <v>5.72</v>
      </c>
      <c r="D63" t="n">
        <v>3.16</v>
      </c>
      <c r="E63" t="n">
        <v>15.05</v>
      </c>
      <c r="F63" t="n">
        <v>6.14</v>
      </c>
      <c r="G63" t="n">
        <v>-1.49</v>
      </c>
      <c r="H63" t="n">
        <v>-0.48</v>
      </c>
      <c r="I63" t="n">
        <v>5.78</v>
      </c>
      <c r="J63" t="n">
        <v>5.68</v>
      </c>
      <c r="K63" t="n">
        <v>2.31</v>
      </c>
      <c r="L63" t="n">
        <v>1.12</v>
      </c>
      <c r="M63" t="n">
        <v>3.53</v>
      </c>
      <c r="N63" t="n">
        <v>-1.22</v>
      </c>
    </row>
    <row r="64">
      <c r="A64" s="5" t="inlineStr">
        <is>
          <t>Arbeitsintensität in %</t>
        </is>
      </c>
      <c r="B64" s="5" t="inlineStr">
        <is>
          <t>Work Intensity in %</t>
        </is>
      </c>
      <c r="C64" t="n">
        <v>46.89</v>
      </c>
      <c r="D64" t="n">
        <v>44.7</v>
      </c>
      <c r="E64" t="n">
        <v>59.09</v>
      </c>
      <c r="F64" t="n">
        <v>44.04</v>
      </c>
      <c r="G64" t="n">
        <v>49.54</v>
      </c>
      <c r="H64" t="n">
        <v>48.88</v>
      </c>
      <c r="I64" t="n">
        <v>51.57</v>
      </c>
      <c r="J64" t="n">
        <v>54.64</v>
      </c>
      <c r="K64" t="n">
        <v>52.31</v>
      </c>
      <c r="L64" t="n">
        <v>54.96</v>
      </c>
      <c r="M64" t="n">
        <v>54.5</v>
      </c>
      <c r="N64" t="n">
        <v>53.75</v>
      </c>
    </row>
    <row r="65">
      <c r="A65" s="5" t="inlineStr">
        <is>
          <t>Eigenkapitalquote in %</t>
        </is>
      </c>
      <c r="B65" s="5" t="inlineStr">
        <is>
          <t>Equity Ratio in %</t>
        </is>
      </c>
      <c r="C65" t="n">
        <v>28.9</v>
      </c>
      <c r="D65" t="n">
        <v>29.43</v>
      </c>
      <c r="E65" t="n">
        <v>32.01</v>
      </c>
      <c r="F65" t="n">
        <v>21</v>
      </c>
      <c r="G65" t="n">
        <v>19.74</v>
      </c>
      <c r="H65" t="n">
        <v>23.93</v>
      </c>
      <c r="I65" t="n">
        <v>27.68</v>
      </c>
      <c r="J65" t="n">
        <v>26.44</v>
      </c>
      <c r="K65" t="n">
        <v>24</v>
      </c>
      <c r="L65" t="n">
        <v>24.47</v>
      </c>
      <c r="M65" t="n">
        <v>23.96</v>
      </c>
      <c r="N65" t="n">
        <v>22.17</v>
      </c>
    </row>
    <row r="66">
      <c r="A66" s="5" t="inlineStr">
        <is>
          <t>Fremdkapitalquote in %</t>
        </is>
      </c>
      <c r="B66" s="5" t="inlineStr">
        <is>
          <t>Debt Ratio in %</t>
        </is>
      </c>
      <c r="C66" t="n">
        <v>71.09999999999999</v>
      </c>
      <c r="D66" t="n">
        <v>70.56999999999999</v>
      </c>
      <c r="E66" t="n">
        <v>67.98999999999999</v>
      </c>
      <c r="F66" t="n">
        <v>79</v>
      </c>
      <c r="G66" t="n">
        <v>80.26000000000001</v>
      </c>
      <c r="H66" t="n">
        <v>76.06999999999999</v>
      </c>
      <c r="I66" t="n">
        <v>72.31999999999999</v>
      </c>
      <c r="J66" t="n">
        <v>73.56</v>
      </c>
      <c r="K66" t="n">
        <v>76</v>
      </c>
      <c r="L66" t="n">
        <v>75.53</v>
      </c>
      <c r="M66" t="n">
        <v>76.04000000000001</v>
      </c>
      <c r="N66" t="n">
        <v>77.83</v>
      </c>
    </row>
    <row r="67">
      <c r="A67" s="5" t="inlineStr">
        <is>
          <t>Verschuldungsgrad in %</t>
        </is>
      </c>
      <c r="B67" s="5" t="inlineStr">
        <is>
          <t>Finance Gearing in %</t>
        </is>
      </c>
      <c r="C67" t="n">
        <v>246.04</v>
      </c>
      <c r="D67" t="n">
        <v>239.77</v>
      </c>
      <c r="E67" t="n">
        <v>212.44</v>
      </c>
      <c r="F67" t="n">
        <v>376.28</v>
      </c>
      <c r="G67" t="n">
        <v>406.61</v>
      </c>
      <c r="H67" t="n">
        <v>317.93</v>
      </c>
      <c r="I67" t="n">
        <v>261.26</v>
      </c>
      <c r="J67" t="n">
        <v>278.28</v>
      </c>
      <c r="K67" t="n">
        <v>316.71</v>
      </c>
      <c r="L67" t="n">
        <v>308.63</v>
      </c>
      <c r="M67" t="n">
        <v>317.39</v>
      </c>
      <c r="N67" t="n">
        <v>351</v>
      </c>
    </row>
    <row r="68">
      <c r="A68" s="5" t="inlineStr">
        <is>
          <t>Bruttoergebnis Marge in %</t>
        </is>
      </c>
      <c r="B68" s="5" t="inlineStr">
        <is>
          <t>Gross Profit Marge in %</t>
        </is>
      </c>
      <c r="C68" t="n">
        <v>43.11</v>
      </c>
      <c r="D68" t="n">
        <v>41.72</v>
      </c>
      <c r="E68" t="n">
        <v>43.61</v>
      </c>
      <c r="F68" t="n">
        <v>44.27</v>
      </c>
      <c r="G68" t="n">
        <v>51.18</v>
      </c>
      <c r="H68" t="n">
        <v>40.94</v>
      </c>
      <c r="I68" t="n">
        <v>47.34</v>
      </c>
      <c r="J68" t="n">
        <v>47.6</v>
      </c>
      <c r="K68" t="n">
        <v>46.62</v>
      </c>
      <c r="L68" t="n">
        <v>46.08</v>
      </c>
      <c r="M68" t="n">
        <v>44.25</v>
      </c>
    </row>
    <row r="69">
      <c r="A69" s="5" t="inlineStr">
        <is>
          <t>Kurzfristige Vermögensquote in %</t>
        </is>
      </c>
      <c r="B69" s="5" t="inlineStr">
        <is>
          <t>Current Assets Ratio in %</t>
        </is>
      </c>
      <c r="C69" t="n">
        <v>46.89</v>
      </c>
      <c r="D69" t="n">
        <v>44.7</v>
      </c>
      <c r="E69" t="n">
        <v>59.09</v>
      </c>
      <c r="F69" t="n">
        <v>44.04</v>
      </c>
      <c r="G69" t="n">
        <v>49.54</v>
      </c>
      <c r="H69" t="n">
        <v>48.88</v>
      </c>
      <c r="I69" t="n">
        <v>51.57</v>
      </c>
      <c r="J69" t="n">
        <v>54.64</v>
      </c>
      <c r="K69" t="n">
        <v>52.31</v>
      </c>
      <c r="L69" t="n">
        <v>54.96</v>
      </c>
      <c r="M69" t="n">
        <v>54.5</v>
      </c>
    </row>
    <row r="70">
      <c r="A70" s="5" t="inlineStr">
        <is>
          <t>Nettogewinn Marge in %</t>
        </is>
      </c>
      <c r="B70" s="5" t="inlineStr">
        <is>
          <t>Net Profit Marge in %</t>
        </is>
      </c>
      <c r="C70" t="n">
        <v>9.640000000000001</v>
      </c>
      <c r="D70" t="n">
        <v>6.01</v>
      </c>
      <c r="E70" t="n">
        <v>28.18</v>
      </c>
      <c r="F70" t="n">
        <v>11.38</v>
      </c>
      <c r="G70" t="n">
        <v>-2.3</v>
      </c>
      <c r="H70" t="n">
        <v>-0.82</v>
      </c>
      <c r="I70" t="n">
        <v>9.390000000000001</v>
      </c>
      <c r="J70" t="n">
        <v>9.42</v>
      </c>
      <c r="K70" t="n">
        <v>4.03</v>
      </c>
      <c r="L70" t="n">
        <v>1.84</v>
      </c>
      <c r="M70" t="n">
        <v>5.98</v>
      </c>
    </row>
    <row r="71">
      <c r="A71" s="5" t="inlineStr">
        <is>
          <t>Operative Ergebnis Marge in %</t>
        </is>
      </c>
      <c r="B71" s="5" t="inlineStr">
        <is>
          <t>EBIT Marge in %</t>
        </is>
      </c>
      <c r="C71" t="n">
        <v>15.11</v>
      </c>
      <c r="D71" t="n">
        <v>10.14</v>
      </c>
      <c r="E71" t="n">
        <v>15.57</v>
      </c>
      <c r="F71" t="n">
        <v>19.92</v>
      </c>
      <c r="G71" t="n">
        <v>11.29</v>
      </c>
      <c r="H71" t="n">
        <v>9.07</v>
      </c>
      <c r="I71" t="n">
        <v>10.03</v>
      </c>
      <c r="J71" t="n">
        <v>8.779999999999999</v>
      </c>
      <c r="K71" t="n">
        <v>7.03</v>
      </c>
      <c r="L71" t="n">
        <v>8.35</v>
      </c>
      <c r="M71" t="n">
        <v>5.54</v>
      </c>
    </row>
    <row r="72">
      <c r="A72" s="5" t="inlineStr">
        <is>
          <t>Vermögensumsschlag in %</t>
        </is>
      </c>
      <c r="B72" s="5" t="inlineStr">
        <is>
          <t>Asset Turnover in %</t>
        </is>
      </c>
      <c r="C72" t="n">
        <v>59.32</v>
      </c>
      <c r="D72" t="n">
        <v>52.55</v>
      </c>
      <c r="E72" t="n">
        <v>53.39</v>
      </c>
      <c r="F72" t="n">
        <v>53.96</v>
      </c>
      <c r="G72" t="n">
        <v>64.56</v>
      </c>
      <c r="H72" t="n">
        <v>58.76</v>
      </c>
      <c r="I72" t="n">
        <v>61.54</v>
      </c>
      <c r="J72" t="n">
        <v>60.27</v>
      </c>
      <c r="K72" t="n">
        <v>57.36</v>
      </c>
      <c r="L72" t="n">
        <v>60.66</v>
      </c>
      <c r="M72" t="n">
        <v>58.97</v>
      </c>
    </row>
    <row r="73">
      <c r="A73" s="5" t="inlineStr">
        <is>
          <t>Langfristige Vermögensquote in %</t>
        </is>
      </c>
      <c r="B73" s="5" t="inlineStr">
        <is>
          <t>Non-Current Assets Ratio in %</t>
        </is>
      </c>
      <c r="C73" t="n">
        <v>53.11</v>
      </c>
      <c r="D73" t="n">
        <v>55.3</v>
      </c>
      <c r="E73" t="n">
        <v>40.91</v>
      </c>
      <c r="F73" t="n">
        <v>55.96</v>
      </c>
      <c r="G73" t="n">
        <v>50.46</v>
      </c>
      <c r="H73" t="n">
        <v>51.12</v>
      </c>
      <c r="I73" t="n">
        <v>48.43</v>
      </c>
      <c r="J73" t="n">
        <v>45.36</v>
      </c>
      <c r="K73" t="n">
        <v>47.69</v>
      </c>
      <c r="L73" t="n">
        <v>45.04</v>
      </c>
      <c r="M73" t="n">
        <v>45.5</v>
      </c>
    </row>
    <row r="74">
      <c r="A74" s="5" t="inlineStr">
        <is>
          <t>Gesamtkapitalrentabilität</t>
        </is>
      </c>
      <c r="B74" s="5" t="inlineStr">
        <is>
          <t>ROA Return on Assets in %</t>
        </is>
      </c>
      <c r="C74" t="n">
        <v>5.72</v>
      </c>
      <c r="D74" t="n">
        <v>3.16</v>
      </c>
      <c r="E74" t="n">
        <v>15.05</v>
      </c>
      <c r="F74" t="n">
        <v>6.14</v>
      </c>
      <c r="G74" t="n">
        <v>-1.49</v>
      </c>
      <c r="H74" t="n">
        <v>-0.48</v>
      </c>
      <c r="I74" t="n">
        <v>5.78</v>
      </c>
      <c r="J74" t="n">
        <v>5.68</v>
      </c>
      <c r="K74" t="n">
        <v>2.31</v>
      </c>
      <c r="L74" t="n">
        <v>1.12</v>
      </c>
      <c r="M74" t="n">
        <v>3.53</v>
      </c>
    </row>
    <row r="75">
      <c r="A75" s="5" t="inlineStr">
        <is>
          <t>Ertrag des eingesetzten Kapitals</t>
        </is>
      </c>
      <c r="B75" s="5" t="inlineStr">
        <is>
          <t>ROCE Return on Cap. Empl. in %</t>
        </is>
      </c>
      <c r="C75" t="n">
        <v>19.25</v>
      </c>
      <c r="D75" t="n">
        <v>11.09</v>
      </c>
      <c r="E75" t="n">
        <v>15.8</v>
      </c>
      <c r="F75" t="n">
        <v>24.93</v>
      </c>
      <c r="G75" t="n">
        <v>19.13</v>
      </c>
      <c r="H75" t="n">
        <v>12.06</v>
      </c>
      <c r="I75" t="n">
        <v>12.36</v>
      </c>
      <c r="J75" t="n">
        <v>10.27</v>
      </c>
      <c r="K75" t="n">
        <v>8.75</v>
      </c>
      <c r="L75" t="n">
        <v>10.34</v>
      </c>
      <c r="M75" t="n">
        <v>6.78</v>
      </c>
    </row>
    <row r="76">
      <c r="A76" s="5" t="inlineStr">
        <is>
          <t>Eigenkapital zu Anlagevermögen</t>
        </is>
      </c>
      <c r="B76" s="5" t="inlineStr">
        <is>
          <t>Equity to Fixed Assets in %</t>
        </is>
      </c>
      <c r="C76" t="n">
        <v>54.41</v>
      </c>
      <c r="D76" t="n">
        <v>53.23</v>
      </c>
      <c r="E76" t="n">
        <v>78.23999999999999</v>
      </c>
      <c r="F76" t="n">
        <v>37.52</v>
      </c>
      <c r="G76" t="n">
        <v>39.11</v>
      </c>
      <c r="H76" t="n">
        <v>46.81</v>
      </c>
      <c r="I76" t="n">
        <v>57.16</v>
      </c>
      <c r="J76" t="n">
        <v>58.28</v>
      </c>
      <c r="K76" t="n">
        <v>50.32</v>
      </c>
      <c r="L76" t="n">
        <v>54.33</v>
      </c>
      <c r="M76" t="n">
        <v>52.66</v>
      </c>
    </row>
    <row r="77">
      <c r="A77" s="5" t="inlineStr">
        <is>
          <t>Liquidität Dritten Grades</t>
        </is>
      </c>
      <c r="B77" s="5" t="inlineStr">
        <is>
          <t>Current Ratio in %</t>
        </is>
      </c>
      <c r="C77" t="n">
        <v>87.73999999999999</v>
      </c>
      <c r="D77" t="n">
        <v>86.09999999999999</v>
      </c>
      <c r="E77" t="n">
        <v>124.7</v>
      </c>
      <c r="F77" t="n">
        <v>77.42</v>
      </c>
      <c r="G77" t="n">
        <v>80.01000000000001</v>
      </c>
      <c r="H77" t="n">
        <v>87.59</v>
      </c>
      <c r="I77" t="n">
        <v>103.07</v>
      </c>
      <c r="J77" t="n">
        <v>112.73</v>
      </c>
      <c r="K77" t="n">
        <v>97.04000000000001</v>
      </c>
      <c r="L77" t="n">
        <v>107.75</v>
      </c>
      <c r="M77" t="n">
        <v>105.28</v>
      </c>
    </row>
    <row r="78">
      <c r="A78" s="5" t="inlineStr">
        <is>
          <t>Operativer Cashflow</t>
        </is>
      </c>
      <c r="B78" s="5" t="inlineStr">
        <is>
          <t>Operating Cashflow in M</t>
        </is>
      </c>
      <c r="C78" t="n">
        <v>7989.201</v>
      </c>
      <c r="D78" t="n">
        <v>6519.1192</v>
      </c>
      <c r="E78" t="n">
        <v>5479.7742</v>
      </c>
      <c r="F78" t="n">
        <v>4699.928099999999</v>
      </c>
      <c r="G78" t="n">
        <v>4028.22</v>
      </c>
      <c r="H78" t="n">
        <v>3782.19</v>
      </c>
      <c r="I78" t="n">
        <v>4107.45</v>
      </c>
      <c r="J78" t="n">
        <v>3506.97</v>
      </c>
      <c r="K78" t="n">
        <v>3235.92</v>
      </c>
      <c r="L78" t="n">
        <v>3156.69</v>
      </c>
      <c r="M78" t="n">
        <v>1697.19</v>
      </c>
    </row>
    <row r="79">
      <c r="A79" s="5" t="inlineStr">
        <is>
          <t>Aktienrückkauf</t>
        </is>
      </c>
      <c r="B79" s="5" t="inlineStr">
        <is>
          <t>Share Buyback in M</t>
        </is>
      </c>
      <c r="C79" t="n">
        <v>8.539999999999964</v>
      </c>
      <c r="D79" t="n">
        <v>-18.74000000000001</v>
      </c>
      <c r="E79" t="n">
        <v>0</v>
      </c>
      <c r="F79" t="n">
        <v>-0.02999999999997272</v>
      </c>
      <c r="G79" t="n">
        <v>0</v>
      </c>
      <c r="H79" t="n">
        <v>0</v>
      </c>
      <c r="I79" t="n">
        <v>0</v>
      </c>
      <c r="J79" t="n">
        <v>0</v>
      </c>
      <c r="K79" t="n">
        <v>0</v>
      </c>
      <c r="L79" t="n">
        <v>0</v>
      </c>
      <c r="M79" t="n">
        <v>0</v>
      </c>
    </row>
    <row r="80">
      <c r="A80" s="5" t="inlineStr">
        <is>
          <t>Umsatzwachstum 1J in %</t>
        </is>
      </c>
      <c r="B80" s="5" t="inlineStr">
        <is>
          <t>Revenue Growth 1Y in %</t>
        </is>
      </c>
      <c r="C80" t="n">
        <v>18.97</v>
      </c>
      <c r="D80" t="n">
        <v>23.97</v>
      </c>
      <c r="E80" t="n">
        <v>2.74</v>
      </c>
      <c r="F80" t="n">
        <v>-8.94</v>
      </c>
      <c r="G80" t="n">
        <v>19.86</v>
      </c>
      <c r="H80" t="n">
        <v>4.07</v>
      </c>
      <c r="I80" t="n">
        <v>6.73</v>
      </c>
      <c r="J80" t="n">
        <v>16.42</v>
      </c>
      <c r="K80" t="n">
        <v>5.75</v>
      </c>
      <c r="L80" t="n">
        <v>4.79</v>
      </c>
      <c r="M80" t="n">
        <v>2.74</v>
      </c>
    </row>
    <row r="81">
      <c r="A81" s="5" t="inlineStr">
        <is>
          <t>Umsatzwachstum 3J in %</t>
        </is>
      </c>
      <c r="B81" s="5" t="inlineStr">
        <is>
          <t>Revenue Growth 3Y in %</t>
        </is>
      </c>
      <c r="C81" t="n">
        <v>15.23</v>
      </c>
      <c r="D81" t="n">
        <v>5.92</v>
      </c>
      <c r="E81" t="n">
        <v>4.55</v>
      </c>
      <c r="F81" t="n">
        <v>5</v>
      </c>
      <c r="G81" t="n">
        <v>10.22</v>
      </c>
      <c r="H81" t="n">
        <v>9.07</v>
      </c>
      <c r="I81" t="n">
        <v>9.630000000000001</v>
      </c>
      <c r="J81" t="n">
        <v>8.99</v>
      </c>
      <c r="K81" t="n">
        <v>4.43</v>
      </c>
      <c r="L81" t="inlineStr">
        <is>
          <t>-</t>
        </is>
      </c>
      <c r="M81" t="inlineStr">
        <is>
          <t>-</t>
        </is>
      </c>
    </row>
    <row r="82">
      <c r="A82" s="5" t="inlineStr">
        <is>
          <t>Umsatzwachstum 5J in %</t>
        </is>
      </c>
      <c r="B82" s="5" t="inlineStr">
        <is>
          <t>Revenue Growth 5Y in %</t>
        </is>
      </c>
      <c r="C82" t="n">
        <v>11.32</v>
      </c>
      <c r="D82" t="n">
        <v>8.34</v>
      </c>
      <c r="E82" t="n">
        <v>4.89</v>
      </c>
      <c r="F82" t="n">
        <v>7.63</v>
      </c>
      <c r="G82" t="n">
        <v>10.57</v>
      </c>
      <c r="H82" t="n">
        <v>7.55</v>
      </c>
      <c r="I82" t="n">
        <v>7.29</v>
      </c>
      <c r="J82" t="inlineStr">
        <is>
          <t>-</t>
        </is>
      </c>
      <c r="K82" t="inlineStr">
        <is>
          <t>-</t>
        </is>
      </c>
      <c r="L82" t="inlineStr">
        <is>
          <t>-</t>
        </is>
      </c>
      <c r="M82" t="inlineStr">
        <is>
          <t>-</t>
        </is>
      </c>
    </row>
    <row r="83">
      <c r="A83" s="5" t="inlineStr">
        <is>
          <t>Umsatzwachstum 10J in %</t>
        </is>
      </c>
      <c r="B83" s="5" t="inlineStr">
        <is>
          <t>Revenue Growth 10Y in %</t>
        </is>
      </c>
      <c r="C83" t="n">
        <v>9.44</v>
      </c>
      <c r="D83" t="n">
        <v>7.81</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90.72</v>
      </c>
      <c r="D84" t="n">
        <v>-73.56</v>
      </c>
      <c r="E84" t="n">
        <v>154.3</v>
      </c>
      <c r="F84" t="n">
        <v>-550</v>
      </c>
      <c r="G84" t="n">
        <v>236.51</v>
      </c>
      <c r="H84" t="n">
        <v>-109.09</v>
      </c>
      <c r="I84" t="n">
        <v>6.45</v>
      </c>
      <c r="J84" t="n">
        <v>172.38</v>
      </c>
      <c r="K84" t="n">
        <v>130.92</v>
      </c>
      <c r="L84" t="n">
        <v>-67.70999999999999</v>
      </c>
      <c r="M84" t="n">
        <v>-412.68</v>
      </c>
    </row>
    <row r="85">
      <c r="A85" s="5" t="inlineStr">
        <is>
          <t>Gewinnwachstum 3J in %</t>
        </is>
      </c>
      <c r="B85" s="5" t="inlineStr">
        <is>
          <t>Earnings Growth 3Y in %</t>
        </is>
      </c>
      <c r="C85" t="n">
        <v>57.15</v>
      </c>
      <c r="D85" t="n">
        <v>-156.42</v>
      </c>
      <c r="E85" t="n">
        <v>-53.06</v>
      </c>
      <c r="F85" t="n">
        <v>-140.86</v>
      </c>
      <c r="G85" t="n">
        <v>44.62</v>
      </c>
      <c r="H85" t="n">
        <v>23.25</v>
      </c>
      <c r="I85" t="n">
        <v>103.25</v>
      </c>
      <c r="J85" t="n">
        <v>78.53</v>
      </c>
      <c r="K85" t="n">
        <v>-116.49</v>
      </c>
      <c r="L85" t="inlineStr">
        <is>
          <t>-</t>
        </is>
      </c>
      <c r="M85" t="inlineStr">
        <is>
          <t>-</t>
        </is>
      </c>
    </row>
    <row r="86">
      <c r="A86" s="5" t="inlineStr">
        <is>
          <t>Gewinnwachstum 5J in %</t>
        </is>
      </c>
      <c r="B86" s="5" t="inlineStr">
        <is>
          <t>Earnings Growth 5Y in %</t>
        </is>
      </c>
      <c r="C86" t="n">
        <v>-28.41</v>
      </c>
      <c r="D86" t="n">
        <v>-68.37</v>
      </c>
      <c r="E86" t="n">
        <v>-52.37</v>
      </c>
      <c r="F86" t="n">
        <v>-48.75</v>
      </c>
      <c r="G86" t="n">
        <v>87.43000000000001</v>
      </c>
      <c r="H86" t="n">
        <v>26.59</v>
      </c>
      <c r="I86" t="n">
        <v>-34.13</v>
      </c>
      <c r="J86" t="inlineStr">
        <is>
          <t>-</t>
        </is>
      </c>
      <c r="K86" t="inlineStr">
        <is>
          <t>-</t>
        </is>
      </c>
      <c r="L86" t="inlineStr">
        <is>
          <t>-</t>
        </is>
      </c>
      <c r="M86" t="inlineStr">
        <is>
          <t>-</t>
        </is>
      </c>
    </row>
    <row r="87">
      <c r="A87" s="5" t="inlineStr">
        <is>
          <t>Gewinnwachstum 10J in %</t>
        </is>
      </c>
      <c r="B87" s="5" t="inlineStr">
        <is>
          <t>Earnings Growth 10Y in %</t>
        </is>
      </c>
      <c r="C87" t="n">
        <v>-0.91</v>
      </c>
      <c r="D87" t="n">
        <v>-51.25</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-0.85</v>
      </c>
      <c r="D88" t="n">
        <v>-0.52</v>
      </c>
      <c r="E88" t="n">
        <v>-0.17</v>
      </c>
      <c r="F88" t="n">
        <v>-0.31</v>
      </c>
      <c r="G88" t="inlineStr">
        <is>
          <t>-</t>
        </is>
      </c>
      <c r="H88" t="inlineStr">
        <is>
          <t>-</t>
        </is>
      </c>
      <c r="I88" t="n">
        <v>-0.45</v>
      </c>
      <c r="J88" t="inlineStr">
        <is>
          <t>-</t>
        </is>
      </c>
      <c r="K88" t="inlineStr">
        <is>
          <t>-</t>
        </is>
      </c>
      <c r="L88" t="inlineStr">
        <is>
          <t>-</t>
        </is>
      </c>
      <c r="M88" t="inlineStr">
        <is>
          <t>-</t>
        </is>
      </c>
    </row>
    <row r="89">
      <c r="A89" s="5" t="inlineStr">
        <is>
          <t>EBIT-Wachstum 1J in %</t>
        </is>
      </c>
      <c r="B89" s="5" t="inlineStr">
        <is>
          <t>EBIT Growth 1Y in %</t>
        </is>
      </c>
      <c r="C89" t="n">
        <v>77.23</v>
      </c>
      <c r="D89" t="n">
        <v>-19.25</v>
      </c>
      <c r="E89" t="n">
        <v>-19.71</v>
      </c>
      <c r="F89" t="n">
        <v>60.76</v>
      </c>
      <c r="G89" t="n">
        <v>49.1</v>
      </c>
      <c r="H89" t="n">
        <v>-5.88</v>
      </c>
      <c r="I89" t="n">
        <v>21.91</v>
      </c>
      <c r="J89" t="n">
        <v>45.39</v>
      </c>
      <c r="K89" t="n">
        <v>-10.98</v>
      </c>
      <c r="L89" t="n">
        <v>57.91</v>
      </c>
      <c r="M89" t="n">
        <v>-3.73</v>
      </c>
    </row>
    <row r="90">
      <c r="A90" s="5" t="inlineStr">
        <is>
          <t>EBIT-Wachstum 3J in %</t>
        </is>
      </c>
      <c r="B90" s="5" t="inlineStr">
        <is>
          <t>EBIT Growth 3Y in %</t>
        </is>
      </c>
      <c r="C90" t="n">
        <v>12.76</v>
      </c>
      <c r="D90" t="n">
        <v>7.27</v>
      </c>
      <c r="E90" t="n">
        <v>30.05</v>
      </c>
      <c r="F90" t="n">
        <v>34.66</v>
      </c>
      <c r="G90" t="n">
        <v>21.71</v>
      </c>
      <c r="H90" t="n">
        <v>20.47</v>
      </c>
      <c r="I90" t="n">
        <v>18.77</v>
      </c>
      <c r="J90" t="n">
        <v>30.77</v>
      </c>
      <c r="K90" t="n">
        <v>14.4</v>
      </c>
      <c r="L90" t="inlineStr">
        <is>
          <t>-</t>
        </is>
      </c>
      <c r="M90" t="inlineStr">
        <is>
          <t>-</t>
        </is>
      </c>
    </row>
    <row r="91">
      <c r="A91" s="5" t="inlineStr">
        <is>
          <t>EBIT-Wachstum 5J in %</t>
        </is>
      </c>
      <c r="B91" s="5" t="inlineStr">
        <is>
          <t>EBIT Growth 5Y in %</t>
        </is>
      </c>
      <c r="C91" t="n">
        <v>29.63</v>
      </c>
      <c r="D91" t="n">
        <v>13</v>
      </c>
      <c r="E91" t="n">
        <v>21.24</v>
      </c>
      <c r="F91" t="n">
        <v>34.26</v>
      </c>
      <c r="G91" t="n">
        <v>19.91</v>
      </c>
      <c r="H91" t="n">
        <v>21.67</v>
      </c>
      <c r="I91" t="n">
        <v>22.1</v>
      </c>
      <c r="J91" t="inlineStr">
        <is>
          <t>-</t>
        </is>
      </c>
      <c r="K91" t="inlineStr">
        <is>
          <t>-</t>
        </is>
      </c>
      <c r="L91" t="inlineStr">
        <is>
          <t>-</t>
        </is>
      </c>
      <c r="M91" t="inlineStr">
        <is>
          <t>-</t>
        </is>
      </c>
    </row>
    <row r="92">
      <c r="A92" s="5" t="inlineStr">
        <is>
          <t>EBIT-Wachstum 10J in %</t>
        </is>
      </c>
      <c r="B92" s="5" t="inlineStr">
        <is>
          <t>EBIT Growth 10Y in %</t>
        </is>
      </c>
      <c r="C92" t="n">
        <v>25.65</v>
      </c>
      <c r="D92" t="n">
        <v>17.55</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n">
        <v>25</v>
      </c>
      <c r="D93" t="n">
        <v>13.85</v>
      </c>
      <c r="E93" t="n">
        <v>16.59</v>
      </c>
      <c r="F93" t="n">
        <v>16.67</v>
      </c>
      <c r="G93" t="n">
        <v>6.5</v>
      </c>
      <c r="H93" t="n">
        <v>-7.92</v>
      </c>
      <c r="I93" t="n">
        <v>17.12</v>
      </c>
      <c r="J93" t="n">
        <v>8.380000000000001</v>
      </c>
      <c r="K93" t="n">
        <v>2.51</v>
      </c>
      <c r="L93" t="n">
        <v>86</v>
      </c>
      <c r="M93" t="inlineStr">
        <is>
          <t>-</t>
        </is>
      </c>
    </row>
    <row r="94">
      <c r="A94" s="5" t="inlineStr">
        <is>
          <t>Op.Cashflow Wachstum 3J in %</t>
        </is>
      </c>
      <c r="B94" s="5" t="inlineStr">
        <is>
          <t>Op.Cashflow Wachstum 3Y in %</t>
        </is>
      </c>
      <c r="C94" t="n">
        <v>18.48</v>
      </c>
      <c r="D94" t="n">
        <v>15.7</v>
      </c>
      <c r="E94" t="n">
        <v>13.25</v>
      </c>
      <c r="F94" t="n">
        <v>5.08</v>
      </c>
      <c r="G94" t="n">
        <v>5.23</v>
      </c>
      <c r="H94" t="n">
        <v>5.86</v>
      </c>
      <c r="I94" t="n">
        <v>9.34</v>
      </c>
      <c r="J94" t="n">
        <v>32.3</v>
      </c>
      <c r="K94" t="inlineStr">
        <is>
          <t>-</t>
        </is>
      </c>
      <c r="L94" t="inlineStr">
        <is>
          <t>-</t>
        </is>
      </c>
      <c r="M94" t="inlineStr">
        <is>
          <t>-</t>
        </is>
      </c>
    </row>
    <row r="95">
      <c r="A95" s="5" t="inlineStr">
        <is>
          <t>Op.Cashflow Wachstum 5J in %</t>
        </is>
      </c>
      <c r="B95" s="5" t="inlineStr">
        <is>
          <t>Op.Cashflow Wachstum 5Y in %</t>
        </is>
      </c>
      <c r="C95" t="n">
        <v>15.72</v>
      </c>
      <c r="D95" t="n">
        <v>9.140000000000001</v>
      </c>
      <c r="E95" t="n">
        <v>9.789999999999999</v>
      </c>
      <c r="F95" t="n">
        <v>8.15</v>
      </c>
      <c r="G95" t="n">
        <v>5.32</v>
      </c>
      <c r="H95" t="n">
        <v>21.22</v>
      </c>
      <c r="I95" t="inlineStr">
        <is>
          <t>-</t>
        </is>
      </c>
      <c r="J95" t="inlineStr">
        <is>
          <t>-</t>
        </is>
      </c>
      <c r="K95" t="inlineStr">
        <is>
          <t>-</t>
        </is>
      </c>
      <c r="L95" t="inlineStr">
        <is>
          <t>-</t>
        </is>
      </c>
      <c r="M95" t="inlineStr">
        <is>
          <t>-</t>
        </is>
      </c>
    </row>
    <row r="96">
      <c r="A96" s="5" t="inlineStr">
        <is>
          <t>Op.Cashflow Wachstum 10J in %</t>
        </is>
      </c>
      <c r="B96" s="5" t="inlineStr">
        <is>
          <t>Op.Cashflow Wachstum 10Y in %</t>
        </is>
      </c>
      <c r="C96" t="n">
        <v>18.47</v>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-2804</v>
      </c>
      <c r="D97" t="n">
        <v>-2932</v>
      </c>
      <c r="E97" t="n">
        <v>3775</v>
      </c>
      <c r="F97" t="n">
        <v>-3989</v>
      </c>
      <c r="G97" t="n">
        <v>-3528</v>
      </c>
      <c r="H97" t="n">
        <v>-1810</v>
      </c>
      <c r="I97" t="n">
        <v>368</v>
      </c>
      <c r="J97" t="n">
        <v>1415</v>
      </c>
      <c r="K97" t="n">
        <v>-330</v>
      </c>
      <c r="L97" t="n">
        <v>732</v>
      </c>
      <c r="M97" t="n">
        <v>497</v>
      </c>
      <c r="N97" t="n">
        <v>-923</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20"/>
    <col customWidth="1" max="16" min="16" width="21"/>
    <col customWidth="1" max="17" min="17" width="20"/>
    <col customWidth="1" max="18" min="18" width="20"/>
    <col customWidth="1" max="19" min="19" width="20"/>
    <col customWidth="1" max="20" min="20" width="10"/>
    <col customWidth="1" max="21" min="21" width="22"/>
    <col customWidth="1" max="22" min="22" width="20"/>
    <col customWidth="1" max="23" min="23" width="10"/>
  </cols>
  <sheetData>
    <row r="1">
      <c r="A1" s="1" t="inlineStr">
        <is>
          <t xml:space="preserve">SAINT GOBAIN </t>
        </is>
      </c>
      <c r="B1" s="2" t="inlineStr">
        <is>
          <t>WKN: 872087  ISIN: FR0000125007  US-Symbol:CODGF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1665</t>
        </is>
      </c>
      <c r="C4" s="5" t="inlineStr">
        <is>
          <t>Telefon / Phone</t>
        </is>
      </c>
      <c r="D4" s="5" t="inlineStr"/>
      <c r="E4" t="inlineStr">
        <is>
          <t>+33-1-4762-3000</t>
        </is>
      </c>
      <c r="G4" t="inlineStr">
        <is>
          <t>27.02.2020</t>
        </is>
      </c>
      <c r="H4" t="inlineStr">
        <is>
          <t>Q4 Result</t>
        </is>
      </c>
      <c r="J4" t="inlineStr">
        <is>
          <t>Mitarbeiter</t>
        </is>
      </c>
      <c r="L4" t="inlineStr">
        <is>
          <t>8,70%</t>
        </is>
      </c>
    </row>
    <row r="5">
      <c r="A5" s="5" t="inlineStr">
        <is>
          <t>Ticker</t>
        </is>
      </c>
      <c r="B5" t="inlineStr">
        <is>
          <t>GOB</t>
        </is>
      </c>
      <c r="C5" s="5" t="inlineStr">
        <is>
          <t>Fax</t>
        </is>
      </c>
      <c r="D5" s="5" t="inlineStr"/>
      <c r="E5" t="inlineStr">
        <is>
          <t>-</t>
        </is>
      </c>
      <c r="G5" t="inlineStr">
        <is>
          <t>02.04.2020</t>
        </is>
      </c>
      <c r="H5" t="inlineStr">
        <is>
          <t>Publication Of Annual Report</t>
        </is>
      </c>
      <c r="J5" t="inlineStr">
        <is>
          <t>BlackRock</t>
        </is>
      </c>
      <c r="L5" t="inlineStr">
        <is>
          <t>4,50%</t>
        </is>
      </c>
    </row>
    <row r="6">
      <c r="A6" s="5" t="inlineStr">
        <is>
          <t>Gelistet Seit / Listed Since</t>
        </is>
      </c>
      <c r="B6" t="inlineStr">
        <is>
          <t>27.05.1998</t>
        </is>
      </c>
      <c r="C6" s="5" t="inlineStr">
        <is>
          <t>Internet</t>
        </is>
      </c>
      <c r="D6" s="5" t="inlineStr"/>
      <c r="E6" t="inlineStr">
        <is>
          <t>http://www.saint-gobain.com</t>
        </is>
      </c>
      <c r="G6" t="inlineStr">
        <is>
          <t>23.04.2020</t>
        </is>
      </c>
      <c r="H6" t="inlineStr">
        <is>
          <t>Result Q1</t>
        </is>
      </c>
      <c r="J6" t="inlineStr">
        <is>
          <t>eigene Aktien</t>
        </is>
      </c>
      <c r="L6" t="inlineStr">
        <is>
          <t>0,40%</t>
        </is>
      </c>
    </row>
    <row r="7">
      <c r="A7" s="5" t="inlineStr">
        <is>
          <t>Nominalwert / Nominal Value</t>
        </is>
      </c>
      <c r="B7" t="inlineStr">
        <is>
          <t>4,00</t>
        </is>
      </c>
      <c r="C7" s="5" t="inlineStr">
        <is>
          <t>Inv. Relations Telefon / Phone</t>
        </is>
      </c>
      <c r="D7" s="5" t="inlineStr"/>
      <c r="E7" t="inlineStr">
        <is>
          <t>+33-1-4762-3333</t>
        </is>
      </c>
      <c r="G7" t="inlineStr">
        <is>
          <t>04.06.2020</t>
        </is>
      </c>
      <c r="H7" t="inlineStr">
        <is>
          <t>Annual General Meeting</t>
        </is>
      </c>
      <c r="J7" t="inlineStr">
        <is>
          <t>Freefloat</t>
        </is>
      </c>
      <c r="L7" t="inlineStr">
        <is>
          <t>86,40%</t>
        </is>
      </c>
    </row>
    <row r="8">
      <c r="A8" s="5" t="inlineStr">
        <is>
          <t>Land / Country</t>
        </is>
      </c>
      <c r="B8" t="inlineStr">
        <is>
          <t>Frankreich</t>
        </is>
      </c>
      <c r="C8" s="5" t="inlineStr">
        <is>
          <t>Kontaktperson / Contact Person</t>
        </is>
      </c>
      <c r="D8" s="5" t="inlineStr"/>
      <c r="E8" t="inlineStr">
        <is>
          <t>Vivien Dardel</t>
        </is>
      </c>
      <c r="G8" t="inlineStr">
        <is>
          <t>30.07.2020</t>
        </is>
      </c>
      <c r="H8" t="inlineStr">
        <is>
          <t>Score Half Year</t>
        </is>
      </c>
    </row>
    <row r="9">
      <c r="A9" s="5" t="inlineStr">
        <is>
          <t>Währung / Currency</t>
        </is>
      </c>
      <c r="B9" t="inlineStr">
        <is>
          <t>EUR</t>
        </is>
      </c>
      <c r="C9" s="5" t="inlineStr">
        <is>
          <t>29.10.2020</t>
        </is>
      </c>
      <c r="D9" s="5" t="inlineStr">
        <is>
          <t>Q3 Earnings</t>
        </is>
      </c>
    </row>
    <row r="10">
      <c r="A10" s="5" t="inlineStr">
        <is>
          <t>Branche / Industry</t>
        </is>
      </c>
      <c r="B10" t="inlineStr">
        <is>
          <t>Building Materials &amp; Components</t>
        </is>
      </c>
      <c r="C10" s="5" t="inlineStr"/>
      <c r="D10" s="5" t="inlineStr"/>
    </row>
    <row r="11">
      <c r="A11" s="5" t="inlineStr">
        <is>
          <t>Sektor / Sector</t>
        </is>
      </c>
      <c r="B11" t="inlineStr">
        <is>
          <t>Building Industry</t>
        </is>
      </c>
    </row>
    <row r="12">
      <c r="A12" s="5" t="inlineStr">
        <is>
          <t>Typ / Genre</t>
        </is>
      </c>
      <c r="B12" t="inlineStr">
        <is>
          <t>Inhaberaktie</t>
        </is>
      </c>
    </row>
    <row r="13">
      <c r="A13" s="5" t="inlineStr">
        <is>
          <t>Adresse / Address</t>
        </is>
      </c>
      <c r="B13" t="inlineStr">
        <is>
          <t>Saint-Gobain S.A.18, avenue d'Alsace  F-92400 Courbevoie</t>
        </is>
      </c>
    </row>
    <row r="14">
      <c r="A14" s="5" t="inlineStr">
        <is>
          <t>Management</t>
        </is>
      </c>
      <c r="B14" t="inlineStr">
        <is>
          <t>Pierre-André de Chalendar, Benoît Bazin</t>
        </is>
      </c>
    </row>
    <row r="15">
      <c r="A15" s="5" t="inlineStr">
        <is>
          <t>Aufsichtsrat / Board</t>
        </is>
      </c>
      <c r="B15" t="inlineStr">
        <is>
          <t>Pierre-André de Chalendar, Lydie Cortes, Iêda Gomes Yell, Anne-Marie Idrac, Pamela Knapp, Agnès Lemarchand, Frédéric Lemoine, Dominique Leroy, Jacques Pestre, Denis Ranque, Gilles Schnepp, Jean-Dominique Senard, Philippe Thibaudet, Philippe Varin</t>
        </is>
      </c>
    </row>
    <row r="16">
      <c r="A16" s="5" t="inlineStr">
        <is>
          <t>Beschreibung</t>
        </is>
      </c>
      <c r="B16" t="inlineStr">
        <is>
          <t>Compagnie de Saint-Gobain SA ist ein internationaler Materialproduzent für die Bau- und Renovierungsindustrie sowie den Automobil- und Haushaltsmarkt. Zu dem umfangreichen Produktangebot des Unternehmens gehören Flachglas, Gips, Isolationsprodukte, Rohrleitungen, Baumaterialien wie Ziegel und Schindel sowie Glasverpackungen. Das Unternehmen bedient Großkunden, mittlere und Kleinunternehmen, Spezialisten und Endkunden mit einem Netzwerk von über mehreren Tausend Verkaufsstandorten und ist weltweit in über 60 Ländern vertreten. Copyright 2014 FINANCE BASE AG</t>
        </is>
      </c>
    </row>
    <row r="17">
      <c r="A17" s="5" t="inlineStr">
        <is>
          <t>Profile</t>
        </is>
      </c>
      <c r="B17" t="inlineStr">
        <is>
          <t>Compagnie de Saint-Gobain SA is an international material producer for the construction and renovation industry and the automotive and household market. The extensive product range of the company include flat glass, plaster, insulation products, pipes, building materials such as brick and shingle and glass packaging. The company serves large customers, medium and small businesses, professionals and end users with a network of over several thousand sales locations and is represented in over 60 countries worldwide.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42573</v>
      </c>
      <c r="D20" t="n">
        <v>41774</v>
      </c>
      <c r="E20" t="n">
        <v>40810</v>
      </c>
      <c r="F20" t="n">
        <v>39093</v>
      </c>
      <c r="G20" t="n">
        <v>39623</v>
      </c>
      <c r="H20" t="n">
        <v>41054</v>
      </c>
      <c r="I20" t="n">
        <v>42025</v>
      </c>
      <c r="J20" t="n">
        <v>43198</v>
      </c>
      <c r="K20" t="n">
        <v>42116</v>
      </c>
      <c r="L20" t="n">
        <v>40119</v>
      </c>
      <c r="M20" t="n">
        <v>37786</v>
      </c>
      <c r="N20" t="n">
        <v>43800</v>
      </c>
      <c r="O20" t="n">
        <v>43421</v>
      </c>
      <c r="P20" t="n">
        <v>41596</v>
      </c>
      <c r="Q20" t="n">
        <v>35110</v>
      </c>
      <c r="R20" t="n">
        <v>32025</v>
      </c>
      <c r="S20" t="n">
        <v>29590</v>
      </c>
      <c r="T20" t="n">
        <v>30274</v>
      </c>
      <c r="U20" t="n">
        <v>30390</v>
      </c>
      <c r="V20" t="n">
        <v>28815</v>
      </c>
      <c r="W20" t="n">
        <v>22952</v>
      </c>
    </row>
    <row r="21">
      <c r="A21" s="5" t="inlineStr">
        <is>
          <t>Bruttoergebnis vom Umsatz</t>
        </is>
      </c>
      <c r="B21" s="5" t="inlineStr">
        <is>
          <t>Gross Profit</t>
        </is>
      </c>
      <c r="C21" t="n">
        <v>10856</v>
      </c>
      <c r="D21" t="n">
        <v>10602</v>
      </c>
      <c r="E21" t="n">
        <v>10390</v>
      </c>
      <c r="F21" t="n">
        <v>9987</v>
      </c>
      <c r="G21" t="n">
        <v>9929</v>
      </c>
      <c r="H21" t="n">
        <v>9979</v>
      </c>
      <c r="I21" t="n">
        <v>10029</v>
      </c>
      <c r="J21" t="n">
        <v>10152</v>
      </c>
      <c r="K21" t="n">
        <v>10353</v>
      </c>
      <c r="L21" t="n">
        <v>10060</v>
      </c>
      <c r="M21" t="n">
        <v>8982</v>
      </c>
      <c r="N21" t="n">
        <v>10877</v>
      </c>
      <c r="O21" t="n">
        <v>11186</v>
      </c>
      <c r="P21" t="n">
        <v>10416</v>
      </c>
      <c r="Q21" t="n">
        <v>8661</v>
      </c>
      <c r="R21" t="n">
        <v>8096</v>
      </c>
      <c r="S21" t="n">
        <v>7327</v>
      </c>
      <c r="T21" t="n">
        <v>7604</v>
      </c>
      <c r="U21" t="n">
        <v>7698</v>
      </c>
      <c r="V21" t="n">
        <v>8146</v>
      </c>
      <c r="W21" t="n">
        <v>6851</v>
      </c>
    </row>
    <row r="22">
      <c r="A22" s="5" t="inlineStr">
        <is>
          <t>Operatives Ergebnis (EBIT)</t>
        </is>
      </c>
      <c r="B22" s="5" t="inlineStr">
        <is>
          <t>EBIT Earning Before Interest &amp; Tax</t>
        </is>
      </c>
      <c r="C22" t="n">
        <v>3390</v>
      </c>
      <c r="D22" t="n">
        <v>3122</v>
      </c>
      <c r="E22" t="n">
        <v>3028</v>
      </c>
      <c r="F22" t="n">
        <v>2818</v>
      </c>
      <c r="G22" t="n">
        <v>2636</v>
      </c>
      <c r="H22" t="n">
        <v>2797</v>
      </c>
      <c r="I22" t="n">
        <v>1891</v>
      </c>
      <c r="J22" t="n">
        <v>1984</v>
      </c>
      <c r="K22" t="n">
        <v>2646</v>
      </c>
      <c r="L22" t="n">
        <v>2524</v>
      </c>
      <c r="M22" t="n">
        <v>1240</v>
      </c>
      <c r="N22" t="n">
        <v>2814</v>
      </c>
      <c r="O22" t="n">
        <v>3156</v>
      </c>
      <c r="P22" t="n">
        <v>3322</v>
      </c>
      <c r="Q22" t="n">
        <v>2554</v>
      </c>
      <c r="R22" t="n">
        <v>2632</v>
      </c>
      <c r="S22" t="n">
        <v>2442</v>
      </c>
      <c r="T22" t="n">
        <v>2582</v>
      </c>
      <c r="U22" t="n">
        <v>2681</v>
      </c>
      <c r="V22" t="n">
        <v>2693</v>
      </c>
      <c r="W22" t="n">
        <v>2314</v>
      </c>
    </row>
    <row r="23">
      <c r="A23" s="5" t="inlineStr">
        <is>
          <t>Finanzergebnis</t>
        </is>
      </c>
      <c r="B23" s="5" t="inlineStr">
        <is>
          <t>Financial Result</t>
        </is>
      </c>
      <c r="C23" t="n">
        <v>-1305</v>
      </c>
      <c r="D23" t="n">
        <v>-2135</v>
      </c>
      <c r="E23" t="n">
        <v>-965</v>
      </c>
      <c r="F23" t="n">
        <v>-1050</v>
      </c>
      <c r="G23" t="n">
        <v>-1042</v>
      </c>
      <c r="H23" t="n">
        <v>-1284</v>
      </c>
      <c r="I23" t="n">
        <v>-784</v>
      </c>
      <c r="J23" t="n">
        <v>-724</v>
      </c>
      <c r="K23" t="n">
        <v>-638</v>
      </c>
      <c r="L23" t="n">
        <v>-739</v>
      </c>
      <c r="M23" t="n">
        <v>-805</v>
      </c>
      <c r="N23" t="n">
        <v>-750</v>
      </c>
      <c r="O23" t="n">
        <v>-701</v>
      </c>
      <c r="P23" t="n">
        <v>-748</v>
      </c>
      <c r="Q23" t="n">
        <v>-569</v>
      </c>
      <c r="R23" t="n">
        <v>-762</v>
      </c>
      <c r="S23" t="n">
        <v>-634</v>
      </c>
      <c r="T23" t="n">
        <v>-731</v>
      </c>
      <c r="U23" t="n">
        <v>-609</v>
      </c>
      <c r="V23" t="n">
        <v>-162</v>
      </c>
      <c r="W23" t="n">
        <v>-36</v>
      </c>
    </row>
    <row r="24">
      <c r="A24" s="5" t="inlineStr">
        <is>
          <t>Ergebnis vor Steuer (EBT)</t>
        </is>
      </c>
      <c r="B24" s="5" t="inlineStr">
        <is>
          <t>EBT Earning Before Tax</t>
        </is>
      </c>
      <c r="C24" t="n">
        <v>2085</v>
      </c>
      <c r="D24" t="n">
        <v>987</v>
      </c>
      <c r="E24" t="n">
        <v>2063</v>
      </c>
      <c r="F24" t="n">
        <v>1768</v>
      </c>
      <c r="G24" t="n">
        <v>1594</v>
      </c>
      <c r="H24" t="n">
        <v>1513</v>
      </c>
      <c r="I24" t="n">
        <v>1107</v>
      </c>
      <c r="J24" t="n">
        <v>1260</v>
      </c>
      <c r="K24" t="n">
        <v>2008</v>
      </c>
      <c r="L24" t="n">
        <v>1785</v>
      </c>
      <c r="M24" t="n">
        <v>435</v>
      </c>
      <c r="N24" t="n">
        <v>2064</v>
      </c>
      <c r="O24" t="n">
        <v>2455</v>
      </c>
      <c r="P24" t="n">
        <v>2574</v>
      </c>
      <c r="Q24" t="n">
        <v>1985</v>
      </c>
      <c r="R24" t="n">
        <v>1870</v>
      </c>
      <c r="S24" t="n">
        <v>1808</v>
      </c>
      <c r="T24" t="n">
        <v>1851</v>
      </c>
      <c r="U24" t="n">
        <v>2072</v>
      </c>
      <c r="V24" t="n">
        <v>2531</v>
      </c>
      <c r="W24" t="n">
        <v>2278</v>
      </c>
    </row>
    <row r="25">
      <c r="A25" s="5" t="inlineStr">
        <is>
          <t>Steuern auf Einkommen und Ertrag</t>
        </is>
      </c>
      <c r="B25" s="5" t="inlineStr">
        <is>
          <t>Taxes on income and earnings</t>
        </is>
      </c>
      <c r="C25" t="n">
        <v>631</v>
      </c>
      <c r="D25" t="n">
        <v>490</v>
      </c>
      <c r="E25" t="n">
        <v>438</v>
      </c>
      <c r="F25" t="n">
        <v>416</v>
      </c>
      <c r="G25" t="n">
        <v>248</v>
      </c>
      <c r="H25" t="n">
        <v>513</v>
      </c>
      <c r="I25" t="n">
        <v>476</v>
      </c>
      <c r="J25" t="n">
        <v>476</v>
      </c>
      <c r="K25" t="n">
        <v>656</v>
      </c>
      <c r="L25" t="n">
        <v>577</v>
      </c>
      <c r="M25" t="n">
        <v>196</v>
      </c>
      <c r="N25" t="n">
        <v>638</v>
      </c>
      <c r="O25" t="n">
        <v>926</v>
      </c>
      <c r="P25" t="n">
        <v>899</v>
      </c>
      <c r="Q25" t="n">
        <v>701</v>
      </c>
      <c r="R25" t="n">
        <v>603</v>
      </c>
      <c r="S25" t="n">
        <v>595</v>
      </c>
      <c r="T25" t="n">
        <v>612</v>
      </c>
      <c r="U25" t="n">
        <v>721</v>
      </c>
      <c r="V25" t="n">
        <v>791</v>
      </c>
      <c r="W25" t="n">
        <v>775</v>
      </c>
    </row>
    <row r="26">
      <c r="A26" s="5" t="inlineStr">
        <is>
          <t>Ergebnis nach Steuer</t>
        </is>
      </c>
      <c r="B26" s="5" t="inlineStr">
        <is>
          <t>Earnings after tax</t>
        </is>
      </c>
      <c r="C26" t="n">
        <v>1454</v>
      </c>
      <c r="D26" t="n">
        <v>497</v>
      </c>
      <c r="E26" t="n">
        <v>1625</v>
      </c>
      <c r="F26" t="n">
        <v>1352</v>
      </c>
      <c r="G26" t="n">
        <v>1346</v>
      </c>
      <c r="H26" t="n">
        <v>1000</v>
      </c>
      <c r="I26" t="n">
        <v>631</v>
      </c>
      <c r="J26" t="n">
        <v>784</v>
      </c>
      <c r="K26" t="n">
        <v>1352</v>
      </c>
      <c r="L26" t="n">
        <v>1208</v>
      </c>
      <c r="M26" t="n">
        <v>239</v>
      </c>
      <c r="N26" t="n">
        <v>1426</v>
      </c>
      <c r="O26" t="n">
        <v>1529</v>
      </c>
      <c r="P26" t="n">
        <v>1675</v>
      </c>
      <c r="Q26" t="n">
        <v>1284</v>
      </c>
      <c r="R26" t="n">
        <v>1267</v>
      </c>
      <c r="S26" t="n">
        <v>1213</v>
      </c>
      <c r="T26" t="n">
        <v>1239</v>
      </c>
      <c r="U26" t="n">
        <v>1351</v>
      </c>
      <c r="V26" t="n">
        <v>1740</v>
      </c>
      <c r="W26" t="n">
        <v>1503</v>
      </c>
    </row>
    <row r="27">
      <c r="A27" s="5" t="inlineStr">
        <is>
          <t>Minderheitenanteil</t>
        </is>
      </c>
      <c r="B27" s="5" t="inlineStr">
        <is>
          <t>Minority Share</t>
        </is>
      </c>
      <c r="C27" t="n">
        <v>-48</v>
      </c>
      <c r="D27" t="n">
        <v>-77</v>
      </c>
      <c r="E27" t="n">
        <v>-59</v>
      </c>
      <c r="F27" t="n">
        <v>-41</v>
      </c>
      <c r="G27" t="n">
        <v>-51</v>
      </c>
      <c r="H27" t="n">
        <v>-47</v>
      </c>
      <c r="I27" t="n">
        <v>-36</v>
      </c>
      <c r="J27" t="n">
        <v>-30</v>
      </c>
      <c r="K27" t="n">
        <v>-76</v>
      </c>
      <c r="L27" t="n">
        <v>-84</v>
      </c>
      <c r="M27" t="n">
        <v>-39</v>
      </c>
      <c r="N27" t="n">
        <v>-59</v>
      </c>
      <c r="O27" t="n">
        <v>-56</v>
      </c>
      <c r="P27" t="n">
        <v>-45</v>
      </c>
      <c r="Q27" t="n">
        <v>-30</v>
      </c>
      <c r="R27" t="n">
        <v>-37</v>
      </c>
      <c r="S27" t="n">
        <v>-26</v>
      </c>
      <c r="T27" t="n">
        <v>-34</v>
      </c>
      <c r="U27" t="n">
        <v>-40</v>
      </c>
      <c r="V27" t="n">
        <v>-125</v>
      </c>
      <c r="W27" t="n">
        <v>-163</v>
      </c>
    </row>
    <row r="28">
      <c r="A28" s="5" t="inlineStr">
        <is>
          <t>Jahresüberschuss/-fehlbetrag</t>
        </is>
      </c>
      <c r="B28" s="5" t="inlineStr">
        <is>
          <t>Net Profit</t>
        </is>
      </c>
      <c r="C28" t="n">
        <v>1406</v>
      </c>
      <c r="D28" t="n">
        <v>420</v>
      </c>
      <c r="E28" t="n">
        <v>1566</v>
      </c>
      <c r="F28" t="n">
        <v>1311</v>
      </c>
      <c r="G28" t="n">
        <v>1295</v>
      </c>
      <c r="H28" t="n">
        <v>953</v>
      </c>
      <c r="I28" t="n">
        <v>595</v>
      </c>
      <c r="J28" t="n">
        <v>766</v>
      </c>
      <c r="K28" t="n">
        <v>1284</v>
      </c>
      <c r="L28" t="n">
        <v>1129</v>
      </c>
      <c r="M28" t="n">
        <v>202</v>
      </c>
      <c r="N28" t="n">
        <v>1378</v>
      </c>
      <c r="O28" t="n">
        <v>1487</v>
      </c>
      <c r="P28" t="n">
        <v>1637</v>
      </c>
      <c r="Q28" t="n">
        <v>1264</v>
      </c>
      <c r="R28" t="n">
        <v>1083</v>
      </c>
      <c r="S28" t="n">
        <v>1039</v>
      </c>
      <c r="T28" t="n">
        <v>1040</v>
      </c>
      <c r="U28" t="n">
        <v>1134</v>
      </c>
      <c r="V28" t="n">
        <v>1517</v>
      </c>
      <c r="W28" t="n">
        <v>1226</v>
      </c>
    </row>
    <row r="29">
      <c r="A29" s="5" t="inlineStr">
        <is>
          <t>Summe Umlaufvermögen</t>
        </is>
      </c>
      <c r="B29" s="5" t="inlineStr">
        <is>
          <t>Current Assets</t>
        </is>
      </c>
      <c r="C29" t="n">
        <v>17803</v>
      </c>
      <c r="D29" t="n">
        <v>16417</v>
      </c>
      <c r="E29" t="n">
        <v>16058</v>
      </c>
      <c r="F29" t="n">
        <v>16508</v>
      </c>
      <c r="G29" t="n">
        <v>17547</v>
      </c>
      <c r="H29" t="n">
        <v>16220</v>
      </c>
      <c r="I29" t="n">
        <v>17799</v>
      </c>
      <c r="J29" t="n">
        <v>17894</v>
      </c>
      <c r="K29" t="n">
        <v>16357</v>
      </c>
      <c r="L29" t="n">
        <v>15064</v>
      </c>
      <c r="M29" t="n">
        <v>14874</v>
      </c>
      <c r="N29" t="n">
        <v>15369</v>
      </c>
      <c r="O29" t="n">
        <v>15097</v>
      </c>
      <c r="P29" t="n">
        <v>15402</v>
      </c>
      <c r="Q29" t="n">
        <v>14471</v>
      </c>
      <c r="R29" t="n">
        <v>13372</v>
      </c>
      <c r="S29" t="n">
        <v>12858</v>
      </c>
      <c r="T29" t="n">
        <v>11308</v>
      </c>
      <c r="U29" t="n">
        <v>12464</v>
      </c>
      <c r="V29" t="n">
        <v>11891</v>
      </c>
      <c r="W29" t="n">
        <v>11007</v>
      </c>
    </row>
    <row r="30">
      <c r="A30" s="5" t="inlineStr">
        <is>
          <t>Summe Anlagevermögen</t>
        </is>
      </c>
      <c r="B30" s="5" t="inlineStr">
        <is>
          <t>Fixed Assets</t>
        </is>
      </c>
      <c r="C30" t="n">
        <v>32180</v>
      </c>
      <c r="D30" t="n">
        <v>27625</v>
      </c>
      <c r="E30" t="n">
        <v>26859</v>
      </c>
      <c r="F30" t="n">
        <v>27259</v>
      </c>
      <c r="G30" t="n">
        <v>27309</v>
      </c>
      <c r="H30" t="n">
        <v>28584</v>
      </c>
      <c r="I30" t="n">
        <v>27927</v>
      </c>
      <c r="J30" t="n">
        <v>29629</v>
      </c>
      <c r="K30" t="n">
        <v>29877</v>
      </c>
      <c r="L30" t="n">
        <v>28933</v>
      </c>
      <c r="M30" t="n">
        <v>28149</v>
      </c>
      <c r="N30" t="n">
        <v>28026</v>
      </c>
      <c r="O30" t="n">
        <v>26041</v>
      </c>
      <c r="P30" t="n">
        <v>26274</v>
      </c>
      <c r="Q30" t="n">
        <v>26327</v>
      </c>
      <c r="R30" t="n">
        <v>17515</v>
      </c>
      <c r="S30" t="n">
        <v>17237</v>
      </c>
      <c r="T30" t="n">
        <v>18840</v>
      </c>
      <c r="U30" t="n">
        <v>19678</v>
      </c>
      <c r="V30" t="n">
        <v>19530</v>
      </c>
      <c r="W30" t="n">
        <v>16909</v>
      </c>
    </row>
    <row r="31">
      <c r="A31" s="5" t="inlineStr">
        <is>
          <t>Summe Aktiva</t>
        </is>
      </c>
      <c r="B31" s="5" t="inlineStr">
        <is>
          <t>Total Assets</t>
        </is>
      </c>
      <c r="C31" t="n">
        <v>49983</v>
      </c>
      <c r="D31" t="n">
        <v>44042</v>
      </c>
      <c r="E31" t="n">
        <v>42917</v>
      </c>
      <c r="F31" t="n">
        <v>43767</v>
      </c>
      <c r="G31" t="n">
        <v>44856</v>
      </c>
      <c r="H31" t="n">
        <v>44804</v>
      </c>
      <c r="I31" t="n">
        <v>45726</v>
      </c>
      <c r="J31" t="n">
        <v>47523</v>
      </c>
      <c r="K31" t="n">
        <v>46234</v>
      </c>
      <c r="L31" t="n">
        <v>43997</v>
      </c>
      <c r="M31" t="n">
        <v>43023</v>
      </c>
      <c r="N31" t="n">
        <v>43395</v>
      </c>
      <c r="O31" t="n">
        <v>41138</v>
      </c>
      <c r="P31" t="n">
        <v>41676</v>
      </c>
      <c r="Q31" t="n">
        <v>40798</v>
      </c>
      <c r="R31" t="n">
        <v>30887</v>
      </c>
      <c r="S31" t="n">
        <v>30095</v>
      </c>
      <c r="T31" t="n">
        <v>30148</v>
      </c>
      <c r="U31" t="n">
        <v>32142</v>
      </c>
      <c r="V31" t="n">
        <v>31421</v>
      </c>
      <c r="W31" t="n">
        <v>27916</v>
      </c>
    </row>
    <row r="32">
      <c r="A32" s="5" t="inlineStr">
        <is>
          <t>Summe kurzfristiges Fremdkapital</t>
        </is>
      </c>
      <c r="B32" s="5" t="inlineStr">
        <is>
          <t>Short-Term Debt</t>
        </is>
      </c>
      <c r="C32" t="n">
        <v>13143</v>
      </c>
      <c r="D32" t="n">
        <v>12529</v>
      </c>
      <c r="E32" t="n">
        <v>12003</v>
      </c>
      <c r="F32" t="n">
        <v>12448</v>
      </c>
      <c r="G32" t="n">
        <v>12615</v>
      </c>
      <c r="H32" t="n">
        <v>12029</v>
      </c>
      <c r="I32" t="n">
        <v>12775</v>
      </c>
      <c r="J32" t="n">
        <v>13656</v>
      </c>
      <c r="K32" t="n">
        <v>13196</v>
      </c>
      <c r="L32" t="n">
        <v>11876</v>
      </c>
      <c r="M32" t="n">
        <v>11922</v>
      </c>
      <c r="N32" t="n">
        <v>12977</v>
      </c>
      <c r="O32" t="n">
        <v>13117</v>
      </c>
      <c r="P32" t="n">
        <v>12951</v>
      </c>
      <c r="Q32" t="n">
        <v>12208</v>
      </c>
      <c r="R32" t="n">
        <v>9764</v>
      </c>
      <c r="S32" t="n">
        <v>8161</v>
      </c>
      <c r="T32" t="n">
        <v>7844</v>
      </c>
      <c r="U32" t="n">
        <v>10380</v>
      </c>
      <c r="V32" t="n">
        <v>10528</v>
      </c>
      <c r="W32" t="n">
        <v>9261</v>
      </c>
    </row>
    <row r="33">
      <c r="A33" s="5" t="inlineStr">
        <is>
          <t>Summe langfristiges Fremdkapital</t>
        </is>
      </c>
      <c r="B33" s="5" t="inlineStr">
        <is>
          <t>Long-Term Debt</t>
        </is>
      </c>
      <c r="C33" t="n">
        <v>17060</v>
      </c>
      <c r="D33" t="n">
        <v>13251</v>
      </c>
      <c r="E33" t="n">
        <v>12062</v>
      </c>
      <c r="F33" t="n">
        <v>12179</v>
      </c>
      <c r="G33" t="n">
        <v>12921</v>
      </c>
      <c r="H33" t="n">
        <v>14357</v>
      </c>
      <c r="I33" t="n">
        <v>15081</v>
      </c>
      <c r="J33" t="n">
        <v>16016</v>
      </c>
      <c r="K33" t="n">
        <v>14820</v>
      </c>
      <c r="L33" t="n">
        <v>13889</v>
      </c>
      <c r="M33" t="n">
        <v>14887</v>
      </c>
      <c r="N33" t="n">
        <v>15888</v>
      </c>
      <c r="O33" t="n">
        <v>12754</v>
      </c>
      <c r="P33" t="n">
        <v>14238</v>
      </c>
      <c r="Q33" t="n">
        <v>15997</v>
      </c>
      <c r="R33" t="n">
        <v>9317</v>
      </c>
      <c r="S33" t="n">
        <v>10624</v>
      </c>
      <c r="T33" t="n">
        <v>10762</v>
      </c>
      <c r="U33" t="n">
        <v>9414</v>
      </c>
      <c r="V33" t="n">
        <v>9169</v>
      </c>
      <c r="W33" t="n">
        <v>7504</v>
      </c>
    </row>
    <row r="34">
      <c r="A34" s="5" t="inlineStr">
        <is>
          <t>Summe Fremdkapital</t>
        </is>
      </c>
      <c r="B34" s="5" t="inlineStr">
        <is>
          <t>Total Liabilities</t>
        </is>
      </c>
      <c r="C34" t="n">
        <v>30203</v>
      </c>
      <c r="D34" t="n">
        <v>25780</v>
      </c>
      <c r="E34" t="n">
        <v>24065</v>
      </c>
      <c r="F34" t="n">
        <v>24627</v>
      </c>
      <c r="G34" t="n">
        <v>25536</v>
      </c>
      <c r="H34" t="n">
        <v>26386</v>
      </c>
      <c r="I34" t="n">
        <v>27856</v>
      </c>
      <c r="J34" t="n">
        <v>29672</v>
      </c>
      <c r="K34" t="n">
        <v>28016</v>
      </c>
      <c r="L34" t="n">
        <v>25765</v>
      </c>
      <c r="M34" t="n">
        <v>26809</v>
      </c>
      <c r="N34" t="n">
        <v>28865</v>
      </c>
      <c r="O34" t="n">
        <v>25871</v>
      </c>
      <c r="P34" t="n">
        <v>27189</v>
      </c>
      <c r="Q34" t="n">
        <v>28205</v>
      </c>
      <c r="R34" t="n">
        <v>19081</v>
      </c>
      <c r="S34" t="n">
        <v>18785</v>
      </c>
      <c r="T34" t="n">
        <v>18606</v>
      </c>
      <c r="U34" t="n">
        <v>19794</v>
      </c>
      <c r="V34" t="n">
        <v>19697</v>
      </c>
      <c r="W34" t="n">
        <v>16765</v>
      </c>
    </row>
    <row r="35">
      <c r="A35" s="5" t="inlineStr">
        <is>
          <t>Minderheitenanteil</t>
        </is>
      </c>
      <c r="B35" s="5" t="inlineStr">
        <is>
          <t>Minority Share</t>
        </is>
      </c>
      <c r="C35" t="n">
        <v>364</v>
      </c>
      <c r="D35" t="n">
        <v>331</v>
      </c>
      <c r="E35" t="n">
        <v>384</v>
      </c>
      <c r="F35" t="n">
        <v>375</v>
      </c>
      <c r="G35" t="n">
        <v>364</v>
      </c>
      <c r="H35" t="n">
        <v>405</v>
      </c>
      <c r="I35" t="n">
        <v>344</v>
      </c>
      <c r="J35" t="n">
        <v>412</v>
      </c>
      <c r="K35" t="n">
        <v>403</v>
      </c>
      <c r="L35" t="n">
        <v>364</v>
      </c>
      <c r="M35" t="n">
        <v>302</v>
      </c>
      <c r="N35" t="n">
        <v>256</v>
      </c>
      <c r="O35" t="n">
        <v>290</v>
      </c>
      <c r="P35" t="n">
        <v>322</v>
      </c>
      <c r="Q35" t="n">
        <v>328</v>
      </c>
      <c r="R35" t="n">
        <v>250</v>
      </c>
      <c r="S35" t="n">
        <v>223</v>
      </c>
      <c r="T35" t="n">
        <v>227</v>
      </c>
      <c r="U35" t="n">
        <v>423</v>
      </c>
      <c r="V35" t="n">
        <v>823</v>
      </c>
      <c r="W35" t="n">
        <v>1613</v>
      </c>
    </row>
    <row r="36">
      <c r="A36" s="5" t="inlineStr">
        <is>
          <t>Summe Eigenkapital</t>
        </is>
      </c>
      <c r="B36" s="5" t="inlineStr">
        <is>
          <t>Equity</t>
        </is>
      </c>
      <c r="C36" t="n">
        <v>19416</v>
      </c>
      <c r="D36" t="n">
        <v>17931</v>
      </c>
      <c r="E36" t="n">
        <v>18468</v>
      </c>
      <c r="F36" t="n">
        <v>18765</v>
      </c>
      <c r="G36" t="n">
        <v>18956</v>
      </c>
      <c r="H36" t="n">
        <v>18013</v>
      </c>
      <c r="I36" t="n">
        <v>17526</v>
      </c>
      <c r="J36" t="n">
        <v>17439</v>
      </c>
      <c r="K36" t="n">
        <v>17815</v>
      </c>
      <c r="L36" t="n">
        <v>17868</v>
      </c>
      <c r="M36" t="n">
        <v>15912</v>
      </c>
      <c r="N36" t="n">
        <v>14274</v>
      </c>
      <c r="O36" t="n">
        <v>14977</v>
      </c>
      <c r="P36" t="n">
        <v>14165</v>
      </c>
      <c r="Q36" t="n">
        <v>12265</v>
      </c>
      <c r="R36" t="n">
        <v>11556</v>
      </c>
      <c r="S36" t="n">
        <v>11087</v>
      </c>
      <c r="T36" t="n">
        <v>11315</v>
      </c>
      <c r="U36" t="n">
        <v>11925</v>
      </c>
      <c r="V36" t="n">
        <v>10901</v>
      </c>
      <c r="W36" t="n">
        <v>9538</v>
      </c>
    </row>
    <row r="37">
      <c r="A37" s="5" t="inlineStr">
        <is>
          <t>Summe Passiva</t>
        </is>
      </c>
      <c r="B37" s="5" t="inlineStr">
        <is>
          <t>Liabilities &amp; Shareholder Equity</t>
        </is>
      </c>
      <c r="C37" t="n">
        <v>49983</v>
      </c>
      <c r="D37" t="n">
        <v>44042</v>
      </c>
      <c r="E37" t="n">
        <v>42917</v>
      </c>
      <c r="F37" t="n">
        <v>43767</v>
      </c>
      <c r="G37" t="n">
        <v>44856</v>
      </c>
      <c r="H37" t="n">
        <v>44804</v>
      </c>
      <c r="I37" t="n">
        <v>45726</v>
      </c>
      <c r="J37" t="n">
        <v>47523</v>
      </c>
      <c r="K37" t="n">
        <v>46234</v>
      </c>
      <c r="L37" t="n">
        <v>43997</v>
      </c>
      <c r="M37" t="n">
        <v>43023</v>
      </c>
      <c r="N37" t="n">
        <v>43395</v>
      </c>
      <c r="O37" t="n">
        <v>41138</v>
      </c>
      <c r="P37" t="n">
        <v>41676</v>
      </c>
      <c r="Q37" t="n">
        <v>40798</v>
      </c>
      <c r="R37" t="n">
        <v>30887</v>
      </c>
      <c r="S37" t="n">
        <v>30095</v>
      </c>
      <c r="T37" t="n">
        <v>30148</v>
      </c>
      <c r="U37" t="n">
        <v>32142</v>
      </c>
      <c r="V37" t="n">
        <v>31421</v>
      </c>
      <c r="W37" t="n">
        <v>27916</v>
      </c>
    </row>
    <row r="38">
      <c r="A38" s="5" t="inlineStr">
        <is>
          <t>Mio.Aktien im Umlauf</t>
        </is>
      </c>
      <c r="B38" s="5" t="inlineStr">
        <is>
          <t>Million shares outstanding</t>
        </is>
      </c>
      <c r="C38" t="n">
        <v>542.09</v>
      </c>
      <c r="D38" t="n">
        <v>543.88</v>
      </c>
      <c r="E38" t="n">
        <v>550.79</v>
      </c>
      <c r="F38" t="n">
        <v>553.39</v>
      </c>
      <c r="G38" t="n">
        <v>560.9400000000001</v>
      </c>
      <c r="H38" t="n">
        <v>561.9</v>
      </c>
      <c r="I38" t="n">
        <v>551.42</v>
      </c>
      <c r="J38" t="n">
        <v>531.13</v>
      </c>
      <c r="K38" t="n">
        <v>535.5599999999999</v>
      </c>
      <c r="L38" t="n">
        <v>530.8</v>
      </c>
      <c r="M38" t="n">
        <v>512.9</v>
      </c>
      <c r="N38" t="n">
        <v>486.1</v>
      </c>
      <c r="O38" t="n">
        <v>374.2</v>
      </c>
      <c r="P38" t="n">
        <v>368.4</v>
      </c>
      <c r="Q38" t="n">
        <v>345.3</v>
      </c>
      <c r="R38" t="n">
        <v>341</v>
      </c>
      <c r="S38" t="n">
        <v>347.8</v>
      </c>
      <c r="T38" t="n">
        <v>341</v>
      </c>
      <c r="U38" t="n">
        <v>341</v>
      </c>
      <c r="V38" t="n">
        <v>340.8</v>
      </c>
      <c r="W38" t="n">
        <v>348.8</v>
      </c>
    </row>
    <row r="39">
      <c r="A39" s="5" t="inlineStr">
        <is>
          <t>Ergebnis je Aktie (brutto)</t>
        </is>
      </c>
      <c r="B39" s="5" t="inlineStr">
        <is>
          <t>Earnings per share</t>
        </is>
      </c>
      <c r="C39" t="n">
        <v>3.85</v>
      </c>
      <c r="D39" t="n">
        <v>1.81</v>
      </c>
      <c r="E39" t="n">
        <v>3.75</v>
      </c>
      <c r="F39" t="n">
        <v>3.19</v>
      </c>
      <c r="G39" t="n">
        <v>2.84</v>
      </c>
      <c r="H39" t="n">
        <v>2.69</v>
      </c>
      <c r="I39" t="n">
        <v>2.01</v>
      </c>
      <c r="J39" t="n">
        <v>2.37</v>
      </c>
      <c r="K39" t="n">
        <v>3.75</v>
      </c>
      <c r="L39" t="n">
        <v>3.36</v>
      </c>
      <c r="M39" t="n">
        <v>0.85</v>
      </c>
      <c r="N39" t="n">
        <v>4.25</v>
      </c>
      <c r="O39" t="n">
        <v>6.56</v>
      </c>
      <c r="P39" t="n">
        <v>6.99</v>
      </c>
      <c r="Q39" t="n">
        <v>5.75</v>
      </c>
      <c r="R39" t="n">
        <v>5.48</v>
      </c>
      <c r="S39" t="n">
        <v>5.2</v>
      </c>
      <c r="T39" t="n">
        <v>5.43</v>
      </c>
      <c r="U39" t="n">
        <v>6.08</v>
      </c>
      <c r="V39" t="n">
        <v>7.43</v>
      </c>
      <c r="W39" t="n">
        <v>6.53</v>
      </c>
    </row>
    <row r="40">
      <c r="A40" s="5" t="inlineStr">
        <is>
          <t>Ergebnis je Aktie (unverwässert)</t>
        </is>
      </c>
      <c r="B40" s="5" t="inlineStr">
        <is>
          <t>Basic Earnings per share</t>
        </is>
      </c>
      <c r="C40" t="n">
        <v>2.59</v>
      </c>
      <c r="D40" t="n">
        <v>0.77</v>
      </c>
      <c r="E40" t="n">
        <v>2.83</v>
      </c>
      <c r="F40" t="n">
        <v>2.36</v>
      </c>
      <c r="G40" t="n">
        <v>2.3</v>
      </c>
      <c r="H40" t="n">
        <v>1.71</v>
      </c>
      <c r="I40" t="n">
        <v>1.08</v>
      </c>
      <c r="J40" t="n">
        <v>1.46</v>
      </c>
      <c r="K40" t="n">
        <v>2.44</v>
      </c>
      <c r="L40" t="n">
        <v>2.18</v>
      </c>
      <c r="M40" t="n">
        <v>0.43</v>
      </c>
      <c r="N40" t="n">
        <v>3.67</v>
      </c>
      <c r="O40" t="n">
        <v>4.05</v>
      </c>
      <c r="P40" t="n">
        <v>4.8</v>
      </c>
      <c r="Q40" t="n">
        <v>3.76</v>
      </c>
      <c r="R40" t="n">
        <v>3.21</v>
      </c>
      <c r="S40" t="n">
        <v>3.08</v>
      </c>
      <c r="T40" t="n">
        <v>3.09</v>
      </c>
      <c r="U40" t="n">
        <v>3.39</v>
      </c>
      <c r="V40" t="n">
        <v>4.57</v>
      </c>
      <c r="W40" t="n">
        <v>3.62</v>
      </c>
    </row>
    <row r="41">
      <c r="A41" s="5" t="inlineStr">
        <is>
          <t>Ergebnis je Aktie (verwässert)</t>
        </is>
      </c>
      <c r="B41" s="5" t="inlineStr">
        <is>
          <t>Diluted Earnings per share</t>
        </is>
      </c>
      <c r="C41" t="n">
        <v>2.58</v>
      </c>
      <c r="D41" t="n">
        <v>0.76</v>
      </c>
      <c r="E41" t="n">
        <v>2.81</v>
      </c>
      <c r="F41" t="n">
        <v>2.35</v>
      </c>
      <c r="G41" t="n">
        <v>2.29</v>
      </c>
      <c r="H41" t="n">
        <v>1.7</v>
      </c>
      <c r="I41" t="n">
        <v>1.1</v>
      </c>
      <c r="J41" t="n">
        <v>1.45</v>
      </c>
      <c r="K41" t="n">
        <v>2.42</v>
      </c>
      <c r="L41" t="n">
        <v>2.17</v>
      </c>
      <c r="M41" t="n">
        <v>0.43</v>
      </c>
      <c r="N41" t="n">
        <v>3.66</v>
      </c>
      <c r="O41" t="n">
        <v>3.97</v>
      </c>
      <c r="P41" t="n">
        <v>4.54</v>
      </c>
      <c r="Q41" t="n">
        <v>3.62</v>
      </c>
      <c r="R41" t="n">
        <v>3.07</v>
      </c>
      <c r="S41" t="n">
        <v>2.96</v>
      </c>
      <c r="T41" t="n">
        <v>2.98</v>
      </c>
      <c r="U41" t="n">
        <v>3.38</v>
      </c>
      <c r="V41" t="n">
        <v>4.55</v>
      </c>
      <c r="W41" t="n">
        <v>3.61</v>
      </c>
    </row>
    <row r="42">
      <c r="A42" s="5" t="inlineStr">
        <is>
          <t>Dividende je Aktie</t>
        </is>
      </c>
      <c r="B42" s="5" t="inlineStr">
        <is>
          <t>Dividend per share</t>
        </is>
      </c>
      <c r="C42" t="inlineStr">
        <is>
          <t>-</t>
        </is>
      </c>
      <c r="D42" t="n">
        <v>1.33</v>
      </c>
      <c r="E42" t="n">
        <v>1.3</v>
      </c>
      <c r="F42" t="n">
        <v>1.26</v>
      </c>
      <c r="G42" t="n">
        <v>1.24</v>
      </c>
      <c r="H42" t="n">
        <v>1.14</v>
      </c>
      <c r="I42" t="n">
        <v>1.24</v>
      </c>
      <c r="J42" t="n">
        <v>1.24</v>
      </c>
      <c r="K42" t="n">
        <v>1.24</v>
      </c>
      <c r="L42" t="n">
        <v>1.15</v>
      </c>
      <c r="M42" t="n">
        <v>1</v>
      </c>
      <c r="N42" t="n">
        <v>1</v>
      </c>
      <c r="O42" t="n">
        <v>2.05</v>
      </c>
      <c r="P42" t="n">
        <v>1.7</v>
      </c>
      <c r="Q42" t="n">
        <v>1.36</v>
      </c>
      <c r="R42" t="n">
        <v>1.28</v>
      </c>
      <c r="S42" t="n">
        <v>1.15</v>
      </c>
      <c r="T42" t="n">
        <v>1.13</v>
      </c>
      <c r="U42" t="n">
        <v>1.69</v>
      </c>
      <c r="V42" t="n">
        <v>1.61</v>
      </c>
      <c r="W42" t="n">
        <v>0.9</v>
      </c>
    </row>
    <row r="43">
      <c r="A43" s="5" t="inlineStr">
        <is>
          <t>Dividendenausschüttung in Mio</t>
        </is>
      </c>
      <c r="B43" s="5" t="inlineStr">
        <is>
          <t>Dividend Payment in M</t>
        </is>
      </c>
      <c r="C43" t="inlineStr">
        <is>
          <t>-</t>
        </is>
      </c>
      <c r="D43" t="n">
        <v>707.5</v>
      </c>
      <c r="E43" t="n">
        <v>694.1</v>
      </c>
      <c r="F43" t="n">
        <v>680.6</v>
      </c>
      <c r="G43" t="n">
        <v>695</v>
      </c>
      <c r="H43" t="n">
        <v>685</v>
      </c>
      <c r="I43" t="n">
        <v>654</v>
      </c>
      <c r="J43" t="n">
        <v>653.4</v>
      </c>
      <c r="K43" t="n">
        <v>646.3</v>
      </c>
      <c r="L43" t="n">
        <v>603.2</v>
      </c>
      <c r="M43" t="n">
        <v>508.7</v>
      </c>
      <c r="N43" t="n">
        <v>486.1</v>
      </c>
      <c r="O43" t="n">
        <v>758.1</v>
      </c>
      <c r="P43" t="n">
        <v>617.3</v>
      </c>
      <c r="Q43" t="n">
        <v>459.6</v>
      </c>
      <c r="R43" t="n">
        <v>387</v>
      </c>
      <c r="S43" t="n">
        <v>379</v>
      </c>
      <c r="T43" t="n">
        <v>379.5</v>
      </c>
      <c r="U43" t="n">
        <v>426.3</v>
      </c>
      <c r="V43" t="n">
        <v>368.1</v>
      </c>
      <c r="W43" t="inlineStr">
        <is>
          <t>-</t>
        </is>
      </c>
    </row>
    <row r="44">
      <c r="A44" s="5" t="inlineStr">
        <is>
          <t>Umsatz je Aktie</t>
        </is>
      </c>
      <c r="B44" s="5" t="inlineStr">
        <is>
          <t>Revenue per share</t>
        </is>
      </c>
      <c r="C44" t="n">
        <v>78.54000000000001</v>
      </c>
      <c r="D44" t="n">
        <v>76.81</v>
      </c>
      <c r="E44" t="n">
        <v>74.09</v>
      </c>
      <c r="F44" t="n">
        <v>70.64</v>
      </c>
      <c r="G44" t="n">
        <v>70.64</v>
      </c>
      <c r="H44" t="n">
        <v>73.06</v>
      </c>
      <c r="I44" t="n">
        <v>76.20999999999999</v>
      </c>
      <c r="J44" t="n">
        <v>81.33</v>
      </c>
      <c r="K44" t="n">
        <v>78.64</v>
      </c>
      <c r="L44" t="n">
        <v>75.58</v>
      </c>
      <c r="M44" t="n">
        <v>73.67</v>
      </c>
      <c r="N44" t="n">
        <v>90.09999999999999</v>
      </c>
      <c r="O44" t="n">
        <v>116.04</v>
      </c>
      <c r="P44" t="n">
        <v>112.91</v>
      </c>
      <c r="Q44" t="n">
        <v>101.68</v>
      </c>
      <c r="R44" t="n">
        <v>93.91</v>
      </c>
      <c r="S44" t="n">
        <v>85.08</v>
      </c>
      <c r="T44" t="n">
        <v>88.78</v>
      </c>
      <c r="U44" t="n">
        <v>89.12</v>
      </c>
      <c r="V44" t="n">
        <v>84.55</v>
      </c>
      <c r="W44" t="n">
        <v>65.8</v>
      </c>
    </row>
    <row r="45">
      <c r="A45" s="5" t="inlineStr">
        <is>
          <t>Buchwert je Aktie</t>
        </is>
      </c>
      <c r="B45" s="5" t="inlineStr">
        <is>
          <t>Book value per share</t>
        </is>
      </c>
      <c r="C45" t="n">
        <v>35.82</v>
      </c>
      <c r="D45" t="n">
        <v>32.97</v>
      </c>
      <c r="E45" t="n">
        <v>33.53</v>
      </c>
      <c r="F45" t="n">
        <v>33.91</v>
      </c>
      <c r="G45" t="n">
        <v>33.79</v>
      </c>
      <c r="H45" t="n">
        <v>32.06</v>
      </c>
      <c r="I45" t="n">
        <v>31.78</v>
      </c>
      <c r="J45" t="n">
        <v>32.83</v>
      </c>
      <c r="K45" t="n">
        <v>33.26</v>
      </c>
      <c r="L45" t="n">
        <v>33.66</v>
      </c>
      <c r="M45" t="n">
        <v>31.02</v>
      </c>
      <c r="N45" t="n">
        <v>29.36</v>
      </c>
      <c r="O45" t="n">
        <v>40.02</v>
      </c>
      <c r="P45" t="n">
        <v>38.45</v>
      </c>
      <c r="Q45" t="n">
        <v>35.52</v>
      </c>
      <c r="R45" t="n">
        <v>33.89</v>
      </c>
      <c r="S45" t="n">
        <v>31.88</v>
      </c>
      <c r="T45" t="n">
        <v>33.18</v>
      </c>
      <c r="U45" t="n">
        <v>34.97</v>
      </c>
      <c r="V45" t="n">
        <v>31.99</v>
      </c>
      <c r="W45" t="n">
        <v>27.35</v>
      </c>
    </row>
    <row r="46">
      <c r="A46" s="5" t="inlineStr">
        <is>
          <t>Cashflow je Aktie</t>
        </is>
      </c>
      <c r="B46" s="5" t="inlineStr">
        <is>
          <t>Cashflow per share</t>
        </is>
      </c>
      <c r="C46" t="n">
        <v>7.02</v>
      </c>
      <c r="D46" t="n">
        <v>4.58</v>
      </c>
      <c r="E46" t="n">
        <v>5.02</v>
      </c>
      <c r="F46" t="n">
        <v>3.55</v>
      </c>
      <c r="G46" t="n">
        <v>4.65</v>
      </c>
      <c r="H46" t="n">
        <v>2.43</v>
      </c>
      <c r="I46" t="n">
        <v>3.96</v>
      </c>
      <c r="J46" t="n">
        <v>4.82</v>
      </c>
      <c r="K46" t="n">
        <v>4.45</v>
      </c>
      <c r="L46" t="n">
        <v>5.22</v>
      </c>
      <c r="M46" t="n">
        <v>6.61</v>
      </c>
      <c r="N46" t="n">
        <v>6.95</v>
      </c>
      <c r="O46" t="n">
        <v>10.03</v>
      </c>
      <c r="P46" t="n">
        <v>7.19</v>
      </c>
      <c r="Q46" t="n">
        <v>8.02</v>
      </c>
      <c r="R46" t="n">
        <v>7.96</v>
      </c>
      <c r="S46" t="n">
        <v>7.77</v>
      </c>
      <c r="T46" t="n">
        <v>8.4</v>
      </c>
      <c r="U46" t="n">
        <v>7.45</v>
      </c>
      <c r="V46" t="n">
        <v>7.08</v>
      </c>
      <c r="W46" t="n">
        <v>6.24</v>
      </c>
    </row>
    <row r="47">
      <c r="A47" s="5" t="inlineStr">
        <is>
          <t>Bilanzsumme je Aktie</t>
        </is>
      </c>
      <c r="B47" s="5" t="inlineStr">
        <is>
          <t>Total assets per share</t>
        </is>
      </c>
      <c r="C47" t="n">
        <v>92.2</v>
      </c>
      <c r="D47" t="n">
        <v>80.98</v>
      </c>
      <c r="E47" t="n">
        <v>77.92</v>
      </c>
      <c r="F47" t="n">
        <v>79.09</v>
      </c>
      <c r="G47" t="n">
        <v>79.97</v>
      </c>
      <c r="H47" t="n">
        <v>79.73999999999999</v>
      </c>
      <c r="I47" t="n">
        <v>82.92</v>
      </c>
      <c r="J47" t="n">
        <v>89.48</v>
      </c>
      <c r="K47" t="n">
        <v>86.33</v>
      </c>
      <c r="L47" t="n">
        <v>82.89</v>
      </c>
      <c r="M47" t="n">
        <v>83.88</v>
      </c>
      <c r="N47" t="n">
        <v>89.27</v>
      </c>
      <c r="O47" t="n">
        <v>109.94</v>
      </c>
      <c r="P47" t="n">
        <v>113.13</v>
      </c>
      <c r="Q47" t="n">
        <v>118.15</v>
      </c>
      <c r="R47" t="n">
        <v>90.58</v>
      </c>
      <c r="S47" t="n">
        <v>86.53</v>
      </c>
      <c r="T47" t="n">
        <v>88.41</v>
      </c>
      <c r="U47" t="n">
        <v>94.26000000000001</v>
      </c>
      <c r="V47" t="n">
        <v>92.2</v>
      </c>
      <c r="W47" t="inlineStr">
        <is>
          <t>-</t>
        </is>
      </c>
    </row>
    <row r="48">
      <c r="A48" s="5" t="inlineStr">
        <is>
          <t>Personal am Ende des Jahres</t>
        </is>
      </c>
      <c r="B48" s="5" t="inlineStr">
        <is>
          <t>Staff at the end of year</t>
        </is>
      </c>
      <c r="C48" t="n">
        <v>180941</v>
      </c>
      <c r="D48" t="n">
        <v>181001</v>
      </c>
      <c r="E48" t="n">
        <v>179149</v>
      </c>
      <c r="F48" t="n">
        <v>172696</v>
      </c>
      <c r="G48" t="n">
        <v>170372</v>
      </c>
      <c r="H48" t="n">
        <v>181742</v>
      </c>
      <c r="I48" t="n">
        <v>187726</v>
      </c>
      <c r="J48" t="n">
        <v>194447</v>
      </c>
      <c r="K48" t="n">
        <v>190041</v>
      </c>
      <c r="L48" t="n">
        <v>192922</v>
      </c>
      <c r="M48" t="n">
        <v>198713</v>
      </c>
      <c r="N48" t="n">
        <v>209175</v>
      </c>
      <c r="O48" t="n">
        <v>205730</v>
      </c>
      <c r="P48" t="n">
        <v>206940</v>
      </c>
      <c r="Q48" t="n">
        <v>199630</v>
      </c>
      <c r="R48" t="n">
        <v>181228</v>
      </c>
      <c r="S48" t="n">
        <v>171684</v>
      </c>
      <c r="T48" t="n">
        <v>172357</v>
      </c>
      <c r="U48" t="n">
        <v>173329</v>
      </c>
      <c r="V48" t="n">
        <v>171125</v>
      </c>
      <c r="W48" t="n">
        <v>164698</v>
      </c>
    </row>
    <row r="49">
      <c r="A49" s="5" t="inlineStr">
        <is>
          <t>Personalaufwand in Mio. EUR</t>
        </is>
      </c>
      <c r="B49" s="5" t="inlineStr">
        <is>
          <t>Personnel expenses in M</t>
        </is>
      </c>
      <c r="C49" t="n">
        <v>8336</v>
      </c>
      <c r="D49" t="n">
        <v>8243</v>
      </c>
      <c r="E49" t="n">
        <v>8150</v>
      </c>
      <c r="F49" t="n">
        <v>7819</v>
      </c>
      <c r="G49" t="n">
        <v>7746</v>
      </c>
      <c r="H49" t="n">
        <v>7906</v>
      </c>
      <c r="I49" t="n">
        <v>8218</v>
      </c>
      <c r="J49" t="n">
        <v>8431</v>
      </c>
      <c r="K49" t="n">
        <v>7955</v>
      </c>
      <c r="L49" t="n">
        <v>7825</v>
      </c>
      <c r="M49" t="n">
        <v>7476</v>
      </c>
      <c r="N49" t="n">
        <v>8021</v>
      </c>
      <c r="O49" t="n">
        <v>7888</v>
      </c>
      <c r="P49" t="n">
        <v>7745</v>
      </c>
      <c r="Q49" t="n">
        <v>7038</v>
      </c>
      <c r="R49" t="n">
        <v>6540</v>
      </c>
      <c r="S49" t="n">
        <v>6277</v>
      </c>
      <c r="T49" t="n">
        <v>6465</v>
      </c>
      <c r="U49" t="n">
        <v>6519</v>
      </c>
      <c r="V49" t="inlineStr">
        <is>
          <t>-</t>
        </is>
      </c>
      <c r="W49" t="inlineStr">
        <is>
          <t>-</t>
        </is>
      </c>
    </row>
    <row r="50">
      <c r="A50" s="5" t="inlineStr">
        <is>
          <t>Aufwand je Mitarbeiter in EUR</t>
        </is>
      </c>
      <c r="B50" s="5" t="inlineStr">
        <is>
          <t>Effort per employee</t>
        </is>
      </c>
      <c r="C50" t="n">
        <v>46070</v>
      </c>
      <c r="D50" t="n">
        <v>45541</v>
      </c>
      <c r="E50" t="n">
        <v>45493</v>
      </c>
      <c r="F50" t="n">
        <v>45276</v>
      </c>
      <c r="G50" t="n">
        <v>45465</v>
      </c>
      <c r="H50" t="n">
        <v>43501</v>
      </c>
      <c r="I50" t="n">
        <v>43777</v>
      </c>
      <c r="J50" t="n">
        <v>43359</v>
      </c>
      <c r="K50" t="n">
        <v>41859</v>
      </c>
      <c r="L50" t="n">
        <v>40560</v>
      </c>
      <c r="M50" t="n">
        <v>37622</v>
      </c>
      <c r="N50" t="n">
        <v>38346</v>
      </c>
      <c r="O50" t="n">
        <v>38342</v>
      </c>
      <c r="P50" t="n">
        <v>37426</v>
      </c>
      <c r="Q50" t="n">
        <v>35255</v>
      </c>
      <c r="R50" t="n">
        <v>36087</v>
      </c>
      <c r="S50" t="n">
        <v>36561</v>
      </c>
      <c r="T50" t="n">
        <v>37509</v>
      </c>
      <c r="U50" t="n">
        <v>37611</v>
      </c>
      <c r="V50" t="inlineStr">
        <is>
          <t>-</t>
        </is>
      </c>
      <c r="W50" t="inlineStr">
        <is>
          <t>-</t>
        </is>
      </c>
    </row>
    <row r="51">
      <c r="A51" s="5" t="inlineStr">
        <is>
          <t>Umsatz je Mitarbeiter in EUR</t>
        </is>
      </c>
      <c r="B51" s="5" t="inlineStr">
        <is>
          <t>Turnover per employee</t>
        </is>
      </c>
      <c r="C51" t="n">
        <v>235287</v>
      </c>
      <c r="D51" t="n">
        <v>230794</v>
      </c>
      <c r="E51" t="n">
        <v>227799</v>
      </c>
      <c r="F51" t="n">
        <v>226369</v>
      </c>
      <c r="G51" t="n">
        <v>232568</v>
      </c>
      <c r="H51" t="n">
        <v>225892</v>
      </c>
      <c r="I51" t="n">
        <v>223864</v>
      </c>
      <c r="J51" t="n">
        <v>222158</v>
      </c>
      <c r="K51" t="n">
        <v>221615</v>
      </c>
      <c r="L51" t="n">
        <v>207955</v>
      </c>
      <c r="M51" t="n">
        <v>190153</v>
      </c>
      <c r="N51" t="n">
        <v>209394</v>
      </c>
      <c r="O51" t="n">
        <v>211058</v>
      </c>
      <c r="P51" t="n">
        <v>201005</v>
      </c>
      <c r="Q51" t="n">
        <v>175875</v>
      </c>
      <c r="R51" t="n">
        <v>176711</v>
      </c>
      <c r="S51" t="n">
        <v>172351</v>
      </c>
      <c r="T51" t="n">
        <v>175647</v>
      </c>
      <c r="U51" t="n">
        <v>175331</v>
      </c>
      <c r="V51" t="n">
        <v>168385</v>
      </c>
      <c r="W51" t="n">
        <v>139358</v>
      </c>
    </row>
    <row r="52">
      <c r="A52" s="5" t="inlineStr">
        <is>
          <t>Bruttoergebnis je Mitarbeiter in EUR</t>
        </is>
      </c>
      <c r="B52" s="5" t="inlineStr">
        <is>
          <t>Gross Profit per employee</t>
        </is>
      </c>
      <c r="C52" t="n">
        <v>59997</v>
      </c>
      <c r="D52" t="n">
        <v>58574</v>
      </c>
      <c r="E52" t="n">
        <v>57996</v>
      </c>
      <c r="F52" t="n">
        <v>57830</v>
      </c>
      <c r="G52" t="n">
        <v>58278</v>
      </c>
      <c r="H52" t="n">
        <v>54908</v>
      </c>
      <c r="I52" t="n">
        <v>53424</v>
      </c>
      <c r="J52" t="n">
        <v>52210</v>
      </c>
      <c r="K52" t="n">
        <v>54478</v>
      </c>
      <c r="L52" t="n">
        <v>52145</v>
      </c>
      <c r="M52" t="n">
        <v>45201</v>
      </c>
      <c r="N52" t="n">
        <v>52000</v>
      </c>
      <c r="O52" t="n">
        <v>54372</v>
      </c>
      <c r="P52" t="n">
        <v>50333</v>
      </c>
      <c r="Q52" t="n">
        <v>43385</v>
      </c>
      <c r="R52" t="n">
        <v>44673</v>
      </c>
      <c r="S52" t="n">
        <v>42677</v>
      </c>
      <c r="T52" t="n">
        <v>44118</v>
      </c>
      <c r="U52" t="n">
        <v>44413</v>
      </c>
      <c r="V52" t="n">
        <v>47603</v>
      </c>
      <c r="W52" t="n">
        <v>41597</v>
      </c>
    </row>
    <row r="53">
      <c r="A53" s="5" t="inlineStr">
        <is>
          <t>Gewinn je Mitarbeiter in EUR</t>
        </is>
      </c>
      <c r="B53" s="5" t="inlineStr">
        <is>
          <t>Earnings per employee</t>
        </is>
      </c>
      <c r="C53" t="n">
        <v>7770</v>
      </c>
      <c r="D53" t="n">
        <v>2320</v>
      </c>
      <c r="E53" t="n">
        <v>8741</v>
      </c>
      <c r="F53" t="n">
        <v>7591</v>
      </c>
      <c r="G53" t="n">
        <v>7601</v>
      </c>
      <c r="H53" t="n">
        <v>5244</v>
      </c>
      <c r="I53" t="n">
        <v>3170</v>
      </c>
      <c r="J53" t="n">
        <v>3939</v>
      </c>
      <c r="K53" t="n">
        <v>6756</v>
      </c>
      <c r="L53" t="n">
        <v>5852</v>
      </c>
      <c r="M53" t="n">
        <v>1017</v>
      </c>
      <c r="N53" t="n">
        <v>6588</v>
      </c>
      <c r="O53" t="n">
        <v>7228</v>
      </c>
      <c r="P53" t="n">
        <v>7911</v>
      </c>
      <c r="Q53" t="n">
        <v>6332</v>
      </c>
      <c r="R53" t="n">
        <v>5976</v>
      </c>
      <c r="S53" t="n">
        <v>6052</v>
      </c>
      <c r="T53" t="n">
        <v>6034</v>
      </c>
      <c r="U53" t="n">
        <v>6542</v>
      </c>
      <c r="V53" t="n">
        <v>8865</v>
      </c>
      <c r="W53" t="n">
        <v>7444</v>
      </c>
    </row>
    <row r="54">
      <c r="A54" s="5" t="inlineStr">
        <is>
          <t>KGV (Kurs/Gewinn)</t>
        </is>
      </c>
      <c r="B54" s="5" t="inlineStr">
        <is>
          <t>PE (price/earnings)</t>
        </is>
      </c>
      <c r="C54" t="n">
        <v>14.1</v>
      </c>
      <c r="D54" t="n">
        <v>37.9</v>
      </c>
      <c r="E54" t="n">
        <v>16.2</v>
      </c>
      <c r="F54" t="n">
        <v>18.8</v>
      </c>
      <c r="G54" t="n">
        <v>17.5</v>
      </c>
      <c r="H54" t="n">
        <v>20.6</v>
      </c>
      <c r="I54" t="n">
        <v>37</v>
      </c>
      <c r="J54" t="n">
        <v>22.1</v>
      </c>
      <c r="K54" t="n">
        <v>12.2</v>
      </c>
      <c r="L54" t="n">
        <v>17.7</v>
      </c>
      <c r="M54" t="n">
        <v>88.5</v>
      </c>
      <c r="N54" t="n">
        <v>8.300000000000001</v>
      </c>
      <c r="O54" t="n">
        <v>15.9</v>
      </c>
      <c r="P54" t="n">
        <v>13.3</v>
      </c>
      <c r="Q54" t="n">
        <v>13.4</v>
      </c>
      <c r="R54" t="n">
        <v>13.8</v>
      </c>
      <c r="S54" t="n">
        <v>12.6</v>
      </c>
      <c r="T54" t="n">
        <v>9</v>
      </c>
      <c r="U54" t="n">
        <v>12.5</v>
      </c>
      <c r="V54" t="n">
        <v>9.199999999999999</v>
      </c>
      <c r="W54" t="n">
        <v>12.9</v>
      </c>
    </row>
    <row r="55">
      <c r="A55" s="5" t="inlineStr">
        <is>
          <t>KUV (Kurs/Umsatz)</t>
        </is>
      </c>
      <c r="B55" s="5" t="inlineStr">
        <is>
          <t>PS (price/sales)</t>
        </is>
      </c>
      <c r="C55" t="n">
        <v>0.46</v>
      </c>
      <c r="D55" t="n">
        <v>0.38</v>
      </c>
      <c r="E55" t="n">
        <v>0.62</v>
      </c>
      <c r="F55" t="n">
        <v>0.63</v>
      </c>
      <c r="G55" t="n">
        <v>0.57</v>
      </c>
      <c r="H55" t="n">
        <v>0.48</v>
      </c>
      <c r="I55" t="n">
        <v>0.52</v>
      </c>
      <c r="J55" t="n">
        <v>0.4</v>
      </c>
      <c r="K55" t="n">
        <v>0.38</v>
      </c>
      <c r="L55" t="n">
        <v>0.51</v>
      </c>
      <c r="M55" t="n">
        <v>0.52</v>
      </c>
      <c r="N55" t="n">
        <v>0.34</v>
      </c>
      <c r="O55" t="n">
        <v>0.5600000000000001</v>
      </c>
      <c r="P55" t="n">
        <v>0.5600000000000001</v>
      </c>
      <c r="Q55" t="n">
        <v>0.49</v>
      </c>
      <c r="R55" t="n">
        <v>0.47</v>
      </c>
      <c r="S55" t="n">
        <v>0.46</v>
      </c>
      <c r="T55" t="n">
        <v>0.31</v>
      </c>
      <c r="U55" t="n">
        <v>0.48</v>
      </c>
      <c r="V55" t="n">
        <v>0.49</v>
      </c>
      <c r="W55" t="n">
        <v>0.71</v>
      </c>
    </row>
    <row r="56">
      <c r="A56" s="5" t="inlineStr">
        <is>
          <t>KBV (Kurs/Buchwert)</t>
        </is>
      </c>
      <c r="B56" s="5" t="inlineStr">
        <is>
          <t>PB (price/book value)</t>
        </is>
      </c>
      <c r="C56" t="n">
        <v>1.02</v>
      </c>
      <c r="D56" t="n">
        <v>0.88</v>
      </c>
      <c r="E56" t="n">
        <v>1.37</v>
      </c>
      <c r="F56" t="n">
        <v>1.31</v>
      </c>
      <c r="G56" t="n">
        <v>1.19</v>
      </c>
      <c r="H56" t="n">
        <v>1.1</v>
      </c>
      <c r="I56" t="n">
        <v>1.26</v>
      </c>
      <c r="J56" t="n">
        <v>0.98</v>
      </c>
      <c r="K56" t="n">
        <v>0.89</v>
      </c>
      <c r="L56" t="n">
        <v>1.14</v>
      </c>
      <c r="M56" t="n">
        <v>1.23</v>
      </c>
      <c r="N56" t="n">
        <v>1.04</v>
      </c>
      <c r="O56" t="n">
        <v>1.61</v>
      </c>
      <c r="P56" t="n">
        <v>1.66</v>
      </c>
      <c r="Q56" t="n">
        <v>1.41</v>
      </c>
      <c r="R56" t="n">
        <v>1.31</v>
      </c>
      <c r="S56" t="n">
        <v>1.22</v>
      </c>
      <c r="T56" t="n">
        <v>0.84</v>
      </c>
      <c r="U56" t="n">
        <v>1.21</v>
      </c>
      <c r="V56" t="n">
        <v>1.31</v>
      </c>
      <c r="W56" t="n">
        <v>1.71</v>
      </c>
    </row>
    <row r="57">
      <c r="A57" s="5" t="inlineStr">
        <is>
          <t>KCV (Kurs/Cashflow)</t>
        </is>
      </c>
      <c r="B57" s="5" t="inlineStr">
        <is>
          <t>PC (price/cashflow)</t>
        </is>
      </c>
      <c r="C57" t="n">
        <v>5.2</v>
      </c>
      <c r="D57" t="n">
        <v>6.37</v>
      </c>
      <c r="E57" t="n">
        <v>9.16</v>
      </c>
      <c r="F57" t="n">
        <v>12.46</v>
      </c>
      <c r="G57" t="n">
        <v>8.640000000000001</v>
      </c>
      <c r="H57" t="n">
        <v>14.52</v>
      </c>
      <c r="I57" t="n">
        <v>10.08</v>
      </c>
      <c r="J57" t="n">
        <v>6.68</v>
      </c>
      <c r="K57" t="n">
        <v>6.66</v>
      </c>
      <c r="L57" t="n">
        <v>7.37</v>
      </c>
      <c r="M57" t="n">
        <v>5.76</v>
      </c>
      <c r="N57" t="n">
        <v>4.39</v>
      </c>
      <c r="O57" t="n">
        <v>6.43</v>
      </c>
      <c r="P57" t="n">
        <v>8.859999999999999</v>
      </c>
      <c r="Q57" t="n">
        <v>6.27</v>
      </c>
      <c r="R57" t="n">
        <v>5.57</v>
      </c>
      <c r="S57" t="n">
        <v>5</v>
      </c>
      <c r="T57" t="n">
        <v>3.33</v>
      </c>
      <c r="U57" t="n">
        <v>5.69</v>
      </c>
      <c r="V57" t="n">
        <v>5.91</v>
      </c>
      <c r="W57" t="n">
        <v>7.48</v>
      </c>
    </row>
    <row r="58">
      <c r="A58" s="5" t="inlineStr">
        <is>
          <t>Dividendenrendite in %</t>
        </is>
      </c>
      <c r="B58" s="5" t="inlineStr">
        <is>
          <t>Dividend Yield in %</t>
        </is>
      </c>
      <c r="C58" t="inlineStr">
        <is>
          <t>-</t>
        </is>
      </c>
      <c r="D58" t="n">
        <v>4.56</v>
      </c>
      <c r="E58" t="n">
        <v>2.83</v>
      </c>
      <c r="F58" t="n">
        <v>2.85</v>
      </c>
      <c r="G58" t="n">
        <v>3.09</v>
      </c>
      <c r="H58" t="n">
        <v>3.24</v>
      </c>
      <c r="I58" t="n">
        <v>3.1</v>
      </c>
      <c r="J58" t="n">
        <v>3.85</v>
      </c>
      <c r="K58" t="n">
        <v>4.18</v>
      </c>
      <c r="L58" t="n">
        <v>2.99</v>
      </c>
      <c r="M58" t="n">
        <v>2.63</v>
      </c>
      <c r="N58" t="n">
        <v>3.28</v>
      </c>
      <c r="O58" t="n">
        <v>3.18</v>
      </c>
      <c r="P58" t="n">
        <v>2.67</v>
      </c>
      <c r="Q58" t="n">
        <v>2.71</v>
      </c>
      <c r="R58" t="n">
        <v>2.89</v>
      </c>
      <c r="S58" t="n">
        <v>2.96</v>
      </c>
      <c r="T58" t="n">
        <v>4.04</v>
      </c>
      <c r="U58" t="n">
        <v>3.99</v>
      </c>
      <c r="V58" t="n">
        <v>3.85</v>
      </c>
      <c r="W58" t="n">
        <v>1.93</v>
      </c>
    </row>
    <row r="59">
      <c r="A59" s="5" t="inlineStr">
        <is>
          <t>Gewinnrendite in %</t>
        </is>
      </c>
      <c r="B59" s="5" t="inlineStr">
        <is>
          <t>Return on profit in %</t>
        </is>
      </c>
      <c r="C59" t="n">
        <v>7.1</v>
      </c>
      <c r="D59" t="n">
        <v>2.6</v>
      </c>
      <c r="E59" t="n">
        <v>6.2</v>
      </c>
      <c r="F59" t="n">
        <v>5.3</v>
      </c>
      <c r="G59" t="n">
        <v>5.7</v>
      </c>
      <c r="H59" t="n">
        <v>4.9</v>
      </c>
      <c r="I59" t="n">
        <v>2.7</v>
      </c>
      <c r="J59" t="n">
        <v>4.5</v>
      </c>
      <c r="K59" t="n">
        <v>8.199999999999999</v>
      </c>
      <c r="L59" t="n">
        <v>5.7</v>
      </c>
      <c r="M59" t="n">
        <v>1.1</v>
      </c>
      <c r="N59" t="n">
        <v>12</v>
      </c>
      <c r="O59" t="n">
        <v>6.3</v>
      </c>
      <c r="P59" t="n">
        <v>7.5</v>
      </c>
      <c r="Q59" t="n">
        <v>7.5</v>
      </c>
      <c r="R59" t="n">
        <v>7.2</v>
      </c>
      <c r="S59" t="n">
        <v>7.9</v>
      </c>
      <c r="T59" t="n">
        <v>11.1</v>
      </c>
      <c r="U59" t="n">
        <v>8</v>
      </c>
      <c r="V59" t="n">
        <v>10.9</v>
      </c>
      <c r="W59" t="n">
        <v>7.8</v>
      </c>
    </row>
    <row r="60">
      <c r="A60" s="5" t="inlineStr">
        <is>
          <t>Eigenkapitalrendite in %</t>
        </is>
      </c>
      <c r="B60" s="5" t="inlineStr">
        <is>
          <t>Return on Equity in %</t>
        </is>
      </c>
      <c r="C60" t="n">
        <v>7.24</v>
      </c>
      <c r="D60" t="n">
        <v>2.34</v>
      </c>
      <c r="E60" t="n">
        <v>8.48</v>
      </c>
      <c r="F60" t="n">
        <v>6.99</v>
      </c>
      <c r="G60" t="n">
        <v>6.83</v>
      </c>
      <c r="H60" t="n">
        <v>5.29</v>
      </c>
      <c r="I60" t="n">
        <v>3.39</v>
      </c>
      <c r="J60" t="n">
        <v>4.39</v>
      </c>
      <c r="K60" t="n">
        <v>7.21</v>
      </c>
      <c r="L60" t="n">
        <v>6.32</v>
      </c>
      <c r="M60" t="n">
        <v>1.27</v>
      </c>
      <c r="N60" t="n">
        <v>9.65</v>
      </c>
      <c r="O60" t="n">
        <v>9.93</v>
      </c>
      <c r="P60" t="n">
        <v>11.56</v>
      </c>
      <c r="Q60" t="n">
        <v>10.31</v>
      </c>
      <c r="R60" t="n">
        <v>9.369999999999999</v>
      </c>
      <c r="S60" t="n">
        <v>9.369999999999999</v>
      </c>
      <c r="T60" t="n">
        <v>9.19</v>
      </c>
      <c r="U60" t="n">
        <v>9.51</v>
      </c>
      <c r="V60" t="n">
        <v>13.92</v>
      </c>
      <c r="W60" t="n">
        <v>12.85</v>
      </c>
    </row>
    <row r="61">
      <c r="A61" s="5" t="inlineStr">
        <is>
          <t>Umsatzrendite in %</t>
        </is>
      </c>
      <c r="B61" s="5" t="inlineStr">
        <is>
          <t>Return on sales in %</t>
        </is>
      </c>
      <c r="C61" t="n">
        <v>3.3</v>
      </c>
      <c r="D61" t="n">
        <v>1.01</v>
      </c>
      <c r="E61" t="n">
        <v>3.84</v>
      </c>
      <c r="F61" t="n">
        <v>3.35</v>
      </c>
      <c r="G61" t="n">
        <v>3.27</v>
      </c>
      <c r="H61" t="n">
        <v>2.32</v>
      </c>
      <c r="I61" t="n">
        <v>1.42</v>
      </c>
      <c r="J61" t="n">
        <v>1.77</v>
      </c>
      <c r="K61" t="n">
        <v>3.05</v>
      </c>
      <c r="L61" t="n">
        <v>2.81</v>
      </c>
      <c r="M61" t="n">
        <v>0.53</v>
      </c>
      <c r="N61" t="n">
        <v>3.15</v>
      </c>
      <c r="O61" t="n">
        <v>3.42</v>
      </c>
      <c r="P61" t="n">
        <v>3.94</v>
      </c>
      <c r="Q61" t="n">
        <v>3.6</v>
      </c>
      <c r="R61" t="n">
        <v>3.38</v>
      </c>
      <c r="S61" t="n">
        <v>3.51</v>
      </c>
      <c r="T61" t="n">
        <v>3.44</v>
      </c>
      <c r="U61" t="n">
        <v>3.73</v>
      </c>
      <c r="V61" t="n">
        <v>5.26</v>
      </c>
      <c r="W61" t="n">
        <v>5.34</v>
      </c>
    </row>
    <row r="62">
      <c r="A62" s="5" t="inlineStr">
        <is>
          <t>Gesamtkapitalrendite in %</t>
        </is>
      </c>
      <c r="B62" s="5" t="inlineStr">
        <is>
          <t>Total Return on Investment in %</t>
        </is>
      </c>
      <c r="C62" t="n">
        <v>3.75</v>
      </c>
      <c r="D62" t="n">
        <v>0.52</v>
      </c>
      <c r="E62" t="n">
        <v>4.69</v>
      </c>
      <c r="F62" t="n">
        <v>4.23</v>
      </c>
      <c r="G62" t="n">
        <v>4.29</v>
      </c>
      <c r="H62" t="n">
        <v>3.68</v>
      </c>
      <c r="I62" t="n">
        <v>2.6</v>
      </c>
      <c r="J62" t="n">
        <v>3.14</v>
      </c>
      <c r="K62" t="n">
        <v>4.16</v>
      </c>
      <c r="L62" t="n">
        <v>4.25</v>
      </c>
      <c r="M62" t="n">
        <v>2.34</v>
      </c>
      <c r="N62" t="n">
        <v>4.9</v>
      </c>
      <c r="O62" t="n">
        <v>5.32</v>
      </c>
      <c r="P62" t="n">
        <v>5.72</v>
      </c>
      <c r="Q62" t="n">
        <v>4.49</v>
      </c>
      <c r="R62" t="n">
        <v>4.93</v>
      </c>
      <c r="S62" t="n">
        <v>4.97</v>
      </c>
      <c r="T62" t="n">
        <v>5.12</v>
      </c>
      <c r="U62" t="n">
        <v>5.4</v>
      </c>
      <c r="V62" t="n">
        <v>6.78</v>
      </c>
      <c r="W62" t="n">
        <v>5.57</v>
      </c>
    </row>
    <row r="63">
      <c r="A63" s="5" t="inlineStr">
        <is>
          <t>Return on Investment in %</t>
        </is>
      </c>
      <c r="B63" s="5" t="inlineStr">
        <is>
          <t>Return on Investment in %</t>
        </is>
      </c>
      <c r="C63" t="n">
        <v>2.81</v>
      </c>
      <c r="D63" t="n">
        <v>0.95</v>
      </c>
      <c r="E63" t="n">
        <v>3.65</v>
      </c>
      <c r="F63" t="n">
        <v>3</v>
      </c>
      <c r="G63" t="n">
        <v>2.89</v>
      </c>
      <c r="H63" t="n">
        <v>2.13</v>
      </c>
      <c r="I63" t="n">
        <v>1.3</v>
      </c>
      <c r="J63" t="n">
        <v>1.61</v>
      </c>
      <c r="K63" t="n">
        <v>2.78</v>
      </c>
      <c r="L63" t="n">
        <v>2.57</v>
      </c>
      <c r="M63" t="n">
        <v>0.47</v>
      </c>
      <c r="N63" t="n">
        <v>3.18</v>
      </c>
      <c r="O63" t="n">
        <v>3.61</v>
      </c>
      <c r="P63" t="n">
        <v>3.93</v>
      </c>
      <c r="Q63" t="n">
        <v>3.1</v>
      </c>
      <c r="R63" t="n">
        <v>3.51</v>
      </c>
      <c r="S63" t="n">
        <v>3.45</v>
      </c>
      <c r="T63" t="n">
        <v>3.45</v>
      </c>
      <c r="U63" t="n">
        <v>3.53</v>
      </c>
      <c r="V63" t="n">
        <v>4.83</v>
      </c>
      <c r="W63" t="n">
        <v>4.39</v>
      </c>
    </row>
    <row r="64">
      <c r="A64" s="5" t="inlineStr">
        <is>
          <t>Arbeitsintensität in %</t>
        </is>
      </c>
      <c r="B64" s="5" t="inlineStr">
        <is>
          <t>Work Intensity in %</t>
        </is>
      </c>
      <c r="C64" t="n">
        <v>35.62</v>
      </c>
      <c r="D64" t="n">
        <v>37.28</v>
      </c>
      <c r="E64" t="n">
        <v>37.42</v>
      </c>
      <c r="F64" t="n">
        <v>37.72</v>
      </c>
      <c r="G64" t="n">
        <v>39.12</v>
      </c>
      <c r="H64" t="n">
        <v>36.2</v>
      </c>
      <c r="I64" t="n">
        <v>38.93</v>
      </c>
      <c r="J64" t="n">
        <v>37.65</v>
      </c>
      <c r="K64" t="n">
        <v>35.38</v>
      </c>
      <c r="L64" t="n">
        <v>34.24</v>
      </c>
      <c r="M64" t="n">
        <v>34.57</v>
      </c>
      <c r="N64" t="n">
        <v>35.42</v>
      </c>
      <c r="O64" t="n">
        <v>36.7</v>
      </c>
      <c r="P64" t="n">
        <v>36.96</v>
      </c>
      <c r="Q64" t="n">
        <v>35.47</v>
      </c>
      <c r="R64" t="n">
        <v>43.29</v>
      </c>
      <c r="S64" t="n">
        <v>42.72</v>
      </c>
      <c r="T64" t="n">
        <v>37.51</v>
      </c>
      <c r="U64" t="n">
        <v>38.78</v>
      </c>
      <c r="V64" t="n">
        <v>37.84</v>
      </c>
      <c r="W64" t="n">
        <v>39.43</v>
      </c>
    </row>
    <row r="65">
      <c r="A65" s="5" t="inlineStr">
        <is>
          <t>Eigenkapitalquote in %</t>
        </is>
      </c>
      <c r="B65" s="5" t="inlineStr">
        <is>
          <t>Equity Ratio in %</t>
        </is>
      </c>
      <c r="C65" t="n">
        <v>38.85</v>
      </c>
      <c r="D65" t="n">
        <v>40.71</v>
      </c>
      <c r="E65" t="n">
        <v>43.03</v>
      </c>
      <c r="F65" t="n">
        <v>42.87</v>
      </c>
      <c r="G65" t="n">
        <v>42.26</v>
      </c>
      <c r="H65" t="n">
        <v>40.2</v>
      </c>
      <c r="I65" t="n">
        <v>38.33</v>
      </c>
      <c r="J65" t="n">
        <v>36.7</v>
      </c>
      <c r="K65" t="n">
        <v>38.53</v>
      </c>
      <c r="L65" t="n">
        <v>40.61</v>
      </c>
      <c r="M65" t="n">
        <v>36.98</v>
      </c>
      <c r="N65" t="n">
        <v>32.89</v>
      </c>
      <c r="O65" t="n">
        <v>36.41</v>
      </c>
      <c r="P65" t="n">
        <v>33.99</v>
      </c>
      <c r="Q65" t="n">
        <v>30.06</v>
      </c>
      <c r="R65" t="n">
        <v>37.41</v>
      </c>
      <c r="S65" t="n">
        <v>36.84</v>
      </c>
      <c r="T65" t="n">
        <v>37.53</v>
      </c>
      <c r="U65" t="n">
        <v>37.1</v>
      </c>
      <c r="V65" t="n">
        <v>34.69</v>
      </c>
      <c r="W65" t="n">
        <v>34.17</v>
      </c>
    </row>
    <row r="66">
      <c r="A66" s="5" t="inlineStr">
        <is>
          <t>Fremdkapitalquote in %</t>
        </is>
      </c>
      <c r="B66" s="5" t="inlineStr">
        <is>
          <t>Debt Ratio in %</t>
        </is>
      </c>
      <c r="C66" t="n">
        <v>61.15</v>
      </c>
      <c r="D66" t="n">
        <v>59.29</v>
      </c>
      <c r="E66" t="n">
        <v>56.97</v>
      </c>
      <c r="F66" t="n">
        <v>57.13</v>
      </c>
      <c r="G66" t="n">
        <v>57.74</v>
      </c>
      <c r="H66" t="n">
        <v>59.8</v>
      </c>
      <c r="I66" t="n">
        <v>61.67</v>
      </c>
      <c r="J66" t="n">
        <v>63.3</v>
      </c>
      <c r="K66" t="n">
        <v>61.47</v>
      </c>
      <c r="L66" t="n">
        <v>59.39</v>
      </c>
      <c r="M66" t="n">
        <v>63.02</v>
      </c>
      <c r="N66" t="n">
        <v>67.11</v>
      </c>
      <c r="O66" t="n">
        <v>63.59</v>
      </c>
      <c r="P66" t="n">
        <v>66.01000000000001</v>
      </c>
      <c r="Q66" t="n">
        <v>69.94</v>
      </c>
      <c r="R66" t="n">
        <v>62.59</v>
      </c>
      <c r="S66" t="n">
        <v>63.16</v>
      </c>
      <c r="T66" t="n">
        <v>62.47</v>
      </c>
      <c r="U66" t="n">
        <v>62.9</v>
      </c>
      <c r="V66" t="n">
        <v>65.31</v>
      </c>
      <c r="W66" t="n">
        <v>65.83</v>
      </c>
    </row>
    <row r="67">
      <c r="A67" s="5" t="inlineStr">
        <is>
          <t>Verschuldungsgrad in %</t>
        </is>
      </c>
      <c r="B67" s="5" t="inlineStr">
        <is>
          <t>Finance Gearing in %</t>
        </is>
      </c>
      <c r="C67" t="n">
        <v>157.43</v>
      </c>
      <c r="D67" t="n">
        <v>145.62</v>
      </c>
      <c r="E67" t="n">
        <v>132.39</v>
      </c>
      <c r="F67" t="n">
        <v>133.24</v>
      </c>
      <c r="G67" t="n">
        <v>136.63</v>
      </c>
      <c r="H67" t="n">
        <v>148.73</v>
      </c>
      <c r="I67" t="n">
        <v>160.9</v>
      </c>
      <c r="J67" t="n">
        <v>172.51</v>
      </c>
      <c r="K67" t="n">
        <v>159.52</v>
      </c>
      <c r="L67" t="n">
        <v>146.23</v>
      </c>
      <c r="M67" t="n">
        <v>170.38</v>
      </c>
      <c r="N67" t="n">
        <v>204.01</v>
      </c>
      <c r="O67" t="n">
        <v>174.67</v>
      </c>
      <c r="P67" t="n">
        <v>194.22</v>
      </c>
      <c r="Q67" t="n">
        <v>232.64</v>
      </c>
      <c r="R67" t="n">
        <v>167.28</v>
      </c>
      <c r="S67" t="n">
        <v>171.44</v>
      </c>
      <c r="T67" t="n">
        <v>166.44</v>
      </c>
      <c r="U67" t="n">
        <v>169.53</v>
      </c>
      <c r="V67" t="n">
        <v>188.24</v>
      </c>
      <c r="W67" t="n">
        <v>192.68</v>
      </c>
    </row>
    <row r="68">
      <c r="A68" s="5" t="inlineStr">
        <is>
          <t>Bruttoergebnis Marge in %</t>
        </is>
      </c>
      <c r="B68" s="5" t="inlineStr">
        <is>
          <t>Gross Profit Marge in %</t>
        </is>
      </c>
      <c r="C68" t="n">
        <v>25.5</v>
      </c>
      <c r="D68" t="n">
        <v>25.38</v>
      </c>
      <c r="E68" t="n">
        <v>25.46</v>
      </c>
      <c r="F68" t="n">
        <v>25.55</v>
      </c>
      <c r="G68" t="n">
        <v>25.06</v>
      </c>
      <c r="H68" t="n">
        <v>24.31</v>
      </c>
      <c r="I68" t="n">
        <v>23.86</v>
      </c>
      <c r="J68" t="n">
        <v>23.5</v>
      </c>
      <c r="K68" t="n">
        <v>24.58</v>
      </c>
      <c r="L68" t="n">
        <v>25.08</v>
      </c>
      <c r="M68" t="n">
        <v>23.77</v>
      </c>
      <c r="N68" t="n">
        <v>24.83</v>
      </c>
      <c r="O68" t="n">
        <v>25.76</v>
      </c>
      <c r="P68" t="n">
        <v>25.04</v>
      </c>
      <c r="Q68" t="n">
        <v>24.67</v>
      </c>
      <c r="R68" t="n">
        <v>25.28</v>
      </c>
      <c r="S68" t="n">
        <v>24.76</v>
      </c>
      <c r="T68" t="n">
        <v>25.12</v>
      </c>
      <c r="U68" t="n">
        <v>25.33</v>
      </c>
      <c r="V68" t="n">
        <v>28.27</v>
      </c>
    </row>
    <row r="69">
      <c r="A69" s="5" t="inlineStr">
        <is>
          <t>Kurzfristige Vermögensquote in %</t>
        </is>
      </c>
      <c r="B69" s="5" t="inlineStr">
        <is>
          <t>Current Assets Ratio in %</t>
        </is>
      </c>
      <c r="C69" t="n">
        <v>35.62</v>
      </c>
      <c r="D69" t="n">
        <v>37.28</v>
      </c>
      <c r="E69" t="n">
        <v>37.42</v>
      </c>
      <c r="F69" t="n">
        <v>37.72</v>
      </c>
      <c r="G69" t="n">
        <v>39.12</v>
      </c>
      <c r="H69" t="n">
        <v>36.2</v>
      </c>
      <c r="I69" t="n">
        <v>38.93</v>
      </c>
      <c r="J69" t="n">
        <v>37.65</v>
      </c>
      <c r="K69" t="n">
        <v>35.38</v>
      </c>
      <c r="L69" t="n">
        <v>34.24</v>
      </c>
      <c r="M69" t="n">
        <v>34.57</v>
      </c>
      <c r="N69" t="n">
        <v>35.42</v>
      </c>
      <c r="O69" t="n">
        <v>36.7</v>
      </c>
      <c r="P69" t="n">
        <v>36.96</v>
      </c>
      <c r="Q69" t="n">
        <v>35.47</v>
      </c>
      <c r="R69" t="n">
        <v>43.29</v>
      </c>
      <c r="S69" t="n">
        <v>42.72</v>
      </c>
      <c r="T69" t="n">
        <v>37.51</v>
      </c>
      <c r="U69" t="n">
        <v>38.78</v>
      </c>
      <c r="V69" t="n">
        <v>37.84</v>
      </c>
    </row>
    <row r="70">
      <c r="A70" s="5" t="inlineStr">
        <is>
          <t>Nettogewinn Marge in %</t>
        </is>
      </c>
      <c r="B70" s="5" t="inlineStr">
        <is>
          <t>Net Profit Marge in %</t>
        </is>
      </c>
      <c r="C70" t="n">
        <v>3.3</v>
      </c>
      <c r="D70" t="n">
        <v>1.01</v>
      </c>
      <c r="E70" t="n">
        <v>3.84</v>
      </c>
      <c r="F70" t="n">
        <v>3.35</v>
      </c>
      <c r="G70" t="n">
        <v>3.27</v>
      </c>
      <c r="H70" t="n">
        <v>2.32</v>
      </c>
      <c r="I70" t="n">
        <v>1.42</v>
      </c>
      <c r="J70" t="n">
        <v>1.77</v>
      </c>
      <c r="K70" t="n">
        <v>3.05</v>
      </c>
      <c r="L70" t="n">
        <v>2.81</v>
      </c>
      <c r="M70" t="n">
        <v>0.53</v>
      </c>
      <c r="N70" t="n">
        <v>3.15</v>
      </c>
      <c r="O70" t="n">
        <v>3.42</v>
      </c>
      <c r="P70" t="n">
        <v>3.94</v>
      </c>
      <c r="Q70" t="n">
        <v>3.6</v>
      </c>
      <c r="R70" t="n">
        <v>3.38</v>
      </c>
      <c r="S70" t="n">
        <v>3.51</v>
      </c>
      <c r="T70" t="n">
        <v>3.44</v>
      </c>
      <c r="U70" t="n">
        <v>3.73</v>
      </c>
      <c r="V70" t="n">
        <v>5.26</v>
      </c>
    </row>
    <row r="71">
      <c r="A71" s="5" t="inlineStr">
        <is>
          <t>Operative Ergebnis Marge in %</t>
        </is>
      </c>
      <c r="B71" s="5" t="inlineStr">
        <is>
          <t>EBIT Marge in %</t>
        </is>
      </c>
      <c r="C71" t="n">
        <v>7.96</v>
      </c>
      <c r="D71" t="n">
        <v>7.47</v>
      </c>
      <c r="E71" t="n">
        <v>7.42</v>
      </c>
      <c r="F71" t="n">
        <v>7.21</v>
      </c>
      <c r="G71" t="n">
        <v>6.65</v>
      </c>
      <c r="H71" t="n">
        <v>6.81</v>
      </c>
      <c r="I71" t="n">
        <v>4.5</v>
      </c>
      <c r="J71" t="n">
        <v>4.59</v>
      </c>
      <c r="K71" t="n">
        <v>6.28</v>
      </c>
      <c r="L71" t="n">
        <v>6.29</v>
      </c>
      <c r="M71" t="n">
        <v>3.28</v>
      </c>
      <c r="N71" t="n">
        <v>6.42</v>
      </c>
      <c r="O71" t="n">
        <v>7.27</v>
      </c>
      <c r="P71" t="n">
        <v>7.99</v>
      </c>
      <c r="Q71" t="n">
        <v>7.27</v>
      </c>
      <c r="R71" t="n">
        <v>8.220000000000001</v>
      </c>
      <c r="S71" t="n">
        <v>8.25</v>
      </c>
      <c r="T71" t="n">
        <v>8.529999999999999</v>
      </c>
      <c r="U71" t="n">
        <v>8.82</v>
      </c>
      <c r="V71" t="n">
        <v>9.35</v>
      </c>
    </row>
    <row r="72">
      <c r="A72" s="5" t="inlineStr">
        <is>
          <t>Vermögensumsschlag in %</t>
        </is>
      </c>
      <c r="B72" s="5" t="inlineStr">
        <is>
          <t>Asset Turnover in %</t>
        </is>
      </c>
      <c r="C72" t="n">
        <v>85.17</v>
      </c>
      <c r="D72" t="n">
        <v>94.84999999999999</v>
      </c>
      <c r="E72" t="n">
        <v>95.09</v>
      </c>
      <c r="F72" t="n">
        <v>89.31999999999999</v>
      </c>
      <c r="G72" t="n">
        <v>88.33</v>
      </c>
      <c r="H72" t="n">
        <v>91.63</v>
      </c>
      <c r="I72" t="n">
        <v>91.91</v>
      </c>
      <c r="J72" t="n">
        <v>90.90000000000001</v>
      </c>
      <c r="K72" t="n">
        <v>91.09</v>
      </c>
      <c r="L72" t="n">
        <v>91.19</v>
      </c>
      <c r="M72" t="n">
        <v>87.83</v>
      </c>
      <c r="N72" t="n">
        <v>100.93</v>
      </c>
      <c r="O72" t="n">
        <v>105.55</v>
      </c>
      <c r="P72" t="n">
        <v>99.81</v>
      </c>
      <c r="Q72" t="n">
        <v>86.06</v>
      </c>
      <c r="R72" t="n">
        <v>103.68</v>
      </c>
      <c r="S72" t="n">
        <v>98.31999999999999</v>
      </c>
      <c r="T72" t="n">
        <v>100.42</v>
      </c>
      <c r="U72" t="n">
        <v>94.55</v>
      </c>
      <c r="V72" t="n">
        <v>91.70999999999999</v>
      </c>
    </row>
    <row r="73">
      <c r="A73" s="5" t="inlineStr">
        <is>
          <t>Langfristige Vermögensquote in %</t>
        </is>
      </c>
      <c r="B73" s="5" t="inlineStr">
        <is>
          <t>Non-Current Assets Ratio in %</t>
        </is>
      </c>
      <c r="C73" t="n">
        <v>64.38</v>
      </c>
      <c r="D73" t="n">
        <v>62.72</v>
      </c>
      <c r="E73" t="n">
        <v>62.58</v>
      </c>
      <c r="F73" t="n">
        <v>62.28</v>
      </c>
      <c r="G73" t="n">
        <v>60.88</v>
      </c>
      <c r="H73" t="n">
        <v>63.8</v>
      </c>
      <c r="I73" t="n">
        <v>61.07</v>
      </c>
      <c r="J73" t="n">
        <v>62.35</v>
      </c>
      <c r="K73" t="n">
        <v>64.62</v>
      </c>
      <c r="L73" t="n">
        <v>65.76000000000001</v>
      </c>
      <c r="M73" t="n">
        <v>65.43000000000001</v>
      </c>
      <c r="N73" t="n">
        <v>64.58</v>
      </c>
      <c r="O73" t="n">
        <v>63.3</v>
      </c>
      <c r="P73" t="n">
        <v>63.04</v>
      </c>
      <c r="Q73" t="n">
        <v>64.53</v>
      </c>
      <c r="R73" t="n">
        <v>56.71</v>
      </c>
      <c r="S73" t="n">
        <v>57.28</v>
      </c>
      <c r="T73" t="n">
        <v>62.49</v>
      </c>
      <c r="U73" t="n">
        <v>61.22</v>
      </c>
      <c r="V73" t="n">
        <v>62.16</v>
      </c>
    </row>
    <row r="74">
      <c r="A74" s="5" t="inlineStr">
        <is>
          <t>Gesamtkapitalrentabilität</t>
        </is>
      </c>
      <c r="B74" s="5" t="inlineStr">
        <is>
          <t>ROA Return on Assets in %</t>
        </is>
      </c>
      <c r="C74" t="n">
        <v>2.81</v>
      </c>
      <c r="D74" t="n">
        <v>0.95</v>
      </c>
      <c r="E74" t="n">
        <v>3.65</v>
      </c>
      <c r="F74" t="n">
        <v>3</v>
      </c>
      <c r="G74" t="n">
        <v>2.89</v>
      </c>
      <c r="H74" t="n">
        <v>2.13</v>
      </c>
      <c r="I74" t="n">
        <v>1.3</v>
      </c>
      <c r="J74" t="n">
        <v>1.61</v>
      </c>
      <c r="K74" t="n">
        <v>2.78</v>
      </c>
      <c r="L74" t="n">
        <v>2.57</v>
      </c>
      <c r="M74" t="n">
        <v>0.47</v>
      </c>
      <c r="N74" t="n">
        <v>3.18</v>
      </c>
      <c r="O74" t="n">
        <v>3.61</v>
      </c>
      <c r="P74" t="n">
        <v>3.93</v>
      </c>
      <c r="Q74" t="n">
        <v>3.1</v>
      </c>
      <c r="R74" t="n">
        <v>3.51</v>
      </c>
      <c r="S74" t="n">
        <v>3.45</v>
      </c>
      <c r="T74" t="n">
        <v>3.45</v>
      </c>
      <c r="U74" t="n">
        <v>3.53</v>
      </c>
      <c r="V74" t="n">
        <v>4.83</v>
      </c>
    </row>
    <row r="75">
      <c r="A75" s="5" t="inlineStr">
        <is>
          <t>Ertrag des eingesetzten Kapitals</t>
        </is>
      </c>
      <c r="B75" s="5" t="inlineStr">
        <is>
          <t>ROCE Return on Cap. Empl. in %</t>
        </is>
      </c>
      <c r="C75" t="n">
        <v>9.199999999999999</v>
      </c>
      <c r="D75" t="n">
        <v>9.91</v>
      </c>
      <c r="E75" t="n">
        <v>9.789999999999999</v>
      </c>
      <c r="F75" t="n">
        <v>9</v>
      </c>
      <c r="G75" t="n">
        <v>8.18</v>
      </c>
      <c r="H75" t="n">
        <v>8.529999999999999</v>
      </c>
      <c r="I75" t="n">
        <v>5.74</v>
      </c>
      <c r="J75" t="n">
        <v>5.86</v>
      </c>
      <c r="K75" t="n">
        <v>8.01</v>
      </c>
      <c r="L75" t="n">
        <v>7.86</v>
      </c>
      <c r="M75" t="n">
        <v>3.99</v>
      </c>
      <c r="N75" t="n">
        <v>9.25</v>
      </c>
      <c r="O75" t="n">
        <v>11.26</v>
      </c>
      <c r="P75" t="n">
        <v>11.56</v>
      </c>
      <c r="Q75" t="n">
        <v>8.93</v>
      </c>
      <c r="R75" t="n">
        <v>12.46</v>
      </c>
      <c r="S75" t="n">
        <v>11.13</v>
      </c>
      <c r="T75" t="n">
        <v>11.58</v>
      </c>
      <c r="U75" t="n">
        <v>12.32</v>
      </c>
      <c r="V75" t="n">
        <v>12.89</v>
      </c>
    </row>
    <row r="76">
      <c r="A76" s="5" t="inlineStr">
        <is>
          <t>Eigenkapital zu Anlagevermögen</t>
        </is>
      </c>
      <c r="B76" s="5" t="inlineStr">
        <is>
          <t>Equity to Fixed Assets in %</t>
        </is>
      </c>
      <c r="C76" t="n">
        <v>60.34</v>
      </c>
      <c r="D76" t="n">
        <v>64.91</v>
      </c>
      <c r="E76" t="n">
        <v>68.76000000000001</v>
      </c>
      <c r="F76" t="n">
        <v>68.84</v>
      </c>
      <c r="G76" t="n">
        <v>69.41</v>
      </c>
      <c r="H76" t="n">
        <v>63.02</v>
      </c>
      <c r="I76" t="n">
        <v>62.76</v>
      </c>
      <c r="J76" t="n">
        <v>58.86</v>
      </c>
      <c r="K76" t="n">
        <v>59.63</v>
      </c>
      <c r="L76" t="n">
        <v>61.76</v>
      </c>
      <c r="M76" t="n">
        <v>56.53</v>
      </c>
      <c r="N76" t="n">
        <v>50.93</v>
      </c>
      <c r="O76" t="n">
        <v>57.51</v>
      </c>
      <c r="P76" t="n">
        <v>53.91</v>
      </c>
      <c r="Q76" t="n">
        <v>46.59</v>
      </c>
      <c r="R76" t="n">
        <v>65.98</v>
      </c>
      <c r="S76" t="n">
        <v>64.31999999999999</v>
      </c>
      <c r="T76" t="n">
        <v>60.06</v>
      </c>
      <c r="U76" t="n">
        <v>60.6</v>
      </c>
      <c r="V76" t="n">
        <v>55.82</v>
      </c>
    </row>
    <row r="77">
      <c r="A77" s="5" t="inlineStr">
        <is>
          <t>Liquidität Dritten Grades</t>
        </is>
      </c>
      <c r="B77" s="5" t="inlineStr">
        <is>
          <t>Current Ratio in %</t>
        </is>
      </c>
      <c r="C77" t="n">
        <v>135.46</v>
      </c>
      <c r="D77" t="n">
        <v>131.03</v>
      </c>
      <c r="E77" t="n">
        <v>133.78</v>
      </c>
      <c r="F77" t="n">
        <v>132.62</v>
      </c>
      <c r="G77" t="n">
        <v>139.1</v>
      </c>
      <c r="H77" t="n">
        <v>134.84</v>
      </c>
      <c r="I77" t="n">
        <v>139.33</v>
      </c>
      <c r="J77" t="n">
        <v>131.03</v>
      </c>
      <c r="K77" t="n">
        <v>123.95</v>
      </c>
      <c r="L77" t="n">
        <v>126.84</v>
      </c>
      <c r="M77" t="n">
        <v>124.76</v>
      </c>
      <c r="N77" t="n">
        <v>118.43</v>
      </c>
      <c r="O77" t="n">
        <v>115.09</v>
      </c>
      <c r="P77" t="n">
        <v>118.93</v>
      </c>
      <c r="Q77" t="n">
        <v>118.54</v>
      </c>
      <c r="R77" t="n">
        <v>136.95</v>
      </c>
      <c r="S77" t="n">
        <v>157.55</v>
      </c>
      <c r="T77" t="n">
        <v>144.16</v>
      </c>
      <c r="U77" t="n">
        <v>120.08</v>
      </c>
      <c r="V77" t="n">
        <v>112.95</v>
      </c>
    </row>
    <row r="78">
      <c r="A78" s="5" t="inlineStr">
        <is>
          <t>Operativer Cashflow</t>
        </is>
      </c>
      <c r="B78" s="5" t="inlineStr">
        <is>
          <t>Operating Cashflow in M</t>
        </is>
      </c>
      <c r="C78" t="n">
        <v>2818.868</v>
      </c>
      <c r="D78" t="n">
        <v>3464.5156</v>
      </c>
      <c r="E78" t="n">
        <v>5045.2364</v>
      </c>
      <c r="F78" t="n">
        <v>6895.2394</v>
      </c>
      <c r="G78" t="n">
        <v>4846.521600000001</v>
      </c>
      <c r="H78" t="n">
        <v>8158.788</v>
      </c>
      <c r="I78" t="n">
        <v>5558.313599999999</v>
      </c>
      <c r="J78" t="n">
        <v>3547.9484</v>
      </c>
      <c r="K78" t="n">
        <v>3566.8296</v>
      </c>
      <c r="L78" t="n">
        <v>3911.996</v>
      </c>
      <c r="M78" t="n">
        <v>2954.304</v>
      </c>
      <c r="N78" t="n">
        <v>2133.979</v>
      </c>
      <c r="O78" t="n">
        <v>2406.106</v>
      </c>
      <c r="P78" t="n">
        <v>3264.023999999999</v>
      </c>
      <c r="Q78" t="n">
        <v>2165.031</v>
      </c>
      <c r="R78" t="n">
        <v>1899.37</v>
      </c>
      <c r="S78" t="n">
        <v>1739</v>
      </c>
      <c r="T78" t="n">
        <v>1135.53</v>
      </c>
      <c r="U78" t="n">
        <v>1940.29</v>
      </c>
      <c r="V78" t="n">
        <v>2014.128</v>
      </c>
    </row>
    <row r="79">
      <c r="A79" s="5" t="inlineStr">
        <is>
          <t>Aktienrückkauf</t>
        </is>
      </c>
      <c r="B79" s="5" t="inlineStr">
        <is>
          <t>Share Buyback in M</t>
        </is>
      </c>
      <c r="C79" t="n">
        <v>1.789999999999964</v>
      </c>
      <c r="D79" t="n">
        <v>6.909999999999968</v>
      </c>
      <c r="E79" t="n">
        <v>2.600000000000023</v>
      </c>
      <c r="F79" t="n">
        <v>7.550000000000068</v>
      </c>
      <c r="G79" t="n">
        <v>0.9599999999999227</v>
      </c>
      <c r="H79" t="n">
        <v>-10.48000000000002</v>
      </c>
      <c r="I79" t="n">
        <v>-20.28999999999996</v>
      </c>
      <c r="J79" t="n">
        <v>4.42999999999995</v>
      </c>
      <c r="K79" t="n">
        <v>-4.759999999999991</v>
      </c>
      <c r="L79" t="n">
        <v>-17.89999999999998</v>
      </c>
      <c r="M79" t="n">
        <v>-26.79999999999995</v>
      </c>
      <c r="N79" t="n">
        <v>-111.9</v>
      </c>
      <c r="O79" t="n">
        <v>-5.800000000000011</v>
      </c>
      <c r="P79" t="n">
        <v>-23.09999999999997</v>
      </c>
      <c r="Q79" t="n">
        <v>-4.300000000000011</v>
      </c>
      <c r="R79" t="n">
        <v>6.800000000000011</v>
      </c>
      <c r="S79" t="n">
        <v>-6.800000000000011</v>
      </c>
      <c r="T79" t="n">
        <v>0</v>
      </c>
      <c r="U79" t="n">
        <v>-0.1999999999999886</v>
      </c>
      <c r="V79" t="n">
        <v>8</v>
      </c>
    </row>
    <row r="80">
      <c r="A80" s="5" t="inlineStr">
        <is>
          <t>Umsatzwachstum 1J in %</t>
        </is>
      </c>
      <c r="B80" s="5" t="inlineStr">
        <is>
          <t>Revenue Growth 1Y in %</t>
        </is>
      </c>
      <c r="C80" t="n">
        <v>1.91</v>
      </c>
      <c r="D80" t="n">
        <v>2.36</v>
      </c>
      <c r="E80" t="n">
        <v>4.39</v>
      </c>
      <c r="F80" t="n">
        <v>-1.34</v>
      </c>
      <c r="G80" t="n">
        <v>-3.49</v>
      </c>
      <c r="H80" t="n">
        <v>-2.31</v>
      </c>
      <c r="I80" t="n">
        <v>-2.72</v>
      </c>
      <c r="J80" t="n">
        <v>2.57</v>
      </c>
      <c r="K80" t="n">
        <v>4.98</v>
      </c>
      <c r="L80" t="n">
        <v>6.17</v>
      </c>
      <c r="M80" t="n">
        <v>-13.73</v>
      </c>
      <c r="N80" t="n">
        <v>0.87</v>
      </c>
      <c r="O80" t="n">
        <v>4.39</v>
      </c>
      <c r="P80" t="n">
        <v>18.47</v>
      </c>
      <c r="Q80" t="n">
        <v>9.630000000000001</v>
      </c>
      <c r="R80" t="n">
        <v>8.23</v>
      </c>
      <c r="S80" t="n">
        <v>-2.26</v>
      </c>
      <c r="T80" t="n">
        <v>-0.38</v>
      </c>
      <c r="U80" t="n">
        <v>5.47</v>
      </c>
      <c r="V80" t="n">
        <v>25.54</v>
      </c>
    </row>
    <row r="81">
      <c r="A81" s="5" t="inlineStr">
        <is>
          <t>Umsatzwachstum 3J in %</t>
        </is>
      </c>
      <c r="B81" s="5" t="inlineStr">
        <is>
          <t>Revenue Growth 3Y in %</t>
        </is>
      </c>
      <c r="C81" t="n">
        <v>2.89</v>
      </c>
      <c r="D81" t="n">
        <v>1.8</v>
      </c>
      <c r="E81" t="n">
        <v>-0.15</v>
      </c>
      <c r="F81" t="n">
        <v>-2.38</v>
      </c>
      <c r="G81" t="n">
        <v>-2.84</v>
      </c>
      <c r="H81" t="n">
        <v>-0.82</v>
      </c>
      <c r="I81" t="n">
        <v>1.61</v>
      </c>
      <c r="J81" t="n">
        <v>4.57</v>
      </c>
      <c r="K81" t="n">
        <v>-0.86</v>
      </c>
      <c r="L81" t="n">
        <v>-2.23</v>
      </c>
      <c r="M81" t="n">
        <v>-2.82</v>
      </c>
      <c r="N81" t="n">
        <v>7.91</v>
      </c>
      <c r="O81" t="n">
        <v>10.83</v>
      </c>
      <c r="P81" t="n">
        <v>12.11</v>
      </c>
      <c r="Q81" t="n">
        <v>5.2</v>
      </c>
      <c r="R81" t="n">
        <v>1.86</v>
      </c>
      <c r="S81" t="n">
        <v>0.9399999999999999</v>
      </c>
      <c r="T81" t="n">
        <v>10.21</v>
      </c>
      <c r="U81" t="inlineStr">
        <is>
          <t>-</t>
        </is>
      </c>
      <c r="V81" t="inlineStr">
        <is>
          <t>-</t>
        </is>
      </c>
    </row>
    <row r="82">
      <c r="A82" s="5" t="inlineStr">
        <is>
          <t>Umsatzwachstum 5J in %</t>
        </is>
      </c>
      <c r="B82" s="5" t="inlineStr">
        <is>
          <t>Revenue Growth 5Y in %</t>
        </is>
      </c>
      <c r="C82" t="n">
        <v>0.77</v>
      </c>
      <c r="D82" t="n">
        <v>-0.08</v>
      </c>
      <c r="E82" t="n">
        <v>-1.09</v>
      </c>
      <c r="F82" t="n">
        <v>-1.46</v>
      </c>
      <c r="G82" t="n">
        <v>-0.19</v>
      </c>
      <c r="H82" t="n">
        <v>1.74</v>
      </c>
      <c r="I82" t="n">
        <v>-0.55</v>
      </c>
      <c r="J82" t="n">
        <v>0.17</v>
      </c>
      <c r="K82" t="n">
        <v>0.54</v>
      </c>
      <c r="L82" t="n">
        <v>3.23</v>
      </c>
      <c r="M82" t="n">
        <v>3.93</v>
      </c>
      <c r="N82" t="n">
        <v>8.32</v>
      </c>
      <c r="O82" t="n">
        <v>7.69</v>
      </c>
      <c r="P82" t="n">
        <v>6.74</v>
      </c>
      <c r="Q82" t="n">
        <v>4.14</v>
      </c>
      <c r="R82" t="n">
        <v>7.32</v>
      </c>
      <c r="S82" t="inlineStr">
        <is>
          <t>-</t>
        </is>
      </c>
      <c r="T82" t="inlineStr">
        <is>
          <t>-</t>
        </is>
      </c>
      <c r="U82" t="inlineStr">
        <is>
          <t>-</t>
        </is>
      </c>
      <c r="V82" t="inlineStr">
        <is>
          <t>-</t>
        </is>
      </c>
    </row>
    <row r="83">
      <c r="A83" s="5" t="inlineStr">
        <is>
          <t>Umsatzwachstum 10J in %</t>
        </is>
      </c>
      <c r="B83" s="5" t="inlineStr">
        <is>
          <t>Revenue Growth 10Y in %</t>
        </is>
      </c>
      <c r="C83" t="n">
        <v>1.25</v>
      </c>
      <c r="D83" t="n">
        <v>-0.31</v>
      </c>
      <c r="E83" t="n">
        <v>-0.46</v>
      </c>
      <c r="F83" t="n">
        <v>-0.46</v>
      </c>
      <c r="G83" t="n">
        <v>1.52</v>
      </c>
      <c r="H83" t="n">
        <v>2.83</v>
      </c>
      <c r="I83" t="n">
        <v>3.89</v>
      </c>
      <c r="J83" t="n">
        <v>3.93</v>
      </c>
      <c r="K83" t="n">
        <v>3.64</v>
      </c>
      <c r="L83" t="n">
        <v>3.69</v>
      </c>
      <c r="M83" t="n">
        <v>5.62</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234.76</v>
      </c>
      <c r="D84" t="n">
        <v>-73.18000000000001</v>
      </c>
      <c r="E84" t="n">
        <v>19.45</v>
      </c>
      <c r="F84" t="n">
        <v>1.24</v>
      </c>
      <c r="G84" t="n">
        <v>35.89</v>
      </c>
      <c r="H84" t="n">
        <v>60.17</v>
      </c>
      <c r="I84" t="n">
        <v>-22.32</v>
      </c>
      <c r="J84" t="n">
        <v>-40.34</v>
      </c>
      <c r="K84" t="n">
        <v>13.73</v>
      </c>
      <c r="L84" t="n">
        <v>458.91</v>
      </c>
      <c r="M84" t="n">
        <v>-85.34</v>
      </c>
      <c r="N84" t="n">
        <v>-7.33</v>
      </c>
      <c r="O84" t="n">
        <v>-9.16</v>
      </c>
      <c r="P84" t="n">
        <v>29.51</v>
      </c>
      <c r="Q84" t="n">
        <v>16.71</v>
      </c>
      <c r="R84" t="n">
        <v>4.23</v>
      </c>
      <c r="S84" t="n">
        <v>-0.1</v>
      </c>
      <c r="T84" t="n">
        <v>-8.289999999999999</v>
      </c>
      <c r="U84" t="n">
        <v>-25.25</v>
      </c>
      <c r="V84" t="n">
        <v>23.74</v>
      </c>
    </row>
    <row r="85">
      <c r="A85" s="5" t="inlineStr">
        <is>
          <t>Gewinnwachstum 3J in %</t>
        </is>
      </c>
      <c r="B85" s="5" t="inlineStr">
        <is>
          <t>Earnings Growth 3Y in %</t>
        </is>
      </c>
      <c r="C85" t="n">
        <v>60.34</v>
      </c>
      <c r="D85" t="n">
        <v>-17.5</v>
      </c>
      <c r="E85" t="n">
        <v>18.86</v>
      </c>
      <c r="F85" t="n">
        <v>32.43</v>
      </c>
      <c r="G85" t="n">
        <v>24.58</v>
      </c>
      <c r="H85" t="n">
        <v>-0.83</v>
      </c>
      <c r="I85" t="n">
        <v>-16.31</v>
      </c>
      <c r="J85" t="n">
        <v>144.1</v>
      </c>
      <c r="K85" t="n">
        <v>129.1</v>
      </c>
      <c r="L85" t="n">
        <v>122.08</v>
      </c>
      <c r="M85" t="n">
        <v>-33.94</v>
      </c>
      <c r="N85" t="n">
        <v>4.34</v>
      </c>
      <c r="O85" t="n">
        <v>12.35</v>
      </c>
      <c r="P85" t="n">
        <v>16.82</v>
      </c>
      <c r="Q85" t="n">
        <v>6.95</v>
      </c>
      <c r="R85" t="n">
        <v>-1.39</v>
      </c>
      <c r="S85" t="n">
        <v>-11.21</v>
      </c>
      <c r="T85" t="n">
        <v>-3.27</v>
      </c>
      <c r="U85" t="inlineStr">
        <is>
          <t>-</t>
        </is>
      </c>
      <c r="V85" t="inlineStr">
        <is>
          <t>-</t>
        </is>
      </c>
    </row>
    <row r="86">
      <c r="A86" s="5" t="inlineStr">
        <is>
          <t>Gewinnwachstum 5J in %</t>
        </is>
      </c>
      <c r="B86" s="5" t="inlineStr">
        <is>
          <t>Earnings Growth 5Y in %</t>
        </is>
      </c>
      <c r="C86" t="n">
        <v>43.63</v>
      </c>
      <c r="D86" t="n">
        <v>8.710000000000001</v>
      </c>
      <c r="E86" t="n">
        <v>18.89</v>
      </c>
      <c r="F86" t="n">
        <v>6.93</v>
      </c>
      <c r="G86" t="n">
        <v>9.43</v>
      </c>
      <c r="H86" t="n">
        <v>94.03</v>
      </c>
      <c r="I86" t="n">
        <v>64.93000000000001</v>
      </c>
      <c r="J86" t="n">
        <v>67.93000000000001</v>
      </c>
      <c r="K86" t="n">
        <v>74.16</v>
      </c>
      <c r="L86" t="n">
        <v>77.31999999999999</v>
      </c>
      <c r="M86" t="n">
        <v>-11.12</v>
      </c>
      <c r="N86" t="n">
        <v>6.79</v>
      </c>
      <c r="O86" t="n">
        <v>8.24</v>
      </c>
      <c r="P86" t="n">
        <v>8.41</v>
      </c>
      <c r="Q86" t="n">
        <v>-2.54</v>
      </c>
      <c r="R86" t="n">
        <v>-1.13</v>
      </c>
      <c r="S86" t="inlineStr">
        <is>
          <t>-</t>
        </is>
      </c>
      <c r="T86" t="inlineStr">
        <is>
          <t>-</t>
        </is>
      </c>
      <c r="U86" t="inlineStr">
        <is>
          <t>-</t>
        </is>
      </c>
      <c r="V86" t="inlineStr">
        <is>
          <t>-</t>
        </is>
      </c>
    </row>
    <row r="87">
      <c r="A87" s="5" t="inlineStr">
        <is>
          <t>Gewinnwachstum 10J in %</t>
        </is>
      </c>
      <c r="B87" s="5" t="inlineStr">
        <is>
          <t>Earnings Growth 10Y in %</t>
        </is>
      </c>
      <c r="C87" t="n">
        <v>68.83</v>
      </c>
      <c r="D87" t="n">
        <v>36.82</v>
      </c>
      <c r="E87" t="n">
        <v>43.41</v>
      </c>
      <c r="F87" t="n">
        <v>40.55</v>
      </c>
      <c r="G87" t="n">
        <v>43.37</v>
      </c>
      <c r="H87" t="n">
        <v>41.45</v>
      </c>
      <c r="I87" t="n">
        <v>35.86</v>
      </c>
      <c r="J87" t="n">
        <v>38.08</v>
      </c>
      <c r="K87" t="n">
        <v>41.29</v>
      </c>
      <c r="L87" t="n">
        <v>37.39</v>
      </c>
      <c r="M87" t="n">
        <v>-6.13</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0.32</v>
      </c>
      <c r="D88" t="n">
        <v>4.35</v>
      </c>
      <c r="E88" t="n">
        <v>0.86</v>
      </c>
      <c r="F88" t="n">
        <v>2.71</v>
      </c>
      <c r="G88" t="n">
        <v>1.86</v>
      </c>
      <c r="H88" t="n">
        <v>0.22</v>
      </c>
      <c r="I88" t="n">
        <v>0.57</v>
      </c>
      <c r="J88" t="n">
        <v>0.33</v>
      </c>
      <c r="K88" t="n">
        <v>0.16</v>
      </c>
      <c r="L88" t="n">
        <v>0.23</v>
      </c>
      <c r="M88" t="n">
        <v>-7.96</v>
      </c>
      <c r="N88" t="n">
        <v>1.22</v>
      </c>
      <c r="O88" t="n">
        <v>1.93</v>
      </c>
      <c r="P88" t="n">
        <v>1.58</v>
      </c>
      <c r="Q88" t="n">
        <v>-5.28</v>
      </c>
      <c r="R88" t="n">
        <v>-12.21</v>
      </c>
      <c r="S88" t="inlineStr">
        <is>
          <t>-</t>
        </is>
      </c>
      <c r="T88" t="inlineStr">
        <is>
          <t>-</t>
        </is>
      </c>
      <c r="U88" t="inlineStr">
        <is>
          <t>-</t>
        </is>
      </c>
      <c r="V88" t="inlineStr">
        <is>
          <t>-</t>
        </is>
      </c>
    </row>
    <row r="89">
      <c r="A89" s="5" t="inlineStr">
        <is>
          <t>EBIT-Wachstum 1J in %</t>
        </is>
      </c>
      <c r="B89" s="5" t="inlineStr">
        <is>
          <t>EBIT Growth 1Y in %</t>
        </is>
      </c>
      <c r="C89" t="n">
        <v>8.58</v>
      </c>
      <c r="D89" t="n">
        <v>3.1</v>
      </c>
      <c r="E89" t="n">
        <v>7.45</v>
      </c>
      <c r="F89" t="n">
        <v>6.9</v>
      </c>
      <c r="G89" t="n">
        <v>-5.76</v>
      </c>
      <c r="H89" t="n">
        <v>47.91</v>
      </c>
      <c r="I89" t="n">
        <v>-4.69</v>
      </c>
      <c r="J89" t="n">
        <v>-25.02</v>
      </c>
      <c r="K89" t="n">
        <v>4.83</v>
      </c>
      <c r="L89" t="n">
        <v>103.55</v>
      </c>
      <c r="M89" t="n">
        <v>-55.93</v>
      </c>
      <c r="N89" t="n">
        <v>-10.84</v>
      </c>
      <c r="O89" t="n">
        <v>-5</v>
      </c>
      <c r="P89" t="n">
        <v>30.07</v>
      </c>
      <c r="Q89" t="n">
        <v>-2.96</v>
      </c>
      <c r="R89" t="n">
        <v>7.78</v>
      </c>
      <c r="S89" t="n">
        <v>-5.42</v>
      </c>
      <c r="T89" t="n">
        <v>-3.69</v>
      </c>
      <c r="U89" t="n">
        <v>-0.45</v>
      </c>
      <c r="V89" t="n">
        <v>16.38</v>
      </c>
    </row>
    <row r="90">
      <c r="A90" s="5" t="inlineStr">
        <is>
          <t>EBIT-Wachstum 3J in %</t>
        </is>
      </c>
      <c r="B90" s="5" t="inlineStr">
        <is>
          <t>EBIT Growth 3Y in %</t>
        </is>
      </c>
      <c r="C90" t="n">
        <v>6.38</v>
      </c>
      <c r="D90" t="n">
        <v>5.82</v>
      </c>
      <c r="E90" t="n">
        <v>2.86</v>
      </c>
      <c r="F90" t="n">
        <v>16.35</v>
      </c>
      <c r="G90" t="n">
        <v>12.49</v>
      </c>
      <c r="H90" t="n">
        <v>6.07</v>
      </c>
      <c r="I90" t="n">
        <v>-8.289999999999999</v>
      </c>
      <c r="J90" t="n">
        <v>27.79</v>
      </c>
      <c r="K90" t="n">
        <v>17.48</v>
      </c>
      <c r="L90" t="n">
        <v>12.26</v>
      </c>
      <c r="M90" t="n">
        <v>-23.92</v>
      </c>
      <c r="N90" t="n">
        <v>4.74</v>
      </c>
      <c r="O90" t="n">
        <v>7.37</v>
      </c>
      <c r="P90" t="n">
        <v>11.63</v>
      </c>
      <c r="Q90" t="n">
        <v>-0.2</v>
      </c>
      <c r="R90" t="n">
        <v>-0.44</v>
      </c>
      <c r="S90" t="n">
        <v>-3.19</v>
      </c>
      <c r="T90" t="n">
        <v>4.08</v>
      </c>
      <c r="U90" t="inlineStr">
        <is>
          <t>-</t>
        </is>
      </c>
      <c r="V90" t="inlineStr">
        <is>
          <t>-</t>
        </is>
      </c>
    </row>
    <row r="91">
      <c r="A91" s="5" t="inlineStr">
        <is>
          <t>EBIT-Wachstum 5J in %</t>
        </is>
      </c>
      <c r="B91" s="5" t="inlineStr">
        <is>
          <t>EBIT Growth 5Y in %</t>
        </is>
      </c>
      <c r="C91" t="n">
        <v>4.05</v>
      </c>
      <c r="D91" t="n">
        <v>11.92</v>
      </c>
      <c r="E91" t="n">
        <v>10.36</v>
      </c>
      <c r="F91" t="n">
        <v>3.87</v>
      </c>
      <c r="G91" t="n">
        <v>3.45</v>
      </c>
      <c r="H91" t="n">
        <v>25.32</v>
      </c>
      <c r="I91" t="n">
        <v>4.55</v>
      </c>
      <c r="J91" t="n">
        <v>3.32</v>
      </c>
      <c r="K91" t="n">
        <v>7.32</v>
      </c>
      <c r="L91" t="n">
        <v>12.37</v>
      </c>
      <c r="M91" t="n">
        <v>-8.93</v>
      </c>
      <c r="N91" t="n">
        <v>3.81</v>
      </c>
      <c r="O91" t="n">
        <v>4.89</v>
      </c>
      <c r="P91" t="n">
        <v>5.16</v>
      </c>
      <c r="Q91" t="n">
        <v>-0.95</v>
      </c>
      <c r="R91" t="n">
        <v>2.92</v>
      </c>
      <c r="S91" t="inlineStr">
        <is>
          <t>-</t>
        </is>
      </c>
      <c r="T91" t="inlineStr">
        <is>
          <t>-</t>
        </is>
      </c>
      <c r="U91" t="inlineStr">
        <is>
          <t>-</t>
        </is>
      </c>
      <c r="V91" t="inlineStr">
        <is>
          <t>-</t>
        </is>
      </c>
    </row>
    <row r="92">
      <c r="A92" s="5" t="inlineStr">
        <is>
          <t>EBIT-Wachstum 10J in %</t>
        </is>
      </c>
      <c r="B92" s="5" t="inlineStr">
        <is>
          <t>EBIT Growth 10Y in %</t>
        </is>
      </c>
      <c r="C92" t="n">
        <v>14.69</v>
      </c>
      <c r="D92" t="n">
        <v>8.23</v>
      </c>
      <c r="E92" t="n">
        <v>6.84</v>
      </c>
      <c r="F92" t="n">
        <v>5.59</v>
      </c>
      <c r="G92" t="n">
        <v>7.91</v>
      </c>
      <c r="H92" t="n">
        <v>8.19</v>
      </c>
      <c r="I92" t="n">
        <v>4.18</v>
      </c>
      <c r="J92" t="n">
        <v>4.11</v>
      </c>
      <c r="K92" t="n">
        <v>6.24</v>
      </c>
      <c r="L92" t="n">
        <v>5.71</v>
      </c>
      <c r="M92" t="n">
        <v>-3.01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-18.37</v>
      </c>
      <c r="D93" t="n">
        <v>-30.46</v>
      </c>
      <c r="E93" t="n">
        <v>-26.48</v>
      </c>
      <c r="F93" t="n">
        <v>44.21</v>
      </c>
      <c r="G93" t="n">
        <v>-40.5</v>
      </c>
      <c r="H93" t="n">
        <v>44.05</v>
      </c>
      <c r="I93" t="n">
        <v>50.9</v>
      </c>
      <c r="J93" t="n">
        <v>0.3</v>
      </c>
      <c r="K93" t="n">
        <v>-9.630000000000001</v>
      </c>
      <c r="L93" t="n">
        <v>27.95</v>
      </c>
      <c r="M93" t="n">
        <v>31.21</v>
      </c>
      <c r="N93" t="n">
        <v>-31.73</v>
      </c>
      <c r="O93" t="n">
        <v>-27.43</v>
      </c>
      <c r="P93" t="n">
        <v>41.31</v>
      </c>
      <c r="Q93" t="n">
        <v>12.57</v>
      </c>
      <c r="R93" t="n">
        <v>11.4</v>
      </c>
      <c r="S93" t="n">
        <v>50.15</v>
      </c>
      <c r="T93" t="n">
        <v>-41.48</v>
      </c>
      <c r="U93" t="n">
        <v>-3.72</v>
      </c>
      <c r="V93" t="n">
        <v>-20.99</v>
      </c>
    </row>
    <row r="94">
      <c r="A94" s="5" t="inlineStr">
        <is>
          <t>Op.Cashflow Wachstum 3J in %</t>
        </is>
      </c>
      <c r="B94" s="5" t="inlineStr">
        <is>
          <t>Op.Cashflow Wachstum 3Y in %</t>
        </is>
      </c>
      <c r="C94" t="n">
        <v>-25.1</v>
      </c>
      <c r="D94" t="n">
        <v>-4.24</v>
      </c>
      <c r="E94" t="n">
        <v>-7.59</v>
      </c>
      <c r="F94" t="n">
        <v>15.92</v>
      </c>
      <c r="G94" t="n">
        <v>18.15</v>
      </c>
      <c r="H94" t="n">
        <v>31.75</v>
      </c>
      <c r="I94" t="n">
        <v>13.86</v>
      </c>
      <c r="J94" t="n">
        <v>6.21</v>
      </c>
      <c r="K94" t="n">
        <v>16.51</v>
      </c>
      <c r="L94" t="n">
        <v>9.140000000000001</v>
      </c>
      <c r="M94" t="n">
        <v>-9.32</v>
      </c>
      <c r="N94" t="n">
        <v>-5.95</v>
      </c>
      <c r="O94" t="n">
        <v>8.82</v>
      </c>
      <c r="P94" t="n">
        <v>21.76</v>
      </c>
      <c r="Q94" t="n">
        <v>24.71</v>
      </c>
      <c r="R94" t="n">
        <v>6.69</v>
      </c>
      <c r="S94" t="n">
        <v>1.65</v>
      </c>
      <c r="T94" t="n">
        <v>-22.06</v>
      </c>
      <c r="U94" t="inlineStr">
        <is>
          <t>-</t>
        </is>
      </c>
      <c r="V94" t="inlineStr">
        <is>
          <t>-</t>
        </is>
      </c>
    </row>
    <row r="95">
      <c r="A95" s="5" t="inlineStr">
        <is>
          <t>Op.Cashflow Wachstum 5J in %</t>
        </is>
      </c>
      <c r="B95" s="5" t="inlineStr">
        <is>
          <t>Op.Cashflow Wachstum 5Y in %</t>
        </is>
      </c>
      <c r="C95" t="n">
        <v>-14.32</v>
      </c>
      <c r="D95" t="n">
        <v>-1.84</v>
      </c>
      <c r="E95" t="n">
        <v>14.44</v>
      </c>
      <c r="F95" t="n">
        <v>19.79</v>
      </c>
      <c r="G95" t="n">
        <v>9.02</v>
      </c>
      <c r="H95" t="n">
        <v>22.71</v>
      </c>
      <c r="I95" t="n">
        <v>20.15</v>
      </c>
      <c r="J95" t="n">
        <v>3.62</v>
      </c>
      <c r="K95" t="n">
        <v>-1.93</v>
      </c>
      <c r="L95" t="n">
        <v>8.26</v>
      </c>
      <c r="M95" t="n">
        <v>5.19</v>
      </c>
      <c r="N95" t="n">
        <v>1.22</v>
      </c>
      <c r="O95" t="n">
        <v>17.6</v>
      </c>
      <c r="P95" t="n">
        <v>14.79</v>
      </c>
      <c r="Q95" t="n">
        <v>5.78</v>
      </c>
      <c r="R95" t="n">
        <v>-0.93</v>
      </c>
      <c r="S95" t="inlineStr">
        <is>
          <t>-</t>
        </is>
      </c>
      <c r="T95" t="inlineStr">
        <is>
          <t>-</t>
        </is>
      </c>
      <c r="U95" t="inlineStr">
        <is>
          <t>-</t>
        </is>
      </c>
      <c r="V95" t="inlineStr">
        <is>
          <t>-</t>
        </is>
      </c>
    </row>
    <row r="96">
      <c r="A96" s="5" t="inlineStr">
        <is>
          <t>Op.Cashflow Wachstum 10J in %</t>
        </is>
      </c>
      <c r="B96" s="5" t="inlineStr">
        <is>
          <t>Op.Cashflow Wachstum 10Y in %</t>
        </is>
      </c>
      <c r="C96" t="n">
        <v>4.2</v>
      </c>
      <c r="D96" t="n">
        <v>9.15</v>
      </c>
      <c r="E96" t="n">
        <v>9.029999999999999</v>
      </c>
      <c r="F96" t="n">
        <v>8.93</v>
      </c>
      <c r="G96" t="n">
        <v>8.640000000000001</v>
      </c>
      <c r="H96" t="n">
        <v>13.95</v>
      </c>
      <c r="I96" t="n">
        <v>10.68</v>
      </c>
      <c r="J96" t="n">
        <v>10.61</v>
      </c>
      <c r="K96" t="n">
        <v>6.43</v>
      </c>
      <c r="L96" t="n">
        <v>7.02</v>
      </c>
      <c r="M96" t="n">
        <v>2.13</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4660</v>
      </c>
      <c r="D97" t="n">
        <v>3888</v>
      </c>
      <c r="E97" t="n">
        <v>4055</v>
      </c>
      <c r="F97" t="n">
        <v>4060</v>
      </c>
      <c r="G97" t="n">
        <v>4932</v>
      </c>
      <c r="H97" t="n">
        <v>4191</v>
      </c>
      <c r="I97" t="n">
        <v>5024</v>
      </c>
      <c r="J97" t="n">
        <v>4238</v>
      </c>
      <c r="K97" t="n">
        <v>3161</v>
      </c>
      <c r="L97" t="n">
        <v>3188</v>
      </c>
      <c r="M97" t="n">
        <v>2952</v>
      </c>
      <c r="N97" t="n">
        <v>2392</v>
      </c>
      <c r="O97" t="n">
        <v>1980</v>
      </c>
      <c r="P97" t="n">
        <v>2451</v>
      </c>
      <c r="Q97" t="n">
        <v>2263</v>
      </c>
      <c r="R97" t="n">
        <v>3608</v>
      </c>
      <c r="S97" t="n">
        <v>4697</v>
      </c>
      <c r="T97" t="n">
        <v>3464</v>
      </c>
      <c r="U97" t="n">
        <v>2084</v>
      </c>
      <c r="V97" t="n">
        <v>1363</v>
      </c>
      <c r="W97" t="n">
        <v>1746</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0"/>
    <col customWidth="1" max="16" min="16" width="21"/>
    <col customWidth="1" max="17" min="17" width="21"/>
    <col customWidth="1" max="18" min="18" width="20"/>
    <col customWidth="1" max="19" min="19" width="19"/>
    <col customWidth="1" max="20" min="20" width="19"/>
    <col customWidth="1" max="21" min="21" width="20"/>
    <col customWidth="1" max="22" min="22" width="20"/>
    <col customWidth="1" max="23" min="23" width="9"/>
  </cols>
  <sheetData>
    <row r="1">
      <c r="A1" s="1" t="inlineStr">
        <is>
          <t xml:space="preserve">AIR LIQUIDE </t>
        </is>
      </c>
      <c r="B1" s="2" t="inlineStr">
        <is>
          <t>WKN: 850133  ISIN: FR0000120073  US-Symbol:AIQUF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1902</t>
        </is>
      </c>
      <c r="C4" s="5" t="inlineStr">
        <is>
          <t>Telefon / Phone</t>
        </is>
      </c>
      <c r="D4" s="5" t="inlineStr"/>
      <c r="E4" t="inlineStr">
        <is>
          <t>+33-1-4062-5555</t>
        </is>
      </c>
      <c r="G4" t="inlineStr">
        <is>
          <t>11.02.2020</t>
        </is>
      </c>
      <c r="H4" t="inlineStr">
        <is>
          <t>Preliminary Results</t>
        </is>
      </c>
      <c r="J4" t="inlineStr">
        <is>
          <t>Institutionelle Investoren in Frankreich</t>
        </is>
      </c>
      <c r="L4" t="inlineStr">
        <is>
          <t>18,00%</t>
        </is>
      </c>
    </row>
    <row r="5">
      <c r="A5" s="5" t="inlineStr">
        <is>
          <t>Ticker</t>
        </is>
      </c>
      <c r="B5" t="inlineStr">
        <is>
          <t>AIL</t>
        </is>
      </c>
      <c r="C5" s="5" t="inlineStr">
        <is>
          <t>Fax</t>
        </is>
      </c>
      <c r="D5" s="5" t="inlineStr"/>
      <c r="E5" t="inlineStr">
        <is>
          <t>-</t>
        </is>
      </c>
      <c r="G5" t="inlineStr">
        <is>
          <t>05.03.2020</t>
        </is>
      </c>
      <c r="H5" t="inlineStr">
        <is>
          <t>Publication Of Annual Report</t>
        </is>
      </c>
      <c r="J5" t="inlineStr">
        <is>
          <t>Institutionelle Investoren außerhalb Frankreichs</t>
        </is>
      </c>
      <c r="L5" t="inlineStr">
        <is>
          <t>50,00%</t>
        </is>
      </c>
    </row>
    <row r="6">
      <c r="A6" s="5" t="inlineStr">
        <is>
          <t>Gelistet Seit / Listed Since</t>
        </is>
      </c>
      <c r="B6" t="inlineStr">
        <is>
          <t>-</t>
        </is>
      </c>
      <c r="C6" s="5" t="inlineStr">
        <is>
          <t>Internet</t>
        </is>
      </c>
      <c r="D6" s="5" t="inlineStr"/>
      <c r="E6" t="inlineStr">
        <is>
          <t>http://www.airliquide.com</t>
        </is>
      </c>
      <c r="G6" t="inlineStr">
        <is>
          <t>24.04.2020</t>
        </is>
      </c>
      <c r="H6" t="inlineStr">
        <is>
          <t>Result Q1</t>
        </is>
      </c>
      <c r="J6" t="inlineStr">
        <is>
          <t>Freefloat</t>
        </is>
      </c>
      <c r="L6" t="inlineStr">
        <is>
          <t>32,00%</t>
        </is>
      </c>
    </row>
    <row r="7">
      <c r="A7" s="5" t="inlineStr">
        <is>
          <t>Nominalwert / Nominal Value</t>
        </is>
      </c>
      <c r="B7" t="inlineStr">
        <is>
          <t>5,50</t>
        </is>
      </c>
      <c r="C7" s="5" t="inlineStr">
        <is>
          <t>Inv. Relations Telefon / Phone</t>
        </is>
      </c>
      <c r="D7" s="5" t="inlineStr"/>
      <c r="E7" t="inlineStr">
        <is>
          <t>+33-1-4062-5708</t>
        </is>
      </c>
      <c r="G7" t="inlineStr">
        <is>
          <t>05.05.2020</t>
        </is>
      </c>
      <c r="H7" t="inlineStr">
        <is>
          <t>Annual General Meeting</t>
        </is>
      </c>
    </row>
    <row r="8">
      <c r="A8" s="5" t="inlineStr">
        <is>
          <t>Land / Country</t>
        </is>
      </c>
      <c r="B8" t="inlineStr">
        <is>
          <t>Frankreich</t>
        </is>
      </c>
      <c r="C8" s="5" t="inlineStr">
        <is>
          <t>Kontaktperson / Contact Person</t>
        </is>
      </c>
      <c r="D8" s="5" t="inlineStr"/>
      <c r="E8" t="inlineStr">
        <is>
          <t>Aude Rodriguez</t>
        </is>
      </c>
      <c r="G8" t="inlineStr">
        <is>
          <t>11.05.2020</t>
        </is>
      </c>
      <c r="H8" t="inlineStr">
        <is>
          <t>Ex Dividend</t>
        </is>
      </c>
    </row>
    <row r="9">
      <c r="A9" s="5" t="inlineStr">
        <is>
          <t>Währung / Currency</t>
        </is>
      </c>
      <c r="B9" t="inlineStr">
        <is>
          <t>EUR</t>
        </is>
      </c>
      <c r="C9" s="5" t="inlineStr">
        <is>
          <t>13.05.2020</t>
        </is>
      </c>
      <c r="D9" s="5" t="inlineStr">
        <is>
          <t>Dividend Payout</t>
        </is>
      </c>
    </row>
    <row r="10">
      <c r="A10" s="5" t="inlineStr">
        <is>
          <t>Branche / Industry</t>
        </is>
      </c>
      <c r="B10" t="inlineStr">
        <is>
          <t>Chemistry</t>
        </is>
      </c>
      <c r="C10" s="5" t="inlineStr"/>
      <c r="D10" s="5" t="inlineStr"/>
    </row>
    <row r="11">
      <c r="A11" s="5" t="inlineStr">
        <is>
          <t>Sektor / Sector</t>
        </is>
      </c>
      <c r="B11" t="inlineStr">
        <is>
          <t>Chemicals / Pharmaceuticals</t>
        </is>
      </c>
    </row>
    <row r="12">
      <c r="A12" s="5" t="inlineStr">
        <is>
          <t>Typ / Genre</t>
        </is>
      </c>
      <c r="B12" t="inlineStr">
        <is>
          <t>Inhaberaktie</t>
        </is>
      </c>
    </row>
    <row r="13">
      <c r="A13" s="5" t="inlineStr">
        <is>
          <t>Adresse / Address</t>
        </is>
      </c>
      <c r="B13" t="inlineStr">
        <is>
          <t>Air Liquide S.A.75 quai d'Orsay  F-75321 Paris cedex 07</t>
        </is>
      </c>
    </row>
    <row r="14">
      <c r="A14" s="5" t="inlineStr">
        <is>
          <t>Management</t>
        </is>
      </c>
      <c r="B14" t="inlineStr">
        <is>
          <t>Benoît Potier, Michael J. Graff, François Jackow, Fabienne Lecorvaisier, Guy Salzgeber, Jean-Marc de Royere, François Venet</t>
        </is>
      </c>
    </row>
    <row r="15">
      <c r="A15" s="5" t="inlineStr">
        <is>
          <t>Aufsichtsrat / Board</t>
        </is>
      </c>
      <c r="B15" t="inlineStr">
        <is>
          <t>Benoit Potier, Jean Paul Agon, Pierre Dufour, Thierry Peugeot, Karen Katen, Siân Herbert-Jones, Sin-Leng Low, Annette Winkler, Philippe Dubrulle, Geneviève Berger, Brian Gilvary, Xavier Huillard</t>
        </is>
      </c>
    </row>
    <row r="16">
      <c r="A16" s="5" t="inlineStr">
        <is>
          <t>Beschreibung</t>
        </is>
      </c>
      <c r="B16" t="inlineStr">
        <is>
          <t>Air Liquide mit Sitz in Frankreich ist ein international präsenter Hersteller von Industriegasen und flüssigen Gasen für Anwendungen in der Medizin. Die Gase, wie z.B. Oxygen, Nitrogen, Argon und Hydrogen, werden in der Öl- und Stahlverarbeitung, in der Papier- und Glasherstellung sowie im Gesundheitswesen sowie der Halbleiter- und der Photovoltaikindustrie verwendet. Air Liquide versorgt seine Kunden teilweise mit eigens installierten und gewarteten Pipelines und stellt darüber hinaus Antriebsgase für die Raumfahrt zur Verfügung. 2016 übernahm der Sparten-Riese das US-Unternehmen Airgas. Copyright 2014 FINANCE BASE AG</t>
        </is>
      </c>
    </row>
    <row r="17">
      <c r="A17" s="5" t="inlineStr">
        <is>
          <t>Profile</t>
        </is>
      </c>
      <c r="B17" t="inlineStr">
        <is>
          <t>Air Liquide based in France is an internationally recognized producer of industrial gases and liquid gases for applications in medicine. The gases, such as Oxygen, nitrogen, argon and hydrogen are used in the oil and steel processing, in the paper and glass manufacturing and healthcare, as well as the semiconductor and photovoltaic industry. Air Liquide supplies its customers some with specially installed and maintained pipelines and also provides drive gas for space available. 2,016 of the division's giant took over the US company Airgas.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21920</v>
      </c>
      <c r="D20" t="n">
        <v>21011</v>
      </c>
      <c r="E20" t="n">
        <v>20349</v>
      </c>
      <c r="F20" t="n">
        <v>18135</v>
      </c>
      <c r="G20" t="n">
        <v>16380</v>
      </c>
      <c r="H20" t="n">
        <v>15358</v>
      </c>
      <c r="I20" t="n">
        <v>15225</v>
      </c>
      <c r="J20" t="n">
        <v>15326</v>
      </c>
      <c r="K20" t="n">
        <v>14457</v>
      </c>
      <c r="L20" t="n">
        <v>13488</v>
      </c>
      <c r="M20" t="n">
        <v>11976</v>
      </c>
      <c r="N20" t="n">
        <v>13103</v>
      </c>
      <c r="O20" t="n">
        <v>11801</v>
      </c>
      <c r="P20" t="n">
        <v>10949</v>
      </c>
      <c r="Q20" t="n">
        <v>10435</v>
      </c>
      <c r="R20" t="n">
        <v>9376</v>
      </c>
      <c r="S20" t="n">
        <v>8394</v>
      </c>
      <c r="T20" t="n">
        <v>7900</v>
      </c>
      <c r="U20" t="n">
        <v>8328</v>
      </c>
      <c r="V20" t="n">
        <v>8100</v>
      </c>
      <c r="W20" t="n">
        <v>6538</v>
      </c>
    </row>
    <row r="21">
      <c r="A21" s="5" t="inlineStr">
        <is>
          <t>Operatives Ergebnis (EBIT)</t>
        </is>
      </c>
      <c r="B21" s="5" t="inlineStr">
        <is>
          <t>EBIT Earning Before Interest &amp; Tax</t>
        </is>
      </c>
      <c r="C21" t="n">
        <v>3606</v>
      </c>
      <c r="D21" t="n">
        <v>3287</v>
      </c>
      <c r="E21" t="n">
        <v>3020</v>
      </c>
      <c r="F21" t="n">
        <v>3060</v>
      </c>
      <c r="G21" t="n">
        <v>2758</v>
      </c>
      <c r="H21" t="n">
        <v>2650</v>
      </c>
      <c r="I21" t="n">
        <v>2607</v>
      </c>
      <c r="J21" t="n">
        <v>2533</v>
      </c>
      <c r="K21" t="n">
        <v>2437</v>
      </c>
      <c r="L21" t="n">
        <v>2254</v>
      </c>
      <c r="M21" t="n">
        <v>1959</v>
      </c>
      <c r="N21" t="n">
        <v>1919</v>
      </c>
      <c r="O21" t="n">
        <v>1789</v>
      </c>
      <c r="P21" t="n">
        <v>1662</v>
      </c>
      <c r="Q21" t="n">
        <v>1473</v>
      </c>
      <c r="R21" t="n">
        <v>1277</v>
      </c>
      <c r="S21" t="n">
        <v>1196</v>
      </c>
      <c r="T21" t="n">
        <v>1162</v>
      </c>
      <c r="U21" t="n">
        <v>1178</v>
      </c>
      <c r="V21" t="n">
        <v>1116</v>
      </c>
      <c r="W21" t="n">
        <v>935</v>
      </c>
    </row>
    <row r="22">
      <c r="A22" s="5" t="inlineStr">
        <is>
          <t>Finanzergebnis</t>
        </is>
      </c>
      <c r="B22" s="5" t="inlineStr">
        <is>
          <t>Financial Result</t>
        </is>
      </c>
      <c r="C22" t="n">
        <v>-467.7</v>
      </c>
      <c r="D22" t="n">
        <v>-348.6</v>
      </c>
      <c r="E22" t="n">
        <v>-484.2</v>
      </c>
      <c r="F22" t="n">
        <v>-396.5</v>
      </c>
      <c r="G22" t="n">
        <v>-268</v>
      </c>
      <c r="H22" t="n">
        <v>-250.6</v>
      </c>
      <c r="I22" t="n">
        <v>-304.6</v>
      </c>
      <c r="J22" t="n">
        <v>-311.9</v>
      </c>
      <c r="K22" t="n">
        <v>-298.2</v>
      </c>
      <c r="L22" t="n">
        <v>-311.2</v>
      </c>
      <c r="M22" t="n">
        <v>-274.6</v>
      </c>
      <c r="N22" t="n">
        <v>-270.3</v>
      </c>
      <c r="O22" t="n">
        <v>-233.7</v>
      </c>
      <c r="P22" t="n">
        <v>-197.6</v>
      </c>
      <c r="Q22" t="n">
        <v>-212.2</v>
      </c>
      <c r="R22" t="n">
        <v>-142.3</v>
      </c>
      <c r="S22" t="n">
        <v>-106.9</v>
      </c>
      <c r="T22" t="n">
        <v>-120.8</v>
      </c>
      <c r="U22" t="n">
        <v>-110.4</v>
      </c>
      <c r="V22" t="n">
        <v>-105.2</v>
      </c>
      <c r="W22" t="n">
        <v>-23.2</v>
      </c>
    </row>
    <row r="23">
      <c r="A23" s="5" t="inlineStr">
        <is>
          <t>Ergebnis vor Steuer (EBT)</t>
        </is>
      </c>
      <c r="B23" s="5" t="inlineStr">
        <is>
          <t>EBT Earning Before Tax</t>
        </is>
      </c>
      <c r="C23" t="n">
        <v>3139</v>
      </c>
      <c r="D23" t="n">
        <v>2938</v>
      </c>
      <c r="E23" t="n">
        <v>2536</v>
      </c>
      <c r="F23" t="n">
        <v>2663</v>
      </c>
      <c r="G23" t="n">
        <v>2490</v>
      </c>
      <c r="H23" t="n">
        <v>2399</v>
      </c>
      <c r="I23" t="n">
        <v>2302</v>
      </c>
      <c r="J23" t="n">
        <v>2222</v>
      </c>
      <c r="K23" t="n">
        <v>2138</v>
      </c>
      <c r="L23" t="n">
        <v>1943</v>
      </c>
      <c r="M23" t="n">
        <v>1685</v>
      </c>
      <c r="N23" t="n">
        <v>1649</v>
      </c>
      <c r="O23" t="n">
        <v>1555</v>
      </c>
      <c r="P23" t="n">
        <v>1464</v>
      </c>
      <c r="Q23" t="n">
        <v>1261</v>
      </c>
      <c r="R23" t="n">
        <v>1135</v>
      </c>
      <c r="S23" t="n">
        <v>1089</v>
      </c>
      <c r="T23" t="n">
        <v>1041</v>
      </c>
      <c r="U23" t="n">
        <v>1067</v>
      </c>
      <c r="V23" t="n">
        <v>1011</v>
      </c>
      <c r="W23" t="n">
        <v>911.8</v>
      </c>
    </row>
    <row r="24">
      <c r="A24" s="5" t="inlineStr">
        <is>
          <t>Steuern auf Einkommen und Ertrag</t>
        </is>
      </c>
      <c r="B24" s="5" t="inlineStr">
        <is>
          <t>Taxes on income and earnings</t>
        </is>
      </c>
      <c r="C24" t="n">
        <v>801.7</v>
      </c>
      <c r="D24" t="n">
        <v>730.7</v>
      </c>
      <c r="E24" t="n">
        <v>207.3</v>
      </c>
      <c r="F24" t="n">
        <v>747.4</v>
      </c>
      <c r="G24" t="n">
        <v>666.4</v>
      </c>
      <c r="H24" t="n">
        <v>678.4</v>
      </c>
      <c r="I24" t="n">
        <v>611.9</v>
      </c>
      <c r="J24" t="n">
        <v>566</v>
      </c>
      <c r="K24" t="n">
        <v>576.4</v>
      </c>
      <c r="L24" t="n">
        <v>512.7</v>
      </c>
      <c r="M24" t="n">
        <v>419.1</v>
      </c>
      <c r="N24" t="n">
        <v>401.5</v>
      </c>
      <c r="O24" t="n">
        <v>411.8</v>
      </c>
      <c r="P24" t="n">
        <v>419.8</v>
      </c>
      <c r="Q24" t="n">
        <v>370.7</v>
      </c>
      <c r="R24" t="n">
        <v>337.7</v>
      </c>
      <c r="S24" t="n">
        <v>362.6</v>
      </c>
      <c r="T24" t="n">
        <v>343.8</v>
      </c>
      <c r="U24" t="n">
        <v>264.2</v>
      </c>
      <c r="V24" t="n">
        <v>229.4</v>
      </c>
      <c r="W24" t="n">
        <v>204.7</v>
      </c>
    </row>
    <row r="25">
      <c r="A25" s="5" t="inlineStr">
        <is>
          <t>Ergebnis nach Steuer</t>
        </is>
      </c>
      <c r="B25" s="5" t="inlineStr">
        <is>
          <t>Earnings after tax</t>
        </is>
      </c>
      <c r="C25" t="n">
        <v>2337</v>
      </c>
      <c r="D25" t="n">
        <v>2207</v>
      </c>
      <c r="E25" t="n">
        <v>2329</v>
      </c>
      <c r="F25" t="n">
        <v>1916</v>
      </c>
      <c r="G25" t="n">
        <v>1824</v>
      </c>
      <c r="H25" t="n">
        <v>1721</v>
      </c>
      <c r="I25" t="n">
        <v>1690</v>
      </c>
      <c r="J25" t="n">
        <v>1656</v>
      </c>
      <c r="K25" t="n">
        <v>1562</v>
      </c>
      <c r="L25" t="n">
        <v>1430</v>
      </c>
      <c r="M25" t="n">
        <v>1265</v>
      </c>
      <c r="N25" t="n">
        <v>1247</v>
      </c>
      <c r="O25" t="n">
        <v>1143</v>
      </c>
      <c r="P25" t="n">
        <v>1044</v>
      </c>
      <c r="Q25" t="n">
        <v>889.9</v>
      </c>
      <c r="R25" t="n">
        <v>841.8</v>
      </c>
      <c r="S25" t="n">
        <v>781.8</v>
      </c>
      <c r="T25" t="n">
        <v>750.6</v>
      </c>
      <c r="U25" t="n">
        <v>753</v>
      </c>
      <c r="V25" t="n">
        <v>712.4</v>
      </c>
      <c r="W25" t="n">
        <v>609.5</v>
      </c>
    </row>
    <row r="26">
      <c r="A26" s="5" t="inlineStr">
        <is>
          <t>Minderheitenanteil</t>
        </is>
      </c>
      <c r="B26" s="5" t="inlineStr">
        <is>
          <t>Minority Share</t>
        </is>
      </c>
      <c r="C26" t="n">
        <v>-96.09999999999999</v>
      </c>
      <c r="D26" t="n">
        <v>-94</v>
      </c>
      <c r="E26" t="n">
        <v>-92</v>
      </c>
      <c r="F26" t="n">
        <v>-82.7</v>
      </c>
      <c r="G26" t="n">
        <v>-82.3</v>
      </c>
      <c r="H26" t="n">
        <v>-59.8</v>
      </c>
      <c r="I26" t="n">
        <v>-64.2</v>
      </c>
      <c r="J26" t="n">
        <v>-66.09999999999999</v>
      </c>
      <c r="K26" t="n">
        <v>-59.8</v>
      </c>
      <c r="L26" t="n">
        <v>-54.5</v>
      </c>
      <c r="M26" t="n">
        <v>-55.2</v>
      </c>
      <c r="N26" t="n">
        <v>-51.8</v>
      </c>
      <c r="O26" t="n">
        <v>-46.9</v>
      </c>
      <c r="P26" t="n">
        <v>-69.8</v>
      </c>
      <c r="Q26" t="n">
        <v>-73.59999999999999</v>
      </c>
      <c r="R26" t="n">
        <v>-64.3</v>
      </c>
      <c r="S26" t="n">
        <v>-56.2</v>
      </c>
      <c r="T26" t="n">
        <v>-47.4</v>
      </c>
      <c r="U26" t="n">
        <v>-51.1</v>
      </c>
      <c r="V26" t="n">
        <v>-60.6</v>
      </c>
      <c r="W26" t="n">
        <v>-46.8</v>
      </c>
    </row>
    <row r="27">
      <c r="A27" s="5" t="inlineStr">
        <is>
          <t>Jahresüberschuss/-fehlbetrag</t>
        </is>
      </c>
      <c r="B27" s="5" t="inlineStr">
        <is>
          <t>Net Profit</t>
        </is>
      </c>
      <c r="C27" t="n">
        <v>2242</v>
      </c>
      <c r="D27" t="n">
        <v>2113</v>
      </c>
      <c r="E27" t="n">
        <v>2200</v>
      </c>
      <c r="F27" t="n">
        <v>1844</v>
      </c>
      <c r="G27" t="n">
        <v>1756</v>
      </c>
      <c r="H27" t="n">
        <v>1665</v>
      </c>
      <c r="I27" t="n">
        <v>1640</v>
      </c>
      <c r="J27" t="n">
        <v>1609</v>
      </c>
      <c r="K27" t="n">
        <v>1535</v>
      </c>
      <c r="L27" t="n">
        <v>1404</v>
      </c>
      <c r="M27" t="n">
        <v>1230</v>
      </c>
      <c r="N27" t="n">
        <v>1220</v>
      </c>
      <c r="O27" t="n">
        <v>1123</v>
      </c>
      <c r="P27" t="n">
        <v>1002</v>
      </c>
      <c r="Q27" t="n">
        <v>933.4</v>
      </c>
      <c r="R27" t="n">
        <v>777.5</v>
      </c>
      <c r="S27" t="n">
        <v>725.6</v>
      </c>
      <c r="T27" t="n">
        <v>703.2</v>
      </c>
      <c r="U27" t="n">
        <v>701.9</v>
      </c>
      <c r="V27" t="n">
        <v>651.8</v>
      </c>
      <c r="W27" t="n">
        <v>562.7</v>
      </c>
    </row>
    <row r="28">
      <c r="A28" s="5" t="inlineStr">
        <is>
          <t>Summe Umlaufvermögen</t>
        </is>
      </c>
      <c r="B28" s="5" t="inlineStr">
        <is>
          <t>Current Assets</t>
        </is>
      </c>
      <c r="C28" t="n">
        <v>5967</v>
      </c>
      <c r="D28" t="n">
        <v>6763</v>
      </c>
      <c r="E28" t="n">
        <v>6991</v>
      </c>
      <c r="F28" t="n">
        <v>6989</v>
      </c>
      <c r="G28" t="n">
        <v>5720</v>
      </c>
      <c r="H28" t="n">
        <v>5286</v>
      </c>
      <c r="I28" t="n">
        <v>5005</v>
      </c>
      <c r="J28" t="n">
        <v>5283</v>
      </c>
      <c r="K28" t="n">
        <v>5867</v>
      </c>
      <c r="L28" t="n">
        <v>5467</v>
      </c>
      <c r="M28" t="n">
        <v>5086</v>
      </c>
      <c r="N28" t="n">
        <v>5700</v>
      </c>
      <c r="O28" t="n">
        <v>4832</v>
      </c>
      <c r="P28" t="n">
        <v>4508</v>
      </c>
      <c r="Q28" t="n">
        <v>4216</v>
      </c>
      <c r="R28" t="n">
        <v>4190</v>
      </c>
      <c r="S28" t="n">
        <v>3501</v>
      </c>
      <c r="T28" t="n">
        <v>3125</v>
      </c>
      <c r="U28" t="n">
        <v>3502</v>
      </c>
      <c r="V28" t="n">
        <v>3254</v>
      </c>
      <c r="W28" t="n">
        <v>2907</v>
      </c>
    </row>
    <row r="29">
      <c r="A29" s="5" t="inlineStr">
        <is>
          <t>Summe Anlagevermögen</t>
        </is>
      </c>
      <c r="B29" s="5" t="inlineStr">
        <is>
          <t>Fixed Assets</t>
        </is>
      </c>
      <c r="C29" t="n">
        <v>37699</v>
      </c>
      <c r="D29" t="n">
        <v>35218</v>
      </c>
      <c r="E29" t="n">
        <v>34036</v>
      </c>
      <c r="F29" t="n">
        <v>37129</v>
      </c>
      <c r="G29" t="n">
        <v>23222</v>
      </c>
      <c r="H29" t="n">
        <v>21439</v>
      </c>
      <c r="I29" t="n">
        <v>20090</v>
      </c>
      <c r="J29" t="n">
        <v>19721</v>
      </c>
      <c r="K29" t="n">
        <v>18257</v>
      </c>
      <c r="L29" t="n">
        <v>17071</v>
      </c>
      <c r="M29" t="n">
        <v>15540</v>
      </c>
      <c r="N29" t="n">
        <v>14905</v>
      </c>
      <c r="O29" t="n">
        <v>13459</v>
      </c>
      <c r="P29" t="n">
        <v>11788</v>
      </c>
      <c r="Q29" t="n">
        <v>12073</v>
      </c>
      <c r="R29" t="n">
        <v>10235</v>
      </c>
      <c r="S29" t="n">
        <v>7504</v>
      </c>
      <c r="T29" t="n">
        <v>7834</v>
      </c>
      <c r="U29" t="n">
        <v>8553</v>
      </c>
      <c r="V29" t="n">
        <v>8254</v>
      </c>
      <c r="W29" t="n">
        <v>8041</v>
      </c>
    </row>
    <row r="30">
      <c r="A30" s="5" t="inlineStr">
        <is>
          <t>Summe Aktiva</t>
        </is>
      </c>
      <c r="B30" s="5" t="inlineStr">
        <is>
          <t>Total Assets</t>
        </is>
      </c>
      <c r="C30" t="n">
        <v>43667</v>
      </c>
      <c r="D30" t="n">
        <v>41981</v>
      </c>
      <c r="E30" t="n">
        <v>41027</v>
      </c>
      <c r="F30" t="n">
        <v>44118</v>
      </c>
      <c r="G30" t="n">
        <v>28941</v>
      </c>
      <c r="H30" t="n">
        <v>26725</v>
      </c>
      <c r="I30" t="n">
        <v>25095</v>
      </c>
      <c r="J30" t="n">
        <v>25004</v>
      </c>
      <c r="K30" t="n">
        <v>24123</v>
      </c>
      <c r="L30" t="n">
        <v>22538</v>
      </c>
      <c r="M30" t="n">
        <v>20626</v>
      </c>
      <c r="N30" t="n">
        <v>20605</v>
      </c>
      <c r="O30" t="n">
        <v>18292</v>
      </c>
      <c r="P30" t="n">
        <v>16295</v>
      </c>
      <c r="Q30" t="n">
        <v>16288</v>
      </c>
      <c r="R30" t="n">
        <v>14425</v>
      </c>
      <c r="S30" t="n">
        <v>11005</v>
      </c>
      <c r="T30" t="n">
        <v>10959</v>
      </c>
      <c r="U30" t="n">
        <v>12055</v>
      </c>
      <c r="V30" t="n">
        <v>11509</v>
      </c>
      <c r="W30" t="n">
        <v>10948</v>
      </c>
    </row>
    <row r="31">
      <c r="A31" s="5" t="inlineStr">
        <is>
          <t>Summe kurzfristiges Fremdkapital</t>
        </is>
      </c>
      <c r="B31" s="5" t="inlineStr">
        <is>
          <t>Short-Term Debt</t>
        </is>
      </c>
      <c r="C31" t="n">
        <v>6807</v>
      </c>
      <c r="D31" t="n">
        <v>7429</v>
      </c>
      <c r="E31" t="n">
        <v>7145</v>
      </c>
      <c r="F31" t="n">
        <v>6447</v>
      </c>
      <c r="G31" t="n">
        <v>5970</v>
      </c>
      <c r="H31" t="n">
        <v>5352</v>
      </c>
      <c r="I31" t="n">
        <v>4932</v>
      </c>
      <c r="J31" t="n">
        <v>5139</v>
      </c>
      <c r="K31" t="n">
        <v>5047</v>
      </c>
      <c r="L31" t="n">
        <v>4478</v>
      </c>
      <c r="M31" t="n">
        <v>4287</v>
      </c>
      <c r="N31" t="n">
        <v>4564</v>
      </c>
      <c r="O31" t="n">
        <v>3904</v>
      </c>
      <c r="P31" t="n">
        <v>3258</v>
      </c>
      <c r="Q31" t="n">
        <v>3136</v>
      </c>
      <c r="R31" t="n">
        <v>2615</v>
      </c>
      <c r="S31" t="n">
        <v>2376</v>
      </c>
      <c r="T31" t="n">
        <v>2047</v>
      </c>
      <c r="U31" t="n">
        <v>2309</v>
      </c>
      <c r="V31" t="n">
        <v>2246</v>
      </c>
      <c r="W31" t="n">
        <v>2619</v>
      </c>
    </row>
    <row r="32">
      <c r="A32" s="5" t="inlineStr">
        <is>
          <t>Summe langfristiges Fremdkapital</t>
        </is>
      </c>
      <c r="B32" s="5" t="inlineStr">
        <is>
          <t>Long-Term Debt</t>
        </is>
      </c>
      <c r="C32" t="n">
        <v>17536</v>
      </c>
      <c r="D32" t="n">
        <v>16345</v>
      </c>
      <c r="E32" t="n">
        <v>17164</v>
      </c>
      <c r="F32" t="n">
        <v>20365</v>
      </c>
      <c r="G32" t="n">
        <v>10201</v>
      </c>
      <c r="H32" t="n">
        <v>9546</v>
      </c>
      <c r="I32" t="n">
        <v>9275</v>
      </c>
      <c r="J32" t="n">
        <v>9421</v>
      </c>
      <c r="K32" t="n">
        <v>9081</v>
      </c>
      <c r="L32" t="n">
        <v>8947</v>
      </c>
      <c r="M32" t="n">
        <v>8587</v>
      </c>
      <c r="N32" t="n">
        <v>9035</v>
      </c>
      <c r="O32" t="n">
        <v>7911</v>
      </c>
      <c r="P32" t="n">
        <v>6471</v>
      </c>
      <c r="Q32" t="n">
        <v>6944</v>
      </c>
      <c r="R32" t="n">
        <v>4301</v>
      </c>
      <c r="S32" t="n">
        <v>1985</v>
      </c>
      <c r="T32" t="n">
        <v>2289</v>
      </c>
      <c r="U32" t="n">
        <v>2753</v>
      </c>
      <c r="V32" t="n">
        <v>2415</v>
      </c>
      <c r="W32" t="n">
        <v>1909</v>
      </c>
    </row>
    <row r="33">
      <c r="A33" s="5" t="inlineStr">
        <is>
          <t>Summe Fremdkapital</t>
        </is>
      </c>
      <c r="B33" s="5" t="inlineStr">
        <is>
          <t>Total Liabilities</t>
        </is>
      </c>
      <c r="C33" t="n">
        <v>24342</v>
      </c>
      <c r="D33" t="n">
        <v>23773</v>
      </c>
      <c r="E33" t="n">
        <v>24309</v>
      </c>
      <c r="F33" t="n">
        <v>26993</v>
      </c>
      <c r="G33" t="n">
        <v>16171</v>
      </c>
      <c r="H33" t="n">
        <v>14898</v>
      </c>
      <c r="I33" t="n">
        <v>14207</v>
      </c>
      <c r="J33" t="n">
        <v>14560</v>
      </c>
      <c r="K33" t="n">
        <v>14128</v>
      </c>
      <c r="L33" t="n">
        <v>13425</v>
      </c>
      <c r="M33" t="n">
        <v>12874</v>
      </c>
      <c r="N33" t="n">
        <v>13599</v>
      </c>
      <c r="O33" t="n">
        <v>11815</v>
      </c>
      <c r="P33" t="n">
        <v>9729</v>
      </c>
      <c r="Q33" t="n">
        <v>10080</v>
      </c>
      <c r="R33" t="n">
        <v>8710</v>
      </c>
      <c r="S33" t="n">
        <v>5466</v>
      </c>
      <c r="T33" t="n">
        <v>5507</v>
      </c>
      <c r="U33" t="n">
        <v>6378</v>
      </c>
      <c r="V33" t="n">
        <v>5865</v>
      </c>
      <c r="W33" t="n">
        <v>5677</v>
      </c>
    </row>
    <row r="34">
      <c r="A34" s="5" t="inlineStr">
        <is>
          <t>Minderheitenanteil</t>
        </is>
      </c>
      <c r="B34" s="5" t="inlineStr">
        <is>
          <t>Minority Share</t>
        </is>
      </c>
      <c r="C34" t="n">
        <v>454</v>
      </c>
      <c r="D34" t="n">
        <v>424.3</v>
      </c>
      <c r="E34" t="n">
        <v>400.5</v>
      </c>
      <c r="F34" t="n">
        <v>383.2</v>
      </c>
      <c r="G34" t="n">
        <v>365.1</v>
      </c>
      <c r="H34" t="n">
        <v>290.4</v>
      </c>
      <c r="I34" t="n">
        <v>263</v>
      </c>
      <c r="J34" t="n">
        <v>232.6</v>
      </c>
      <c r="K34" t="n">
        <v>237.1</v>
      </c>
      <c r="L34" t="n">
        <v>209</v>
      </c>
      <c r="M34" t="n">
        <v>168.2</v>
      </c>
      <c r="N34" t="n">
        <v>148.8</v>
      </c>
      <c r="O34" t="n">
        <v>148.1</v>
      </c>
      <c r="P34" t="n">
        <v>281</v>
      </c>
      <c r="Q34" t="n">
        <v>278.2</v>
      </c>
      <c r="R34" t="n">
        <v>341.5</v>
      </c>
      <c r="S34" t="n">
        <v>460</v>
      </c>
      <c r="T34" t="n">
        <v>232.8</v>
      </c>
      <c r="U34" t="n">
        <v>323</v>
      </c>
      <c r="V34" t="n">
        <v>357.5</v>
      </c>
      <c r="W34" t="n">
        <v>344.7</v>
      </c>
    </row>
    <row r="35">
      <c r="A35" s="5" t="inlineStr">
        <is>
          <t>Summe Eigenkapital</t>
        </is>
      </c>
      <c r="B35" s="5" t="inlineStr">
        <is>
          <t>Equity</t>
        </is>
      </c>
      <c r="C35" t="n">
        <v>18870</v>
      </c>
      <c r="D35" t="n">
        <v>17783</v>
      </c>
      <c r="E35" t="n">
        <v>16318</v>
      </c>
      <c r="F35" t="n">
        <v>16742</v>
      </c>
      <c r="G35" t="n">
        <v>12406</v>
      </c>
      <c r="H35" t="n">
        <v>11537</v>
      </c>
      <c r="I35" t="n">
        <v>10625</v>
      </c>
      <c r="J35" t="n">
        <v>10212</v>
      </c>
      <c r="K35" t="n">
        <v>9759</v>
      </c>
      <c r="L35" t="n">
        <v>8904</v>
      </c>
      <c r="M35" t="n">
        <v>7584</v>
      </c>
      <c r="N35" t="n">
        <v>6857</v>
      </c>
      <c r="O35" t="n">
        <v>6328</v>
      </c>
      <c r="P35" t="n">
        <v>6286</v>
      </c>
      <c r="Q35" t="n">
        <v>5931</v>
      </c>
      <c r="R35" t="n">
        <v>5374</v>
      </c>
      <c r="S35" t="n">
        <v>5079</v>
      </c>
      <c r="T35" t="n">
        <v>5219</v>
      </c>
      <c r="U35" t="n">
        <v>5353</v>
      </c>
      <c r="V35" t="n">
        <v>5286</v>
      </c>
      <c r="W35" t="n">
        <v>4927</v>
      </c>
    </row>
    <row r="36">
      <c r="A36" s="5" t="inlineStr">
        <is>
          <t>Summe Passiva</t>
        </is>
      </c>
      <c r="B36" s="5" t="inlineStr">
        <is>
          <t>Liabilities &amp; Shareholder Equity</t>
        </is>
      </c>
      <c r="C36" t="n">
        <v>43667</v>
      </c>
      <c r="D36" t="n">
        <v>41981</v>
      </c>
      <c r="E36" t="n">
        <v>41027</v>
      </c>
      <c r="F36" t="n">
        <v>44118</v>
      </c>
      <c r="G36" t="n">
        <v>28941</v>
      </c>
      <c r="H36" t="n">
        <v>26725</v>
      </c>
      <c r="I36" t="n">
        <v>25095</v>
      </c>
      <c r="J36" t="n">
        <v>25004</v>
      </c>
      <c r="K36" t="n">
        <v>24123</v>
      </c>
      <c r="L36" t="n">
        <v>22538</v>
      </c>
      <c r="M36" t="n">
        <v>20626</v>
      </c>
      <c r="N36" t="n">
        <v>20605</v>
      </c>
      <c r="O36" t="n">
        <v>18292</v>
      </c>
      <c r="P36" t="n">
        <v>16295</v>
      </c>
      <c r="Q36" t="n">
        <v>16288</v>
      </c>
      <c r="R36" t="n">
        <v>14425</v>
      </c>
      <c r="S36" t="n">
        <v>11005</v>
      </c>
      <c r="T36" t="n">
        <v>10959</v>
      </c>
      <c r="U36" t="n">
        <v>12055</v>
      </c>
      <c r="V36" t="n">
        <v>11509</v>
      </c>
      <c r="W36" t="n">
        <v>10948</v>
      </c>
    </row>
    <row r="37">
      <c r="A37" s="5" t="inlineStr">
        <is>
          <t>Mio.Aktien im Umlauf</t>
        </is>
      </c>
      <c r="B37" s="5" t="inlineStr">
        <is>
          <t>Million shares outstanding</t>
        </is>
      </c>
      <c r="C37" t="n">
        <v>473.11</v>
      </c>
      <c r="D37" t="n">
        <v>429.42</v>
      </c>
      <c r="E37" t="n">
        <v>428.4</v>
      </c>
      <c r="F37" t="n">
        <v>388.88</v>
      </c>
      <c r="G37" t="n">
        <v>344.16</v>
      </c>
      <c r="H37" t="n">
        <v>344.87</v>
      </c>
      <c r="I37" t="n">
        <v>344.12</v>
      </c>
      <c r="J37" t="n">
        <v>343.51</v>
      </c>
      <c r="K37" t="n">
        <v>343.41</v>
      </c>
      <c r="L37" t="n">
        <v>343.76</v>
      </c>
      <c r="M37" t="n">
        <v>341.04</v>
      </c>
      <c r="N37" t="n">
        <v>336.74</v>
      </c>
      <c r="O37" t="n">
        <v>338.87</v>
      </c>
      <c r="P37" t="n">
        <v>344.12</v>
      </c>
      <c r="Q37" t="n">
        <v>341.99</v>
      </c>
      <c r="R37" t="n">
        <v>341.06</v>
      </c>
      <c r="S37" t="n">
        <v>343.21</v>
      </c>
      <c r="T37" t="n">
        <v>346.3</v>
      </c>
      <c r="U37" t="n">
        <v>350.94</v>
      </c>
      <c r="V37" t="n">
        <v>353.26</v>
      </c>
      <c r="W37" t="inlineStr">
        <is>
          <t>-</t>
        </is>
      </c>
    </row>
    <row r="38">
      <c r="A38" s="5" t="inlineStr">
        <is>
          <t>Ergebnis je Aktie (brutto)</t>
        </is>
      </c>
      <c r="B38" s="5" t="inlineStr">
        <is>
          <t>Earnings per share</t>
        </is>
      </c>
      <c r="C38" t="n">
        <v>6.63</v>
      </c>
      <c r="D38" t="n">
        <v>6.84</v>
      </c>
      <c r="E38" t="n">
        <v>5.92</v>
      </c>
      <c r="F38" t="n">
        <v>6.85</v>
      </c>
      <c r="G38" t="n">
        <v>7.24</v>
      </c>
      <c r="H38" t="n">
        <v>6.96</v>
      </c>
      <c r="I38" t="n">
        <v>6.69</v>
      </c>
      <c r="J38" t="n">
        <v>6.47</v>
      </c>
      <c r="K38" t="n">
        <v>6.23</v>
      </c>
      <c r="L38" t="n">
        <v>5.65</v>
      </c>
      <c r="M38" t="n">
        <v>4.94</v>
      </c>
      <c r="N38" t="n">
        <v>4.9</v>
      </c>
      <c r="O38" t="n">
        <v>4.59</v>
      </c>
      <c r="P38" t="n">
        <v>4.25</v>
      </c>
      <c r="Q38" t="n">
        <v>3.69</v>
      </c>
      <c r="R38" t="n">
        <v>3.33</v>
      </c>
      <c r="S38" t="n">
        <v>3.17</v>
      </c>
      <c r="T38" t="n">
        <v>3.01</v>
      </c>
      <c r="U38" t="n">
        <v>3.04</v>
      </c>
      <c r="V38" t="n">
        <v>2.86</v>
      </c>
      <c r="W38" t="inlineStr">
        <is>
          <t>-</t>
        </is>
      </c>
    </row>
    <row r="39">
      <c r="A39" s="5" t="inlineStr">
        <is>
          <t>Ergebnis je Aktie (unverwässert)</t>
        </is>
      </c>
      <c r="B39" s="5" t="inlineStr">
        <is>
          <t>Basic Earnings per share</t>
        </is>
      </c>
      <c r="C39" t="n">
        <v>4.76</v>
      </c>
      <c r="D39" t="n">
        <v>4.95</v>
      </c>
      <c r="E39" t="n">
        <v>5.16</v>
      </c>
      <c r="F39" t="n">
        <v>5.11</v>
      </c>
      <c r="G39" t="n">
        <v>5.12</v>
      </c>
      <c r="H39" t="n">
        <v>4.85</v>
      </c>
      <c r="I39" t="n">
        <v>4.8</v>
      </c>
      <c r="J39" t="n">
        <v>4.7</v>
      </c>
      <c r="K39" t="n">
        <v>4.49</v>
      </c>
      <c r="L39" t="n">
        <v>4.12</v>
      </c>
      <c r="M39" t="n">
        <v>3.64</v>
      </c>
      <c r="N39" t="n">
        <v>3.64</v>
      </c>
      <c r="O39" t="n">
        <v>3.31</v>
      </c>
      <c r="P39" t="n">
        <v>2.94</v>
      </c>
      <c r="Q39" t="n">
        <v>2.77</v>
      </c>
      <c r="R39" t="n">
        <v>2.31</v>
      </c>
      <c r="S39" t="n">
        <v>2.14</v>
      </c>
      <c r="T39" t="n">
        <v>2.06</v>
      </c>
      <c r="U39" t="n">
        <v>2.04</v>
      </c>
      <c r="V39" t="n">
        <v>1.87</v>
      </c>
      <c r="W39" t="n">
        <v>1.77</v>
      </c>
    </row>
    <row r="40">
      <c r="A40" s="5" t="inlineStr">
        <is>
          <t>Ergebnis je Aktie (verwässert)</t>
        </is>
      </c>
      <c r="B40" s="5" t="inlineStr">
        <is>
          <t>Diluted Earnings per share</t>
        </is>
      </c>
      <c r="C40" t="n">
        <v>4.76</v>
      </c>
      <c r="D40" t="n">
        <v>4.93</v>
      </c>
      <c r="E40" t="n">
        <v>5.14</v>
      </c>
      <c r="F40" t="n">
        <v>5.1</v>
      </c>
      <c r="G40" t="n">
        <v>5.1</v>
      </c>
      <c r="H40" t="n">
        <v>4.83</v>
      </c>
      <c r="I40" t="n">
        <v>4.8</v>
      </c>
      <c r="J40" t="n">
        <v>4.7</v>
      </c>
      <c r="K40" t="n">
        <v>4.49</v>
      </c>
      <c r="L40" t="n">
        <v>4.12</v>
      </c>
      <c r="M40" t="n">
        <v>3.64</v>
      </c>
      <c r="N40" t="n">
        <v>3.64</v>
      </c>
      <c r="O40" t="n">
        <v>3.31</v>
      </c>
      <c r="P40" t="n">
        <v>2.94</v>
      </c>
      <c r="Q40" t="n">
        <v>2.77</v>
      </c>
      <c r="R40" t="n">
        <v>2.31</v>
      </c>
      <c r="S40" t="n">
        <v>2.14</v>
      </c>
      <c r="T40" t="n">
        <v>2.06</v>
      </c>
      <c r="U40" t="n">
        <v>2.04</v>
      </c>
      <c r="V40" t="n">
        <v>1.87</v>
      </c>
      <c r="W40" t="n">
        <v>1.77</v>
      </c>
    </row>
    <row r="41">
      <c r="A41" s="5" t="inlineStr">
        <is>
          <t>Dividende je Aktie</t>
        </is>
      </c>
      <c r="B41" s="5" t="inlineStr">
        <is>
          <t>Dividend per share</t>
        </is>
      </c>
      <c r="C41" t="n">
        <v>2.7</v>
      </c>
      <c r="D41" t="n">
        <v>2.65</v>
      </c>
      <c r="E41" t="n">
        <v>2.65</v>
      </c>
      <c r="F41" t="n">
        <v>2.6</v>
      </c>
      <c r="G41" t="n">
        <v>2.6</v>
      </c>
      <c r="H41" t="n">
        <v>2.55</v>
      </c>
      <c r="I41" t="n">
        <v>2.32</v>
      </c>
      <c r="J41" t="n">
        <v>2.27</v>
      </c>
      <c r="K41" t="n">
        <v>2.07</v>
      </c>
      <c r="L41" t="n">
        <v>1.94</v>
      </c>
      <c r="M41" t="n">
        <v>1.74</v>
      </c>
      <c r="N41" t="n">
        <v>1.74</v>
      </c>
      <c r="O41" t="n">
        <v>1.59</v>
      </c>
      <c r="P41" t="n">
        <v>1.41</v>
      </c>
      <c r="Q41" t="n">
        <v>1.23</v>
      </c>
      <c r="R41" t="n">
        <v>1.12</v>
      </c>
      <c r="S41" t="n">
        <v>0.93</v>
      </c>
      <c r="T41" t="n">
        <v>1.4</v>
      </c>
      <c r="U41" t="n">
        <v>1.24</v>
      </c>
      <c r="V41" t="n">
        <v>1.17</v>
      </c>
      <c r="W41" t="inlineStr">
        <is>
          <t>-</t>
        </is>
      </c>
    </row>
    <row r="42">
      <c r="A42" s="5" t="inlineStr">
        <is>
          <t>Dividendenausschüttung in Mio</t>
        </is>
      </c>
      <c r="B42" s="5" t="inlineStr">
        <is>
          <t>Dividend Payment in M</t>
        </is>
      </c>
      <c r="C42" t="n">
        <v>1163</v>
      </c>
      <c r="D42" t="n">
        <v>1159</v>
      </c>
      <c r="E42" t="n">
        <v>1031</v>
      </c>
      <c r="F42" t="n">
        <v>947.4</v>
      </c>
      <c r="G42" t="n">
        <v>924.3</v>
      </c>
      <c r="H42" t="n">
        <v>838.5</v>
      </c>
      <c r="I42" t="n">
        <v>820.9</v>
      </c>
      <c r="J42" t="n">
        <v>803.4</v>
      </c>
      <c r="K42" t="n">
        <v>729.1</v>
      </c>
      <c r="L42" t="n">
        <v>684</v>
      </c>
      <c r="M42" t="n">
        <v>630.7</v>
      </c>
      <c r="N42" t="n">
        <v>589.8</v>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t>
        </is>
      </c>
      <c r="B43" s="5" t="inlineStr">
        <is>
          <t>Revenue</t>
        </is>
      </c>
      <c r="C43" t="n">
        <v>46.33</v>
      </c>
      <c r="D43" t="n">
        <v>48.93</v>
      </c>
      <c r="E43" t="n">
        <v>47.5</v>
      </c>
      <c r="F43" t="n">
        <v>46.63</v>
      </c>
      <c r="G43" t="n">
        <v>47.59</v>
      </c>
      <c r="H43" t="n">
        <v>44.53</v>
      </c>
      <c r="I43" t="n">
        <v>44.24</v>
      </c>
      <c r="J43" t="n">
        <v>44.62</v>
      </c>
      <c r="K43" t="n">
        <v>42.1</v>
      </c>
      <c r="L43" t="n">
        <v>39.24</v>
      </c>
      <c r="M43" t="n">
        <v>35.12</v>
      </c>
      <c r="N43" t="n">
        <v>38.91</v>
      </c>
      <c r="O43" t="n">
        <v>34.83</v>
      </c>
      <c r="P43" t="n">
        <v>31.82</v>
      </c>
      <c r="Q43" t="n">
        <v>30.51</v>
      </c>
      <c r="R43" t="n">
        <v>27.49</v>
      </c>
      <c r="S43" t="n">
        <v>24.46</v>
      </c>
      <c r="T43" t="n">
        <v>22.81</v>
      </c>
      <c r="U43" t="n">
        <v>23.73</v>
      </c>
      <c r="V43" t="n">
        <v>22.93</v>
      </c>
      <c r="W43" t="inlineStr">
        <is>
          <t>-</t>
        </is>
      </c>
    </row>
    <row r="44">
      <c r="A44" s="5" t="inlineStr">
        <is>
          <t>Buchwert je Aktie</t>
        </is>
      </c>
      <c r="B44" s="5" t="inlineStr">
        <is>
          <t>Book value per share</t>
        </is>
      </c>
      <c r="C44" t="n">
        <v>39.89</v>
      </c>
      <c r="D44" t="n">
        <v>41.41</v>
      </c>
      <c r="E44" t="n">
        <v>38.09</v>
      </c>
      <c r="F44" t="n">
        <v>43.05</v>
      </c>
      <c r="G44" t="n">
        <v>36.05</v>
      </c>
      <c r="H44" t="n">
        <v>33.45</v>
      </c>
      <c r="I44" t="n">
        <v>30.88</v>
      </c>
      <c r="J44" t="n">
        <v>29.73</v>
      </c>
      <c r="K44" t="n">
        <v>28.42</v>
      </c>
      <c r="L44" t="n">
        <v>25.9</v>
      </c>
      <c r="M44" t="n">
        <v>22.24</v>
      </c>
      <c r="N44" t="n">
        <v>20.36</v>
      </c>
      <c r="O44" t="n">
        <v>18.67</v>
      </c>
      <c r="P44" t="n">
        <v>18.27</v>
      </c>
      <c r="Q44" t="n">
        <v>17.34</v>
      </c>
      <c r="R44" t="n">
        <v>15.76</v>
      </c>
      <c r="S44" t="n">
        <v>14.8</v>
      </c>
      <c r="T44" t="n">
        <v>15.07</v>
      </c>
      <c r="U44" t="n">
        <v>15.25</v>
      </c>
      <c r="V44" t="n">
        <v>14.96</v>
      </c>
      <c r="W44" t="inlineStr">
        <is>
          <t>-</t>
        </is>
      </c>
    </row>
    <row r="45">
      <c r="A45" s="5" t="inlineStr">
        <is>
          <t>Cashflow je Aktie</t>
        </is>
      </c>
      <c r="B45" s="5" t="inlineStr">
        <is>
          <t>Cashflow per share</t>
        </is>
      </c>
      <c r="C45" t="n">
        <v>9.960000000000001</v>
      </c>
      <c r="D45" t="n">
        <v>10.98</v>
      </c>
      <c r="E45" t="n">
        <v>9.93</v>
      </c>
      <c r="F45" t="n">
        <v>9.51</v>
      </c>
      <c r="G45" t="n">
        <v>8.23</v>
      </c>
      <c r="H45" t="n">
        <v>8.199999999999999</v>
      </c>
      <c r="I45" t="n">
        <v>8.140000000000001</v>
      </c>
      <c r="J45" t="n">
        <v>7.88</v>
      </c>
      <c r="K45" t="n">
        <v>7.06</v>
      </c>
      <c r="L45" t="n">
        <v>7.04</v>
      </c>
      <c r="M45" t="n">
        <v>7.19</v>
      </c>
      <c r="N45" t="n">
        <v>6.81</v>
      </c>
      <c r="O45" t="n">
        <v>6.2</v>
      </c>
      <c r="P45" t="n">
        <v>5.13</v>
      </c>
      <c r="Q45" t="n">
        <v>5.03</v>
      </c>
      <c r="R45" t="n">
        <v>4.97</v>
      </c>
      <c r="S45" t="n">
        <v>4.49</v>
      </c>
      <c r="T45" t="n">
        <v>4.37</v>
      </c>
      <c r="U45" t="n">
        <v>4.64</v>
      </c>
      <c r="V45" t="n">
        <v>4.43</v>
      </c>
      <c r="W45" t="inlineStr">
        <is>
          <t>-</t>
        </is>
      </c>
    </row>
    <row r="46">
      <c r="A46" s="5" t="inlineStr">
        <is>
          <t>Bilanzsumme je Aktie</t>
        </is>
      </c>
      <c r="B46" s="5" t="inlineStr">
        <is>
          <t>Total assets per share</t>
        </is>
      </c>
      <c r="C46" t="n">
        <v>92.3</v>
      </c>
      <c r="D46" t="n">
        <v>97.76000000000001</v>
      </c>
      <c r="E46" t="n">
        <v>95.77</v>
      </c>
      <c r="F46" t="n">
        <v>113.45</v>
      </c>
      <c r="G46" t="n">
        <v>84.09</v>
      </c>
      <c r="H46" t="n">
        <v>77.48999999999999</v>
      </c>
      <c r="I46" t="n">
        <v>72.93000000000001</v>
      </c>
      <c r="J46" t="n">
        <v>72.79000000000001</v>
      </c>
      <c r="K46" t="n">
        <v>70.25</v>
      </c>
      <c r="L46" t="n">
        <v>65.56</v>
      </c>
      <c r="M46" t="n">
        <v>60.48</v>
      </c>
      <c r="N46" t="n">
        <v>61.19</v>
      </c>
      <c r="O46" t="n">
        <v>53.98</v>
      </c>
      <c r="P46" t="n">
        <v>47.35</v>
      </c>
      <c r="Q46" t="n">
        <v>47.63</v>
      </c>
      <c r="R46" t="n">
        <v>42.3</v>
      </c>
      <c r="S46" t="n">
        <v>32.06</v>
      </c>
      <c r="T46" t="n">
        <v>31.65</v>
      </c>
      <c r="U46" t="n">
        <v>34.35</v>
      </c>
      <c r="V46" t="n">
        <v>32.58</v>
      </c>
      <c r="W46" t="inlineStr">
        <is>
          <t>-</t>
        </is>
      </c>
    </row>
    <row r="47">
      <c r="A47" s="5" t="inlineStr">
        <is>
          <t>Personal am Ende des Jahres</t>
        </is>
      </c>
      <c r="B47" s="5" t="inlineStr">
        <is>
          <t>Staff at the end of year</t>
        </is>
      </c>
      <c r="C47" t="n">
        <v>67200</v>
      </c>
      <c r="D47" t="n">
        <v>66000</v>
      </c>
      <c r="E47" t="n">
        <v>65200</v>
      </c>
      <c r="F47" t="n">
        <v>66700</v>
      </c>
      <c r="G47" t="n">
        <v>51500</v>
      </c>
      <c r="H47" t="n">
        <v>50300</v>
      </c>
      <c r="I47" t="n">
        <v>50250</v>
      </c>
      <c r="J47" t="n">
        <v>49500</v>
      </c>
      <c r="K47" t="n">
        <v>46200</v>
      </c>
      <c r="L47" t="n">
        <v>43600</v>
      </c>
      <c r="M47" t="n">
        <v>42300</v>
      </c>
      <c r="N47" t="n">
        <v>43000</v>
      </c>
      <c r="O47" t="n">
        <v>40300</v>
      </c>
      <c r="P47" t="n">
        <v>37000</v>
      </c>
      <c r="Q47" t="n">
        <v>36000</v>
      </c>
      <c r="R47" t="n">
        <v>35900</v>
      </c>
      <c r="S47" t="n">
        <v>31900</v>
      </c>
      <c r="T47" t="n">
        <v>30800</v>
      </c>
      <c r="U47" t="n">
        <v>30800</v>
      </c>
      <c r="V47" t="n">
        <v>30000</v>
      </c>
      <c r="W47" t="inlineStr">
        <is>
          <t>-</t>
        </is>
      </c>
    </row>
    <row r="48">
      <c r="A48" s="5" t="inlineStr">
        <is>
          <t>Personalaufwand in Mio. EUR</t>
        </is>
      </c>
      <c r="B48" s="5" t="inlineStr">
        <is>
          <t>Personnel expenses in M</t>
        </is>
      </c>
      <c r="C48" t="n">
        <v>4146</v>
      </c>
      <c r="D48" t="n">
        <v>4138</v>
      </c>
      <c r="E48" t="n">
        <v>4133</v>
      </c>
      <c r="F48" t="n">
        <v>3659</v>
      </c>
      <c r="G48" t="n">
        <v>3069</v>
      </c>
      <c r="H48" t="n">
        <v>2653</v>
      </c>
      <c r="I48" t="n">
        <v>2751</v>
      </c>
      <c r="J48" t="n">
        <v>2667</v>
      </c>
      <c r="K48" t="n">
        <v>2482</v>
      </c>
      <c r="L48" t="n">
        <v>2378</v>
      </c>
      <c r="M48" t="n">
        <v>2237</v>
      </c>
      <c r="N48" t="n">
        <v>2177</v>
      </c>
      <c r="O48" t="n">
        <v>2038</v>
      </c>
      <c r="P48" t="n">
        <v>1940</v>
      </c>
      <c r="Q48" t="n">
        <v>1856</v>
      </c>
      <c r="R48" t="n">
        <v>1730</v>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n">
        <v>61693</v>
      </c>
      <c r="D49" t="n">
        <v>62700</v>
      </c>
      <c r="E49" t="n">
        <v>63390</v>
      </c>
      <c r="F49" t="n">
        <v>54864</v>
      </c>
      <c r="G49" t="n">
        <v>59600</v>
      </c>
      <c r="H49" t="n">
        <v>52746</v>
      </c>
      <c r="I49" t="n">
        <v>54748</v>
      </c>
      <c r="J49" t="n">
        <v>53873</v>
      </c>
      <c r="K49" t="n">
        <v>53712</v>
      </c>
      <c r="L49" t="n">
        <v>54548</v>
      </c>
      <c r="M49" t="n">
        <v>52872</v>
      </c>
      <c r="N49" t="n">
        <v>50623</v>
      </c>
      <c r="O49" t="n">
        <v>50566</v>
      </c>
      <c r="P49" t="n">
        <v>52419</v>
      </c>
      <c r="Q49" t="n">
        <v>51567</v>
      </c>
      <c r="R49" t="n">
        <v>48178</v>
      </c>
      <c r="S49" t="inlineStr">
        <is>
          <t>-</t>
        </is>
      </c>
      <c r="T49" t="inlineStr">
        <is>
          <t>-</t>
        </is>
      </c>
      <c r="U49" t="inlineStr">
        <is>
          <t>-</t>
        </is>
      </c>
      <c r="V49" t="inlineStr">
        <is>
          <t>-</t>
        </is>
      </c>
      <c r="W49" t="inlineStr">
        <is>
          <t>-</t>
        </is>
      </c>
    </row>
    <row r="50">
      <c r="A50" s="5" t="inlineStr">
        <is>
          <t>Umsatz je Aktie</t>
        </is>
      </c>
      <c r="B50" s="5" t="inlineStr">
        <is>
          <t>Revenue per share</t>
        </is>
      </c>
      <c r="C50" t="n">
        <v>326192</v>
      </c>
      <c r="D50" t="n">
        <v>318350</v>
      </c>
      <c r="E50" t="n">
        <v>312106</v>
      </c>
      <c r="F50" t="n">
        <v>271886</v>
      </c>
      <c r="G50" t="n">
        <v>318054</v>
      </c>
      <c r="H50" t="n">
        <v>305334</v>
      </c>
      <c r="I50" t="n">
        <v>302989</v>
      </c>
      <c r="J50" t="n">
        <v>309622</v>
      </c>
      <c r="K50" t="n">
        <v>312920</v>
      </c>
      <c r="L50" t="n">
        <v>309358</v>
      </c>
      <c r="M50" t="n">
        <v>283122</v>
      </c>
      <c r="N50" t="n">
        <v>304723</v>
      </c>
      <c r="O50" t="n">
        <v>292833</v>
      </c>
      <c r="P50" t="n">
        <v>295910</v>
      </c>
      <c r="Q50" t="n">
        <v>289855</v>
      </c>
      <c r="R50" t="n">
        <v>261175</v>
      </c>
      <c r="S50" t="n">
        <v>263122</v>
      </c>
      <c r="T50" t="n">
        <v>256506</v>
      </c>
      <c r="U50" t="n">
        <v>270399</v>
      </c>
      <c r="V50" t="n">
        <v>269983</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33356</v>
      </c>
      <c r="D52" t="n">
        <v>32021</v>
      </c>
      <c r="E52" t="n">
        <v>33736</v>
      </c>
      <c r="F52" t="n">
        <v>27646</v>
      </c>
      <c r="G52" t="n">
        <v>34105</v>
      </c>
      <c r="H52" t="n">
        <v>33101</v>
      </c>
      <c r="I52" t="n">
        <v>32643</v>
      </c>
      <c r="J52" t="n">
        <v>32513</v>
      </c>
      <c r="K52" t="n">
        <v>33223</v>
      </c>
      <c r="L52" t="n">
        <v>32193</v>
      </c>
      <c r="M52" t="n">
        <v>29078</v>
      </c>
      <c r="N52" t="n">
        <v>28372</v>
      </c>
      <c r="O52" t="n">
        <v>27868</v>
      </c>
      <c r="P52" t="n">
        <v>27089</v>
      </c>
      <c r="Q52" t="n">
        <v>25928</v>
      </c>
      <c r="R52" t="n">
        <v>21657</v>
      </c>
      <c r="S52" t="n">
        <v>22746</v>
      </c>
      <c r="T52" t="n">
        <v>22831</v>
      </c>
      <c r="U52" t="n">
        <v>22789</v>
      </c>
      <c r="V52" t="n">
        <v>21727</v>
      </c>
      <c r="W52" t="inlineStr">
        <is>
          <t>-</t>
        </is>
      </c>
    </row>
    <row r="53">
      <c r="A53" s="5" t="inlineStr">
        <is>
          <t>KGV (Kurs/Gewinn)</t>
        </is>
      </c>
      <c r="B53" s="5" t="inlineStr">
        <is>
          <t>PE (price/earnings)</t>
        </is>
      </c>
      <c r="C53" t="n">
        <v>26.5</v>
      </c>
      <c r="D53" t="n">
        <v>21.9</v>
      </c>
      <c r="E53" t="n">
        <v>20.4</v>
      </c>
      <c r="F53" t="n">
        <v>20.7</v>
      </c>
      <c r="G53" t="n">
        <v>20.2</v>
      </c>
      <c r="H53" t="n">
        <v>21.2</v>
      </c>
      <c r="I53" t="n">
        <v>19.5</v>
      </c>
      <c r="J53" t="n">
        <v>18.4</v>
      </c>
      <c r="K53" t="n">
        <v>17.6</v>
      </c>
      <c r="L53" t="n">
        <v>19</v>
      </c>
      <c r="M53" t="n">
        <v>17.7</v>
      </c>
      <c r="N53" t="n">
        <v>13.9</v>
      </c>
      <c r="O53" t="n">
        <v>21.7</v>
      </c>
      <c r="P53" t="n">
        <v>21.6</v>
      </c>
      <c r="Q53" t="n">
        <v>18.8</v>
      </c>
      <c r="R53" t="n">
        <v>18.9</v>
      </c>
      <c r="S53" t="n">
        <v>19</v>
      </c>
      <c r="T53" t="n">
        <v>17.8</v>
      </c>
      <c r="U53" t="n">
        <v>20</v>
      </c>
      <c r="V53" t="n">
        <v>22</v>
      </c>
      <c r="W53" t="n">
        <v>17.8</v>
      </c>
    </row>
    <row r="54">
      <c r="A54" s="5" t="inlineStr">
        <is>
          <t>KUV (Kurs/Umsatz)</t>
        </is>
      </c>
      <c r="B54" s="5" t="inlineStr">
        <is>
          <t>PS (price/sales)</t>
        </is>
      </c>
      <c r="C54" t="n">
        <v>2.72</v>
      </c>
      <c r="D54" t="n">
        <v>2.22</v>
      </c>
      <c r="E54" t="n">
        <v>2.21</v>
      </c>
      <c r="F54" t="n">
        <v>2.27</v>
      </c>
      <c r="G54" t="n">
        <v>2.18</v>
      </c>
      <c r="H54" t="n">
        <v>2.31</v>
      </c>
      <c r="I54" t="n">
        <v>2.11</v>
      </c>
      <c r="J54" t="n">
        <v>1.94</v>
      </c>
      <c r="K54" t="n">
        <v>1.88</v>
      </c>
      <c r="L54" t="n">
        <v>1.99</v>
      </c>
      <c r="M54" t="n">
        <v>1.83</v>
      </c>
      <c r="N54" t="n">
        <v>1.3</v>
      </c>
      <c r="O54" t="n">
        <v>2.06</v>
      </c>
      <c r="P54" t="n">
        <v>1.99</v>
      </c>
      <c r="Q54" t="n">
        <v>1.71</v>
      </c>
      <c r="R54" t="n">
        <v>1.58</v>
      </c>
      <c r="S54" t="n">
        <v>1.67</v>
      </c>
      <c r="T54" t="n">
        <v>1.6</v>
      </c>
      <c r="U54" t="n">
        <v>1.72</v>
      </c>
      <c r="V54" t="n">
        <v>1.79</v>
      </c>
      <c r="W54" t="inlineStr">
        <is>
          <t>-</t>
        </is>
      </c>
    </row>
    <row r="55">
      <c r="A55" s="5" t="inlineStr">
        <is>
          <t>KBV (Kurs/Buchwert)</t>
        </is>
      </c>
      <c r="B55" s="5" t="inlineStr">
        <is>
          <t>PB (price/book value)</t>
        </is>
      </c>
      <c r="C55" t="n">
        <v>3.16</v>
      </c>
      <c r="D55" t="n">
        <v>2.62</v>
      </c>
      <c r="E55" t="n">
        <v>2.76</v>
      </c>
      <c r="F55" t="n">
        <v>2.45</v>
      </c>
      <c r="G55" t="n">
        <v>2.88</v>
      </c>
      <c r="H55" t="n">
        <v>3.07</v>
      </c>
      <c r="I55" t="n">
        <v>3.03</v>
      </c>
      <c r="J55" t="n">
        <v>2.91</v>
      </c>
      <c r="K55" t="n">
        <v>2.78</v>
      </c>
      <c r="L55" t="n">
        <v>3.02</v>
      </c>
      <c r="M55" t="n">
        <v>2.89</v>
      </c>
      <c r="N55" t="n">
        <v>2.49</v>
      </c>
      <c r="O55" t="n">
        <v>3.84</v>
      </c>
      <c r="P55" t="n">
        <v>3.47</v>
      </c>
      <c r="Q55" t="n">
        <v>3</v>
      </c>
      <c r="R55" t="n">
        <v>2.76</v>
      </c>
      <c r="S55" t="n">
        <v>2.75</v>
      </c>
      <c r="T55" t="n">
        <v>2.43</v>
      </c>
      <c r="U55" t="n">
        <v>2.67</v>
      </c>
      <c r="V55" t="n">
        <v>2.75</v>
      </c>
      <c r="W55" t="inlineStr">
        <is>
          <t>-</t>
        </is>
      </c>
    </row>
    <row r="56">
      <c r="A56" s="5" t="inlineStr">
        <is>
          <t>KCV (Kurs/Cashflow)</t>
        </is>
      </c>
      <c r="B56" s="5" t="inlineStr">
        <is>
          <t>PC (price/cashflow)</t>
        </is>
      </c>
      <c r="C56" t="n">
        <v>12.67</v>
      </c>
      <c r="D56" t="n">
        <v>9.869999999999999</v>
      </c>
      <c r="E56" t="n">
        <v>10.58</v>
      </c>
      <c r="F56" t="n">
        <v>11.11</v>
      </c>
      <c r="G56" t="n">
        <v>12.59</v>
      </c>
      <c r="H56" t="n">
        <v>12.54</v>
      </c>
      <c r="I56" t="n">
        <v>11.47</v>
      </c>
      <c r="J56" t="n">
        <v>10.96</v>
      </c>
      <c r="K56" t="n">
        <v>11.18</v>
      </c>
      <c r="L56" t="n">
        <v>11.11</v>
      </c>
      <c r="M56" t="n">
        <v>8.949999999999999</v>
      </c>
      <c r="N56" t="n">
        <v>7.45</v>
      </c>
      <c r="O56" t="n">
        <v>11.56</v>
      </c>
      <c r="P56" t="n">
        <v>12.34</v>
      </c>
      <c r="Q56" t="n">
        <v>10.34</v>
      </c>
      <c r="R56" t="n">
        <v>8.76</v>
      </c>
      <c r="S56" t="n">
        <v>9.07</v>
      </c>
      <c r="T56" t="n">
        <v>8.369999999999999</v>
      </c>
      <c r="U56" t="n">
        <v>8.779999999999999</v>
      </c>
      <c r="V56" t="n">
        <v>9.279999999999999</v>
      </c>
      <c r="W56" t="inlineStr">
        <is>
          <t>-</t>
        </is>
      </c>
    </row>
    <row r="57">
      <c r="A57" s="5" t="inlineStr">
        <is>
          <t>Dividendenrendite in %</t>
        </is>
      </c>
      <c r="B57" s="5" t="inlineStr">
        <is>
          <t>Dividend Yield in %</t>
        </is>
      </c>
      <c r="C57" t="n">
        <v>2.14</v>
      </c>
      <c r="D57" t="n">
        <v>2.44</v>
      </c>
      <c r="E57" t="n">
        <v>2.52</v>
      </c>
      <c r="F57" t="n">
        <v>2.46</v>
      </c>
      <c r="G57" t="n">
        <v>2.51</v>
      </c>
      <c r="H57" t="n">
        <v>2.48</v>
      </c>
      <c r="I57" t="n">
        <v>2.48</v>
      </c>
      <c r="J57" t="n">
        <v>2.63</v>
      </c>
      <c r="K57" t="n">
        <v>2.62</v>
      </c>
      <c r="L57" t="n">
        <v>2.48</v>
      </c>
      <c r="M57" t="n">
        <v>2.71</v>
      </c>
      <c r="N57" t="n">
        <v>3.44</v>
      </c>
      <c r="O57" t="n">
        <v>2.21</v>
      </c>
      <c r="P57" t="n">
        <v>2.22</v>
      </c>
      <c r="Q57" t="n">
        <v>2.37</v>
      </c>
      <c r="R57" t="n">
        <v>2.57</v>
      </c>
      <c r="S57" t="n">
        <v>2.29</v>
      </c>
      <c r="T57" t="n">
        <v>3.82</v>
      </c>
      <c r="U57" t="n">
        <v>3.05</v>
      </c>
      <c r="V57" t="n">
        <v>2.83</v>
      </c>
      <c r="W57" t="inlineStr">
        <is>
          <t>-</t>
        </is>
      </c>
    </row>
    <row r="58">
      <c r="A58" s="5" t="inlineStr">
        <is>
          <t>Gewinnrendite in %</t>
        </is>
      </c>
      <c r="B58" s="5" t="inlineStr">
        <is>
          <t>Return on profit in %</t>
        </is>
      </c>
      <c r="C58" t="n">
        <v>3.8</v>
      </c>
      <c r="D58" t="n">
        <v>4.6</v>
      </c>
      <c r="E58" t="n">
        <v>4.9</v>
      </c>
      <c r="F58" t="n">
        <v>4.8</v>
      </c>
      <c r="G58" t="n">
        <v>4.9</v>
      </c>
      <c r="H58" t="n">
        <v>4.7</v>
      </c>
      <c r="I58" t="n">
        <v>5.1</v>
      </c>
      <c r="J58" t="n">
        <v>5.4</v>
      </c>
      <c r="K58" t="n">
        <v>5.7</v>
      </c>
      <c r="L58" t="n">
        <v>5.3</v>
      </c>
      <c r="M58" t="n">
        <v>5.7</v>
      </c>
      <c r="N58" t="n">
        <v>7.2</v>
      </c>
      <c r="O58" t="n">
        <v>4.6</v>
      </c>
      <c r="P58" t="n">
        <v>4.6</v>
      </c>
      <c r="Q58" t="n">
        <v>5.3</v>
      </c>
      <c r="R58" t="n">
        <v>5.3</v>
      </c>
      <c r="S58" t="n">
        <v>5.3</v>
      </c>
      <c r="T58" t="n">
        <v>5.6</v>
      </c>
      <c r="U58" t="n">
        <v>5</v>
      </c>
      <c r="V58" t="n">
        <v>4.5</v>
      </c>
      <c r="W58" t="n">
        <v>5.6</v>
      </c>
    </row>
    <row r="59">
      <c r="A59" s="5" t="inlineStr">
        <is>
          <t>Eigenkapitalrendite in %</t>
        </is>
      </c>
      <c r="B59" s="5" t="inlineStr">
        <is>
          <t>Return on Equity in %</t>
        </is>
      </c>
      <c r="C59" t="n">
        <v>11.88</v>
      </c>
      <c r="D59" t="n">
        <v>11.88</v>
      </c>
      <c r="E59" t="n">
        <v>13.48</v>
      </c>
      <c r="F59" t="n">
        <v>11.01</v>
      </c>
      <c r="G59" t="n">
        <v>14.16</v>
      </c>
      <c r="H59" t="n">
        <v>14.43</v>
      </c>
      <c r="I59" t="n">
        <v>15.44</v>
      </c>
      <c r="J59" t="n">
        <v>15.76</v>
      </c>
      <c r="K59" t="n">
        <v>15.73</v>
      </c>
      <c r="L59" t="n">
        <v>15.76</v>
      </c>
      <c r="M59" t="n">
        <v>16.22</v>
      </c>
      <c r="N59" t="n">
        <v>17.79</v>
      </c>
      <c r="O59" t="n">
        <v>17.75</v>
      </c>
      <c r="P59" t="n">
        <v>15.95</v>
      </c>
      <c r="Q59" t="n">
        <v>15.74</v>
      </c>
      <c r="R59" t="n">
        <v>14.47</v>
      </c>
      <c r="S59" t="n">
        <v>14.29</v>
      </c>
      <c r="T59" t="n">
        <v>13.47</v>
      </c>
      <c r="U59" t="n">
        <v>13.11</v>
      </c>
      <c r="V59" t="n">
        <v>12.33</v>
      </c>
      <c r="W59" t="n">
        <v>11.42</v>
      </c>
    </row>
    <row r="60">
      <c r="A60" s="5" t="inlineStr">
        <is>
          <t>Umsatzrendite in %</t>
        </is>
      </c>
      <c r="B60" s="5" t="inlineStr">
        <is>
          <t>Return on sales in %</t>
        </is>
      </c>
      <c r="C60" t="n">
        <v>10.23</v>
      </c>
      <c r="D60" t="n">
        <v>10.06</v>
      </c>
      <c r="E60" t="n">
        <v>10.81</v>
      </c>
      <c r="F60" t="n">
        <v>10.17</v>
      </c>
      <c r="G60" t="n">
        <v>10.72</v>
      </c>
      <c r="H60" t="n">
        <v>10.84</v>
      </c>
      <c r="I60" t="n">
        <v>10.77</v>
      </c>
      <c r="J60" t="n">
        <v>10.5</v>
      </c>
      <c r="K60" t="n">
        <v>10.62</v>
      </c>
      <c r="L60" t="n">
        <v>10.41</v>
      </c>
      <c r="M60" t="n">
        <v>10.27</v>
      </c>
      <c r="N60" t="n">
        <v>9.31</v>
      </c>
      <c r="O60" t="n">
        <v>9.52</v>
      </c>
      <c r="P60" t="n">
        <v>9.15</v>
      </c>
      <c r="Q60" t="n">
        <v>8.949999999999999</v>
      </c>
      <c r="R60" t="n">
        <v>16.58</v>
      </c>
      <c r="S60" t="n">
        <v>8.640000000000001</v>
      </c>
      <c r="T60" t="n">
        <v>8.9</v>
      </c>
      <c r="U60" t="n">
        <v>8.43</v>
      </c>
      <c r="V60" t="n">
        <v>8.050000000000001</v>
      </c>
      <c r="W60" t="n">
        <v>8.609999999999999</v>
      </c>
    </row>
    <row r="61">
      <c r="A61" s="5" t="inlineStr">
        <is>
          <t>Gesamtkapitalrendite in %</t>
        </is>
      </c>
      <c r="B61" s="5" t="inlineStr">
        <is>
          <t>Total Return on Investment in %</t>
        </is>
      </c>
      <c r="C61" t="n">
        <v>5.96</v>
      </c>
      <c r="D61" t="n">
        <v>5.15</v>
      </c>
      <c r="E61" t="n">
        <v>5.53</v>
      </c>
      <c r="F61" t="n">
        <v>4.21</v>
      </c>
      <c r="G61" t="n">
        <v>6.85</v>
      </c>
      <c r="H61" t="n">
        <v>7.09</v>
      </c>
      <c r="I61" t="n">
        <v>7.41</v>
      </c>
      <c r="J61" t="n">
        <v>7.43</v>
      </c>
      <c r="K61" t="n">
        <v>7.34</v>
      </c>
      <c r="L61" t="n">
        <v>7.24</v>
      </c>
      <c r="M61" t="n">
        <v>7.04</v>
      </c>
      <c r="N61" t="n">
        <v>6.96</v>
      </c>
      <c r="O61" t="n">
        <v>7.12</v>
      </c>
      <c r="P61" t="n">
        <v>7.1</v>
      </c>
      <c r="Q61" t="n">
        <v>6.73</v>
      </c>
      <c r="R61" t="n">
        <v>6.38</v>
      </c>
      <c r="S61" t="n">
        <v>7.56</v>
      </c>
      <c r="T61" t="n">
        <v>7.58</v>
      </c>
      <c r="U61" t="n">
        <v>7.1</v>
      </c>
      <c r="V61" t="n">
        <v>6.94</v>
      </c>
      <c r="W61" t="n">
        <v>5.96</v>
      </c>
    </row>
    <row r="62">
      <c r="A62" s="5" t="inlineStr">
        <is>
          <t>Return on Investment in %</t>
        </is>
      </c>
      <c r="B62" s="5" t="inlineStr">
        <is>
          <t>Return on Investment in %</t>
        </is>
      </c>
      <c r="C62" t="n">
        <v>5.13</v>
      </c>
      <c r="D62" t="n">
        <v>5.03</v>
      </c>
      <c r="E62" t="n">
        <v>5.36</v>
      </c>
      <c r="F62" t="n">
        <v>4.18</v>
      </c>
      <c r="G62" t="n">
        <v>6.07</v>
      </c>
      <c r="H62" t="n">
        <v>6.23</v>
      </c>
      <c r="I62" t="n">
        <v>6.54</v>
      </c>
      <c r="J62" t="n">
        <v>6.44</v>
      </c>
      <c r="K62" t="n">
        <v>6.36</v>
      </c>
      <c r="L62" t="n">
        <v>6.23</v>
      </c>
      <c r="M62" t="n">
        <v>5.96</v>
      </c>
      <c r="N62" t="n">
        <v>5.92</v>
      </c>
      <c r="O62" t="n">
        <v>6.14</v>
      </c>
      <c r="P62" t="n">
        <v>6.15</v>
      </c>
      <c r="Q62" t="n">
        <v>5.73</v>
      </c>
      <c r="R62" t="n">
        <v>5.39</v>
      </c>
      <c r="S62" t="n">
        <v>6.59</v>
      </c>
      <c r="T62" t="n">
        <v>6.42</v>
      </c>
      <c r="U62" t="n">
        <v>5.82</v>
      </c>
      <c r="V62" t="n">
        <v>5.66</v>
      </c>
      <c r="W62" t="n">
        <v>5.14</v>
      </c>
    </row>
    <row r="63">
      <c r="A63" s="5" t="inlineStr">
        <is>
          <t>Arbeitsintensität in %</t>
        </is>
      </c>
      <c r="B63" s="5" t="inlineStr">
        <is>
          <t>Work Intensity in %</t>
        </is>
      </c>
      <c r="C63" t="n">
        <v>13.67</v>
      </c>
      <c r="D63" t="n">
        <v>16.11</v>
      </c>
      <c r="E63" t="n">
        <v>17.04</v>
      </c>
      <c r="F63" t="n">
        <v>15.84</v>
      </c>
      <c r="G63" t="n">
        <v>19.76</v>
      </c>
      <c r="H63" t="n">
        <v>19.78</v>
      </c>
      <c r="I63" t="n">
        <v>19.94</v>
      </c>
      <c r="J63" t="n">
        <v>21.13</v>
      </c>
      <c r="K63" t="n">
        <v>24.32</v>
      </c>
      <c r="L63" t="n">
        <v>24.26</v>
      </c>
      <c r="M63" t="n">
        <v>24.66</v>
      </c>
      <c r="N63" t="n">
        <v>27.66</v>
      </c>
      <c r="O63" t="n">
        <v>26.42</v>
      </c>
      <c r="P63" t="n">
        <v>27.66</v>
      </c>
      <c r="Q63" t="n">
        <v>25.88</v>
      </c>
      <c r="R63" t="n">
        <v>29.05</v>
      </c>
      <c r="S63" t="n">
        <v>31.82</v>
      </c>
      <c r="T63" t="n">
        <v>28.52</v>
      </c>
      <c r="U63" t="n">
        <v>29.05</v>
      </c>
      <c r="V63" t="n">
        <v>28.28</v>
      </c>
      <c r="W63" t="n">
        <v>26.55</v>
      </c>
    </row>
    <row r="64">
      <c r="A64" s="5" t="inlineStr">
        <is>
          <t>Eigenkapitalquote in %</t>
        </is>
      </c>
      <c r="B64" s="5" t="inlineStr">
        <is>
          <t>Equity Ratio in %</t>
        </is>
      </c>
      <c r="C64" t="n">
        <v>43.21</v>
      </c>
      <c r="D64" t="n">
        <v>42.36</v>
      </c>
      <c r="E64" t="n">
        <v>39.77</v>
      </c>
      <c r="F64" t="n">
        <v>37.95</v>
      </c>
      <c r="G64" t="n">
        <v>42.86</v>
      </c>
      <c r="H64" t="n">
        <v>43.17</v>
      </c>
      <c r="I64" t="n">
        <v>42.34</v>
      </c>
      <c r="J64" t="n">
        <v>40.84</v>
      </c>
      <c r="K64" t="n">
        <v>40.45</v>
      </c>
      <c r="L64" t="n">
        <v>39.51</v>
      </c>
      <c r="M64" t="n">
        <v>36.77</v>
      </c>
      <c r="N64" t="n">
        <v>33.28</v>
      </c>
      <c r="O64" t="n">
        <v>34.6</v>
      </c>
      <c r="P64" t="n">
        <v>38.57</v>
      </c>
      <c r="Q64" t="n">
        <v>36.41</v>
      </c>
      <c r="R64" t="n">
        <v>37.25</v>
      </c>
      <c r="S64" t="n">
        <v>46.15</v>
      </c>
      <c r="T64" t="n">
        <v>47.63</v>
      </c>
      <c r="U64" t="n">
        <v>44.41</v>
      </c>
      <c r="V64" t="n">
        <v>45.93</v>
      </c>
      <c r="W64" t="n">
        <v>45</v>
      </c>
    </row>
    <row r="65">
      <c r="A65" s="5" t="inlineStr">
        <is>
          <t>Fremdkapitalquote in %</t>
        </is>
      </c>
      <c r="B65" s="5" t="inlineStr">
        <is>
          <t>Debt Ratio in %</t>
        </is>
      </c>
      <c r="C65" t="n">
        <v>56.79</v>
      </c>
      <c r="D65" t="n">
        <v>57.64</v>
      </c>
      <c r="E65" t="n">
        <v>60.23</v>
      </c>
      <c r="F65" t="n">
        <v>62.05</v>
      </c>
      <c r="G65" t="n">
        <v>57.14</v>
      </c>
      <c r="H65" t="n">
        <v>56.83</v>
      </c>
      <c r="I65" t="n">
        <v>57.66</v>
      </c>
      <c r="J65" t="n">
        <v>59.16</v>
      </c>
      <c r="K65" t="n">
        <v>59.55</v>
      </c>
      <c r="L65" t="n">
        <v>60.49</v>
      </c>
      <c r="M65" t="n">
        <v>63.23</v>
      </c>
      <c r="N65" t="n">
        <v>66.72</v>
      </c>
      <c r="O65" t="n">
        <v>65.40000000000001</v>
      </c>
      <c r="P65" t="n">
        <v>61.43</v>
      </c>
      <c r="Q65" t="n">
        <v>63.59</v>
      </c>
      <c r="R65" t="n">
        <v>62.75</v>
      </c>
      <c r="S65" t="n">
        <v>53.85</v>
      </c>
      <c r="T65" t="n">
        <v>52.37</v>
      </c>
      <c r="U65" t="n">
        <v>55.59</v>
      </c>
      <c r="V65" t="n">
        <v>54.07</v>
      </c>
      <c r="W65" t="n">
        <v>55</v>
      </c>
    </row>
    <row r="66">
      <c r="A66" s="5" t="inlineStr">
        <is>
          <t>Verschuldungsgrad in %</t>
        </is>
      </c>
      <c r="B66" s="5" t="inlineStr">
        <is>
          <t>Finance Gearing in %</t>
        </is>
      </c>
      <c r="C66" t="n">
        <v>131.4</v>
      </c>
      <c r="D66" t="n">
        <v>136.07</v>
      </c>
      <c r="E66" t="n">
        <v>151.43</v>
      </c>
      <c r="F66" t="n">
        <v>163.52</v>
      </c>
      <c r="G66" t="n">
        <v>133.29</v>
      </c>
      <c r="H66" t="n">
        <v>131.66</v>
      </c>
      <c r="I66" t="n">
        <v>136.18</v>
      </c>
      <c r="J66" t="n">
        <v>144.86</v>
      </c>
      <c r="K66" t="n">
        <v>147.2</v>
      </c>
      <c r="L66" t="n">
        <v>153.13</v>
      </c>
      <c r="M66" t="n">
        <v>171.97</v>
      </c>
      <c r="N66" t="n">
        <v>200.5</v>
      </c>
      <c r="O66" t="n">
        <v>189.05</v>
      </c>
      <c r="P66" t="n">
        <v>159.24</v>
      </c>
      <c r="Q66" t="n">
        <v>174.65</v>
      </c>
      <c r="R66" t="n">
        <v>168.44</v>
      </c>
      <c r="S66" t="n">
        <v>116.66</v>
      </c>
      <c r="T66" t="n">
        <v>109.97</v>
      </c>
      <c r="U66" t="n">
        <v>125.18</v>
      </c>
      <c r="V66" t="n">
        <v>117.72</v>
      </c>
      <c r="W66" t="n">
        <v>122.22</v>
      </c>
    </row>
    <row r="67">
      <c r="A67" s="5" t="inlineStr"/>
      <c r="B67" s="5" t="inlineStr"/>
    </row>
    <row r="68">
      <c r="A68" s="5" t="inlineStr">
        <is>
          <t>Kurzfristige Vermögensquote in %</t>
        </is>
      </c>
      <c r="B68" s="5" t="inlineStr">
        <is>
          <t>Current Assets Ratio in %</t>
        </is>
      </c>
      <c r="C68" t="n">
        <v>13.66</v>
      </c>
      <c r="D68" t="n">
        <v>16.11</v>
      </c>
      <c r="E68" t="n">
        <v>17.04</v>
      </c>
      <c r="F68" t="n">
        <v>15.84</v>
      </c>
      <c r="G68" t="n">
        <v>19.76</v>
      </c>
      <c r="H68" t="n">
        <v>19.78</v>
      </c>
      <c r="I68" t="n">
        <v>19.94</v>
      </c>
      <c r="J68" t="n">
        <v>21.13</v>
      </c>
      <c r="K68" t="n">
        <v>24.32</v>
      </c>
      <c r="L68" t="n">
        <v>24.26</v>
      </c>
      <c r="M68" t="n">
        <v>24.66</v>
      </c>
      <c r="N68" t="n">
        <v>27.66</v>
      </c>
      <c r="O68" t="n">
        <v>26.42</v>
      </c>
      <c r="P68" t="n">
        <v>27.66</v>
      </c>
      <c r="Q68" t="n">
        <v>25.88</v>
      </c>
      <c r="R68" t="n">
        <v>29.05</v>
      </c>
      <c r="S68" t="n">
        <v>31.81</v>
      </c>
      <c r="T68" t="n">
        <v>28.52</v>
      </c>
      <c r="U68" t="n">
        <v>29.05</v>
      </c>
      <c r="V68" t="n">
        <v>28.27</v>
      </c>
    </row>
    <row r="69">
      <c r="A69" s="5" t="inlineStr">
        <is>
          <t>Nettogewinn Marge in %</t>
        </is>
      </c>
      <c r="B69" s="5" t="inlineStr">
        <is>
          <t>Net Profit Marge in %</t>
        </is>
      </c>
      <c r="C69" t="n">
        <v>4839.2</v>
      </c>
      <c r="D69" t="n">
        <v>4318.41</v>
      </c>
      <c r="E69" t="n">
        <v>4631.58</v>
      </c>
      <c r="F69" t="n">
        <v>3954.54</v>
      </c>
      <c r="G69" t="n">
        <v>3689.85</v>
      </c>
      <c r="H69" t="n">
        <v>3739.05</v>
      </c>
      <c r="I69" t="n">
        <v>3707.05</v>
      </c>
      <c r="J69" t="n">
        <v>3606.01</v>
      </c>
      <c r="K69" t="n">
        <v>3646.08</v>
      </c>
      <c r="L69" t="n">
        <v>3577.98</v>
      </c>
      <c r="M69" t="n">
        <v>3502.28</v>
      </c>
      <c r="N69" t="n">
        <v>3135.44</v>
      </c>
      <c r="O69" t="n">
        <v>3224.23</v>
      </c>
      <c r="P69" t="n">
        <v>3148.96</v>
      </c>
      <c r="Q69" t="n">
        <v>3059.32</v>
      </c>
      <c r="R69" t="n">
        <v>2828.3</v>
      </c>
      <c r="S69" t="n">
        <v>2966.48</v>
      </c>
      <c r="T69" t="n">
        <v>3082.86</v>
      </c>
      <c r="U69" t="n">
        <v>2957.86</v>
      </c>
      <c r="V69" t="n">
        <v>2842.56</v>
      </c>
    </row>
    <row r="70">
      <c r="A70" s="5" t="inlineStr">
        <is>
          <t>Operative Ergebnis Marge in %</t>
        </is>
      </c>
      <c r="B70" s="5" t="inlineStr">
        <is>
          <t>EBIT Marge in %</t>
        </is>
      </c>
      <c r="C70" t="n">
        <v>7783.29</v>
      </c>
      <c r="D70" t="n">
        <v>6717.76</v>
      </c>
      <c r="E70" t="n">
        <v>6357.89</v>
      </c>
      <c r="F70" t="n">
        <v>6562.3</v>
      </c>
      <c r="G70" t="n">
        <v>5795.34</v>
      </c>
      <c r="H70" t="n">
        <v>5951.04</v>
      </c>
      <c r="I70" t="n">
        <v>5892.86</v>
      </c>
      <c r="J70" t="n">
        <v>5676.83</v>
      </c>
      <c r="K70" t="n">
        <v>5788.6</v>
      </c>
      <c r="L70" t="n">
        <v>5744.14</v>
      </c>
      <c r="M70" t="n">
        <v>5578.02</v>
      </c>
      <c r="N70" t="n">
        <v>4931.89</v>
      </c>
      <c r="O70" t="n">
        <v>5136.38</v>
      </c>
      <c r="P70" t="n">
        <v>5223.13</v>
      </c>
      <c r="Q70" t="n">
        <v>4827.93</v>
      </c>
      <c r="R70" t="n">
        <v>4645.33</v>
      </c>
      <c r="S70" t="n">
        <v>4889.62</v>
      </c>
      <c r="T70" t="n">
        <v>5094.26</v>
      </c>
      <c r="U70" t="n">
        <v>4964.18</v>
      </c>
      <c r="V70" t="n">
        <v>4866.99</v>
      </c>
    </row>
    <row r="71">
      <c r="A71" s="5" t="inlineStr">
        <is>
          <t>Vermögensumsschlag in %</t>
        </is>
      </c>
      <c r="B71" s="5" t="inlineStr">
        <is>
          <t>Asset Turnover in %</t>
        </is>
      </c>
      <c r="C71" t="n">
        <v>0.11</v>
      </c>
      <c r="D71" t="n">
        <v>0.12</v>
      </c>
      <c r="E71" t="n">
        <v>0.12</v>
      </c>
      <c r="F71" t="n">
        <v>0.11</v>
      </c>
      <c r="G71" t="n">
        <v>0.16</v>
      </c>
      <c r="H71" t="n">
        <v>0.17</v>
      </c>
      <c r="I71" t="n">
        <v>0.18</v>
      </c>
      <c r="J71" t="n">
        <v>0.18</v>
      </c>
      <c r="K71" t="n">
        <v>0.17</v>
      </c>
      <c r="L71" t="n">
        <v>0.17</v>
      </c>
      <c r="M71" t="n">
        <v>0.17</v>
      </c>
      <c r="N71" t="n">
        <v>0.19</v>
      </c>
      <c r="O71" t="n">
        <v>0.19</v>
      </c>
      <c r="P71" t="n">
        <v>0.2</v>
      </c>
      <c r="Q71" t="n">
        <v>0.19</v>
      </c>
      <c r="R71" t="n">
        <v>0.19</v>
      </c>
      <c r="S71" t="n">
        <v>0.22</v>
      </c>
      <c r="T71" t="n">
        <v>0.21</v>
      </c>
      <c r="U71" t="n">
        <v>0.2</v>
      </c>
      <c r="V71" t="n">
        <v>0.2</v>
      </c>
    </row>
    <row r="72">
      <c r="A72" s="5" t="inlineStr">
        <is>
          <t>Langfristige Vermögensquote in %</t>
        </is>
      </c>
      <c r="B72" s="5" t="inlineStr">
        <is>
          <t>Non-Current Assets Ratio in %</t>
        </is>
      </c>
      <c r="C72" t="n">
        <v>86.33</v>
      </c>
      <c r="D72" t="n">
        <v>83.89</v>
      </c>
      <c r="E72" t="n">
        <v>82.95999999999999</v>
      </c>
      <c r="F72" t="n">
        <v>84.16</v>
      </c>
      <c r="G72" t="n">
        <v>80.23999999999999</v>
      </c>
      <c r="H72" t="n">
        <v>80.22</v>
      </c>
      <c r="I72" t="n">
        <v>80.06</v>
      </c>
      <c r="J72" t="n">
        <v>78.87</v>
      </c>
      <c r="K72" t="n">
        <v>75.68000000000001</v>
      </c>
      <c r="L72" t="n">
        <v>75.73999999999999</v>
      </c>
      <c r="M72" t="n">
        <v>75.34</v>
      </c>
      <c r="N72" t="n">
        <v>72.34</v>
      </c>
      <c r="O72" t="n">
        <v>73.58</v>
      </c>
      <c r="P72" t="n">
        <v>72.34</v>
      </c>
      <c r="Q72" t="n">
        <v>74.12</v>
      </c>
      <c r="R72" t="n">
        <v>70.95</v>
      </c>
      <c r="S72" t="n">
        <v>68.19</v>
      </c>
      <c r="T72" t="n">
        <v>71.48</v>
      </c>
      <c r="U72" t="n">
        <v>70.95</v>
      </c>
      <c r="V72" t="n">
        <v>71.72</v>
      </c>
    </row>
    <row r="73">
      <c r="A73" s="5" t="inlineStr">
        <is>
          <t>Gesamtkapitalrentabilität</t>
        </is>
      </c>
      <c r="B73" s="5" t="inlineStr">
        <is>
          <t>ROA Return on Assets in %</t>
        </is>
      </c>
      <c r="C73" t="n">
        <v>5.13</v>
      </c>
      <c r="D73" t="n">
        <v>5.03</v>
      </c>
      <c r="E73" t="n">
        <v>5.36</v>
      </c>
      <c r="F73" t="n">
        <v>4.18</v>
      </c>
      <c r="G73" t="n">
        <v>6.07</v>
      </c>
      <c r="H73" t="n">
        <v>6.23</v>
      </c>
      <c r="I73" t="n">
        <v>6.54</v>
      </c>
      <c r="J73" t="n">
        <v>6.43</v>
      </c>
      <c r="K73" t="n">
        <v>6.36</v>
      </c>
      <c r="L73" t="n">
        <v>6.23</v>
      </c>
      <c r="M73" t="n">
        <v>5.96</v>
      </c>
      <c r="N73" t="n">
        <v>5.92</v>
      </c>
      <c r="O73" t="n">
        <v>6.14</v>
      </c>
      <c r="P73" t="n">
        <v>6.15</v>
      </c>
      <c r="Q73" t="n">
        <v>5.73</v>
      </c>
      <c r="R73" t="n">
        <v>5.39</v>
      </c>
      <c r="S73" t="n">
        <v>6.59</v>
      </c>
      <c r="T73" t="n">
        <v>6.42</v>
      </c>
      <c r="U73" t="n">
        <v>5.82</v>
      </c>
      <c r="V73" t="n">
        <v>5.66</v>
      </c>
    </row>
    <row r="74">
      <c r="A74" s="5" t="inlineStr">
        <is>
          <t>Ertrag des eingesetzten Kapitals</t>
        </is>
      </c>
      <c r="B74" s="5" t="inlineStr">
        <is>
          <t>ROCE Return on Cap. Empl. in %</t>
        </is>
      </c>
      <c r="C74" t="n">
        <v>9.779999999999999</v>
      </c>
      <c r="D74" t="n">
        <v>9.51</v>
      </c>
      <c r="E74" t="n">
        <v>8.91</v>
      </c>
      <c r="F74" t="n">
        <v>8.119999999999999</v>
      </c>
      <c r="G74" t="n">
        <v>12.01</v>
      </c>
      <c r="H74" t="n">
        <v>12.4</v>
      </c>
      <c r="I74" t="n">
        <v>12.93</v>
      </c>
      <c r="J74" t="n">
        <v>12.75</v>
      </c>
      <c r="K74" t="n">
        <v>12.78</v>
      </c>
      <c r="L74" t="n">
        <v>12.48</v>
      </c>
      <c r="M74" t="n">
        <v>11.99</v>
      </c>
      <c r="N74" t="n">
        <v>11.96</v>
      </c>
      <c r="O74" t="n">
        <v>12.43</v>
      </c>
      <c r="P74" t="n">
        <v>12.75</v>
      </c>
      <c r="Q74" t="n">
        <v>11.2</v>
      </c>
      <c r="R74" t="n">
        <v>10.81</v>
      </c>
      <c r="S74" t="n">
        <v>13.86</v>
      </c>
      <c r="T74" t="n">
        <v>13.04</v>
      </c>
      <c r="U74" t="n">
        <v>12.09</v>
      </c>
      <c r="V74" t="n">
        <v>12.05</v>
      </c>
    </row>
    <row r="75">
      <c r="A75" s="5" t="inlineStr">
        <is>
          <t>Eigenkapital zu Anlagevermögen</t>
        </is>
      </c>
      <c r="B75" s="5" t="inlineStr">
        <is>
          <t>Equity to Fixed Assets in %</t>
        </is>
      </c>
      <c r="C75" t="n">
        <v>50.05</v>
      </c>
      <c r="D75" t="n">
        <v>50.49</v>
      </c>
      <c r="E75" t="n">
        <v>47.94</v>
      </c>
      <c r="F75" t="n">
        <v>45.09</v>
      </c>
      <c r="G75" t="n">
        <v>53.42</v>
      </c>
      <c r="H75" t="n">
        <v>53.81</v>
      </c>
      <c r="I75" t="n">
        <v>52.89</v>
      </c>
      <c r="J75" t="n">
        <v>51.78</v>
      </c>
      <c r="K75" t="n">
        <v>53.45</v>
      </c>
      <c r="L75" t="n">
        <v>52.16</v>
      </c>
      <c r="M75" t="n">
        <v>48.8</v>
      </c>
      <c r="N75" t="n">
        <v>46</v>
      </c>
      <c r="O75" t="n">
        <v>47.02</v>
      </c>
      <c r="P75" t="n">
        <v>53.33</v>
      </c>
      <c r="Q75" t="n">
        <v>49.13</v>
      </c>
      <c r="R75" t="n">
        <v>52.51</v>
      </c>
      <c r="S75" t="n">
        <v>67.68000000000001</v>
      </c>
      <c r="T75" t="n">
        <v>66.62</v>
      </c>
      <c r="U75" t="n">
        <v>62.59</v>
      </c>
      <c r="V75" t="n">
        <v>64.04000000000001</v>
      </c>
    </row>
    <row r="76">
      <c r="A76" s="5" t="inlineStr">
        <is>
          <t>Liquidität Dritten Grades</t>
        </is>
      </c>
      <c r="B76" s="5" t="inlineStr">
        <is>
          <t>Current Ratio in %</t>
        </is>
      </c>
      <c r="C76" t="n">
        <v>87.66</v>
      </c>
      <c r="D76" t="n">
        <v>91.04000000000001</v>
      </c>
      <c r="E76" t="n">
        <v>97.84</v>
      </c>
      <c r="F76" t="n">
        <v>108.41</v>
      </c>
      <c r="G76" t="n">
        <v>95.81</v>
      </c>
      <c r="H76" t="n">
        <v>98.77</v>
      </c>
      <c r="I76" t="n">
        <v>101.48</v>
      </c>
      <c r="J76" t="n">
        <v>102.8</v>
      </c>
      <c r="K76" t="n">
        <v>116.25</v>
      </c>
      <c r="L76" t="n">
        <v>122.09</v>
      </c>
      <c r="M76" t="n">
        <v>118.64</v>
      </c>
      <c r="N76" t="n">
        <v>124.89</v>
      </c>
      <c r="O76" t="n">
        <v>123.77</v>
      </c>
      <c r="P76" t="n">
        <v>138.37</v>
      </c>
      <c r="Q76" t="n">
        <v>134.44</v>
      </c>
      <c r="R76" t="n">
        <v>160.23</v>
      </c>
      <c r="S76" t="n">
        <v>147.35</v>
      </c>
      <c r="T76" t="n">
        <v>152.66</v>
      </c>
      <c r="U76" t="n">
        <v>151.67</v>
      </c>
      <c r="V76" t="n">
        <v>144.88</v>
      </c>
    </row>
    <row r="77">
      <c r="A77" s="5" t="inlineStr">
        <is>
          <t>Operativer Cashflow</t>
        </is>
      </c>
      <c r="B77" s="5" t="inlineStr">
        <is>
          <t>Operating Cashflow in M</t>
        </is>
      </c>
      <c r="C77" t="n">
        <v>5994.3037</v>
      </c>
      <c r="D77" t="n">
        <v>4238.3754</v>
      </c>
      <c r="E77" t="n">
        <v>4532.472</v>
      </c>
      <c r="F77" t="n">
        <v>4320.4568</v>
      </c>
      <c r="G77" t="n">
        <v>4332.9744</v>
      </c>
      <c r="H77" t="n">
        <v>4324.6698</v>
      </c>
      <c r="I77" t="n">
        <v>3947.0564</v>
      </c>
      <c r="J77" t="n">
        <v>3764.8696</v>
      </c>
      <c r="K77" t="n">
        <v>3839.3238</v>
      </c>
      <c r="L77" t="n">
        <v>3819.1736</v>
      </c>
      <c r="M77" t="n">
        <v>3052.308</v>
      </c>
      <c r="N77" t="n">
        <v>2508.713</v>
      </c>
      <c r="O77" t="n">
        <v>3917.3372</v>
      </c>
      <c r="P77" t="n">
        <v>4246.4408</v>
      </c>
      <c r="Q77" t="n">
        <v>3536.1766</v>
      </c>
      <c r="R77" t="n">
        <v>2987.6856</v>
      </c>
      <c r="S77" t="n">
        <v>3112.9147</v>
      </c>
      <c r="T77" t="n">
        <v>2898.531</v>
      </c>
      <c r="U77" t="n">
        <v>3081.2532</v>
      </c>
      <c r="V77" t="n">
        <v>3278.2528</v>
      </c>
    </row>
    <row r="78">
      <c r="A78" s="5" t="inlineStr">
        <is>
          <t>Aktienrückkauf</t>
        </is>
      </c>
      <c r="B78" s="5" t="inlineStr">
        <is>
          <t>Share Buyback in M</t>
        </is>
      </c>
      <c r="C78" t="n">
        <v>-43.69</v>
      </c>
      <c r="D78" t="n">
        <v>-1.020000000000039</v>
      </c>
      <c r="E78" t="n">
        <v>-39.51999999999998</v>
      </c>
      <c r="F78" t="n">
        <v>-44.71999999999997</v>
      </c>
      <c r="G78" t="n">
        <v>0.7099999999999795</v>
      </c>
      <c r="H78" t="n">
        <v>-0.75</v>
      </c>
      <c r="I78" t="n">
        <v>-0.6100000000000136</v>
      </c>
      <c r="J78" t="n">
        <v>-0.09999999999996589</v>
      </c>
      <c r="K78" t="n">
        <v>0.3499999999999659</v>
      </c>
      <c r="L78" t="n">
        <v>-2.71999999999997</v>
      </c>
      <c r="M78" t="n">
        <v>-4.300000000000011</v>
      </c>
      <c r="N78" t="n">
        <v>2.129999999999995</v>
      </c>
      <c r="O78" t="n">
        <v>5.25</v>
      </c>
      <c r="P78" t="n">
        <v>-2.129999999999995</v>
      </c>
      <c r="Q78" t="n">
        <v>-0.9300000000000068</v>
      </c>
      <c r="R78" t="n">
        <v>2.149999999999977</v>
      </c>
      <c r="S78" t="n">
        <v>3.090000000000032</v>
      </c>
      <c r="T78" t="n">
        <v>4.639999999999986</v>
      </c>
      <c r="U78" t="n">
        <v>2.319999999999993</v>
      </c>
      <c r="V78" t="inlineStr">
        <is>
          <t>-</t>
        </is>
      </c>
    </row>
    <row r="79">
      <c r="A79" s="5" t="inlineStr">
        <is>
          <t>Umsatzwachstum 1J in %</t>
        </is>
      </c>
      <c r="B79" s="5" t="inlineStr">
        <is>
          <t>Revenue Growth 1Y in %</t>
        </is>
      </c>
      <c r="C79" t="n">
        <v>-5.31</v>
      </c>
      <c r="D79" t="n">
        <v>3.01</v>
      </c>
      <c r="E79" t="n">
        <v>1.87</v>
      </c>
      <c r="F79" t="n">
        <v>-2.02</v>
      </c>
      <c r="G79" t="n">
        <v>6.87</v>
      </c>
      <c r="H79" t="n">
        <v>0.66</v>
      </c>
      <c r="I79" t="n">
        <v>-0.85</v>
      </c>
      <c r="J79" t="n">
        <v>5.99</v>
      </c>
      <c r="K79" t="n">
        <v>7.29</v>
      </c>
      <c r="L79" t="n">
        <v>11.73</v>
      </c>
      <c r="M79" t="n">
        <v>-9.74</v>
      </c>
      <c r="N79" t="n">
        <v>11.71</v>
      </c>
      <c r="O79" t="n">
        <v>9.460000000000001</v>
      </c>
      <c r="P79" t="n">
        <v>4.29</v>
      </c>
      <c r="Q79" t="n">
        <v>10.99</v>
      </c>
      <c r="R79" t="n">
        <v>12.39</v>
      </c>
      <c r="S79" t="n">
        <v>7.23</v>
      </c>
      <c r="T79" t="n">
        <v>-3.88</v>
      </c>
      <c r="U79" t="n">
        <v>3.49</v>
      </c>
      <c r="V79" t="inlineStr">
        <is>
          <t>-</t>
        </is>
      </c>
    </row>
    <row r="80">
      <c r="A80" s="5" t="inlineStr">
        <is>
          <t>Umsatzwachstum 3J in %</t>
        </is>
      </c>
      <c r="B80" s="5" t="inlineStr">
        <is>
          <t>Revenue Growth 3Y in %</t>
        </is>
      </c>
      <c r="C80" t="n">
        <v>-0.14</v>
      </c>
      <c r="D80" t="n">
        <v>0.95</v>
      </c>
      <c r="E80" t="n">
        <v>2.24</v>
      </c>
      <c r="F80" t="n">
        <v>1.84</v>
      </c>
      <c r="G80" t="n">
        <v>2.23</v>
      </c>
      <c r="H80" t="n">
        <v>1.93</v>
      </c>
      <c r="I80" t="n">
        <v>4.14</v>
      </c>
      <c r="J80" t="n">
        <v>8.34</v>
      </c>
      <c r="K80" t="n">
        <v>3.09</v>
      </c>
      <c r="L80" t="n">
        <v>4.57</v>
      </c>
      <c r="M80" t="n">
        <v>3.81</v>
      </c>
      <c r="N80" t="n">
        <v>8.49</v>
      </c>
      <c r="O80" t="n">
        <v>8.25</v>
      </c>
      <c r="P80" t="n">
        <v>9.220000000000001</v>
      </c>
      <c r="Q80" t="n">
        <v>10.2</v>
      </c>
      <c r="R80" t="n">
        <v>5.25</v>
      </c>
      <c r="S80" t="n">
        <v>2.28</v>
      </c>
      <c r="T80" t="inlineStr">
        <is>
          <t>-</t>
        </is>
      </c>
      <c r="U80" t="inlineStr">
        <is>
          <t>-</t>
        </is>
      </c>
      <c r="V80" t="inlineStr">
        <is>
          <t>-</t>
        </is>
      </c>
    </row>
    <row r="81">
      <c r="A81" s="5" t="inlineStr">
        <is>
          <t>Umsatzwachstum 5J in %</t>
        </is>
      </c>
      <c r="B81" s="5" t="inlineStr">
        <is>
          <t>Revenue Growth 5Y in %</t>
        </is>
      </c>
      <c r="C81" t="n">
        <v>0.88</v>
      </c>
      <c r="D81" t="n">
        <v>2.08</v>
      </c>
      <c r="E81" t="n">
        <v>1.31</v>
      </c>
      <c r="F81" t="n">
        <v>2.13</v>
      </c>
      <c r="G81" t="n">
        <v>3.99</v>
      </c>
      <c r="H81" t="n">
        <v>4.96</v>
      </c>
      <c r="I81" t="n">
        <v>2.88</v>
      </c>
      <c r="J81" t="n">
        <v>5.4</v>
      </c>
      <c r="K81" t="n">
        <v>6.09</v>
      </c>
      <c r="L81" t="n">
        <v>5.49</v>
      </c>
      <c r="M81" t="n">
        <v>5.34</v>
      </c>
      <c r="N81" t="n">
        <v>9.77</v>
      </c>
      <c r="O81" t="n">
        <v>8.869999999999999</v>
      </c>
      <c r="P81" t="n">
        <v>6.2</v>
      </c>
      <c r="Q81" t="n">
        <v>6.04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2.92</v>
      </c>
      <c r="D82" t="n">
        <v>2.48</v>
      </c>
      <c r="E82" t="n">
        <v>3.35</v>
      </c>
      <c r="F82" t="n">
        <v>4.11</v>
      </c>
      <c r="G82" t="n">
        <v>4.74</v>
      </c>
      <c r="H82" t="n">
        <v>5.15</v>
      </c>
      <c r="I82" t="n">
        <v>6.33</v>
      </c>
      <c r="J82" t="n">
        <v>7.13</v>
      </c>
      <c r="K82" t="n">
        <v>6.15</v>
      </c>
      <c r="L82" t="n">
        <v>5.77</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6.11</v>
      </c>
      <c r="D83" t="n">
        <v>-3.95</v>
      </c>
      <c r="E83" t="n">
        <v>19.31</v>
      </c>
      <c r="F83" t="n">
        <v>5.01</v>
      </c>
      <c r="G83" t="n">
        <v>5.47</v>
      </c>
      <c r="H83" t="n">
        <v>1.52</v>
      </c>
      <c r="I83" t="n">
        <v>1.93</v>
      </c>
      <c r="J83" t="n">
        <v>4.82</v>
      </c>
      <c r="K83" t="n">
        <v>9.33</v>
      </c>
      <c r="L83" t="n">
        <v>14.15</v>
      </c>
      <c r="M83" t="n">
        <v>0.82</v>
      </c>
      <c r="N83" t="n">
        <v>8.640000000000001</v>
      </c>
      <c r="O83" t="n">
        <v>12.08</v>
      </c>
      <c r="P83" t="n">
        <v>7.35</v>
      </c>
      <c r="Q83" t="n">
        <v>20.05</v>
      </c>
      <c r="R83" t="n">
        <v>7.15</v>
      </c>
      <c r="S83" t="n">
        <v>3.19</v>
      </c>
      <c r="T83" t="n">
        <v>0.19</v>
      </c>
      <c r="U83" t="n">
        <v>7.69</v>
      </c>
      <c r="V83" t="n">
        <v>15.83</v>
      </c>
    </row>
    <row r="84">
      <c r="A84" s="5" t="inlineStr">
        <is>
          <t>Gewinnwachstum 3J in %</t>
        </is>
      </c>
      <c r="B84" s="5" t="inlineStr">
        <is>
          <t>Earnings Growth 3Y in %</t>
        </is>
      </c>
      <c r="C84" t="n">
        <v>7.16</v>
      </c>
      <c r="D84" t="n">
        <v>6.79</v>
      </c>
      <c r="E84" t="n">
        <v>9.93</v>
      </c>
      <c r="F84" t="n">
        <v>4</v>
      </c>
      <c r="G84" t="n">
        <v>2.97</v>
      </c>
      <c r="H84" t="n">
        <v>2.76</v>
      </c>
      <c r="I84" t="n">
        <v>5.36</v>
      </c>
      <c r="J84" t="n">
        <v>9.43</v>
      </c>
      <c r="K84" t="n">
        <v>8.1</v>
      </c>
      <c r="L84" t="n">
        <v>7.87</v>
      </c>
      <c r="M84" t="n">
        <v>7.18</v>
      </c>
      <c r="N84" t="n">
        <v>9.359999999999999</v>
      </c>
      <c r="O84" t="n">
        <v>13.16</v>
      </c>
      <c r="P84" t="n">
        <v>11.52</v>
      </c>
      <c r="Q84" t="n">
        <v>10.13</v>
      </c>
      <c r="R84" t="n">
        <v>3.51</v>
      </c>
      <c r="S84" t="n">
        <v>3.69</v>
      </c>
      <c r="T84" t="n">
        <v>7.9</v>
      </c>
      <c r="U84" t="inlineStr">
        <is>
          <t>-</t>
        </is>
      </c>
      <c r="V84" t="inlineStr">
        <is>
          <t>-</t>
        </is>
      </c>
    </row>
    <row r="85">
      <c r="A85" s="5" t="inlineStr">
        <is>
          <t>Gewinnwachstum 5J in %</t>
        </is>
      </c>
      <c r="B85" s="5" t="inlineStr">
        <is>
          <t>Earnings Growth 5Y in %</t>
        </is>
      </c>
      <c r="C85" t="n">
        <v>6.39</v>
      </c>
      <c r="D85" t="n">
        <v>5.47</v>
      </c>
      <c r="E85" t="n">
        <v>6.65</v>
      </c>
      <c r="F85" t="n">
        <v>3.75</v>
      </c>
      <c r="G85" t="n">
        <v>4.61</v>
      </c>
      <c r="H85" t="n">
        <v>6.35</v>
      </c>
      <c r="I85" t="n">
        <v>6.21</v>
      </c>
      <c r="J85" t="n">
        <v>7.55</v>
      </c>
      <c r="K85" t="n">
        <v>9</v>
      </c>
      <c r="L85" t="n">
        <v>8.609999999999999</v>
      </c>
      <c r="M85" t="n">
        <v>9.789999999999999</v>
      </c>
      <c r="N85" t="n">
        <v>11.05</v>
      </c>
      <c r="O85" t="n">
        <v>9.960000000000001</v>
      </c>
      <c r="P85" t="n">
        <v>7.59</v>
      </c>
      <c r="Q85" t="n">
        <v>7.65</v>
      </c>
      <c r="R85" t="n">
        <v>6.81</v>
      </c>
      <c r="S85" t="inlineStr">
        <is>
          <t>-</t>
        </is>
      </c>
      <c r="T85" t="inlineStr">
        <is>
          <t>-</t>
        </is>
      </c>
      <c r="U85" t="inlineStr">
        <is>
          <t>-</t>
        </is>
      </c>
      <c r="V85" t="inlineStr">
        <is>
          <t>-</t>
        </is>
      </c>
    </row>
    <row r="86">
      <c r="A86" s="5" t="inlineStr">
        <is>
          <t>Gewinnwachstum 10J in %</t>
        </is>
      </c>
      <c r="B86" s="5" t="inlineStr">
        <is>
          <t>Earnings Growth 10Y in %</t>
        </is>
      </c>
      <c r="C86" t="n">
        <v>6.37</v>
      </c>
      <c r="D86" t="n">
        <v>5.84</v>
      </c>
      <c r="E86" t="n">
        <v>7.1</v>
      </c>
      <c r="F86" t="n">
        <v>6.38</v>
      </c>
      <c r="G86" t="n">
        <v>6.61</v>
      </c>
      <c r="H86" t="n">
        <v>8.07</v>
      </c>
      <c r="I86" t="n">
        <v>8.630000000000001</v>
      </c>
      <c r="J86" t="n">
        <v>8.76</v>
      </c>
      <c r="K86" t="n">
        <v>8.289999999999999</v>
      </c>
      <c r="L86" t="n">
        <v>8.130000000000001</v>
      </c>
      <c r="M86" t="n">
        <v>8.300000000000001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4.15</v>
      </c>
      <c r="D87" t="n">
        <v>4</v>
      </c>
      <c r="E87" t="n">
        <v>3.07</v>
      </c>
      <c r="F87" t="n">
        <v>5.52</v>
      </c>
      <c r="G87" t="n">
        <v>4.38</v>
      </c>
      <c r="H87" t="n">
        <v>3.34</v>
      </c>
      <c r="I87" t="n">
        <v>3.14</v>
      </c>
      <c r="J87" t="n">
        <v>2.44</v>
      </c>
      <c r="K87" t="n">
        <v>1.96</v>
      </c>
      <c r="L87" t="n">
        <v>2.21</v>
      </c>
      <c r="M87" t="n">
        <v>1.81</v>
      </c>
      <c r="N87" t="n">
        <v>1.26</v>
      </c>
      <c r="O87" t="n">
        <v>2.18</v>
      </c>
      <c r="P87" t="n">
        <v>2.85</v>
      </c>
      <c r="Q87" t="n">
        <v>2.46</v>
      </c>
      <c r="R87" t="n">
        <v>2.78</v>
      </c>
      <c r="S87" t="inlineStr">
        <is>
          <t>-</t>
        </is>
      </c>
      <c r="T87" t="inlineStr">
        <is>
          <t>-</t>
        </is>
      </c>
      <c r="U87" t="inlineStr">
        <is>
          <t>-</t>
        </is>
      </c>
      <c r="V87" t="inlineStr">
        <is>
          <t>-</t>
        </is>
      </c>
    </row>
    <row r="88">
      <c r="A88" s="5" t="inlineStr">
        <is>
          <t>EBIT-Wachstum 1J in %</t>
        </is>
      </c>
      <c r="B88" s="5" t="inlineStr">
        <is>
          <t>EBIT Growth 1Y in %</t>
        </is>
      </c>
      <c r="C88" t="n">
        <v>9.699999999999999</v>
      </c>
      <c r="D88" t="n">
        <v>8.84</v>
      </c>
      <c r="E88" t="n">
        <v>-1.31</v>
      </c>
      <c r="F88" t="n">
        <v>10.95</v>
      </c>
      <c r="G88" t="n">
        <v>4.08</v>
      </c>
      <c r="H88" t="n">
        <v>1.65</v>
      </c>
      <c r="I88" t="n">
        <v>2.92</v>
      </c>
      <c r="J88" t="n">
        <v>3.94</v>
      </c>
      <c r="K88" t="n">
        <v>8.119999999999999</v>
      </c>
      <c r="L88" t="n">
        <v>15.06</v>
      </c>
      <c r="M88" t="n">
        <v>2.08</v>
      </c>
      <c r="N88" t="n">
        <v>7.27</v>
      </c>
      <c r="O88" t="n">
        <v>7.64</v>
      </c>
      <c r="P88" t="n">
        <v>12.83</v>
      </c>
      <c r="Q88" t="n">
        <v>15.35</v>
      </c>
      <c r="R88" t="n">
        <v>6.77</v>
      </c>
      <c r="S88" t="n">
        <v>2.93</v>
      </c>
      <c r="T88" t="n">
        <v>-1.36</v>
      </c>
      <c r="U88" t="n">
        <v>5.56</v>
      </c>
      <c r="V88" t="n">
        <v>19.36</v>
      </c>
    </row>
    <row r="89">
      <c r="A89" s="5" t="inlineStr">
        <is>
          <t>EBIT-Wachstum 3J in %</t>
        </is>
      </c>
      <c r="B89" s="5" t="inlineStr">
        <is>
          <t>EBIT Growth 3Y in %</t>
        </is>
      </c>
      <c r="C89" t="n">
        <v>5.74</v>
      </c>
      <c r="D89" t="n">
        <v>6.16</v>
      </c>
      <c r="E89" t="n">
        <v>4.57</v>
      </c>
      <c r="F89" t="n">
        <v>5.56</v>
      </c>
      <c r="G89" t="n">
        <v>2.88</v>
      </c>
      <c r="H89" t="n">
        <v>2.84</v>
      </c>
      <c r="I89" t="n">
        <v>4.99</v>
      </c>
      <c r="J89" t="n">
        <v>9.039999999999999</v>
      </c>
      <c r="K89" t="n">
        <v>8.42</v>
      </c>
      <c r="L89" t="n">
        <v>8.140000000000001</v>
      </c>
      <c r="M89" t="n">
        <v>5.66</v>
      </c>
      <c r="N89" t="n">
        <v>9.25</v>
      </c>
      <c r="O89" t="n">
        <v>11.94</v>
      </c>
      <c r="P89" t="n">
        <v>11.65</v>
      </c>
      <c r="Q89" t="n">
        <v>8.35</v>
      </c>
      <c r="R89" t="n">
        <v>2.78</v>
      </c>
      <c r="S89" t="n">
        <v>2.38</v>
      </c>
      <c r="T89" t="n">
        <v>7.85</v>
      </c>
      <c r="U89" t="inlineStr">
        <is>
          <t>-</t>
        </is>
      </c>
      <c r="V89" t="inlineStr">
        <is>
          <t>-</t>
        </is>
      </c>
    </row>
    <row r="90">
      <c r="A90" s="5" t="inlineStr">
        <is>
          <t>EBIT-Wachstum 5J in %</t>
        </is>
      </c>
      <c r="B90" s="5" t="inlineStr">
        <is>
          <t>EBIT Growth 5Y in %</t>
        </is>
      </c>
      <c r="C90" t="n">
        <v>6.45</v>
      </c>
      <c r="D90" t="n">
        <v>4.84</v>
      </c>
      <c r="E90" t="n">
        <v>3.66</v>
      </c>
      <c r="F90" t="n">
        <v>4.71</v>
      </c>
      <c r="G90" t="n">
        <v>4.14</v>
      </c>
      <c r="H90" t="n">
        <v>6.34</v>
      </c>
      <c r="I90" t="n">
        <v>6.42</v>
      </c>
      <c r="J90" t="n">
        <v>7.29</v>
      </c>
      <c r="K90" t="n">
        <v>8.029999999999999</v>
      </c>
      <c r="L90" t="n">
        <v>8.98</v>
      </c>
      <c r="M90" t="n">
        <v>9.029999999999999</v>
      </c>
      <c r="N90" t="n">
        <v>9.970000000000001</v>
      </c>
      <c r="O90" t="n">
        <v>9.1</v>
      </c>
      <c r="P90" t="n">
        <v>7.3</v>
      </c>
      <c r="Q90" t="n">
        <v>5.85</v>
      </c>
      <c r="R90" t="n">
        <v>6.65</v>
      </c>
      <c r="S90" t="inlineStr">
        <is>
          <t>-</t>
        </is>
      </c>
      <c r="T90" t="inlineStr">
        <is>
          <t>-</t>
        </is>
      </c>
      <c r="U90" t="inlineStr">
        <is>
          <t>-</t>
        </is>
      </c>
      <c r="V90" t="inlineStr">
        <is>
          <t>-</t>
        </is>
      </c>
    </row>
    <row r="91">
      <c r="A91" s="5" t="inlineStr">
        <is>
          <t>EBIT-Wachstum 10J in %</t>
        </is>
      </c>
      <c r="B91" s="5" t="inlineStr">
        <is>
          <t>EBIT Growth 10Y in %</t>
        </is>
      </c>
      <c r="C91" t="n">
        <v>6.39</v>
      </c>
      <c r="D91" t="n">
        <v>5.63</v>
      </c>
      <c r="E91" t="n">
        <v>5.48</v>
      </c>
      <c r="F91" t="n">
        <v>6.37</v>
      </c>
      <c r="G91" t="n">
        <v>6.56</v>
      </c>
      <c r="H91" t="n">
        <v>7.69</v>
      </c>
      <c r="I91" t="n">
        <v>8.199999999999999</v>
      </c>
      <c r="J91" t="n">
        <v>8.199999999999999</v>
      </c>
      <c r="K91" t="n">
        <v>7.67</v>
      </c>
      <c r="L91" t="n">
        <v>7.41</v>
      </c>
      <c r="M91" t="n">
        <v>7.84</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28.37</v>
      </c>
      <c r="D92" t="n">
        <v>-6.71</v>
      </c>
      <c r="E92" t="n">
        <v>-4.77</v>
      </c>
      <c r="F92" t="n">
        <v>-11.76</v>
      </c>
      <c r="G92" t="n">
        <v>0.4</v>
      </c>
      <c r="H92" t="n">
        <v>9.33</v>
      </c>
      <c r="I92" t="n">
        <v>4.65</v>
      </c>
      <c r="J92" t="n">
        <v>-1.97</v>
      </c>
      <c r="K92" t="n">
        <v>0.63</v>
      </c>
      <c r="L92" t="n">
        <v>24.13</v>
      </c>
      <c r="M92" t="n">
        <v>20.13</v>
      </c>
      <c r="N92" t="n">
        <v>-35.55</v>
      </c>
      <c r="O92" t="n">
        <v>-6.32</v>
      </c>
      <c r="P92" t="n">
        <v>19.34</v>
      </c>
      <c r="Q92" t="n">
        <v>18.04</v>
      </c>
      <c r="R92" t="n">
        <v>-3.42</v>
      </c>
      <c r="S92" t="n">
        <v>8.359999999999999</v>
      </c>
      <c r="T92" t="n">
        <v>-4.67</v>
      </c>
      <c r="U92" t="n">
        <v>-5.39</v>
      </c>
      <c r="V92" t="inlineStr">
        <is>
          <t>-</t>
        </is>
      </c>
    </row>
    <row r="93">
      <c r="A93" s="5" t="inlineStr">
        <is>
          <t>Op.Cashflow Wachstum 3J in %</t>
        </is>
      </c>
      <c r="B93" s="5" t="inlineStr">
        <is>
          <t>Op.Cashflow Wachstum 3Y in %</t>
        </is>
      </c>
      <c r="C93" t="n">
        <v>5.63</v>
      </c>
      <c r="D93" t="n">
        <v>-7.75</v>
      </c>
      <c r="E93" t="n">
        <v>-5.38</v>
      </c>
      <c r="F93" t="n">
        <v>-0.68</v>
      </c>
      <c r="G93" t="n">
        <v>4.79</v>
      </c>
      <c r="H93" t="n">
        <v>4</v>
      </c>
      <c r="I93" t="n">
        <v>1.1</v>
      </c>
      <c r="J93" t="n">
        <v>7.6</v>
      </c>
      <c r="K93" t="n">
        <v>14.96</v>
      </c>
      <c r="L93" t="n">
        <v>2.9</v>
      </c>
      <c r="M93" t="n">
        <v>-7.25</v>
      </c>
      <c r="N93" t="n">
        <v>-7.51</v>
      </c>
      <c r="O93" t="n">
        <v>10.35</v>
      </c>
      <c r="P93" t="n">
        <v>11.32</v>
      </c>
      <c r="Q93" t="n">
        <v>7.66</v>
      </c>
      <c r="R93" t="n">
        <v>0.09</v>
      </c>
      <c r="S93" t="n">
        <v>-0.57</v>
      </c>
      <c r="T93" t="inlineStr">
        <is>
          <t>-</t>
        </is>
      </c>
      <c r="U93" t="inlineStr">
        <is>
          <t>-</t>
        </is>
      </c>
      <c r="V93" t="inlineStr">
        <is>
          <t>-</t>
        </is>
      </c>
    </row>
    <row r="94">
      <c r="A94" s="5" t="inlineStr">
        <is>
          <t>Op.Cashflow Wachstum 5J in %</t>
        </is>
      </c>
      <c r="B94" s="5" t="inlineStr">
        <is>
          <t>Op.Cashflow Wachstum 5Y in %</t>
        </is>
      </c>
      <c r="C94" t="n">
        <v>1.11</v>
      </c>
      <c r="D94" t="n">
        <v>-2.7</v>
      </c>
      <c r="E94" t="n">
        <v>-0.43</v>
      </c>
      <c r="F94" t="n">
        <v>0.13</v>
      </c>
      <c r="G94" t="n">
        <v>2.61</v>
      </c>
      <c r="H94" t="n">
        <v>7.35</v>
      </c>
      <c r="I94" t="n">
        <v>9.51</v>
      </c>
      <c r="J94" t="n">
        <v>1.47</v>
      </c>
      <c r="K94" t="n">
        <v>0.6</v>
      </c>
      <c r="L94" t="n">
        <v>4.35</v>
      </c>
      <c r="M94" t="n">
        <v>3.13</v>
      </c>
      <c r="N94" t="n">
        <v>-1.58</v>
      </c>
      <c r="O94" t="n">
        <v>7.2</v>
      </c>
      <c r="P94" t="n">
        <v>7.53</v>
      </c>
      <c r="Q94" t="n">
        <v>2.58</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4.23</v>
      </c>
      <c r="D95" t="n">
        <v>3.41</v>
      </c>
      <c r="E95" t="n">
        <v>0.52</v>
      </c>
      <c r="F95" t="n">
        <v>0.37</v>
      </c>
      <c r="G95" t="n">
        <v>3.48</v>
      </c>
      <c r="H95" t="n">
        <v>5.24</v>
      </c>
      <c r="I95" t="n">
        <v>3.97</v>
      </c>
      <c r="J95" t="n">
        <v>4.34</v>
      </c>
      <c r="K95" t="n">
        <v>4.07</v>
      </c>
      <c r="L95" t="n">
        <v>3.46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-839.2</v>
      </c>
      <c r="D96" t="n">
        <v>-665.6</v>
      </c>
      <c r="E96" t="n">
        <v>-153.5</v>
      </c>
      <c r="F96" t="n">
        <v>542.2</v>
      </c>
      <c r="G96" t="n">
        <v>-250.3</v>
      </c>
      <c r="H96" t="n">
        <v>-66</v>
      </c>
      <c r="I96" t="n">
        <v>72.8</v>
      </c>
      <c r="J96" t="n">
        <v>144.2</v>
      </c>
      <c r="K96" t="n">
        <v>819.7</v>
      </c>
      <c r="L96" t="n">
        <v>988.8</v>
      </c>
      <c r="M96" t="n">
        <v>799.3</v>
      </c>
      <c r="N96" t="n">
        <v>1136</v>
      </c>
      <c r="O96" t="n">
        <v>928.3</v>
      </c>
      <c r="P96" t="n">
        <v>1250</v>
      </c>
      <c r="Q96" t="n">
        <v>1080</v>
      </c>
      <c r="R96" t="n">
        <v>1575</v>
      </c>
      <c r="S96" t="n">
        <v>1125</v>
      </c>
      <c r="T96" t="n">
        <v>1078</v>
      </c>
      <c r="U96" t="n">
        <v>1193</v>
      </c>
      <c r="V96" t="n">
        <v>1009</v>
      </c>
      <c r="W96" t="n">
        <v>288.6</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0"/>
    <col customWidth="1" max="17" min="17" width="21"/>
    <col customWidth="1" max="18" min="18" width="20"/>
    <col customWidth="1" max="19" min="19" width="22"/>
    <col customWidth="1" max="20" min="20" width="22"/>
    <col customWidth="1" max="21" min="21" width="21"/>
    <col customWidth="1" max="22" min="22" width="11"/>
    <col customWidth="1" max="23" min="23" width="8"/>
  </cols>
  <sheetData>
    <row r="1">
      <c r="A1" s="1" t="inlineStr">
        <is>
          <t xml:space="preserve">SANOFI S A </t>
        </is>
      </c>
      <c r="B1" s="2" t="inlineStr">
        <is>
          <t>WKN: 920657  ISIN: FR0000120578  US-Symbol:SNYNF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2004</t>
        </is>
      </c>
      <c r="C4" s="5" t="inlineStr">
        <is>
          <t>Telefon / Phone</t>
        </is>
      </c>
      <c r="D4" s="5" t="inlineStr"/>
      <c r="E4" t="inlineStr">
        <is>
          <t>+33-1-53-77-40-00</t>
        </is>
      </c>
      <c r="G4" t="inlineStr">
        <is>
          <t>06.02.2020</t>
        </is>
      </c>
      <c r="H4" t="inlineStr">
        <is>
          <t>Q4 Result</t>
        </is>
      </c>
      <c r="J4" t="inlineStr">
        <is>
          <t>L'Oréal</t>
        </is>
      </c>
      <c r="L4" t="inlineStr">
        <is>
          <t>9,40%</t>
        </is>
      </c>
    </row>
    <row r="5">
      <c r="A5" s="5" t="inlineStr">
        <is>
          <t>Ticker</t>
        </is>
      </c>
      <c r="B5" t="inlineStr">
        <is>
          <t>SNW</t>
        </is>
      </c>
      <c r="C5" s="5" t="inlineStr">
        <is>
          <t>Fax</t>
        </is>
      </c>
      <c r="D5" s="5" t="inlineStr"/>
      <c r="E5" t="inlineStr">
        <is>
          <t>+33-1-53-77-43-03</t>
        </is>
      </c>
      <c r="G5" t="inlineStr">
        <is>
          <t>06.03.2020</t>
        </is>
      </c>
      <c r="H5" t="inlineStr">
        <is>
          <t>Publication Of Annual Report</t>
        </is>
      </c>
      <c r="J5" t="inlineStr">
        <is>
          <t>Mitarbeiter</t>
        </is>
      </c>
      <c r="L5" t="inlineStr">
        <is>
          <t>1,80%</t>
        </is>
      </c>
    </row>
    <row r="6">
      <c r="A6" s="5" t="inlineStr">
        <is>
          <t>Gelistet Seit / Listed Since</t>
        </is>
      </c>
      <c r="B6" t="inlineStr">
        <is>
          <t>-</t>
        </is>
      </c>
      <c r="C6" s="5" t="inlineStr">
        <is>
          <t>Internet</t>
        </is>
      </c>
      <c r="D6" s="5" t="inlineStr"/>
      <c r="E6" t="inlineStr">
        <is>
          <t>http://www.sanofi-aventis.com</t>
        </is>
      </c>
      <c r="G6" t="inlineStr">
        <is>
          <t>24.04.2020</t>
        </is>
      </c>
      <c r="H6" t="inlineStr">
        <is>
          <t>Result Q1</t>
        </is>
      </c>
      <c r="J6" t="inlineStr">
        <is>
          <t>Freefloat</t>
        </is>
      </c>
      <c r="L6" t="inlineStr">
        <is>
          <t>88,80%</t>
        </is>
      </c>
    </row>
    <row r="7">
      <c r="A7" s="5" t="inlineStr">
        <is>
          <t>Nominalwert / Nominal Value</t>
        </is>
      </c>
      <c r="B7" t="inlineStr">
        <is>
          <t>-</t>
        </is>
      </c>
      <c r="C7" s="5" t="inlineStr">
        <is>
          <t>Inv. Relations Telefon / Phone</t>
        </is>
      </c>
      <c r="D7" s="5" t="inlineStr"/>
      <c r="E7" t="inlineStr">
        <is>
          <t>+33-1-53-77-45-45</t>
        </is>
      </c>
      <c r="G7" t="inlineStr">
        <is>
          <t>28.04.2020</t>
        </is>
      </c>
      <c r="H7" t="inlineStr">
        <is>
          <t>Annual General Meeting</t>
        </is>
      </c>
    </row>
    <row r="8">
      <c r="A8" s="5" t="inlineStr">
        <is>
          <t>Land / Country</t>
        </is>
      </c>
      <c r="B8" t="inlineStr">
        <is>
          <t>Frankreich</t>
        </is>
      </c>
      <c r="C8" s="5" t="inlineStr">
        <is>
          <t>Inv. Relations E-Mail</t>
        </is>
      </c>
      <c r="D8" s="5" t="inlineStr"/>
      <c r="E8" t="inlineStr">
        <is>
          <t>ir@sanofi.com</t>
        </is>
      </c>
      <c r="G8" t="inlineStr">
        <is>
          <t>04.05.2020</t>
        </is>
      </c>
      <c r="H8" t="inlineStr">
        <is>
          <t>Ex Dividend</t>
        </is>
      </c>
    </row>
    <row r="9">
      <c r="A9" s="5" t="inlineStr">
        <is>
          <t>Währung / Currency</t>
        </is>
      </c>
      <c r="B9" t="inlineStr">
        <is>
          <t>EUR</t>
        </is>
      </c>
      <c r="C9" s="5" t="inlineStr">
        <is>
          <t>Kontaktperson / Contact Person</t>
        </is>
      </c>
      <c r="D9" s="5" t="inlineStr"/>
      <c r="E9" t="inlineStr">
        <is>
          <t>George Grofik</t>
        </is>
      </c>
      <c r="G9" t="inlineStr">
        <is>
          <t>06.05.2020</t>
        </is>
      </c>
      <c r="H9" t="inlineStr">
        <is>
          <t>Dividend Payout</t>
        </is>
      </c>
    </row>
    <row r="10">
      <c r="A10" s="5" t="inlineStr">
        <is>
          <t>Branche / Industry</t>
        </is>
      </c>
      <c r="B10" t="inlineStr">
        <is>
          <t>Pharma</t>
        </is>
      </c>
      <c r="C10" s="5" t="inlineStr">
        <is>
          <t>29.07.2020</t>
        </is>
      </c>
      <c r="D10" s="5" t="inlineStr">
        <is>
          <t>Score Half Year</t>
        </is>
      </c>
    </row>
    <row r="11">
      <c r="A11" s="5" t="inlineStr">
        <is>
          <t>Sektor / Sector</t>
        </is>
      </c>
      <c r="B11" t="inlineStr">
        <is>
          <t>Chemicals / Pharmaceuticals</t>
        </is>
      </c>
      <c r="C11" t="inlineStr">
        <is>
          <t>29.10.2020</t>
        </is>
      </c>
      <c r="D11" t="inlineStr">
        <is>
          <t>Q3 Earnings</t>
        </is>
      </c>
    </row>
    <row r="12">
      <c r="A12" s="5" t="inlineStr">
        <is>
          <t>Typ / Genre</t>
        </is>
      </c>
      <c r="B12" t="inlineStr">
        <is>
          <t>Inhaberaktie</t>
        </is>
      </c>
    </row>
    <row r="13">
      <c r="A13" s="5" t="inlineStr">
        <is>
          <t>Adresse / Address</t>
        </is>
      </c>
      <c r="B13" t="inlineStr">
        <is>
          <t>Sanofi S.A.54, Rue La Boétie  F-75008 Paris</t>
        </is>
      </c>
    </row>
    <row r="14">
      <c r="A14" s="5" t="inlineStr">
        <is>
          <t>Management</t>
        </is>
      </c>
      <c r="B14" t="inlineStr">
        <is>
          <t>Paul Hudson, Dominique Carouge, Olivier Charmeil, Jean-Baptiste Chasseloup de Chatillon, Karen Linehan, David Loew, Philippe Luscan, Caroline Luscombe, Alan Main, Ameet Nathwani, Dr. John Reed, Bill Sibold, Kathleen Tregoning, Dieter Weinand</t>
        </is>
      </c>
    </row>
    <row r="15">
      <c r="A15" s="5" t="inlineStr">
        <is>
          <t>Aufsichtsrat / Board</t>
        </is>
      </c>
      <c r="B15" t="inlineStr">
        <is>
          <t>Serge Weinberg, Paul Hudson, Laurent Attal, Emmanuel Babeau, Bernard Charles, Claudie Haigneré, Patrick Kron, Fabienne Lecorvaisier, Melanie Lee, Suet-Fern Lee, Christian Mulliez, Carole Piwnica, Diane Souza, Thomas Südhof, Marion Palme, Christian Senectaire</t>
        </is>
      </c>
    </row>
    <row r="16">
      <c r="A16" s="5" t="inlineStr">
        <is>
          <t>Beschreibung</t>
        </is>
      </c>
      <c r="B16" t="inlineStr">
        <is>
          <t>Sanofi S.A. ist ein in den Bereichen Onkologie, Herz-Kreislauf und Zentrales Nervensystem tätiges Pharmaunternehmen. Es entstand im Jahr 2004 aus dem Zusammenschluss von Sanofi-Synthelabo mit Aventis. Durch Tochtergesellschaften, Kooperationen oder Joint Ventures ist der Konzern in Europa, den USA und in Japan stark vertreten. In seiner Forschung konzentriert sich das Unternehmen vorrangig auf die Bereiche Diabetes/Stoffwechsel, Herz-Kreislauf, Thrombose, Zentrales Nervensystem, Innere Medizin, Onkologie und Prävention durch Impfstoffe. Im Dezember 2015 gab das Unternehmen bekannt, mit dem Pharmakonzern Boehringer Ingelheim über den Austausch zweier Sparten zu verhandeln. Während Boehringer Ingelheim von Sanofi den Bereich Tierarzneimittel übernimmt, erhält Sanofi im Gegenzug Boehringer's Geschäft mit rezeptfreien Medikamenten. Copyright 2014 FINANCE BASE AG</t>
        </is>
      </c>
    </row>
    <row r="17">
      <c r="A17" s="5" t="inlineStr">
        <is>
          <t>Profile</t>
        </is>
      </c>
      <c r="B17" t="inlineStr">
        <is>
          <t>Sanofi S.A. is a company active in the fields of oncology, cardiovascular and central nervous system pharmaceutical companies. It was formed in 2004 from the merger of Sanofi-Synthelabo with Aventis. Through subsidiaries, joint ventures or joint ventures of the group in Europe, the USA and Japan is strongly represented. In his research, the company cardiovascular, thrombosis, central nervous system, internal medicine, oncology and prevention focuses primarily on the areas of diabetes / metabolism, by vaccines. In December 2015, the Company announced to negotiate with the pharmaceutical company Boehringer Ingelheim on the exchange of two divisions. While Boehringer Ingelheim Sanofi takes over the veterinary drugs, Sanofi gets Boehringer's non-prescription drugs in return.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36126</v>
      </c>
      <c r="D20" t="n">
        <v>34463</v>
      </c>
      <c r="E20" t="n">
        <v>35055</v>
      </c>
      <c r="F20" t="n">
        <v>33821</v>
      </c>
      <c r="G20" t="n">
        <v>34542</v>
      </c>
      <c r="H20" t="n">
        <v>33770</v>
      </c>
      <c r="I20" t="n">
        <v>32951</v>
      </c>
      <c r="J20" t="n">
        <v>34947</v>
      </c>
      <c r="K20" t="n">
        <v>33389</v>
      </c>
      <c r="L20" t="n">
        <v>30384</v>
      </c>
      <c r="M20" t="n">
        <v>29306</v>
      </c>
      <c r="N20" t="n">
        <v>27568</v>
      </c>
      <c r="O20" t="n">
        <v>28052</v>
      </c>
      <c r="P20" t="n">
        <v>28373</v>
      </c>
      <c r="Q20" t="n">
        <v>27311</v>
      </c>
      <c r="R20" t="n">
        <v>15043</v>
      </c>
      <c r="S20" t="n">
        <v>8048</v>
      </c>
      <c r="T20" t="n">
        <v>7448</v>
      </c>
      <c r="U20" t="n">
        <v>6488</v>
      </c>
      <c r="V20" t="n">
        <v>5963</v>
      </c>
      <c r="W20" t="n">
        <v>2658</v>
      </c>
    </row>
    <row r="21">
      <c r="A21" s="5" t="inlineStr">
        <is>
          <t>Bruttoergebnis vom Umsatz</t>
        </is>
      </c>
      <c r="B21" s="5" t="inlineStr">
        <is>
          <t>Gross Profit</t>
        </is>
      </c>
      <c r="C21" t="n">
        <v>25655</v>
      </c>
      <c r="D21" t="n">
        <v>24242</v>
      </c>
      <c r="E21" t="n">
        <v>24593</v>
      </c>
      <c r="F21" t="n">
        <v>24006</v>
      </c>
      <c r="G21" t="n">
        <v>23942</v>
      </c>
      <c r="H21" t="n">
        <v>23080</v>
      </c>
      <c r="I21" t="n">
        <v>22316</v>
      </c>
      <c r="J21" t="n">
        <v>24839</v>
      </c>
      <c r="K21" t="n">
        <v>24156</v>
      </c>
      <c r="L21" t="n">
        <v>23318</v>
      </c>
      <c r="M21" t="n">
        <v>22869</v>
      </c>
      <c r="N21" t="n">
        <v>21480</v>
      </c>
      <c r="O21" t="n">
        <v>21636</v>
      </c>
      <c r="P21" t="n">
        <v>21902</v>
      </c>
      <c r="Q21" t="n">
        <v>20947</v>
      </c>
      <c r="R21" t="n">
        <v>11290</v>
      </c>
      <c r="S21" t="n">
        <v>6620</v>
      </c>
      <c r="T21" t="n">
        <v>6070</v>
      </c>
      <c r="U21" t="n">
        <v>5235</v>
      </c>
      <c r="V21" t="n">
        <v>4521</v>
      </c>
      <c r="W21" t="n">
        <v>1889</v>
      </c>
    </row>
    <row r="22">
      <c r="A22" s="5" t="inlineStr">
        <is>
          <t>Operatives Ergebnis (EBIT)</t>
        </is>
      </c>
      <c r="B22" s="5" t="inlineStr">
        <is>
          <t>EBIT Earning Before Interest &amp; Tax</t>
        </is>
      </c>
      <c r="C22" t="n">
        <v>3125</v>
      </c>
      <c r="D22" t="n">
        <v>4676</v>
      </c>
      <c r="E22" t="n">
        <v>5803</v>
      </c>
      <c r="F22" t="n">
        <v>6534</v>
      </c>
      <c r="G22" t="n">
        <v>5624</v>
      </c>
      <c r="H22" t="n">
        <v>6143</v>
      </c>
      <c r="I22" t="n">
        <v>5106</v>
      </c>
      <c r="J22" t="n">
        <v>6337</v>
      </c>
      <c r="K22" t="n">
        <v>5731</v>
      </c>
      <c r="L22" t="n">
        <v>5961</v>
      </c>
      <c r="M22" t="n">
        <v>6366</v>
      </c>
      <c r="N22" t="n">
        <v>4394</v>
      </c>
      <c r="O22" t="n">
        <v>5911</v>
      </c>
      <c r="P22" t="n">
        <v>4828</v>
      </c>
      <c r="Q22" t="n">
        <v>4753</v>
      </c>
      <c r="R22" t="n">
        <v>-1868</v>
      </c>
      <c r="S22" t="n">
        <v>2946</v>
      </c>
      <c r="T22" t="n">
        <v>2485</v>
      </c>
      <c r="U22" t="n">
        <v>2038</v>
      </c>
      <c r="V22" t="n">
        <v>1542</v>
      </c>
      <c r="W22" t="n">
        <v>507</v>
      </c>
    </row>
    <row r="23">
      <c r="A23" s="5" t="inlineStr">
        <is>
          <t>Finanzergebnis</t>
        </is>
      </c>
      <c r="B23" s="5" t="inlineStr">
        <is>
          <t>Financial Result</t>
        </is>
      </c>
      <c r="C23" t="n">
        <v>-303</v>
      </c>
      <c r="D23" t="n">
        <v>-271</v>
      </c>
      <c r="E23" t="n">
        <v>-273</v>
      </c>
      <c r="F23" t="n">
        <v>-856</v>
      </c>
      <c r="G23" t="n">
        <v>-381</v>
      </c>
      <c r="H23" t="n">
        <v>-412</v>
      </c>
      <c r="I23" t="n">
        <v>-503</v>
      </c>
      <c r="J23" t="n">
        <v>-460</v>
      </c>
      <c r="K23" t="n">
        <v>-412</v>
      </c>
      <c r="L23" t="n">
        <v>-362</v>
      </c>
      <c r="M23" t="n">
        <v>-300</v>
      </c>
      <c r="N23" t="n">
        <v>-232</v>
      </c>
      <c r="O23" t="n">
        <v>-139</v>
      </c>
      <c r="P23" t="n">
        <v>-80</v>
      </c>
      <c r="Q23" t="n">
        <v>-2110</v>
      </c>
      <c r="R23" t="n">
        <v>-377</v>
      </c>
      <c r="S23" t="n">
        <v>179</v>
      </c>
      <c r="T23" t="n">
        <v>95</v>
      </c>
      <c r="U23" t="n">
        <v>383</v>
      </c>
      <c r="V23" t="n">
        <v>64</v>
      </c>
      <c r="W23" t="n">
        <v>-1</v>
      </c>
    </row>
    <row r="24">
      <c r="A24" s="5" t="inlineStr">
        <is>
          <t>Ergebnis vor Steuer (EBT)</t>
        </is>
      </c>
      <c r="B24" s="5" t="inlineStr">
        <is>
          <t>EBT Earning Before Tax</t>
        </is>
      </c>
      <c r="C24" t="n">
        <v>2822</v>
      </c>
      <c r="D24" t="n">
        <v>4405</v>
      </c>
      <c r="E24" t="n">
        <v>5530</v>
      </c>
      <c r="F24" t="n">
        <v>5678</v>
      </c>
      <c r="G24" t="n">
        <v>5243</v>
      </c>
      <c r="H24" t="n">
        <v>5731</v>
      </c>
      <c r="I24" t="n">
        <v>4603</v>
      </c>
      <c r="J24" t="n">
        <v>5877</v>
      </c>
      <c r="K24" t="n">
        <v>5319</v>
      </c>
      <c r="L24" t="n">
        <v>5599</v>
      </c>
      <c r="M24" t="n">
        <v>6066</v>
      </c>
      <c r="N24" t="n">
        <v>4162</v>
      </c>
      <c r="O24" t="n">
        <v>5772</v>
      </c>
      <c r="P24" t="n">
        <v>4748</v>
      </c>
      <c r="Q24" t="n">
        <v>2643</v>
      </c>
      <c r="R24" t="n">
        <v>-2245</v>
      </c>
      <c r="S24" t="n">
        <v>3125</v>
      </c>
      <c r="T24" t="n">
        <v>2580</v>
      </c>
      <c r="U24" t="n">
        <v>2421</v>
      </c>
      <c r="V24" t="n">
        <v>1606</v>
      </c>
      <c r="W24" t="n">
        <v>506</v>
      </c>
    </row>
    <row r="25">
      <c r="A25" s="5" t="inlineStr">
        <is>
          <t>Steuern auf Einkommen und Ertrag</t>
        </is>
      </c>
      <c r="B25" s="5" t="inlineStr">
        <is>
          <t>Taxes on income and earnings</t>
        </is>
      </c>
      <c r="C25" t="n">
        <v>139</v>
      </c>
      <c r="D25" t="n">
        <v>481</v>
      </c>
      <c r="E25" t="n">
        <v>1722</v>
      </c>
      <c r="F25" t="n">
        <v>1326</v>
      </c>
      <c r="G25" t="n">
        <v>709</v>
      </c>
      <c r="H25" t="n">
        <v>1171</v>
      </c>
      <c r="I25" t="n">
        <v>763</v>
      </c>
      <c r="J25" t="n">
        <v>1134</v>
      </c>
      <c r="K25" t="n">
        <v>455</v>
      </c>
      <c r="L25" t="n">
        <v>1242</v>
      </c>
      <c r="M25" t="n">
        <v>1364</v>
      </c>
      <c r="N25" t="n">
        <v>682</v>
      </c>
      <c r="O25" t="n">
        <v>687</v>
      </c>
      <c r="P25" t="n">
        <v>800</v>
      </c>
      <c r="Q25" t="n">
        <v>477</v>
      </c>
      <c r="R25" t="n">
        <v>819</v>
      </c>
      <c r="S25" t="n">
        <v>1058</v>
      </c>
      <c r="T25" t="n">
        <v>746</v>
      </c>
      <c r="U25" t="n">
        <v>842</v>
      </c>
      <c r="V25" t="n">
        <v>611</v>
      </c>
      <c r="W25" t="n">
        <v>162</v>
      </c>
    </row>
    <row r="26">
      <c r="A26" s="5" t="inlineStr">
        <is>
          <t>Ergebnis nach Steuer</t>
        </is>
      </c>
      <c r="B26" s="5" t="inlineStr">
        <is>
          <t>Earnings after tax</t>
        </is>
      </c>
      <c r="C26" t="n">
        <v>2683</v>
      </c>
      <c r="D26" t="n">
        <v>3924</v>
      </c>
      <c r="E26" t="n">
        <v>3808</v>
      </c>
      <c r="F26" t="n">
        <v>4352</v>
      </c>
      <c r="G26" t="n">
        <v>4534</v>
      </c>
      <c r="H26" t="n">
        <v>4560</v>
      </c>
      <c r="I26" t="n">
        <v>3840</v>
      </c>
      <c r="J26" t="n">
        <v>4743</v>
      </c>
      <c r="K26" t="n">
        <v>4864</v>
      </c>
      <c r="L26" t="n">
        <v>4357</v>
      </c>
      <c r="M26" t="n">
        <v>4702</v>
      </c>
      <c r="N26" t="n">
        <v>3480</v>
      </c>
      <c r="O26" t="n">
        <v>5085</v>
      </c>
      <c r="P26" t="n">
        <v>3948</v>
      </c>
      <c r="Q26" t="n">
        <v>2166</v>
      </c>
      <c r="R26" t="n">
        <v>-3064</v>
      </c>
      <c r="S26" t="n">
        <v>2067</v>
      </c>
      <c r="T26" t="n">
        <v>1834</v>
      </c>
      <c r="U26" t="n">
        <v>1579</v>
      </c>
      <c r="V26" t="n">
        <v>995</v>
      </c>
      <c r="W26" t="n">
        <v>344</v>
      </c>
    </row>
    <row r="27">
      <c r="A27" s="5" t="inlineStr">
        <is>
          <t>Minderheitenanteil</t>
        </is>
      </c>
      <c r="B27" s="5" t="inlineStr">
        <is>
          <t>Minority Share</t>
        </is>
      </c>
      <c r="C27" t="n">
        <v>-31</v>
      </c>
      <c r="D27" t="n">
        <v>-104</v>
      </c>
      <c r="E27" t="n">
        <v>-121</v>
      </c>
      <c r="F27" t="n">
        <v>-91</v>
      </c>
      <c r="G27" t="n">
        <v>-101</v>
      </c>
      <c r="H27" t="n">
        <v>-119</v>
      </c>
      <c r="I27" t="n">
        <v>-158</v>
      </c>
      <c r="J27" t="n">
        <v>-169</v>
      </c>
      <c r="K27" t="n">
        <v>-241</v>
      </c>
      <c r="L27" t="n">
        <v>-254</v>
      </c>
      <c r="M27" t="n">
        <v>-426</v>
      </c>
      <c r="N27" t="n">
        <v>-441</v>
      </c>
      <c r="O27" t="n">
        <v>-419</v>
      </c>
      <c r="P27" t="n">
        <v>-393</v>
      </c>
      <c r="Q27" t="n">
        <v>-335</v>
      </c>
      <c r="R27" t="n">
        <v>7</v>
      </c>
      <c r="S27" t="n">
        <v>-3</v>
      </c>
      <c r="T27" t="n">
        <v>-87</v>
      </c>
      <c r="U27" t="n">
        <v>-1</v>
      </c>
      <c r="V27" t="n">
        <v>-14</v>
      </c>
      <c r="W27" t="n">
        <v>-2</v>
      </c>
    </row>
    <row r="28">
      <c r="A28" s="5" t="inlineStr">
        <is>
          <t>Jahresüberschuss/-fehlbetrag</t>
        </is>
      </c>
      <c r="B28" s="5" t="inlineStr">
        <is>
          <t>Net Profit</t>
        </is>
      </c>
      <c r="C28" t="n">
        <v>2806</v>
      </c>
      <c r="D28" t="n">
        <v>4306</v>
      </c>
      <c r="E28" t="n">
        <v>8434</v>
      </c>
      <c r="F28" t="n">
        <v>4709</v>
      </c>
      <c r="G28" t="n">
        <v>4287</v>
      </c>
      <c r="H28" t="n">
        <v>4390</v>
      </c>
      <c r="I28" t="n">
        <v>3717</v>
      </c>
      <c r="J28" t="n">
        <v>4967</v>
      </c>
      <c r="K28" t="n">
        <v>5693</v>
      </c>
      <c r="L28" t="n">
        <v>5467</v>
      </c>
      <c r="M28" t="n">
        <v>5265</v>
      </c>
      <c r="N28" t="n">
        <v>3851</v>
      </c>
      <c r="O28" t="n">
        <v>5263</v>
      </c>
      <c r="P28" t="n">
        <v>4006</v>
      </c>
      <c r="Q28" t="n">
        <v>2258</v>
      </c>
      <c r="R28" t="n">
        <v>-3610</v>
      </c>
      <c r="S28" t="n">
        <v>2076</v>
      </c>
      <c r="T28" t="n">
        <v>1759</v>
      </c>
      <c r="U28" t="n">
        <v>1585</v>
      </c>
      <c r="V28" t="n">
        <v>985</v>
      </c>
      <c r="W28" t="n">
        <v>342</v>
      </c>
    </row>
    <row r="29">
      <c r="A29" s="5" t="inlineStr">
        <is>
          <t>Summe Umlaufvermögen</t>
        </is>
      </c>
      <c r="B29" s="5" t="inlineStr">
        <is>
          <t>Current Assets</t>
        </is>
      </c>
      <c r="C29" t="n">
        <v>28611</v>
      </c>
      <c r="D29" t="n">
        <v>24579</v>
      </c>
      <c r="E29" t="n">
        <v>26352</v>
      </c>
      <c r="F29" t="n">
        <v>26687</v>
      </c>
      <c r="G29" t="n">
        <v>24928</v>
      </c>
      <c r="H29" t="n">
        <v>23427</v>
      </c>
      <c r="I29" t="n">
        <v>23912</v>
      </c>
      <c r="J29" t="n">
        <v>22800</v>
      </c>
      <c r="K29" t="n">
        <v>20791</v>
      </c>
      <c r="L29" t="n">
        <v>20043</v>
      </c>
      <c r="M29" t="n">
        <v>17532</v>
      </c>
      <c r="N29" t="n">
        <v>15403</v>
      </c>
      <c r="O29" t="n">
        <v>12553</v>
      </c>
      <c r="P29" t="n">
        <v>12160</v>
      </c>
      <c r="Q29" t="n">
        <v>13121</v>
      </c>
      <c r="R29" t="n">
        <v>12525</v>
      </c>
      <c r="S29" t="n">
        <v>6565</v>
      </c>
      <c r="T29" t="n">
        <v>6076</v>
      </c>
      <c r="U29" t="n">
        <v>7200</v>
      </c>
      <c r="V29" t="n">
        <v>5403</v>
      </c>
      <c r="W29" t="n">
        <v>4643</v>
      </c>
    </row>
    <row r="30">
      <c r="A30" s="5" t="inlineStr">
        <is>
          <t>Summe Anlagevermögen</t>
        </is>
      </c>
      <c r="B30" s="5" t="inlineStr">
        <is>
          <t>Fixed Assets</t>
        </is>
      </c>
      <c r="C30" t="n">
        <v>84125</v>
      </c>
      <c r="D30" t="n">
        <v>82216</v>
      </c>
      <c r="E30" t="n">
        <v>69184</v>
      </c>
      <c r="F30" t="n">
        <v>73316</v>
      </c>
      <c r="G30" t="n">
        <v>72679</v>
      </c>
      <c r="H30" t="n">
        <v>69105</v>
      </c>
      <c r="I30" t="n">
        <v>67999</v>
      </c>
      <c r="J30" t="n">
        <v>73230</v>
      </c>
      <c r="K30" t="n">
        <v>75741</v>
      </c>
      <c r="L30" t="n">
        <v>62170</v>
      </c>
      <c r="M30" t="n">
        <v>59605</v>
      </c>
      <c r="N30" t="n">
        <v>53664</v>
      </c>
      <c r="O30" t="n">
        <v>56449</v>
      </c>
      <c r="P30" t="n">
        <v>62111</v>
      </c>
      <c r="Q30" t="n">
        <v>70442</v>
      </c>
      <c r="R30" t="n">
        <v>62305</v>
      </c>
      <c r="S30" t="n">
        <v>2712</v>
      </c>
      <c r="T30" t="n">
        <v>2899</v>
      </c>
      <c r="U30" t="n">
        <v>2296</v>
      </c>
      <c r="V30" t="n">
        <v>2045</v>
      </c>
      <c r="W30" t="n">
        <v>1775</v>
      </c>
    </row>
    <row r="31">
      <c r="A31" s="5" t="inlineStr">
        <is>
          <t>Summe Aktiva</t>
        </is>
      </c>
      <c r="B31" s="5" t="inlineStr">
        <is>
          <t>Total Assets</t>
        </is>
      </c>
      <c r="C31" t="n">
        <v>112736</v>
      </c>
      <c r="D31" t="n">
        <v>111408</v>
      </c>
      <c r="E31" t="n">
        <v>99826</v>
      </c>
      <c r="F31" t="n">
        <v>104672</v>
      </c>
      <c r="G31" t="n">
        <v>102321</v>
      </c>
      <c r="H31" t="n">
        <v>97392</v>
      </c>
      <c r="I31" t="n">
        <v>96065</v>
      </c>
      <c r="J31" t="n">
        <v>100407</v>
      </c>
      <c r="K31" t="n">
        <v>100165</v>
      </c>
      <c r="L31" t="n">
        <v>85264</v>
      </c>
      <c r="M31" t="n">
        <v>80049</v>
      </c>
      <c r="N31" t="n">
        <v>71987</v>
      </c>
      <c r="O31" t="n">
        <v>71914</v>
      </c>
      <c r="P31" t="n">
        <v>77763</v>
      </c>
      <c r="Q31" t="n">
        <v>86658</v>
      </c>
      <c r="R31" t="n">
        <v>76755</v>
      </c>
      <c r="S31" t="n">
        <v>9749</v>
      </c>
      <c r="T31" t="n">
        <v>9459</v>
      </c>
      <c r="U31" t="n">
        <v>9967</v>
      </c>
      <c r="V31" t="n">
        <v>7845</v>
      </c>
      <c r="W31" t="n">
        <v>6824</v>
      </c>
    </row>
    <row r="32">
      <c r="A32" s="5" t="inlineStr">
        <is>
          <t>Summe kurzfristiges Fremdkapital</t>
        </is>
      </c>
      <c r="B32" s="5" t="inlineStr">
        <is>
          <t>Short-Term Debt</t>
        </is>
      </c>
      <c r="C32" t="n">
        <v>20381</v>
      </c>
      <c r="D32" t="n">
        <v>17376</v>
      </c>
      <c r="E32" t="n">
        <v>15457</v>
      </c>
      <c r="F32" t="n">
        <v>16434</v>
      </c>
      <c r="G32" t="n">
        <v>16825</v>
      </c>
      <c r="H32" t="n">
        <v>13032</v>
      </c>
      <c r="I32" t="n">
        <v>13957</v>
      </c>
      <c r="J32" t="n">
        <v>13860</v>
      </c>
      <c r="K32" t="n">
        <v>13564</v>
      </c>
      <c r="L32" t="n">
        <v>10087</v>
      </c>
      <c r="M32" t="n">
        <v>10965</v>
      </c>
      <c r="N32" t="n">
        <v>9345</v>
      </c>
      <c r="O32" t="n">
        <v>9669</v>
      </c>
      <c r="P32" t="n">
        <v>10278</v>
      </c>
      <c r="Q32" t="n">
        <v>15420</v>
      </c>
      <c r="R32" t="n">
        <v>15005</v>
      </c>
      <c r="S32" t="n">
        <v>2592</v>
      </c>
      <c r="T32" t="n">
        <v>2546</v>
      </c>
      <c r="U32" t="n">
        <v>2996</v>
      </c>
      <c r="V32" t="n">
        <v>2258</v>
      </c>
      <c r="W32" t="n">
        <v>2217</v>
      </c>
    </row>
    <row r="33">
      <c r="A33" s="5" t="inlineStr">
        <is>
          <t>Summe langfristiges Fremdkapital</t>
        </is>
      </c>
      <c r="B33" s="5" t="inlineStr">
        <is>
          <t>Long-Term Debt</t>
        </is>
      </c>
      <c r="C33" t="n">
        <v>33241</v>
      </c>
      <c r="D33" t="n">
        <v>31583</v>
      </c>
      <c r="E33" t="n">
        <v>24506</v>
      </c>
      <c r="F33" t="n">
        <v>27027</v>
      </c>
      <c r="G33" t="n">
        <v>23408</v>
      </c>
      <c r="H33" t="n">
        <v>23987</v>
      </c>
      <c r="I33" t="n">
        <v>20033</v>
      </c>
      <c r="J33" t="n">
        <v>23105</v>
      </c>
      <c r="K33" t="n">
        <v>24181</v>
      </c>
      <c r="L33" t="n">
        <v>16409</v>
      </c>
      <c r="M33" t="n">
        <v>14272</v>
      </c>
      <c r="N33" t="n">
        <v>11903</v>
      </c>
      <c r="O33" t="n">
        <v>10591</v>
      </c>
      <c r="P33" t="n">
        <v>12419</v>
      </c>
      <c r="Q33" t="n">
        <v>12204</v>
      </c>
      <c r="R33" t="n">
        <v>14406</v>
      </c>
      <c r="S33" t="n">
        <v>807</v>
      </c>
      <c r="T33" t="n">
        <v>851</v>
      </c>
      <c r="U33" t="n">
        <v>1172</v>
      </c>
      <c r="V33" t="n">
        <v>1251</v>
      </c>
      <c r="W33" t="n">
        <v>983</v>
      </c>
    </row>
    <row r="34">
      <c r="A34" s="5" t="inlineStr">
        <is>
          <t>Summe Fremdkapital</t>
        </is>
      </c>
      <c r="B34" s="5" t="inlineStr">
        <is>
          <t>Total Liabilities</t>
        </is>
      </c>
      <c r="C34" t="n">
        <v>53628</v>
      </c>
      <c r="D34" t="n">
        <v>52373</v>
      </c>
      <c r="E34" t="n">
        <v>41568</v>
      </c>
      <c r="F34" t="n">
        <v>46948</v>
      </c>
      <c r="G34" t="n">
        <v>44111</v>
      </c>
      <c r="H34" t="n">
        <v>41124</v>
      </c>
      <c r="I34" t="n">
        <v>39051</v>
      </c>
      <c r="J34" t="n">
        <v>42935</v>
      </c>
      <c r="K34" t="n">
        <v>43776</v>
      </c>
      <c r="L34" t="n">
        <v>31976</v>
      </c>
      <c r="M34" t="n">
        <v>31603</v>
      </c>
      <c r="N34" t="n">
        <v>26916</v>
      </c>
      <c r="O34" t="n">
        <v>27195</v>
      </c>
      <c r="P34" t="n">
        <v>31943</v>
      </c>
      <c r="Q34" t="n">
        <v>39832</v>
      </c>
      <c r="R34" t="n">
        <v>40806</v>
      </c>
      <c r="S34" t="n">
        <v>3408</v>
      </c>
      <c r="T34" t="n">
        <v>3407</v>
      </c>
      <c r="U34" t="n">
        <v>4178</v>
      </c>
      <c r="V34" t="n">
        <v>3513</v>
      </c>
      <c r="W34" t="n">
        <v>3213</v>
      </c>
    </row>
    <row r="35">
      <c r="A35" s="5" t="inlineStr">
        <is>
          <t>Minderheitenanteil</t>
        </is>
      </c>
      <c r="B35" s="5" t="inlineStr">
        <is>
          <t>Minority Share</t>
        </is>
      </c>
      <c r="C35" t="n">
        <v>174</v>
      </c>
      <c r="D35" t="n">
        <v>159</v>
      </c>
      <c r="E35" t="n">
        <v>169</v>
      </c>
      <c r="F35" t="n">
        <v>170</v>
      </c>
      <c r="G35" t="n">
        <v>161</v>
      </c>
      <c r="H35" t="n">
        <v>148</v>
      </c>
      <c r="I35" t="n">
        <v>129</v>
      </c>
      <c r="J35" t="n">
        <v>134</v>
      </c>
      <c r="K35" t="n">
        <v>170</v>
      </c>
      <c r="L35" t="n">
        <v>191</v>
      </c>
      <c r="M35" t="n">
        <v>124</v>
      </c>
      <c r="N35" t="n">
        <v>205</v>
      </c>
      <c r="O35" t="n">
        <v>177</v>
      </c>
      <c r="P35" t="n">
        <v>220</v>
      </c>
      <c r="Q35" t="n">
        <v>189</v>
      </c>
      <c r="R35" t="n">
        <v>359</v>
      </c>
      <c r="S35" t="n">
        <v>18</v>
      </c>
      <c r="T35" t="n">
        <v>17</v>
      </c>
      <c r="U35" t="n">
        <v>21</v>
      </c>
      <c r="V35" t="n">
        <v>28</v>
      </c>
      <c r="W35" t="n">
        <v>33</v>
      </c>
    </row>
    <row r="36">
      <c r="A36" s="5" t="inlineStr">
        <is>
          <t>Summe Eigenkapital</t>
        </is>
      </c>
      <c r="B36" s="5" t="inlineStr">
        <is>
          <t>Equity</t>
        </is>
      </c>
      <c r="C36" t="n">
        <v>58934</v>
      </c>
      <c r="D36" t="n">
        <v>58876</v>
      </c>
      <c r="E36" t="n">
        <v>58089</v>
      </c>
      <c r="F36" t="n">
        <v>57554</v>
      </c>
      <c r="G36" t="n">
        <v>58049</v>
      </c>
      <c r="H36" t="n">
        <v>56120</v>
      </c>
      <c r="I36" t="n">
        <v>56885</v>
      </c>
      <c r="J36" t="n">
        <v>57338</v>
      </c>
      <c r="K36" t="n">
        <v>56219</v>
      </c>
      <c r="L36" t="n">
        <v>53097</v>
      </c>
      <c r="M36" t="n">
        <v>48322</v>
      </c>
      <c r="N36" t="n">
        <v>44866</v>
      </c>
      <c r="O36" t="n">
        <v>44542</v>
      </c>
      <c r="P36" t="n">
        <v>45600</v>
      </c>
      <c r="Q36" t="n">
        <v>46637</v>
      </c>
      <c r="R36" t="n">
        <v>35590</v>
      </c>
      <c r="S36" t="n">
        <v>6323</v>
      </c>
      <c r="T36" t="n">
        <v>6035</v>
      </c>
      <c r="U36" t="n">
        <v>5768</v>
      </c>
      <c r="V36" t="n">
        <v>4304</v>
      </c>
      <c r="W36" t="n">
        <v>3578</v>
      </c>
    </row>
    <row r="37">
      <c r="A37" s="5" t="inlineStr">
        <is>
          <t>Summe Passiva</t>
        </is>
      </c>
      <c r="B37" s="5" t="inlineStr">
        <is>
          <t>Liabilities &amp; Shareholder Equity</t>
        </is>
      </c>
      <c r="C37" t="n">
        <v>112736</v>
      </c>
      <c r="D37" t="n">
        <v>111408</v>
      </c>
      <c r="E37" t="n">
        <v>99826</v>
      </c>
      <c r="F37" t="n">
        <v>104672</v>
      </c>
      <c r="G37" t="n">
        <v>102321</v>
      </c>
      <c r="H37" t="n">
        <v>97392</v>
      </c>
      <c r="I37" t="n">
        <v>96065</v>
      </c>
      <c r="J37" t="n">
        <v>100407</v>
      </c>
      <c r="K37" t="n">
        <v>100165</v>
      </c>
      <c r="L37" t="n">
        <v>85264</v>
      </c>
      <c r="M37" t="n">
        <v>80049</v>
      </c>
      <c r="N37" t="n">
        <v>71987</v>
      </c>
      <c r="O37" t="n">
        <v>71914</v>
      </c>
      <c r="P37" t="n">
        <v>77763</v>
      </c>
      <c r="Q37" t="n">
        <v>86658</v>
      </c>
      <c r="R37" t="n">
        <v>76755</v>
      </c>
      <c r="S37" t="n">
        <v>9749</v>
      </c>
      <c r="T37" t="n">
        <v>9459</v>
      </c>
      <c r="U37" t="n">
        <v>9967</v>
      </c>
      <c r="V37" t="n">
        <v>7845</v>
      </c>
      <c r="W37" t="n">
        <v>6824</v>
      </c>
    </row>
    <row r="38">
      <c r="A38" s="5" t="inlineStr">
        <is>
          <t>Mio.Aktien im Umlauf</t>
        </is>
      </c>
      <c r="B38" s="5" t="inlineStr">
        <is>
          <t>Million shares outstanding</t>
        </is>
      </c>
      <c r="C38" t="n">
        <v>1254</v>
      </c>
      <c r="D38" t="n">
        <v>1247</v>
      </c>
      <c r="E38" t="n">
        <v>1254</v>
      </c>
      <c r="F38" t="n">
        <v>1292</v>
      </c>
      <c r="G38" t="n">
        <v>1306</v>
      </c>
      <c r="H38" t="n">
        <v>1319</v>
      </c>
      <c r="I38" t="n">
        <v>1324</v>
      </c>
      <c r="J38" t="n">
        <v>1326</v>
      </c>
      <c r="K38" t="n">
        <v>1341</v>
      </c>
      <c r="L38" t="n">
        <v>1311</v>
      </c>
      <c r="M38" t="n">
        <v>1319</v>
      </c>
      <c r="N38" t="n">
        <v>1316</v>
      </c>
      <c r="O38" t="n">
        <v>1366</v>
      </c>
      <c r="P38" t="n">
        <v>1359</v>
      </c>
      <c r="Q38" t="n">
        <v>1396</v>
      </c>
      <c r="R38" t="n">
        <v>910.3</v>
      </c>
      <c r="S38" t="n">
        <v>732.8</v>
      </c>
      <c r="T38" t="n">
        <v>732.4</v>
      </c>
      <c r="U38" t="n">
        <v>732</v>
      </c>
      <c r="V38" t="n">
        <v>731.4</v>
      </c>
      <c r="W38" t="inlineStr">
        <is>
          <t>-</t>
        </is>
      </c>
    </row>
    <row r="39">
      <c r="A39" s="5" t="inlineStr">
        <is>
          <t>Ergebnis je Aktie (brutto)</t>
        </is>
      </c>
      <c r="B39" s="5" t="inlineStr">
        <is>
          <t>Earnings per share</t>
        </is>
      </c>
      <c r="C39" t="n">
        <v>2.25</v>
      </c>
      <c r="D39" t="n">
        <v>3.53</v>
      </c>
      <c r="E39" t="n">
        <v>4.41</v>
      </c>
      <c r="F39" t="n">
        <v>4.39</v>
      </c>
      <c r="G39" t="n">
        <v>4.02</v>
      </c>
      <c r="H39" t="n">
        <v>4.34</v>
      </c>
      <c r="I39" t="n">
        <v>3.48</v>
      </c>
      <c r="J39" t="n">
        <v>4.43</v>
      </c>
      <c r="K39" t="n">
        <v>3.97</v>
      </c>
      <c r="L39" t="n">
        <v>4.27</v>
      </c>
      <c r="M39" t="n">
        <v>4.6</v>
      </c>
      <c r="N39" t="n">
        <v>3.16</v>
      </c>
      <c r="O39" t="n">
        <v>4.23</v>
      </c>
      <c r="P39" t="n">
        <v>3.49</v>
      </c>
      <c r="Q39" t="n">
        <v>1.89</v>
      </c>
      <c r="R39" t="n">
        <v>-2.47</v>
      </c>
      <c r="S39" t="n">
        <v>4.26</v>
      </c>
      <c r="T39" t="n">
        <v>3.52</v>
      </c>
      <c r="U39" t="n">
        <v>3.31</v>
      </c>
      <c r="V39" t="n">
        <v>2.2</v>
      </c>
      <c r="W39" t="inlineStr">
        <is>
          <t>-</t>
        </is>
      </c>
    </row>
    <row r="40">
      <c r="A40" s="5" t="inlineStr">
        <is>
          <t>Ergebnis je Aktie (unverwässert)</t>
        </is>
      </c>
      <c r="B40" s="5" t="inlineStr">
        <is>
          <t>Basic Earnings per share</t>
        </is>
      </c>
      <c r="C40" t="n">
        <v>2.24</v>
      </c>
      <c r="D40" t="n">
        <v>3.45</v>
      </c>
      <c r="E40" t="n">
        <v>6.71</v>
      </c>
      <c r="F40" t="n">
        <v>3.66</v>
      </c>
      <c r="G40" t="n">
        <v>3.28</v>
      </c>
      <c r="H40" t="n">
        <v>3.34</v>
      </c>
      <c r="I40" t="n">
        <v>2.81</v>
      </c>
      <c r="J40" t="n">
        <v>3.76</v>
      </c>
      <c r="K40" t="n">
        <v>4.31</v>
      </c>
      <c r="L40" t="n">
        <v>4.19</v>
      </c>
      <c r="M40" t="n">
        <v>4.03</v>
      </c>
      <c r="N40" t="n">
        <v>2.94</v>
      </c>
      <c r="O40" t="n">
        <v>3.91</v>
      </c>
      <c r="P40" t="n">
        <v>2.97</v>
      </c>
      <c r="Q40" t="n">
        <v>1.69</v>
      </c>
      <c r="R40" t="n">
        <v>-3.91</v>
      </c>
      <c r="S40" t="n">
        <v>2.95</v>
      </c>
      <c r="T40" t="n">
        <v>2.42</v>
      </c>
      <c r="U40" t="n">
        <v>1.88</v>
      </c>
      <c r="V40" t="n">
        <v>1.31</v>
      </c>
      <c r="W40" t="n">
        <v>0.85</v>
      </c>
    </row>
    <row r="41">
      <c r="A41" s="5" t="inlineStr">
        <is>
          <t>Ergebnis je Aktie (verwässert)</t>
        </is>
      </c>
      <c r="B41" s="5" t="inlineStr">
        <is>
          <t>Diluted Earnings per share</t>
        </is>
      </c>
      <c r="C41" t="n">
        <v>2.23</v>
      </c>
      <c r="D41" t="n">
        <v>3.43</v>
      </c>
      <c r="E41" t="n">
        <v>6.66</v>
      </c>
      <c r="F41" t="n">
        <v>3.63</v>
      </c>
      <c r="G41" t="n">
        <v>3.25</v>
      </c>
      <c r="H41" t="n">
        <v>3.3</v>
      </c>
      <c r="I41" t="n">
        <v>2.78</v>
      </c>
      <c r="J41" t="n">
        <v>3.74</v>
      </c>
      <c r="K41" t="n">
        <v>4.29</v>
      </c>
      <c r="L41" t="n">
        <v>4.18</v>
      </c>
      <c r="M41" t="n">
        <v>4.03</v>
      </c>
      <c r="N41" t="n">
        <v>2.94</v>
      </c>
      <c r="O41" t="n">
        <v>3.89</v>
      </c>
      <c r="P41" t="n">
        <v>2.95</v>
      </c>
      <c r="Q41" t="n">
        <v>1.68</v>
      </c>
      <c r="R41" t="n">
        <v>-3.91</v>
      </c>
      <c r="S41" t="n">
        <v>2.95</v>
      </c>
      <c r="T41" t="n">
        <v>2.42</v>
      </c>
      <c r="U41" t="n">
        <v>1.88</v>
      </c>
      <c r="V41" t="n">
        <v>1.31</v>
      </c>
      <c r="W41" t="n">
        <v>0.85</v>
      </c>
    </row>
    <row r="42">
      <c r="A42" s="5" t="inlineStr">
        <is>
          <t>Dividende je Aktie</t>
        </is>
      </c>
      <c r="B42" s="5" t="inlineStr">
        <is>
          <t>Dividend per share</t>
        </is>
      </c>
      <c r="C42" t="n">
        <v>3.15</v>
      </c>
      <c r="D42" t="n">
        <v>3.07</v>
      </c>
      <c r="E42" t="n">
        <v>3.03</v>
      </c>
      <c r="F42" t="n">
        <v>2.96</v>
      </c>
      <c r="G42" t="n">
        <v>2.93</v>
      </c>
      <c r="H42" t="n">
        <v>2.85</v>
      </c>
      <c r="I42" t="n">
        <v>2.8</v>
      </c>
      <c r="J42" t="n">
        <v>2.77</v>
      </c>
      <c r="K42" t="n">
        <v>2.65</v>
      </c>
      <c r="L42" t="n">
        <v>2.4</v>
      </c>
      <c r="M42" t="n">
        <v>2.2</v>
      </c>
      <c r="N42" t="n">
        <v>2.07</v>
      </c>
      <c r="O42" t="n">
        <v>1.75</v>
      </c>
      <c r="P42" t="n">
        <v>1.52</v>
      </c>
      <c r="Q42" t="n">
        <v>1.2</v>
      </c>
      <c r="R42" t="n">
        <v>1.02</v>
      </c>
      <c r="S42" t="n">
        <v>0.84</v>
      </c>
      <c r="T42" t="n">
        <v>0.66</v>
      </c>
      <c r="U42" t="n">
        <v>0.44</v>
      </c>
      <c r="V42" t="inlineStr">
        <is>
          <t>-</t>
        </is>
      </c>
      <c r="W42" t="inlineStr">
        <is>
          <t>-</t>
        </is>
      </c>
    </row>
    <row r="43">
      <c r="A43" s="5" t="inlineStr">
        <is>
          <t>Dividendenausschüttung in Mio</t>
        </is>
      </c>
      <c r="B43" s="5" t="inlineStr">
        <is>
          <t>Dividend Payment in M</t>
        </is>
      </c>
      <c r="C43" t="n">
        <v>3834</v>
      </c>
      <c r="D43" t="n">
        <v>3773</v>
      </c>
      <c r="E43" t="n">
        <v>3710</v>
      </c>
      <c r="F43" t="n">
        <v>3759</v>
      </c>
      <c r="G43" t="n">
        <v>3694</v>
      </c>
      <c r="H43" t="n">
        <v>3676</v>
      </c>
      <c r="I43" t="n">
        <v>3638</v>
      </c>
      <c r="J43" t="n">
        <v>3487</v>
      </c>
      <c r="K43" t="n">
        <v>1372</v>
      </c>
      <c r="L43" t="n">
        <v>3131</v>
      </c>
      <c r="M43" t="n">
        <v>2878</v>
      </c>
      <c r="N43" t="n">
        <v>2702</v>
      </c>
      <c r="O43" t="n">
        <v>2364</v>
      </c>
      <c r="P43" t="n">
        <v>2050</v>
      </c>
      <c r="Q43" t="n">
        <v>1614</v>
      </c>
      <c r="R43" t="n">
        <v>734</v>
      </c>
      <c r="S43" t="n">
        <v>747.5</v>
      </c>
      <c r="T43" t="n">
        <v>615.2</v>
      </c>
      <c r="U43" t="n">
        <v>482.9</v>
      </c>
      <c r="V43" t="inlineStr">
        <is>
          <t>-</t>
        </is>
      </c>
      <c r="W43" t="inlineStr">
        <is>
          <t>-</t>
        </is>
      </c>
    </row>
    <row r="44">
      <c r="A44" s="5" t="inlineStr">
        <is>
          <t>Umsatz je Aktie</t>
        </is>
      </c>
      <c r="B44" s="5" t="inlineStr">
        <is>
          <t>Revenue per share</t>
        </is>
      </c>
      <c r="C44" t="n">
        <v>28.81</v>
      </c>
      <c r="D44" t="n">
        <v>27.63</v>
      </c>
      <c r="E44" t="n">
        <v>27.95</v>
      </c>
      <c r="F44" t="n">
        <v>26.18</v>
      </c>
      <c r="G44" t="n">
        <v>26.45</v>
      </c>
      <c r="H44" t="n">
        <v>25.6</v>
      </c>
      <c r="I44" t="n">
        <v>24.88</v>
      </c>
      <c r="J44" t="n">
        <v>26.35</v>
      </c>
      <c r="K44" t="n">
        <v>24.9</v>
      </c>
      <c r="L44" t="n">
        <v>23.18</v>
      </c>
      <c r="M44" t="n">
        <v>22.23</v>
      </c>
      <c r="N44" t="n">
        <v>20.96</v>
      </c>
      <c r="O44" t="n">
        <v>20.54</v>
      </c>
      <c r="P44" t="n">
        <v>20.87</v>
      </c>
      <c r="Q44" t="n">
        <v>19.57</v>
      </c>
      <c r="R44" t="n">
        <v>16.53</v>
      </c>
      <c r="S44" t="n">
        <v>10.98</v>
      </c>
      <c r="T44" t="n">
        <v>10.17</v>
      </c>
      <c r="U44" t="n">
        <v>8.859999999999999</v>
      </c>
      <c r="V44" t="n">
        <v>8.15</v>
      </c>
      <c r="W44" t="inlineStr">
        <is>
          <t>-</t>
        </is>
      </c>
    </row>
    <row r="45">
      <c r="A45" s="5" t="inlineStr">
        <is>
          <t>Buchwert je Aktie</t>
        </is>
      </c>
      <c r="B45" s="5" t="inlineStr">
        <is>
          <t>Book value per share</t>
        </is>
      </c>
      <c r="C45" t="n">
        <v>47</v>
      </c>
      <c r="D45" t="n">
        <v>47.2</v>
      </c>
      <c r="E45" t="n">
        <v>46.32</v>
      </c>
      <c r="F45" t="n">
        <v>44.55</v>
      </c>
      <c r="G45" t="n">
        <v>44.46</v>
      </c>
      <c r="H45" t="n">
        <v>42.54</v>
      </c>
      <c r="I45" t="n">
        <v>42.95</v>
      </c>
      <c r="J45" t="n">
        <v>43.23</v>
      </c>
      <c r="K45" t="n">
        <v>41.93</v>
      </c>
      <c r="L45" t="n">
        <v>40.5</v>
      </c>
      <c r="M45" t="n">
        <v>36.65</v>
      </c>
      <c r="N45" t="n">
        <v>34.11</v>
      </c>
      <c r="O45" t="n">
        <v>32.61</v>
      </c>
      <c r="P45" t="n">
        <v>33.54</v>
      </c>
      <c r="Q45" t="n">
        <v>33.42</v>
      </c>
      <c r="R45" t="n">
        <v>39.1</v>
      </c>
      <c r="S45" t="n">
        <v>8.630000000000001</v>
      </c>
      <c r="T45" t="n">
        <v>8.24</v>
      </c>
      <c r="U45" t="n">
        <v>7.88</v>
      </c>
      <c r="V45" t="n">
        <v>5.88</v>
      </c>
      <c r="W45" t="inlineStr">
        <is>
          <t>-</t>
        </is>
      </c>
    </row>
    <row r="46">
      <c r="A46" s="5" t="inlineStr">
        <is>
          <t>Cashflow je Aktie</t>
        </is>
      </c>
      <c r="B46" s="5" t="inlineStr">
        <is>
          <t>Cashflow per share</t>
        </is>
      </c>
      <c r="C46" t="n">
        <v>6.18</v>
      </c>
      <c r="D46" t="n">
        <v>4.45</v>
      </c>
      <c r="E46" t="n">
        <v>5.88</v>
      </c>
      <c r="F46" t="n">
        <v>6.07</v>
      </c>
      <c r="G46" t="n">
        <v>6.83</v>
      </c>
      <c r="H46" t="n">
        <v>5.83</v>
      </c>
      <c r="I46" t="n">
        <v>5.25</v>
      </c>
      <c r="J46" t="n">
        <v>6.16</v>
      </c>
      <c r="K46" t="n">
        <v>6.95</v>
      </c>
      <c r="L46" t="n">
        <v>7.44</v>
      </c>
      <c r="M46" t="n">
        <v>6.46</v>
      </c>
      <c r="N46" t="n">
        <v>6.48</v>
      </c>
      <c r="O46" t="n">
        <v>5.2</v>
      </c>
      <c r="P46" t="n">
        <v>4.86</v>
      </c>
      <c r="Q46" t="n">
        <v>4.58</v>
      </c>
      <c r="R46" t="n">
        <v>4.43</v>
      </c>
      <c r="S46" t="n">
        <v>3.09</v>
      </c>
      <c r="T46" t="n">
        <v>2.29</v>
      </c>
      <c r="U46" t="n">
        <v>2.48</v>
      </c>
      <c r="V46" t="n">
        <v>1.64</v>
      </c>
      <c r="W46" t="inlineStr">
        <is>
          <t>-</t>
        </is>
      </c>
    </row>
    <row r="47">
      <c r="A47" s="5" t="inlineStr">
        <is>
          <t>Bilanzsumme je Aktie</t>
        </is>
      </c>
      <c r="B47" s="5" t="inlineStr">
        <is>
          <t>Total assets per share</t>
        </is>
      </c>
      <c r="C47" t="n">
        <v>89.91</v>
      </c>
      <c r="D47" t="n">
        <v>89.31</v>
      </c>
      <c r="E47" t="n">
        <v>79.59999999999999</v>
      </c>
      <c r="F47" t="n">
        <v>81.01000000000001</v>
      </c>
      <c r="G47" t="n">
        <v>78.37</v>
      </c>
      <c r="H47" t="n">
        <v>73.81999999999999</v>
      </c>
      <c r="I47" t="n">
        <v>72.54000000000001</v>
      </c>
      <c r="J47" t="n">
        <v>75.7</v>
      </c>
      <c r="K47" t="n">
        <v>74.7</v>
      </c>
      <c r="L47" t="n">
        <v>65.04000000000001</v>
      </c>
      <c r="M47" t="n">
        <v>60.71</v>
      </c>
      <c r="N47" t="n">
        <v>54.72</v>
      </c>
      <c r="O47" t="n">
        <v>52.65</v>
      </c>
      <c r="P47" t="n">
        <v>57.2</v>
      </c>
      <c r="Q47" t="n">
        <v>62.09</v>
      </c>
      <c r="R47" t="n">
        <v>84.31999999999999</v>
      </c>
      <c r="S47" t="n">
        <v>13.3</v>
      </c>
      <c r="T47" t="n">
        <v>12.92</v>
      </c>
      <c r="U47" t="n">
        <v>13.62</v>
      </c>
      <c r="V47" t="n">
        <v>10.73</v>
      </c>
      <c r="W47" t="inlineStr">
        <is>
          <t>-</t>
        </is>
      </c>
    </row>
    <row r="48">
      <c r="A48" s="5" t="inlineStr">
        <is>
          <t>Personal am Ende des Jahres</t>
        </is>
      </c>
      <c r="B48" s="5" t="inlineStr">
        <is>
          <t>Staff at the end of year</t>
        </is>
      </c>
      <c r="C48" t="n">
        <v>100409</v>
      </c>
      <c r="D48" t="n">
        <v>104226</v>
      </c>
      <c r="E48" t="n">
        <v>106566</v>
      </c>
      <c r="F48" t="n">
        <v>106859</v>
      </c>
      <c r="G48" t="n">
        <v>115631</v>
      </c>
      <c r="H48" t="n">
        <v>113496</v>
      </c>
      <c r="I48" t="n">
        <v>112128</v>
      </c>
      <c r="J48" t="n">
        <v>111974</v>
      </c>
      <c r="K48" t="n">
        <v>113719</v>
      </c>
      <c r="L48" t="n">
        <v>101575</v>
      </c>
      <c r="M48" t="n">
        <v>104867</v>
      </c>
      <c r="N48" t="n">
        <v>98213</v>
      </c>
      <c r="O48" t="n">
        <v>99495</v>
      </c>
      <c r="P48" t="n">
        <v>100289</v>
      </c>
      <c r="Q48" t="n">
        <v>97181</v>
      </c>
      <c r="R48" t="n">
        <v>96439</v>
      </c>
      <c r="S48" t="n">
        <v>33086</v>
      </c>
      <c r="T48" t="n">
        <v>32436</v>
      </c>
      <c r="U48" t="n">
        <v>30514</v>
      </c>
      <c r="V48" t="n">
        <v>29200</v>
      </c>
      <c r="W48" t="inlineStr">
        <is>
          <t>-</t>
        </is>
      </c>
    </row>
    <row r="49">
      <c r="A49" s="5" t="inlineStr">
        <is>
          <t>Personalaufwand in Mio. EUR</t>
        </is>
      </c>
      <c r="B49" s="5" t="inlineStr">
        <is>
          <t>Personnel expenses in M</t>
        </is>
      </c>
      <c r="C49" t="n">
        <v>9139</v>
      </c>
      <c r="D49" t="n">
        <v>9269</v>
      </c>
      <c r="E49" t="n">
        <v>9321</v>
      </c>
      <c r="F49" t="n">
        <v>9119</v>
      </c>
      <c r="G49" t="n">
        <v>9716</v>
      </c>
      <c r="H49" t="n">
        <v>8665</v>
      </c>
      <c r="I49" t="n">
        <v>8607</v>
      </c>
      <c r="J49" t="n">
        <v>6151</v>
      </c>
      <c r="K49" t="n">
        <v>5940</v>
      </c>
      <c r="L49" t="n">
        <v>5121</v>
      </c>
      <c r="M49" t="n">
        <v>5019</v>
      </c>
      <c r="N49" t="n">
        <v>4774</v>
      </c>
      <c r="O49" t="n">
        <v>4891</v>
      </c>
      <c r="P49" t="n">
        <v>4832</v>
      </c>
      <c r="Q49" t="n">
        <v>4551</v>
      </c>
      <c r="R49" t="inlineStr">
        <is>
          <t>-</t>
        </is>
      </c>
      <c r="S49" t="n">
        <v>1992</v>
      </c>
      <c r="T49" t="n">
        <v>1937</v>
      </c>
      <c r="U49" t="n">
        <v>1708</v>
      </c>
      <c r="V49" t="n">
        <v>1541</v>
      </c>
      <c r="W49" t="inlineStr">
        <is>
          <t>-</t>
        </is>
      </c>
    </row>
    <row r="50">
      <c r="A50" s="5" t="inlineStr">
        <is>
          <t>Aufwand je Mitarbeiter in EUR</t>
        </is>
      </c>
      <c r="B50" s="5" t="inlineStr">
        <is>
          <t>Effort per employee</t>
        </is>
      </c>
      <c r="C50" t="n">
        <v>91018</v>
      </c>
      <c r="D50" t="n">
        <v>88932</v>
      </c>
      <c r="E50" t="n">
        <v>87467</v>
      </c>
      <c r="F50" t="n">
        <v>85337</v>
      </c>
      <c r="G50" t="n">
        <v>84026</v>
      </c>
      <c r="H50" t="n">
        <v>76346</v>
      </c>
      <c r="I50" t="n">
        <v>76760</v>
      </c>
      <c r="J50" t="n">
        <v>54932</v>
      </c>
      <c r="K50" t="n">
        <v>52234</v>
      </c>
      <c r="L50" t="n">
        <v>50416</v>
      </c>
      <c r="M50" t="n">
        <v>47861</v>
      </c>
      <c r="N50" t="n">
        <v>48609</v>
      </c>
      <c r="O50" t="n">
        <v>49158</v>
      </c>
      <c r="P50" t="n">
        <v>48181</v>
      </c>
      <c r="Q50" t="n">
        <v>46830</v>
      </c>
      <c r="R50" t="inlineStr">
        <is>
          <t>-</t>
        </is>
      </c>
      <c r="S50" t="n">
        <v>60207</v>
      </c>
      <c r="T50" t="n">
        <v>59718</v>
      </c>
      <c r="U50" t="n">
        <v>55974</v>
      </c>
      <c r="V50" t="n">
        <v>52774</v>
      </c>
      <c r="W50" t="inlineStr">
        <is>
          <t>-</t>
        </is>
      </c>
    </row>
    <row r="51">
      <c r="A51" s="5" t="inlineStr">
        <is>
          <t>Umsatz je Mitarbeiter in EUR</t>
        </is>
      </c>
      <c r="B51" s="5" t="inlineStr">
        <is>
          <t>Turnover per employee</t>
        </is>
      </c>
      <c r="C51" t="n">
        <v>359788</v>
      </c>
      <c r="D51" t="n">
        <v>330656</v>
      </c>
      <c r="E51" t="n">
        <v>328951</v>
      </c>
      <c r="F51" t="n">
        <v>316501</v>
      </c>
      <c r="G51" t="n">
        <v>298726</v>
      </c>
      <c r="H51" t="n">
        <v>297544</v>
      </c>
      <c r="I51" t="n">
        <v>293870</v>
      </c>
      <c r="J51" t="n">
        <v>312099</v>
      </c>
      <c r="K51" t="n">
        <v>293610</v>
      </c>
      <c r="L51" t="n">
        <v>299129</v>
      </c>
      <c r="M51" t="n">
        <v>279458</v>
      </c>
      <c r="N51" t="n">
        <v>280696</v>
      </c>
      <c r="O51" t="n">
        <v>281943</v>
      </c>
      <c r="P51" t="n">
        <v>282912</v>
      </c>
      <c r="Q51" t="n">
        <v>281032</v>
      </c>
      <c r="R51" t="n">
        <v>155984</v>
      </c>
      <c r="S51" t="n">
        <v>243244</v>
      </c>
      <c r="T51" t="n">
        <v>229621</v>
      </c>
      <c r="U51" t="n">
        <v>212623</v>
      </c>
      <c r="V51" t="n">
        <v>204212</v>
      </c>
      <c r="W51" t="inlineStr">
        <is>
          <t>-</t>
        </is>
      </c>
    </row>
    <row r="52">
      <c r="A52" s="5" t="inlineStr">
        <is>
          <t>Bruttoergebnis je Mitarbeiter in EUR</t>
        </is>
      </c>
      <c r="B52" s="5" t="inlineStr">
        <is>
          <t>Gross Profit per employee</t>
        </is>
      </c>
      <c r="C52" t="n">
        <v>255505</v>
      </c>
      <c r="D52" t="n">
        <v>232591</v>
      </c>
      <c r="E52" t="n">
        <v>230777</v>
      </c>
      <c r="F52" t="n">
        <v>224651</v>
      </c>
      <c r="G52" t="n">
        <v>207055</v>
      </c>
      <c r="H52" t="n">
        <v>203355</v>
      </c>
      <c r="I52" t="n">
        <v>199023</v>
      </c>
      <c r="J52" t="n">
        <v>221828</v>
      </c>
      <c r="K52" t="n">
        <v>212418</v>
      </c>
      <c r="L52" t="n">
        <v>229564</v>
      </c>
      <c r="M52" t="n">
        <v>218076</v>
      </c>
      <c r="N52" t="n">
        <v>218708</v>
      </c>
      <c r="O52" t="n">
        <v>217458</v>
      </c>
      <c r="P52" t="n">
        <v>218389</v>
      </c>
      <c r="Q52" t="n">
        <v>215546</v>
      </c>
      <c r="R52" t="n">
        <v>117069</v>
      </c>
      <c r="S52" t="n">
        <v>200085</v>
      </c>
      <c r="T52" t="n">
        <v>187138</v>
      </c>
      <c r="U52" t="n">
        <v>171561</v>
      </c>
      <c r="V52" t="n">
        <v>154829</v>
      </c>
      <c r="W52" t="inlineStr">
        <is>
          <t>-</t>
        </is>
      </c>
    </row>
    <row r="53">
      <c r="A53" s="5" t="inlineStr">
        <is>
          <t>Gewinn je Mitarbeiter in EUR</t>
        </is>
      </c>
      <c r="B53" s="5" t="inlineStr">
        <is>
          <t>Earnings per employee</t>
        </is>
      </c>
      <c r="C53" t="n">
        <v>27946</v>
      </c>
      <c r="D53" t="n">
        <v>41314</v>
      </c>
      <c r="E53" t="n">
        <v>79143</v>
      </c>
      <c r="F53" t="n">
        <v>44067</v>
      </c>
      <c r="G53" t="n">
        <v>37075</v>
      </c>
      <c r="H53" t="n">
        <v>38680</v>
      </c>
      <c r="I53" t="n">
        <v>33150</v>
      </c>
      <c r="J53" t="n">
        <v>44359</v>
      </c>
      <c r="K53" t="n">
        <v>50062</v>
      </c>
      <c r="L53" t="n">
        <v>53822</v>
      </c>
      <c r="M53" t="n">
        <v>50206</v>
      </c>
      <c r="N53" t="n">
        <v>39211</v>
      </c>
      <c r="O53" t="n">
        <v>52897</v>
      </c>
      <c r="P53" t="n">
        <v>39945</v>
      </c>
      <c r="Q53" t="n">
        <v>23235</v>
      </c>
      <c r="R53" t="n">
        <v>-37433</v>
      </c>
      <c r="S53" t="n">
        <v>62746</v>
      </c>
      <c r="T53" t="n">
        <v>54230</v>
      </c>
      <c r="U53" t="n">
        <v>51943</v>
      </c>
      <c r="V53" t="n">
        <v>33733</v>
      </c>
      <c r="W53" t="inlineStr">
        <is>
          <t>-</t>
        </is>
      </c>
    </row>
    <row r="54">
      <c r="A54" s="5" t="inlineStr">
        <is>
          <t>KGV (Kurs/Gewinn)</t>
        </is>
      </c>
      <c r="B54" s="5" t="inlineStr">
        <is>
          <t>PE (price/earnings)</t>
        </is>
      </c>
      <c r="C54" t="n">
        <v>40</v>
      </c>
      <c r="D54" t="n">
        <v>21.9</v>
      </c>
      <c r="E54" t="n">
        <v>10.7</v>
      </c>
      <c r="F54" t="n">
        <v>21</v>
      </c>
      <c r="G54" t="n">
        <v>24.3</v>
      </c>
      <c r="H54" t="n">
        <v>22.7</v>
      </c>
      <c r="I54" t="n">
        <v>27.4</v>
      </c>
      <c r="J54" t="n">
        <v>19</v>
      </c>
      <c r="K54" t="n">
        <v>13.2</v>
      </c>
      <c r="L54" t="n">
        <v>11.4</v>
      </c>
      <c r="M54" t="n">
        <v>13.7</v>
      </c>
      <c r="N54" t="n">
        <v>15.4</v>
      </c>
      <c r="O54" t="n">
        <v>16.1</v>
      </c>
      <c r="P54" t="n">
        <v>23.6</v>
      </c>
      <c r="Q54" t="n">
        <v>43.8</v>
      </c>
      <c r="R54" t="inlineStr">
        <is>
          <t>-</t>
        </is>
      </c>
      <c r="S54" t="n">
        <v>20.2</v>
      </c>
      <c r="T54" t="n">
        <v>24.1</v>
      </c>
      <c r="U54" t="n">
        <v>44.6</v>
      </c>
      <c r="V54" t="n">
        <v>54.2</v>
      </c>
      <c r="W54" t="n">
        <v>48.6</v>
      </c>
    </row>
    <row r="55">
      <c r="A55" s="5" t="inlineStr">
        <is>
          <t>KUV (Kurs/Umsatz)</t>
        </is>
      </c>
      <c r="B55" s="5" t="inlineStr">
        <is>
          <t>PS (price/sales)</t>
        </is>
      </c>
      <c r="C55" t="n">
        <v>3.11</v>
      </c>
      <c r="D55" t="n">
        <v>2.74</v>
      </c>
      <c r="E55" t="n">
        <v>2.57</v>
      </c>
      <c r="F55" t="n">
        <v>2.94</v>
      </c>
      <c r="G55" t="n">
        <v>3.01</v>
      </c>
      <c r="H55" t="n">
        <v>2.96</v>
      </c>
      <c r="I55" t="n">
        <v>3.1</v>
      </c>
      <c r="J55" t="n">
        <v>2.71</v>
      </c>
      <c r="K55" t="n">
        <v>2.28</v>
      </c>
      <c r="L55" t="n">
        <v>2.06</v>
      </c>
      <c r="M55" t="n">
        <v>2.48</v>
      </c>
      <c r="N55" t="n">
        <v>2.17</v>
      </c>
      <c r="O55" t="n">
        <v>3.07</v>
      </c>
      <c r="P55" t="n">
        <v>3.35</v>
      </c>
      <c r="Q55" t="n">
        <v>3.78</v>
      </c>
      <c r="R55" t="n">
        <v>3.56</v>
      </c>
      <c r="S55" t="n">
        <v>5.44</v>
      </c>
      <c r="T55" t="n">
        <v>5.73</v>
      </c>
      <c r="U55" t="n">
        <v>9.449999999999999</v>
      </c>
      <c r="V55" t="n">
        <v>8.710000000000001</v>
      </c>
      <c r="W55" t="inlineStr">
        <is>
          <t>-</t>
        </is>
      </c>
    </row>
    <row r="56">
      <c r="A56" s="5" t="inlineStr">
        <is>
          <t>KBV (Kurs/Buchwert)</t>
        </is>
      </c>
      <c r="B56" s="5" t="inlineStr">
        <is>
          <t>PB (price/book value)</t>
        </is>
      </c>
      <c r="C56" t="n">
        <v>1.91</v>
      </c>
      <c r="D56" t="n">
        <v>1.6</v>
      </c>
      <c r="E56" t="n">
        <v>1.55</v>
      </c>
      <c r="F56" t="n">
        <v>1.73</v>
      </c>
      <c r="G56" t="n">
        <v>1.79</v>
      </c>
      <c r="H56" t="n">
        <v>1.78</v>
      </c>
      <c r="I56" t="n">
        <v>1.8</v>
      </c>
      <c r="J56" t="n">
        <v>1.65</v>
      </c>
      <c r="K56" t="n">
        <v>1.35</v>
      </c>
      <c r="L56" t="n">
        <v>1.18</v>
      </c>
      <c r="M56" t="n">
        <v>1.5</v>
      </c>
      <c r="N56" t="n">
        <v>1.33</v>
      </c>
      <c r="O56" t="n">
        <v>1.93</v>
      </c>
      <c r="P56" t="n">
        <v>2.09</v>
      </c>
      <c r="Q56" t="n">
        <v>2.21</v>
      </c>
      <c r="R56" t="n">
        <v>1.5</v>
      </c>
      <c r="S56" t="n">
        <v>6.92</v>
      </c>
      <c r="T56" t="n">
        <v>7.07</v>
      </c>
      <c r="U56" t="n">
        <v>10.63</v>
      </c>
      <c r="V56" t="n">
        <v>12.07</v>
      </c>
      <c r="W56" t="inlineStr">
        <is>
          <t>-</t>
        </is>
      </c>
    </row>
    <row r="57">
      <c r="A57" s="5" t="inlineStr">
        <is>
          <t>KCV (Kurs/Cashflow)</t>
        </is>
      </c>
      <c r="B57" s="5" t="inlineStr">
        <is>
          <t>PC (price/cashflow)</t>
        </is>
      </c>
      <c r="C57" t="n">
        <v>14.51</v>
      </c>
      <c r="D57" t="n">
        <v>17.01</v>
      </c>
      <c r="E57" t="n">
        <v>12.21</v>
      </c>
      <c r="F57" t="n">
        <v>12.68</v>
      </c>
      <c r="G57" t="n">
        <v>11.67</v>
      </c>
      <c r="H57" t="n">
        <v>12.98</v>
      </c>
      <c r="I57" t="n">
        <v>14.69</v>
      </c>
      <c r="J57" t="n">
        <v>11.59</v>
      </c>
      <c r="K57" t="n">
        <v>8.17</v>
      </c>
      <c r="L57" t="n">
        <v>6.43</v>
      </c>
      <c r="M57" t="n">
        <v>8.529999999999999</v>
      </c>
      <c r="N57" t="n">
        <v>7.01</v>
      </c>
      <c r="O57" t="n">
        <v>12.11</v>
      </c>
      <c r="P57" t="n">
        <v>14.4</v>
      </c>
      <c r="Q57" t="n">
        <v>16.14</v>
      </c>
      <c r="R57" t="n">
        <v>13.29</v>
      </c>
      <c r="S57" t="n">
        <v>19.31</v>
      </c>
      <c r="T57" t="n">
        <v>25.45</v>
      </c>
      <c r="U57" t="n">
        <v>33.74</v>
      </c>
      <c r="V57" t="n">
        <v>43.31</v>
      </c>
      <c r="W57" t="inlineStr">
        <is>
          <t>-</t>
        </is>
      </c>
    </row>
    <row r="58">
      <c r="A58" s="5" t="inlineStr">
        <is>
          <t>Dividendenrendite in %</t>
        </is>
      </c>
      <c r="B58" s="5" t="inlineStr">
        <is>
          <t>Dividend Yield in %</t>
        </is>
      </c>
      <c r="C58" t="n">
        <v>3.51</v>
      </c>
      <c r="D58" t="n">
        <v>4.06</v>
      </c>
      <c r="E58" t="n">
        <v>4.22</v>
      </c>
      <c r="F58" t="n">
        <v>3.85</v>
      </c>
      <c r="G58" t="n">
        <v>3.68</v>
      </c>
      <c r="H58" t="n">
        <v>3.77</v>
      </c>
      <c r="I58" t="n">
        <v>3.63</v>
      </c>
      <c r="J58" t="n">
        <v>3.88</v>
      </c>
      <c r="K58" t="n">
        <v>4.67</v>
      </c>
      <c r="L58" t="n">
        <v>5.02</v>
      </c>
      <c r="M58" t="n">
        <v>4</v>
      </c>
      <c r="N58" t="n">
        <v>4.56</v>
      </c>
      <c r="O58" t="n">
        <v>2.78</v>
      </c>
      <c r="P58" t="n">
        <v>2.17</v>
      </c>
      <c r="Q58" t="n">
        <v>1.62</v>
      </c>
      <c r="R58" t="n">
        <v>1.73</v>
      </c>
      <c r="S58" t="n">
        <v>1.41</v>
      </c>
      <c r="T58" t="n">
        <v>1.13</v>
      </c>
      <c r="U58" t="n">
        <v>0.53</v>
      </c>
      <c r="V58" t="inlineStr">
        <is>
          <t>-</t>
        </is>
      </c>
      <c r="W58" t="inlineStr">
        <is>
          <t>-</t>
        </is>
      </c>
    </row>
    <row r="59">
      <c r="A59" s="5" t="inlineStr">
        <is>
          <t>Gewinnrendite in %</t>
        </is>
      </c>
      <c r="B59" s="5" t="inlineStr">
        <is>
          <t>Return on profit in %</t>
        </is>
      </c>
      <c r="C59" t="n">
        <v>2.5</v>
      </c>
      <c r="D59" t="n">
        <v>4.6</v>
      </c>
      <c r="E59" t="n">
        <v>9.300000000000001</v>
      </c>
      <c r="F59" t="n">
        <v>4.8</v>
      </c>
      <c r="G59" t="n">
        <v>4.1</v>
      </c>
      <c r="H59" t="n">
        <v>4.4</v>
      </c>
      <c r="I59" t="n">
        <v>3.6</v>
      </c>
      <c r="J59" t="n">
        <v>5.3</v>
      </c>
      <c r="K59" t="n">
        <v>7.6</v>
      </c>
      <c r="L59" t="n">
        <v>8.800000000000001</v>
      </c>
      <c r="M59" t="n">
        <v>7.3</v>
      </c>
      <c r="N59" t="n">
        <v>6.5</v>
      </c>
      <c r="O59" t="n">
        <v>6.2</v>
      </c>
      <c r="P59" t="n">
        <v>4.2</v>
      </c>
      <c r="Q59" t="n">
        <v>2.3</v>
      </c>
      <c r="R59" t="n">
        <v>-6.6</v>
      </c>
      <c r="S59" t="n">
        <v>4.9</v>
      </c>
      <c r="T59" t="n">
        <v>4.2</v>
      </c>
      <c r="U59" t="n">
        <v>2.2</v>
      </c>
      <c r="V59" t="n">
        <v>1.8</v>
      </c>
      <c r="W59" t="n">
        <v>2.1</v>
      </c>
    </row>
    <row r="60">
      <c r="A60" s="5" t="inlineStr">
        <is>
          <t>Eigenkapitalrendite in %</t>
        </is>
      </c>
      <c r="B60" s="5" t="inlineStr">
        <is>
          <t>Return on Equity in %</t>
        </is>
      </c>
      <c r="C60" t="n">
        <v>4.76</v>
      </c>
      <c r="D60" t="n">
        <v>7.31</v>
      </c>
      <c r="E60" t="n">
        <v>14.52</v>
      </c>
      <c r="F60" t="n">
        <v>8.18</v>
      </c>
      <c r="G60" t="n">
        <v>7.39</v>
      </c>
      <c r="H60" t="n">
        <v>7.82</v>
      </c>
      <c r="I60" t="n">
        <v>6.53</v>
      </c>
      <c r="J60" t="n">
        <v>8.66</v>
      </c>
      <c r="K60" t="n">
        <v>10.13</v>
      </c>
      <c r="L60" t="n">
        <v>10.3</v>
      </c>
      <c r="M60" t="n">
        <v>10.9</v>
      </c>
      <c r="N60" t="n">
        <v>8.58</v>
      </c>
      <c r="O60" t="n">
        <v>11.82</v>
      </c>
      <c r="P60" t="n">
        <v>8.789999999999999</v>
      </c>
      <c r="Q60" t="n">
        <v>4.84</v>
      </c>
      <c r="R60" t="n">
        <v>-10.14</v>
      </c>
      <c r="S60" t="n">
        <v>32.83</v>
      </c>
      <c r="T60" t="n">
        <v>29.15</v>
      </c>
      <c r="U60" t="n">
        <v>27.48</v>
      </c>
      <c r="V60" t="n">
        <v>22.89</v>
      </c>
      <c r="W60" t="n">
        <v>9.56</v>
      </c>
    </row>
    <row r="61">
      <c r="A61" s="5" t="inlineStr">
        <is>
          <t>Umsatzrendite in %</t>
        </is>
      </c>
      <c r="B61" s="5" t="inlineStr">
        <is>
          <t>Return on sales in %</t>
        </is>
      </c>
      <c r="C61" t="n">
        <v>7.77</v>
      </c>
      <c r="D61" t="n">
        <v>12.49</v>
      </c>
      <c r="E61" t="n">
        <v>24.06</v>
      </c>
      <c r="F61" t="n">
        <v>13.92</v>
      </c>
      <c r="G61" t="n">
        <v>12.41</v>
      </c>
      <c r="H61" t="n">
        <v>13</v>
      </c>
      <c r="I61" t="n">
        <v>11.28</v>
      </c>
      <c r="J61" t="n">
        <v>14.21</v>
      </c>
      <c r="K61" t="n">
        <v>17.05</v>
      </c>
      <c r="L61" t="n">
        <v>17.99</v>
      </c>
      <c r="M61" t="n">
        <v>17.97</v>
      </c>
      <c r="N61" t="n">
        <v>13.97</v>
      </c>
      <c r="O61" t="n">
        <v>18.76</v>
      </c>
      <c r="P61" t="n">
        <v>14.12</v>
      </c>
      <c r="Q61" t="n">
        <v>8.27</v>
      </c>
      <c r="R61" t="n">
        <v>-48</v>
      </c>
      <c r="S61" t="n">
        <v>25.8</v>
      </c>
      <c r="T61" t="n">
        <v>23.62</v>
      </c>
      <c r="U61" t="n">
        <v>24.43</v>
      </c>
      <c r="V61" t="n">
        <v>16.52</v>
      </c>
      <c r="W61" t="n">
        <v>12.87</v>
      </c>
    </row>
    <row r="62">
      <c r="A62" s="5" t="inlineStr">
        <is>
          <t>Gesamtkapitalrendite in %</t>
        </is>
      </c>
      <c r="B62" s="5" t="inlineStr">
        <is>
          <t>Total Return on Investment in %</t>
        </is>
      </c>
      <c r="C62" t="n">
        <v>2.88</v>
      </c>
      <c r="D62" t="n">
        <v>4.26</v>
      </c>
      <c r="E62" t="n">
        <v>8.869999999999999</v>
      </c>
      <c r="F62" t="n">
        <v>5.38</v>
      </c>
      <c r="G62" t="n">
        <v>4.74</v>
      </c>
      <c r="H62" t="n">
        <v>5.13</v>
      </c>
      <c r="I62" t="n">
        <v>4.51</v>
      </c>
      <c r="J62" t="n">
        <v>5.5</v>
      </c>
      <c r="K62" t="n">
        <v>6.23</v>
      </c>
      <c r="L62" t="n">
        <v>6.41</v>
      </c>
      <c r="M62" t="n">
        <v>6.58</v>
      </c>
      <c r="N62" t="n">
        <v>5.35</v>
      </c>
      <c r="O62" t="n">
        <v>7.32</v>
      </c>
      <c r="P62" t="n">
        <v>5.15</v>
      </c>
      <c r="Q62" t="n">
        <v>2.61</v>
      </c>
      <c r="R62" t="n">
        <v>-4.7</v>
      </c>
      <c r="S62" t="n">
        <v>21.29</v>
      </c>
      <c r="T62" t="n">
        <v>18.6</v>
      </c>
      <c r="U62" t="n">
        <v>15.9</v>
      </c>
      <c r="V62" t="n">
        <v>12.56</v>
      </c>
      <c r="W62" t="n">
        <v>5.01</v>
      </c>
    </row>
    <row r="63">
      <c r="A63" s="5" t="inlineStr">
        <is>
          <t>Return on Investment in %</t>
        </is>
      </c>
      <c r="B63" s="5" t="inlineStr">
        <is>
          <t>Return on Investment in %</t>
        </is>
      </c>
      <c r="C63" t="n">
        <v>2.49</v>
      </c>
      <c r="D63" t="n">
        <v>3.87</v>
      </c>
      <c r="E63" t="n">
        <v>8.449999999999999</v>
      </c>
      <c r="F63" t="n">
        <v>4.5</v>
      </c>
      <c r="G63" t="n">
        <v>4.19</v>
      </c>
      <c r="H63" t="n">
        <v>4.51</v>
      </c>
      <c r="I63" t="n">
        <v>3.87</v>
      </c>
      <c r="J63" t="n">
        <v>4.95</v>
      </c>
      <c r="K63" t="n">
        <v>5.68</v>
      </c>
      <c r="L63" t="n">
        <v>6.41</v>
      </c>
      <c r="M63" t="n">
        <v>6.58</v>
      </c>
      <c r="N63" t="n">
        <v>5.35</v>
      </c>
      <c r="O63" t="n">
        <v>7.32</v>
      </c>
      <c r="P63" t="n">
        <v>5.15</v>
      </c>
      <c r="Q63" t="n">
        <v>2.61</v>
      </c>
      <c r="R63" t="n">
        <v>-4.7</v>
      </c>
      <c r="S63" t="n">
        <v>21.29</v>
      </c>
      <c r="T63" t="n">
        <v>18.6</v>
      </c>
      <c r="U63" t="n">
        <v>15.9</v>
      </c>
      <c r="V63" t="n">
        <v>12.56</v>
      </c>
      <c r="W63" t="n">
        <v>5.01</v>
      </c>
    </row>
    <row r="64">
      <c r="A64" s="5" t="inlineStr">
        <is>
          <t>Arbeitsintensität in %</t>
        </is>
      </c>
      <c r="B64" s="5" t="inlineStr">
        <is>
          <t>Work Intensity in %</t>
        </is>
      </c>
      <c r="C64" t="n">
        <v>25.38</v>
      </c>
      <c r="D64" t="n">
        <v>22.06</v>
      </c>
      <c r="E64" t="n">
        <v>26.4</v>
      </c>
      <c r="F64" t="n">
        <v>25.5</v>
      </c>
      <c r="G64" t="n">
        <v>24.36</v>
      </c>
      <c r="H64" t="n">
        <v>24.05</v>
      </c>
      <c r="I64" t="n">
        <v>24.89</v>
      </c>
      <c r="J64" t="n">
        <v>22.71</v>
      </c>
      <c r="K64" t="n">
        <v>20.76</v>
      </c>
      <c r="L64" t="n">
        <v>23.51</v>
      </c>
      <c r="M64" t="n">
        <v>21.9</v>
      </c>
      <c r="N64" t="n">
        <v>21.4</v>
      </c>
      <c r="O64" t="n">
        <v>17.46</v>
      </c>
      <c r="P64" t="n">
        <v>15.64</v>
      </c>
      <c r="Q64" t="n">
        <v>15.14</v>
      </c>
      <c r="R64" t="n">
        <v>16.32</v>
      </c>
      <c r="S64" t="n">
        <v>67.34</v>
      </c>
      <c r="T64" t="n">
        <v>64.23999999999999</v>
      </c>
      <c r="U64" t="n">
        <v>72.23999999999999</v>
      </c>
      <c r="V64" t="n">
        <v>68.87</v>
      </c>
      <c r="W64" t="n">
        <v>68.04000000000001</v>
      </c>
    </row>
    <row r="65">
      <c r="A65" s="5" t="inlineStr">
        <is>
          <t>Eigenkapitalquote in %</t>
        </is>
      </c>
      <c r="B65" s="5" t="inlineStr">
        <is>
          <t>Equity Ratio in %</t>
        </is>
      </c>
      <c r="C65" t="n">
        <v>52.28</v>
      </c>
      <c r="D65" t="n">
        <v>52.85</v>
      </c>
      <c r="E65" t="n">
        <v>58.19</v>
      </c>
      <c r="F65" t="n">
        <v>54.99</v>
      </c>
      <c r="G65" t="n">
        <v>56.73</v>
      </c>
      <c r="H65" t="n">
        <v>57.62</v>
      </c>
      <c r="I65" t="n">
        <v>59.22</v>
      </c>
      <c r="J65" t="n">
        <v>57.11</v>
      </c>
      <c r="K65" t="n">
        <v>56.13</v>
      </c>
      <c r="L65" t="n">
        <v>62.27</v>
      </c>
      <c r="M65" t="n">
        <v>60.37</v>
      </c>
      <c r="N65" t="n">
        <v>62.33</v>
      </c>
      <c r="O65" t="n">
        <v>61.94</v>
      </c>
      <c r="P65" t="n">
        <v>58.64</v>
      </c>
      <c r="Q65" t="n">
        <v>53.82</v>
      </c>
      <c r="R65" t="n">
        <v>46.37</v>
      </c>
      <c r="S65" t="n">
        <v>64.86</v>
      </c>
      <c r="T65" t="n">
        <v>63.8</v>
      </c>
      <c r="U65" t="n">
        <v>57.87</v>
      </c>
      <c r="V65" t="n">
        <v>54.86</v>
      </c>
      <c r="W65" t="n">
        <v>52.43</v>
      </c>
    </row>
    <row r="66">
      <c r="A66" s="5" t="inlineStr">
        <is>
          <t>Fremdkapitalquote in %</t>
        </is>
      </c>
      <c r="B66" s="5" t="inlineStr">
        <is>
          <t>Debt Ratio in %</t>
        </is>
      </c>
      <c r="C66" t="n">
        <v>47.72</v>
      </c>
      <c r="D66" t="n">
        <v>47.15</v>
      </c>
      <c r="E66" t="n">
        <v>41.81</v>
      </c>
      <c r="F66" t="n">
        <v>45.01</v>
      </c>
      <c r="G66" t="n">
        <v>43.27</v>
      </c>
      <c r="H66" t="n">
        <v>42.38</v>
      </c>
      <c r="I66" t="n">
        <v>40.78</v>
      </c>
      <c r="J66" t="n">
        <v>42.89</v>
      </c>
      <c r="K66" t="n">
        <v>43.87</v>
      </c>
      <c r="L66" t="n">
        <v>37.73</v>
      </c>
      <c r="M66" t="n">
        <v>39.63</v>
      </c>
      <c r="N66" t="n">
        <v>37.67</v>
      </c>
      <c r="O66" t="n">
        <v>38.06</v>
      </c>
      <c r="P66" t="n">
        <v>41.36</v>
      </c>
      <c r="Q66" t="n">
        <v>46.18</v>
      </c>
      <c r="R66" t="n">
        <v>53.63</v>
      </c>
      <c r="S66" t="n">
        <v>35.14</v>
      </c>
      <c r="T66" t="n">
        <v>36.2</v>
      </c>
      <c r="U66" t="n">
        <v>42.13</v>
      </c>
      <c r="V66" t="n">
        <v>45.14</v>
      </c>
      <c r="W66" t="n">
        <v>47.57</v>
      </c>
    </row>
    <row r="67">
      <c r="A67" s="5" t="inlineStr">
        <is>
          <t>Verschuldungsgrad in %</t>
        </is>
      </c>
      <c r="B67" s="5" t="inlineStr">
        <is>
          <t>Finance Gearing in %</t>
        </is>
      </c>
      <c r="C67" t="n">
        <v>91.29000000000001</v>
      </c>
      <c r="D67" t="n">
        <v>89.22</v>
      </c>
      <c r="E67" t="n">
        <v>71.84999999999999</v>
      </c>
      <c r="F67" t="n">
        <v>81.87</v>
      </c>
      <c r="G67" t="n">
        <v>76.27</v>
      </c>
      <c r="H67" t="n">
        <v>73.54000000000001</v>
      </c>
      <c r="I67" t="n">
        <v>68.88</v>
      </c>
      <c r="J67" t="n">
        <v>75.11</v>
      </c>
      <c r="K67" t="n">
        <v>78.17</v>
      </c>
      <c r="L67" t="n">
        <v>60.58</v>
      </c>
      <c r="M67" t="n">
        <v>65.66</v>
      </c>
      <c r="N67" t="n">
        <v>60.45</v>
      </c>
      <c r="O67" t="n">
        <v>61.45</v>
      </c>
      <c r="P67" t="n">
        <v>70.53</v>
      </c>
      <c r="Q67" t="n">
        <v>85.81</v>
      </c>
      <c r="R67" t="n">
        <v>115.66</v>
      </c>
      <c r="S67" t="n">
        <v>54.18</v>
      </c>
      <c r="T67" t="n">
        <v>56.74</v>
      </c>
      <c r="U67" t="n">
        <v>72.8</v>
      </c>
      <c r="V67" t="n">
        <v>82.27</v>
      </c>
      <c r="W67" t="n">
        <v>90.72</v>
      </c>
    </row>
    <row r="68">
      <c r="A68" s="5" t="inlineStr">
        <is>
          <t>Bruttoergebnis Marge in %</t>
        </is>
      </c>
      <c r="B68" s="5" t="inlineStr">
        <is>
          <t>Gross Profit Marge in %</t>
        </is>
      </c>
      <c r="C68" t="n">
        <v>71.02</v>
      </c>
      <c r="D68" t="n">
        <v>70.34</v>
      </c>
      <c r="E68" t="n">
        <v>70.16</v>
      </c>
      <c r="F68" t="n">
        <v>70.98</v>
      </c>
      <c r="G68" t="n">
        <v>69.31</v>
      </c>
      <c r="H68" t="n">
        <v>68.34</v>
      </c>
      <c r="I68" t="n">
        <v>67.72</v>
      </c>
      <c r="J68" t="n">
        <v>71.08</v>
      </c>
      <c r="K68" t="n">
        <v>72.34999999999999</v>
      </c>
      <c r="L68" t="n">
        <v>76.73999999999999</v>
      </c>
      <c r="M68" t="n">
        <v>78.04000000000001</v>
      </c>
      <c r="N68" t="n">
        <v>77.92</v>
      </c>
      <c r="O68" t="n">
        <v>77.13</v>
      </c>
      <c r="P68" t="n">
        <v>77.19</v>
      </c>
      <c r="Q68" t="n">
        <v>76.7</v>
      </c>
      <c r="R68" t="n">
        <v>75.05</v>
      </c>
      <c r="S68" t="n">
        <v>82.26000000000001</v>
      </c>
      <c r="T68" t="n">
        <v>81.5</v>
      </c>
      <c r="U68" t="n">
        <v>80.69</v>
      </c>
      <c r="V68" t="n">
        <v>75.81999999999999</v>
      </c>
    </row>
    <row r="69">
      <c r="A69" s="5" t="inlineStr">
        <is>
          <t>Kurzfristige Vermögensquote in %</t>
        </is>
      </c>
      <c r="B69" s="5" t="inlineStr">
        <is>
          <t>Current Assets Ratio in %</t>
        </is>
      </c>
      <c r="C69" t="n">
        <v>25.38</v>
      </c>
      <c r="D69" t="n">
        <v>22.06</v>
      </c>
      <c r="E69" t="n">
        <v>26.4</v>
      </c>
      <c r="F69" t="n">
        <v>25.5</v>
      </c>
      <c r="G69" t="n">
        <v>24.36</v>
      </c>
      <c r="H69" t="n">
        <v>24.05</v>
      </c>
      <c r="I69" t="n">
        <v>24.89</v>
      </c>
      <c r="J69" t="n">
        <v>22.71</v>
      </c>
      <c r="K69" t="n">
        <v>20.76</v>
      </c>
      <c r="L69" t="n">
        <v>23.51</v>
      </c>
      <c r="M69" t="n">
        <v>21.9</v>
      </c>
      <c r="N69" t="n">
        <v>21.4</v>
      </c>
      <c r="O69" t="n">
        <v>17.46</v>
      </c>
      <c r="P69" t="n">
        <v>15.64</v>
      </c>
      <c r="Q69" t="n">
        <v>15.14</v>
      </c>
      <c r="R69" t="n">
        <v>16.32</v>
      </c>
      <c r="S69" t="n">
        <v>67.34</v>
      </c>
      <c r="T69" t="n">
        <v>64.23999999999999</v>
      </c>
      <c r="U69" t="n">
        <v>72.23999999999999</v>
      </c>
      <c r="V69" t="n">
        <v>68.87</v>
      </c>
    </row>
    <row r="70">
      <c r="A70" s="5" t="inlineStr">
        <is>
          <t>Nettogewinn Marge in %</t>
        </is>
      </c>
      <c r="B70" s="5" t="inlineStr">
        <is>
          <t>Net Profit Marge in %</t>
        </is>
      </c>
      <c r="C70" t="n">
        <v>7.77</v>
      </c>
      <c r="D70" t="n">
        <v>12.49</v>
      </c>
      <c r="E70" t="n">
        <v>24.06</v>
      </c>
      <c r="F70" t="n">
        <v>13.92</v>
      </c>
      <c r="G70" t="n">
        <v>12.41</v>
      </c>
      <c r="H70" t="n">
        <v>13</v>
      </c>
      <c r="I70" t="n">
        <v>11.28</v>
      </c>
      <c r="J70" t="n">
        <v>14.21</v>
      </c>
      <c r="K70" t="n">
        <v>17.05</v>
      </c>
      <c r="L70" t="n">
        <v>17.99</v>
      </c>
      <c r="M70" t="n">
        <v>17.97</v>
      </c>
      <c r="N70" t="n">
        <v>13.97</v>
      </c>
      <c r="O70" t="n">
        <v>18.76</v>
      </c>
      <c r="P70" t="n">
        <v>14.12</v>
      </c>
      <c r="Q70" t="n">
        <v>8.27</v>
      </c>
      <c r="R70" t="n">
        <v>-24</v>
      </c>
      <c r="S70" t="n">
        <v>25.8</v>
      </c>
      <c r="T70" t="n">
        <v>23.62</v>
      </c>
      <c r="U70" t="n">
        <v>24.43</v>
      </c>
      <c r="V70" t="n">
        <v>16.52</v>
      </c>
    </row>
    <row r="71">
      <c r="A71" s="5" t="inlineStr">
        <is>
          <t>Operative Ergebnis Marge in %</t>
        </is>
      </c>
      <c r="B71" s="5" t="inlineStr">
        <is>
          <t>EBIT Marge in %</t>
        </is>
      </c>
      <c r="C71" t="n">
        <v>8.65</v>
      </c>
      <c r="D71" t="n">
        <v>13.57</v>
      </c>
      <c r="E71" t="n">
        <v>16.55</v>
      </c>
      <c r="F71" t="n">
        <v>19.32</v>
      </c>
      <c r="G71" t="n">
        <v>16.28</v>
      </c>
      <c r="H71" t="n">
        <v>18.19</v>
      </c>
      <c r="I71" t="n">
        <v>15.5</v>
      </c>
      <c r="J71" t="n">
        <v>18.13</v>
      </c>
      <c r="K71" t="n">
        <v>17.16</v>
      </c>
      <c r="L71" t="n">
        <v>19.62</v>
      </c>
      <c r="M71" t="n">
        <v>21.72</v>
      </c>
      <c r="N71" t="n">
        <v>15.94</v>
      </c>
      <c r="O71" t="n">
        <v>21.07</v>
      </c>
      <c r="P71" t="n">
        <v>17.02</v>
      </c>
      <c r="Q71" t="n">
        <v>17.4</v>
      </c>
      <c r="R71" t="n">
        <v>-12.42</v>
      </c>
      <c r="S71" t="n">
        <v>36.61</v>
      </c>
      <c r="T71" t="n">
        <v>33.36</v>
      </c>
      <c r="U71" t="n">
        <v>31.41</v>
      </c>
      <c r="V71" t="n">
        <v>25.86</v>
      </c>
    </row>
    <row r="72">
      <c r="A72" s="5" t="inlineStr">
        <is>
          <t>Vermögensumsschlag in %</t>
        </is>
      </c>
      <c r="B72" s="5" t="inlineStr">
        <is>
          <t>Asset Turnover in %</t>
        </is>
      </c>
      <c r="C72" t="n">
        <v>32.04</v>
      </c>
      <c r="D72" t="n">
        <v>30.93</v>
      </c>
      <c r="E72" t="n">
        <v>35.12</v>
      </c>
      <c r="F72" t="n">
        <v>32.31</v>
      </c>
      <c r="G72" t="n">
        <v>33.76</v>
      </c>
      <c r="H72" t="n">
        <v>34.67</v>
      </c>
      <c r="I72" t="n">
        <v>34.3</v>
      </c>
      <c r="J72" t="n">
        <v>34.81</v>
      </c>
      <c r="K72" t="n">
        <v>33.33</v>
      </c>
      <c r="L72" t="n">
        <v>35.64</v>
      </c>
      <c r="M72" t="n">
        <v>36.61</v>
      </c>
      <c r="N72" t="n">
        <v>38.3</v>
      </c>
      <c r="O72" t="n">
        <v>39.01</v>
      </c>
      <c r="P72" t="n">
        <v>36.49</v>
      </c>
      <c r="Q72" t="n">
        <v>31.52</v>
      </c>
      <c r="R72" t="n">
        <v>19.6</v>
      </c>
      <c r="S72" t="n">
        <v>82.55</v>
      </c>
      <c r="T72" t="n">
        <v>78.73999999999999</v>
      </c>
      <c r="U72" t="n">
        <v>65.09</v>
      </c>
      <c r="V72" t="n">
        <v>76.01000000000001</v>
      </c>
    </row>
    <row r="73">
      <c r="A73" s="5" t="inlineStr">
        <is>
          <t>Langfristige Vermögensquote in %</t>
        </is>
      </c>
      <c r="B73" s="5" t="inlineStr">
        <is>
          <t>Non-Current Assets Ratio in %</t>
        </is>
      </c>
      <c r="C73" t="n">
        <v>74.62</v>
      </c>
      <c r="D73" t="n">
        <v>73.8</v>
      </c>
      <c r="E73" t="n">
        <v>69.3</v>
      </c>
      <c r="F73" t="n">
        <v>70.04000000000001</v>
      </c>
      <c r="G73" t="n">
        <v>71.03</v>
      </c>
      <c r="H73" t="n">
        <v>70.95999999999999</v>
      </c>
      <c r="I73" t="n">
        <v>70.78</v>
      </c>
      <c r="J73" t="n">
        <v>72.93000000000001</v>
      </c>
      <c r="K73" t="n">
        <v>75.62</v>
      </c>
      <c r="L73" t="n">
        <v>72.91</v>
      </c>
      <c r="M73" t="n">
        <v>74.45999999999999</v>
      </c>
      <c r="N73" t="n">
        <v>74.55</v>
      </c>
      <c r="O73" t="n">
        <v>78.5</v>
      </c>
      <c r="P73" t="n">
        <v>79.87</v>
      </c>
      <c r="Q73" t="n">
        <v>81.29000000000001</v>
      </c>
      <c r="R73" t="n">
        <v>81.17</v>
      </c>
      <c r="S73" t="n">
        <v>27.82</v>
      </c>
      <c r="T73" t="n">
        <v>30.65</v>
      </c>
      <c r="U73" t="n">
        <v>23.04</v>
      </c>
      <c r="V73" t="n">
        <v>26.07</v>
      </c>
    </row>
    <row r="74">
      <c r="A74" s="5" t="inlineStr">
        <is>
          <t>Gesamtkapitalrentabilität</t>
        </is>
      </c>
      <c r="B74" s="5" t="inlineStr">
        <is>
          <t>ROA Return on Assets in %</t>
        </is>
      </c>
      <c r="C74" t="n">
        <v>2.49</v>
      </c>
      <c r="D74" t="n">
        <v>3.87</v>
      </c>
      <c r="E74" t="n">
        <v>8.449999999999999</v>
      </c>
      <c r="F74" t="n">
        <v>4.5</v>
      </c>
      <c r="G74" t="n">
        <v>4.19</v>
      </c>
      <c r="H74" t="n">
        <v>4.51</v>
      </c>
      <c r="I74" t="n">
        <v>3.87</v>
      </c>
      <c r="J74" t="n">
        <v>4.95</v>
      </c>
      <c r="K74" t="n">
        <v>5.68</v>
      </c>
      <c r="L74" t="n">
        <v>6.41</v>
      </c>
      <c r="M74" t="n">
        <v>6.58</v>
      </c>
      <c r="N74" t="n">
        <v>5.35</v>
      </c>
      <c r="O74" t="n">
        <v>7.32</v>
      </c>
      <c r="P74" t="n">
        <v>5.15</v>
      </c>
      <c r="Q74" t="n">
        <v>2.61</v>
      </c>
      <c r="R74" t="n">
        <v>-4.7</v>
      </c>
      <c r="S74" t="n">
        <v>21.29</v>
      </c>
      <c r="T74" t="n">
        <v>18.6</v>
      </c>
      <c r="U74" t="n">
        <v>15.9</v>
      </c>
      <c r="V74" t="n">
        <v>12.56</v>
      </c>
    </row>
    <row r="75">
      <c r="A75" s="5" t="inlineStr">
        <is>
          <t>Ertrag des eingesetzten Kapitals</t>
        </is>
      </c>
      <c r="B75" s="5" t="inlineStr">
        <is>
          <t>ROCE Return on Cap. Empl. in %</t>
        </is>
      </c>
      <c r="C75" t="n">
        <v>3.38</v>
      </c>
      <c r="D75" t="n">
        <v>4.97</v>
      </c>
      <c r="E75" t="n">
        <v>6.88</v>
      </c>
      <c r="F75" t="n">
        <v>7.4</v>
      </c>
      <c r="G75" t="n">
        <v>6.58</v>
      </c>
      <c r="H75" t="n">
        <v>7.28</v>
      </c>
      <c r="I75" t="n">
        <v>6.22</v>
      </c>
      <c r="J75" t="n">
        <v>7.32</v>
      </c>
      <c r="K75" t="n">
        <v>6.62</v>
      </c>
      <c r="L75" t="n">
        <v>7.93</v>
      </c>
      <c r="M75" t="n">
        <v>9.210000000000001</v>
      </c>
      <c r="N75" t="n">
        <v>7.01</v>
      </c>
      <c r="O75" t="n">
        <v>9.5</v>
      </c>
      <c r="P75" t="n">
        <v>7.15</v>
      </c>
      <c r="Q75" t="n">
        <v>6.67</v>
      </c>
      <c r="R75" t="n">
        <v>-3.03</v>
      </c>
      <c r="S75" t="n">
        <v>41.16</v>
      </c>
      <c r="T75" t="n">
        <v>35.95</v>
      </c>
      <c r="U75" t="n">
        <v>29.24</v>
      </c>
      <c r="V75" t="n">
        <v>27.6</v>
      </c>
    </row>
    <row r="76">
      <c r="A76" s="5" t="inlineStr">
        <is>
          <t>Eigenkapital zu Anlagevermögen</t>
        </is>
      </c>
      <c r="B76" s="5" t="inlineStr">
        <is>
          <t>Equity to Fixed Assets in %</t>
        </is>
      </c>
      <c r="C76" t="n">
        <v>70.06</v>
      </c>
      <c r="D76" t="n">
        <v>71.61</v>
      </c>
      <c r="E76" t="n">
        <v>83.95999999999999</v>
      </c>
      <c r="F76" t="n">
        <v>78.5</v>
      </c>
      <c r="G76" t="n">
        <v>79.87</v>
      </c>
      <c r="H76" t="n">
        <v>81.20999999999999</v>
      </c>
      <c r="I76" t="n">
        <v>83.66</v>
      </c>
      <c r="J76" t="n">
        <v>78.3</v>
      </c>
      <c r="K76" t="n">
        <v>74.23</v>
      </c>
      <c r="L76" t="n">
        <v>85.41</v>
      </c>
      <c r="M76" t="n">
        <v>81.06999999999999</v>
      </c>
      <c r="N76" t="n">
        <v>83.61</v>
      </c>
      <c r="O76" t="n">
        <v>78.91</v>
      </c>
      <c r="P76" t="n">
        <v>73.42</v>
      </c>
      <c r="Q76" t="n">
        <v>66.20999999999999</v>
      </c>
      <c r="R76" t="n">
        <v>57.12</v>
      </c>
      <c r="S76" t="n">
        <v>233.15</v>
      </c>
      <c r="T76" t="n">
        <v>208.18</v>
      </c>
      <c r="U76" t="n">
        <v>251.22</v>
      </c>
      <c r="V76" t="n">
        <v>210.46</v>
      </c>
    </row>
    <row r="77">
      <c r="A77" s="5" t="inlineStr">
        <is>
          <t>Liquidität Dritten Grades</t>
        </is>
      </c>
      <c r="B77" s="5" t="inlineStr">
        <is>
          <t>Current Ratio in %</t>
        </is>
      </c>
      <c r="C77" t="n">
        <v>140.38</v>
      </c>
      <c r="D77" t="n">
        <v>141.45</v>
      </c>
      <c r="E77" t="n">
        <v>170.49</v>
      </c>
      <c r="F77" t="n">
        <v>162.39</v>
      </c>
      <c r="G77" t="n">
        <v>148.16</v>
      </c>
      <c r="H77" t="n">
        <v>179.77</v>
      </c>
      <c r="I77" t="n">
        <v>171.33</v>
      </c>
      <c r="J77" t="n">
        <v>164.5</v>
      </c>
      <c r="K77" t="n">
        <v>153.28</v>
      </c>
      <c r="L77" t="n">
        <v>198.7</v>
      </c>
      <c r="M77" t="n">
        <v>159.89</v>
      </c>
      <c r="N77" t="n">
        <v>164.83</v>
      </c>
      <c r="O77" t="n">
        <v>129.83</v>
      </c>
      <c r="P77" t="n">
        <v>118.31</v>
      </c>
      <c r="Q77" t="n">
        <v>85.09</v>
      </c>
      <c r="R77" t="n">
        <v>83.47</v>
      </c>
      <c r="S77" t="n">
        <v>253.28</v>
      </c>
      <c r="T77" t="n">
        <v>238.65</v>
      </c>
      <c r="U77" t="n">
        <v>240.32</v>
      </c>
      <c r="V77" t="n">
        <v>239.28</v>
      </c>
    </row>
    <row r="78">
      <c r="A78" s="5" t="inlineStr">
        <is>
          <t>Operativer Cashflow</t>
        </is>
      </c>
      <c r="B78" s="5" t="inlineStr">
        <is>
          <t>Operating Cashflow in M</t>
        </is>
      </c>
      <c r="C78" t="n">
        <v>18195.54</v>
      </c>
      <c r="D78" t="n">
        <v>21211.47</v>
      </c>
      <c r="E78" t="n">
        <v>15311.34</v>
      </c>
      <c r="F78" t="n">
        <v>16382.56</v>
      </c>
      <c r="G78" t="n">
        <v>15241.02</v>
      </c>
      <c r="H78" t="n">
        <v>17120.62</v>
      </c>
      <c r="I78" t="n">
        <v>19449.56</v>
      </c>
      <c r="J78" t="n">
        <v>15368.34</v>
      </c>
      <c r="K78" t="n">
        <v>10955.97</v>
      </c>
      <c r="L78" t="n">
        <v>8429.73</v>
      </c>
      <c r="M78" t="n">
        <v>11251.07</v>
      </c>
      <c r="N78" t="n">
        <v>9225.16</v>
      </c>
      <c r="O78" t="n">
        <v>16542.26</v>
      </c>
      <c r="P78" t="n">
        <v>19569.6</v>
      </c>
      <c r="Q78" t="n">
        <v>22531.44</v>
      </c>
      <c r="R78" t="n">
        <v>12097.887</v>
      </c>
      <c r="S78" t="n">
        <v>14150.368</v>
      </c>
      <c r="T78" t="n">
        <v>18639.58</v>
      </c>
      <c r="U78" t="n">
        <v>24697.68</v>
      </c>
      <c r="V78" t="n">
        <v>31676.934</v>
      </c>
    </row>
    <row r="79">
      <c r="A79" s="5" t="inlineStr">
        <is>
          <t>Aktienrückkauf</t>
        </is>
      </c>
      <c r="B79" s="5" t="inlineStr">
        <is>
          <t>Share Buyback in M</t>
        </is>
      </c>
      <c r="C79" t="n">
        <v>-7</v>
      </c>
      <c r="D79" t="n">
        <v>7</v>
      </c>
      <c r="E79" t="n">
        <v>38</v>
      </c>
      <c r="F79" t="n">
        <v>14</v>
      </c>
      <c r="G79" t="n">
        <v>13</v>
      </c>
      <c r="H79" t="n">
        <v>5</v>
      </c>
      <c r="I79" t="n">
        <v>2</v>
      </c>
      <c r="J79" t="n">
        <v>15</v>
      </c>
      <c r="K79" t="n">
        <v>-30</v>
      </c>
      <c r="L79" t="n">
        <v>8</v>
      </c>
      <c r="M79" t="n">
        <v>-3</v>
      </c>
      <c r="N79" t="n">
        <v>50</v>
      </c>
      <c r="O79" t="n">
        <v>-7</v>
      </c>
      <c r="P79" t="n">
        <v>37</v>
      </c>
      <c r="Q79" t="n">
        <v>-485.7</v>
      </c>
      <c r="R79" t="n">
        <v>-177.5</v>
      </c>
      <c r="S79" t="n">
        <v>-0.3999999999999773</v>
      </c>
      <c r="T79" t="n">
        <v>-0.3999999999999773</v>
      </c>
      <c r="U79" t="n">
        <v>-0.6000000000000227</v>
      </c>
      <c r="V79" t="inlineStr">
        <is>
          <t>-</t>
        </is>
      </c>
    </row>
    <row r="80">
      <c r="A80" s="5" t="inlineStr">
        <is>
          <t>Umsatzwachstum 1J in %</t>
        </is>
      </c>
      <c r="B80" s="5" t="inlineStr">
        <is>
          <t>Revenue Growth 1Y in %</t>
        </is>
      </c>
      <c r="C80" t="n">
        <v>4.83</v>
      </c>
      <c r="D80" t="n">
        <v>-1.69</v>
      </c>
      <c r="E80" t="n">
        <v>3.65</v>
      </c>
      <c r="F80" t="n">
        <v>-2.09</v>
      </c>
      <c r="G80" t="n">
        <v>2.29</v>
      </c>
      <c r="H80" t="n">
        <v>2.49</v>
      </c>
      <c r="I80" t="n">
        <v>-5.71</v>
      </c>
      <c r="J80" t="n">
        <v>4.67</v>
      </c>
      <c r="K80" t="n">
        <v>9.890000000000001</v>
      </c>
      <c r="L80" t="n">
        <v>3.68</v>
      </c>
      <c r="M80" t="n">
        <v>6.3</v>
      </c>
      <c r="N80" t="n">
        <v>-1.73</v>
      </c>
      <c r="O80" t="n">
        <v>-1.13</v>
      </c>
      <c r="P80" t="n">
        <v>3.89</v>
      </c>
      <c r="Q80" t="n">
        <v>81.55</v>
      </c>
      <c r="R80" t="n">
        <v>86.92</v>
      </c>
      <c r="S80" t="n">
        <v>8.06</v>
      </c>
      <c r="T80" t="n">
        <v>14.8</v>
      </c>
      <c r="U80" t="n">
        <v>8.800000000000001</v>
      </c>
      <c r="V80" t="n">
        <v>124.34</v>
      </c>
    </row>
    <row r="81">
      <c r="A81" s="5" t="inlineStr">
        <is>
          <t>Umsatzwachstum 3J in %</t>
        </is>
      </c>
      <c r="B81" s="5" t="inlineStr">
        <is>
          <t>Revenue Growth 3Y in %</t>
        </is>
      </c>
      <c r="C81" t="n">
        <v>2.26</v>
      </c>
      <c r="D81" t="n">
        <v>-0.04</v>
      </c>
      <c r="E81" t="n">
        <v>1.28</v>
      </c>
      <c r="F81" t="n">
        <v>0.9</v>
      </c>
      <c r="G81" t="n">
        <v>-0.31</v>
      </c>
      <c r="H81" t="n">
        <v>0.48</v>
      </c>
      <c r="I81" t="n">
        <v>2.95</v>
      </c>
      <c r="J81" t="n">
        <v>6.08</v>
      </c>
      <c r="K81" t="n">
        <v>6.62</v>
      </c>
      <c r="L81" t="n">
        <v>2.75</v>
      </c>
      <c r="M81" t="n">
        <v>1.15</v>
      </c>
      <c r="N81" t="n">
        <v>0.34</v>
      </c>
      <c r="O81" t="n">
        <v>28.1</v>
      </c>
      <c r="P81" t="n">
        <v>57.45</v>
      </c>
      <c r="Q81" t="n">
        <v>58.84</v>
      </c>
      <c r="R81" t="n">
        <v>36.59</v>
      </c>
      <c r="S81" t="n">
        <v>10.55</v>
      </c>
      <c r="T81" t="n">
        <v>49.31</v>
      </c>
      <c r="U81" t="inlineStr">
        <is>
          <t>-</t>
        </is>
      </c>
      <c r="V81" t="inlineStr">
        <is>
          <t>-</t>
        </is>
      </c>
    </row>
    <row r="82">
      <c r="A82" s="5" t="inlineStr">
        <is>
          <t>Umsatzwachstum 5J in %</t>
        </is>
      </c>
      <c r="B82" s="5" t="inlineStr">
        <is>
          <t>Revenue Growth 5Y in %</t>
        </is>
      </c>
      <c r="C82" t="n">
        <v>1.4</v>
      </c>
      <c r="D82" t="n">
        <v>0.93</v>
      </c>
      <c r="E82" t="n">
        <v>0.13</v>
      </c>
      <c r="F82" t="n">
        <v>0.33</v>
      </c>
      <c r="G82" t="n">
        <v>2.73</v>
      </c>
      <c r="H82" t="n">
        <v>3</v>
      </c>
      <c r="I82" t="n">
        <v>3.77</v>
      </c>
      <c r="J82" t="n">
        <v>4.56</v>
      </c>
      <c r="K82" t="n">
        <v>3.4</v>
      </c>
      <c r="L82" t="n">
        <v>2.2</v>
      </c>
      <c r="M82" t="n">
        <v>17.78</v>
      </c>
      <c r="N82" t="n">
        <v>33.9</v>
      </c>
      <c r="O82" t="n">
        <v>35.86</v>
      </c>
      <c r="P82" t="n">
        <v>39.04</v>
      </c>
      <c r="Q82" t="n">
        <v>40.03</v>
      </c>
      <c r="R82" t="n">
        <v>48.58</v>
      </c>
      <c r="S82" t="inlineStr">
        <is>
          <t>-</t>
        </is>
      </c>
      <c r="T82" t="inlineStr">
        <is>
          <t>-</t>
        </is>
      </c>
      <c r="U82" t="inlineStr">
        <is>
          <t>-</t>
        </is>
      </c>
      <c r="V82" t="inlineStr">
        <is>
          <t>-</t>
        </is>
      </c>
    </row>
    <row r="83">
      <c r="A83" s="5" t="inlineStr">
        <is>
          <t>Umsatzwachstum 10J in %</t>
        </is>
      </c>
      <c r="B83" s="5" t="inlineStr">
        <is>
          <t>Revenue Growth 10Y in %</t>
        </is>
      </c>
      <c r="C83" t="n">
        <v>2.2</v>
      </c>
      <c r="D83" t="n">
        <v>2.35</v>
      </c>
      <c r="E83" t="n">
        <v>2.34</v>
      </c>
      <c r="F83" t="n">
        <v>1.87</v>
      </c>
      <c r="G83" t="n">
        <v>2.46</v>
      </c>
      <c r="H83" t="n">
        <v>10.39</v>
      </c>
      <c r="I83" t="n">
        <v>18.83</v>
      </c>
      <c r="J83" t="n">
        <v>20.21</v>
      </c>
      <c r="K83" t="n">
        <v>21.22</v>
      </c>
      <c r="L83" t="n">
        <v>21.11</v>
      </c>
      <c r="M83" t="n">
        <v>33.18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-34.84</v>
      </c>
      <c r="D84" t="n">
        <v>-48.94</v>
      </c>
      <c r="E84" t="n">
        <v>79.09999999999999</v>
      </c>
      <c r="F84" t="n">
        <v>9.84</v>
      </c>
      <c r="G84" t="n">
        <v>-2.35</v>
      </c>
      <c r="H84" t="n">
        <v>18.11</v>
      </c>
      <c r="I84" t="n">
        <v>-25.17</v>
      </c>
      <c r="J84" t="n">
        <v>-12.75</v>
      </c>
      <c r="K84" t="n">
        <v>4.13</v>
      </c>
      <c r="L84" t="n">
        <v>3.84</v>
      </c>
      <c r="M84" t="n">
        <v>36.72</v>
      </c>
      <c r="N84" t="n">
        <v>-26.83</v>
      </c>
      <c r="O84" t="n">
        <v>31.38</v>
      </c>
      <c r="P84" t="n">
        <v>77.41</v>
      </c>
      <c r="Q84" t="n">
        <v>-162.55</v>
      </c>
      <c r="R84" t="n">
        <v>-273.89</v>
      </c>
      <c r="S84" t="n">
        <v>18.02</v>
      </c>
      <c r="T84" t="n">
        <v>10.98</v>
      </c>
      <c r="U84" t="n">
        <v>60.91</v>
      </c>
      <c r="V84" t="n">
        <v>188.01</v>
      </c>
    </row>
    <row r="85">
      <c r="A85" s="5" t="inlineStr">
        <is>
          <t>Gewinnwachstum 3J in %</t>
        </is>
      </c>
      <c r="B85" s="5" t="inlineStr">
        <is>
          <t>Earnings Growth 3Y in %</t>
        </is>
      </c>
      <c r="C85" t="n">
        <v>-1.56</v>
      </c>
      <c r="D85" t="n">
        <v>13.33</v>
      </c>
      <c r="E85" t="n">
        <v>28.86</v>
      </c>
      <c r="F85" t="n">
        <v>8.529999999999999</v>
      </c>
      <c r="G85" t="n">
        <v>-3.14</v>
      </c>
      <c r="H85" t="n">
        <v>-6.6</v>
      </c>
      <c r="I85" t="n">
        <v>-11.26</v>
      </c>
      <c r="J85" t="n">
        <v>-1.59</v>
      </c>
      <c r="K85" t="n">
        <v>14.9</v>
      </c>
      <c r="L85" t="n">
        <v>4.58</v>
      </c>
      <c r="M85" t="n">
        <v>13.76</v>
      </c>
      <c r="N85" t="n">
        <v>27.32</v>
      </c>
      <c r="O85" t="n">
        <v>-17.92</v>
      </c>
      <c r="P85" t="n">
        <v>-119.68</v>
      </c>
      <c r="Q85" t="n">
        <v>-139.47</v>
      </c>
      <c r="R85" t="n">
        <v>-81.63</v>
      </c>
      <c r="S85" t="n">
        <v>29.97</v>
      </c>
      <c r="T85" t="n">
        <v>86.63</v>
      </c>
      <c r="U85" t="inlineStr">
        <is>
          <t>-</t>
        </is>
      </c>
      <c r="V85" t="inlineStr">
        <is>
          <t>-</t>
        </is>
      </c>
    </row>
    <row r="86">
      <c r="A86" s="5" t="inlineStr">
        <is>
          <t>Gewinnwachstum 5J in %</t>
        </is>
      </c>
      <c r="B86" s="5" t="inlineStr">
        <is>
          <t>Earnings Growth 5Y in %</t>
        </is>
      </c>
      <c r="C86" t="n">
        <v>0.5600000000000001</v>
      </c>
      <c r="D86" t="n">
        <v>11.15</v>
      </c>
      <c r="E86" t="n">
        <v>15.91</v>
      </c>
      <c r="F86" t="n">
        <v>-2.46</v>
      </c>
      <c r="G86" t="n">
        <v>-3.61</v>
      </c>
      <c r="H86" t="n">
        <v>-2.37</v>
      </c>
      <c r="I86" t="n">
        <v>1.35</v>
      </c>
      <c r="J86" t="n">
        <v>1.02</v>
      </c>
      <c r="K86" t="n">
        <v>9.85</v>
      </c>
      <c r="L86" t="n">
        <v>24.5</v>
      </c>
      <c r="M86" t="n">
        <v>-8.77</v>
      </c>
      <c r="N86" t="n">
        <v>-70.90000000000001</v>
      </c>
      <c r="O86" t="n">
        <v>-61.93</v>
      </c>
      <c r="P86" t="n">
        <v>-66.01000000000001</v>
      </c>
      <c r="Q86" t="n">
        <v>-69.31</v>
      </c>
      <c r="R86" t="n">
        <v>0.8100000000000001</v>
      </c>
      <c r="S86" t="inlineStr">
        <is>
          <t>-</t>
        </is>
      </c>
      <c r="T86" t="inlineStr">
        <is>
          <t>-</t>
        </is>
      </c>
      <c r="U86" t="inlineStr">
        <is>
          <t>-</t>
        </is>
      </c>
      <c r="V86" t="inlineStr">
        <is>
          <t>-</t>
        </is>
      </c>
    </row>
    <row r="87">
      <c r="A87" s="5" t="inlineStr">
        <is>
          <t>Gewinnwachstum 10J in %</t>
        </is>
      </c>
      <c r="B87" s="5" t="inlineStr">
        <is>
          <t>Earnings Growth 10Y in %</t>
        </is>
      </c>
      <c r="C87" t="n">
        <v>-0.9</v>
      </c>
      <c r="D87" t="n">
        <v>6.25</v>
      </c>
      <c r="E87" t="n">
        <v>8.460000000000001</v>
      </c>
      <c r="F87" t="n">
        <v>3.69</v>
      </c>
      <c r="G87" t="n">
        <v>10.45</v>
      </c>
      <c r="H87" t="n">
        <v>-5.57</v>
      </c>
      <c r="I87" t="n">
        <v>-34.77</v>
      </c>
      <c r="J87" t="n">
        <v>-30.45</v>
      </c>
      <c r="K87" t="n">
        <v>-28.08</v>
      </c>
      <c r="L87" t="n">
        <v>-22.4</v>
      </c>
      <c r="M87" t="n">
        <v>-3.98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71.43000000000001</v>
      </c>
      <c r="D88" t="n">
        <v>1.96</v>
      </c>
      <c r="E88" t="n">
        <v>0.67</v>
      </c>
      <c r="F88" t="n">
        <v>-8.539999999999999</v>
      </c>
      <c r="G88" t="n">
        <v>-6.73</v>
      </c>
      <c r="H88" t="n">
        <v>-9.58</v>
      </c>
      <c r="I88" t="n">
        <v>20.3</v>
      </c>
      <c r="J88" t="n">
        <v>18.63</v>
      </c>
      <c r="K88" t="n">
        <v>1.34</v>
      </c>
      <c r="L88" t="n">
        <v>0.47</v>
      </c>
      <c r="M88" t="n">
        <v>-1.56</v>
      </c>
      <c r="N88" t="n">
        <v>-0.22</v>
      </c>
      <c r="O88" t="n">
        <v>-0.26</v>
      </c>
      <c r="P88" t="n">
        <v>-0.36</v>
      </c>
      <c r="Q88" t="n">
        <v>-0.63</v>
      </c>
      <c r="R88" t="inlineStr">
        <is>
          <t>-</t>
        </is>
      </c>
      <c r="S88" t="inlineStr">
        <is>
          <t>-</t>
        </is>
      </c>
      <c r="T88" t="inlineStr">
        <is>
          <t>-</t>
        </is>
      </c>
      <c r="U88" t="inlineStr">
        <is>
          <t>-</t>
        </is>
      </c>
      <c r="V88" t="inlineStr">
        <is>
          <t>-</t>
        </is>
      </c>
    </row>
    <row r="89">
      <c r="A89" s="5" t="inlineStr">
        <is>
          <t>EBIT-Wachstum 1J in %</t>
        </is>
      </c>
      <c r="B89" s="5" t="inlineStr">
        <is>
          <t>EBIT Growth 1Y in %</t>
        </is>
      </c>
      <c r="C89" t="n">
        <v>-33.17</v>
      </c>
      <c r="D89" t="n">
        <v>-19.42</v>
      </c>
      <c r="E89" t="n">
        <v>-11.19</v>
      </c>
      <c r="F89" t="n">
        <v>16.18</v>
      </c>
      <c r="G89" t="n">
        <v>-8.449999999999999</v>
      </c>
      <c r="H89" t="n">
        <v>20.31</v>
      </c>
      <c r="I89" t="n">
        <v>-19.43</v>
      </c>
      <c r="J89" t="n">
        <v>10.57</v>
      </c>
      <c r="K89" t="n">
        <v>-3.86</v>
      </c>
      <c r="L89" t="n">
        <v>-6.36</v>
      </c>
      <c r="M89" t="n">
        <v>44.88</v>
      </c>
      <c r="N89" t="n">
        <v>-25.66</v>
      </c>
      <c r="O89" t="n">
        <v>22.43</v>
      </c>
      <c r="P89" t="n">
        <v>1.58</v>
      </c>
      <c r="Q89" t="n">
        <v>-354.44</v>
      </c>
      <c r="R89" t="n">
        <v>-163.41</v>
      </c>
      <c r="S89" t="n">
        <v>18.55</v>
      </c>
      <c r="T89" t="n">
        <v>21.93</v>
      </c>
      <c r="U89" t="n">
        <v>32.17</v>
      </c>
      <c r="V89" t="n">
        <v>204.14</v>
      </c>
    </row>
    <row r="90">
      <c r="A90" s="5" t="inlineStr">
        <is>
          <t>EBIT-Wachstum 3J in %</t>
        </is>
      </c>
      <c r="B90" s="5" t="inlineStr">
        <is>
          <t>EBIT Growth 3Y in %</t>
        </is>
      </c>
      <c r="C90" t="n">
        <v>-21.26</v>
      </c>
      <c r="D90" t="n">
        <v>-4.81</v>
      </c>
      <c r="E90" t="n">
        <v>-1.15</v>
      </c>
      <c r="F90" t="n">
        <v>9.35</v>
      </c>
      <c r="G90" t="n">
        <v>-2.52</v>
      </c>
      <c r="H90" t="n">
        <v>3.82</v>
      </c>
      <c r="I90" t="n">
        <v>-4.24</v>
      </c>
      <c r="J90" t="n">
        <v>0.12</v>
      </c>
      <c r="K90" t="n">
        <v>11.55</v>
      </c>
      <c r="L90" t="n">
        <v>4.29</v>
      </c>
      <c r="M90" t="n">
        <v>13.88</v>
      </c>
      <c r="N90" t="n">
        <v>-0.55</v>
      </c>
      <c r="O90" t="n">
        <v>-110.14</v>
      </c>
      <c r="P90" t="n">
        <v>-172.09</v>
      </c>
      <c r="Q90" t="n">
        <v>-166.43</v>
      </c>
      <c r="R90" t="n">
        <v>-40.98</v>
      </c>
      <c r="S90" t="n">
        <v>24.22</v>
      </c>
      <c r="T90" t="n">
        <v>86.08</v>
      </c>
      <c r="U90" t="inlineStr">
        <is>
          <t>-</t>
        </is>
      </c>
      <c r="V90" t="inlineStr">
        <is>
          <t>-</t>
        </is>
      </c>
    </row>
    <row r="91">
      <c r="A91" s="5" t="inlineStr">
        <is>
          <t>EBIT-Wachstum 5J in %</t>
        </is>
      </c>
      <c r="B91" s="5" t="inlineStr">
        <is>
          <t>EBIT Growth 5Y in %</t>
        </is>
      </c>
      <c r="C91" t="n">
        <v>-11.21</v>
      </c>
      <c r="D91" t="n">
        <v>-0.51</v>
      </c>
      <c r="E91" t="n">
        <v>-0.52</v>
      </c>
      <c r="F91" t="n">
        <v>3.84</v>
      </c>
      <c r="G91" t="n">
        <v>-0.17</v>
      </c>
      <c r="H91" t="n">
        <v>0.25</v>
      </c>
      <c r="I91" t="n">
        <v>5.16</v>
      </c>
      <c r="J91" t="n">
        <v>3.91</v>
      </c>
      <c r="K91" t="n">
        <v>6.29</v>
      </c>
      <c r="L91" t="n">
        <v>7.37</v>
      </c>
      <c r="M91" t="n">
        <v>-62.24</v>
      </c>
      <c r="N91" t="n">
        <v>-103.9</v>
      </c>
      <c r="O91" t="n">
        <v>-95.06</v>
      </c>
      <c r="P91" t="n">
        <v>-95.16</v>
      </c>
      <c r="Q91" t="n">
        <v>-89.04000000000001</v>
      </c>
      <c r="R91" t="n">
        <v>22.68</v>
      </c>
      <c r="S91" t="inlineStr">
        <is>
          <t>-</t>
        </is>
      </c>
      <c r="T91" t="inlineStr">
        <is>
          <t>-</t>
        </is>
      </c>
      <c r="U91" t="inlineStr">
        <is>
          <t>-</t>
        </is>
      </c>
      <c r="V91" t="inlineStr">
        <is>
          <t>-</t>
        </is>
      </c>
    </row>
    <row r="92">
      <c r="A92" s="5" t="inlineStr">
        <is>
          <t>EBIT-Wachstum 10J in %</t>
        </is>
      </c>
      <c r="B92" s="5" t="inlineStr">
        <is>
          <t>EBIT Growth 10Y in %</t>
        </is>
      </c>
      <c r="C92" t="n">
        <v>-5.48</v>
      </c>
      <c r="D92" t="n">
        <v>2.32</v>
      </c>
      <c r="E92" t="n">
        <v>1.7</v>
      </c>
      <c r="F92" t="n">
        <v>5.06</v>
      </c>
      <c r="G92" t="n">
        <v>3.6</v>
      </c>
      <c r="H92" t="n">
        <v>-31</v>
      </c>
      <c r="I92" t="n">
        <v>-49.37</v>
      </c>
      <c r="J92" t="n">
        <v>-45.57</v>
      </c>
      <c r="K92" t="n">
        <v>-44.44</v>
      </c>
      <c r="L92" t="n">
        <v>-40.83</v>
      </c>
      <c r="M92" t="n">
        <v>-19.78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-14.7</v>
      </c>
      <c r="D93" t="n">
        <v>39.31</v>
      </c>
      <c r="E93" t="n">
        <v>-3.71</v>
      </c>
      <c r="F93" t="n">
        <v>8.65</v>
      </c>
      <c r="G93" t="n">
        <v>-10.09</v>
      </c>
      <c r="H93" t="n">
        <v>-11.64</v>
      </c>
      <c r="I93" t="n">
        <v>26.75</v>
      </c>
      <c r="J93" t="n">
        <v>41.86</v>
      </c>
      <c r="K93" t="n">
        <v>27.06</v>
      </c>
      <c r="L93" t="n">
        <v>-24.62</v>
      </c>
      <c r="M93" t="n">
        <v>21.68</v>
      </c>
      <c r="N93" t="n">
        <v>-42.11</v>
      </c>
      <c r="O93" t="n">
        <v>-15.9</v>
      </c>
      <c r="P93" t="n">
        <v>-10.78</v>
      </c>
      <c r="Q93" t="n">
        <v>21.44</v>
      </c>
      <c r="R93" t="n">
        <v>-31.18</v>
      </c>
      <c r="S93" t="n">
        <v>-24.13</v>
      </c>
      <c r="T93" t="n">
        <v>-24.57</v>
      </c>
      <c r="U93" t="n">
        <v>-22.1</v>
      </c>
      <c r="V93" t="inlineStr">
        <is>
          <t>-</t>
        </is>
      </c>
    </row>
    <row r="94">
      <c r="A94" s="5" t="inlineStr">
        <is>
          <t>Op.Cashflow Wachstum 3J in %</t>
        </is>
      </c>
      <c r="B94" s="5" t="inlineStr">
        <is>
          <t>Op.Cashflow Wachstum 3Y in %</t>
        </is>
      </c>
      <c r="C94" t="n">
        <v>6.97</v>
      </c>
      <c r="D94" t="n">
        <v>14.75</v>
      </c>
      <c r="E94" t="n">
        <v>-1.72</v>
      </c>
      <c r="F94" t="n">
        <v>-4.36</v>
      </c>
      <c r="G94" t="n">
        <v>1.67</v>
      </c>
      <c r="H94" t="n">
        <v>18.99</v>
      </c>
      <c r="I94" t="n">
        <v>31.89</v>
      </c>
      <c r="J94" t="n">
        <v>14.77</v>
      </c>
      <c r="K94" t="n">
        <v>8.039999999999999</v>
      </c>
      <c r="L94" t="n">
        <v>-15.02</v>
      </c>
      <c r="M94" t="n">
        <v>-12.11</v>
      </c>
      <c r="N94" t="n">
        <v>-22.93</v>
      </c>
      <c r="O94" t="n">
        <v>-1.75</v>
      </c>
      <c r="P94" t="n">
        <v>-6.84</v>
      </c>
      <c r="Q94" t="n">
        <v>-11.29</v>
      </c>
      <c r="R94" t="n">
        <v>-26.63</v>
      </c>
      <c r="S94" t="n">
        <v>-23.6</v>
      </c>
      <c r="T94" t="inlineStr">
        <is>
          <t>-</t>
        </is>
      </c>
      <c r="U94" t="inlineStr">
        <is>
          <t>-</t>
        </is>
      </c>
      <c r="V94" t="inlineStr">
        <is>
          <t>-</t>
        </is>
      </c>
    </row>
    <row r="95">
      <c r="A95" s="5" t="inlineStr">
        <is>
          <t>Op.Cashflow Wachstum 5J in %</t>
        </is>
      </c>
      <c r="B95" s="5" t="inlineStr">
        <is>
          <t>Op.Cashflow Wachstum 5Y in %</t>
        </is>
      </c>
      <c r="C95" t="n">
        <v>3.89</v>
      </c>
      <c r="D95" t="n">
        <v>4.5</v>
      </c>
      <c r="E95" t="n">
        <v>1.99</v>
      </c>
      <c r="F95" t="n">
        <v>11.11</v>
      </c>
      <c r="G95" t="n">
        <v>14.79</v>
      </c>
      <c r="H95" t="n">
        <v>11.88</v>
      </c>
      <c r="I95" t="n">
        <v>18.55</v>
      </c>
      <c r="J95" t="n">
        <v>4.77</v>
      </c>
      <c r="K95" t="n">
        <v>-6.78</v>
      </c>
      <c r="L95" t="n">
        <v>-14.35</v>
      </c>
      <c r="M95" t="n">
        <v>-5.13</v>
      </c>
      <c r="N95" t="n">
        <v>-15.71</v>
      </c>
      <c r="O95" t="n">
        <v>-12.11</v>
      </c>
      <c r="P95" t="n">
        <v>-13.84</v>
      </c>
      <c r="Q95" t="n">
        <v>-16.11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7.89</v>
      </c>
      <c r="D96" t="n">
        <v>11.53</v>
      </c>
      <c r="E96" t="n">
        <v>3.38</v>
      </c>
      <c r="F96" t="n">
        <v>2.16</v>
      </c>
      <c r="G96" t="n">
        <v>0.22</v>
      </c>
      <c r="H96" t="n">
        <v>3.37</v>
      </c>
      <c r="I96" t="n">
        <v>1.42</v>
      </c>
      <c r="J96" t="n">
        <v>-3.67</v>
      </c>
      <c r="K96" t="n">
        <v>-10.31</v>
      </c>
      <c r="L96" t="n">
        <v>-15.23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8230</v>
      </c>
      <c r="D97" t="n">
        <v>7203</v>
      </c>
      <c r="E97" t="n">
        <v>10895</v>
      </c>
      <c r="F97" t="n">
        <v>10253</v>
      </c>
      <c r="G97" t="n">
        <v>8103</v>
      </c>
      <c r="H97" t="n">
        <v>10395</v>
      </c>
      <c r="I97" t="n">
        <v>9955</v>
      </c>
      <c r="J97" t="n">
        <v>8940</v>
      </c>
      <c r="K97" t="n">
        <v>7227</v>
      </c>
      <c r="L97" t="n">
        <v>9956</v>
      </c>
      <c r="M97" t="n">
        <v>6567</v>
      </c>
      <c r="N97" t="n">
        <v>6058</v>
      </c>
      <c r="O97" t="n">
        <v>2884</v>
      </c>
      <c r="P97" t="n">
        <v>1882</v>
      </c>
      <c r="Q97" t="n">
        <v>-2299</v>
      </c>
      <c r="R97" t="n">
        <v>-2480</v>
      </c>
      <c r="S97" t="n">
        <v>3973</v>
      </c>
      <c r="T97" t="n">
        <v>3530</v>
      </c>
      <c r="U97" t="n">
        <v>4204</v>
      </c>
      <c r="V97" t="n">
        <v>3145</v>
      </c>
      <c r="W97" t="n">
        <v>2426</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R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19"/>
    <col customWidth="1" max="16" min="16" width="8"/>
    <col customWidth="1" max="17" min="17" width="8"/>
    <col customWidth="1" max="18" min="18" width="8"/>
  </cols>
  <sheetData>
    <row r="1">
      <c r="A1" s="1" t="inlineStr">
        <is>
          <t xml:space="preserve">SCHNEIDER ELECTRIC </t>
        </is>
      </c>
      <c r="B1" s="2" t="inlineStr">
        <is>
          <t>WKN: 860180  ISIN: FR0000121972  US-Symbol:SBGSF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1838</t>
        </is>
      </c>
      <c r="C4" s="5" t="inlineStr">
        <is>
          <t>Telefon / Phone</t>
        </is>
      </c>
      <c r="D4" s="5" t="inlineStr"/>
      <c r="E4" t="inlineStr">
        <is>
          <t>+33-1-4129-7000</t>
        </is>
      </c>
      <c r="G4" t="inlineStr">
        <is>
          <t>20.02.2020</t>
        </is>
      </c>
      <c r="H4" t="inlineStr">
        <is>
          <t>Q4 Result</t>
        </is>
      </c>
      <c r="J4" t="inlineStr">
        <is>
          <t>Sun Life Financial, Inc.</t>
        </is>
      </c>
      <c r="L4" t="inlineStr">
        <is>
          <t>8,50%</t>
        </is>
      </c>
    </row>
    <row r="5">
      <c r="A5" s="5" t="inlineStr">
        <is>
          <t>Ticker</t>
        </is>
      </c>
      <c r="B5" t="inlineStr">
        <is>
          <t>SND</t>
        </is>
      </c>
      <c r="C5" s="5" t="inlineStr">
        <is>
          <t>Fax</t>
        </is>
      </c>
      <c r="D5" s="5" t="inlineStr"/>
      <c r="E5" t="inlineStr">
        <is>
          <t>+33-1-4129-7100</t>
        </is>
      </c>
      <c r="G5" t="inlineStr">
        <is>
          <t>19.03.2020</t>
        </is>
      </c>
      <c r="H5" t="inlineStr">
        <is>
          <t>Publication Of Annual Report</t>
        </is>
      </c>
      <c r="J5" t="inlineStr">
        <is>
          <t>BlackRock Inc.</t>
        </is>
      </c>
      <c r="L5" t="inlineStr">
        <is>
          <t>6,20%</t>
        </is>
      </c>
    </row>
    <row r="6">
      <c r="A6" s="5" t="inlineStr">
        <is>
          <t>Gelistet Seit / Listed Since</t>
        </is>
      </c>
      <c r="B6" t="inlineStr">
        <is>
          <t>-</t>
        </is>
      </c>
      <c r="C6" s="5" t="inlineStr">
        <is>
          <t>Internet</t>
        </is>
      </c>
      <c r="D6" s="5" t="inlineStr"/>
      <c r="E6" t="inlineStr">
        <is>
          <t>http://www.se.com/</t>
        </is>
      </c>
      <c r="G6" t="inlineStr">
        <is>
          <t>23.04.2020</t>
        </is>
      </c>
      <c r="H6" t="inlineStr">
        <is>
          <t>Result Q1</t>
        </is>
      </c>
      <c r="J6" t="inlineStr">
        <is>
          <t>eigene Aktien</t>
        </is>
      </c>
      <c r="L6" t="inlineStr">
        <is>
          <t>5,30%</t>
        </is>
      </c>
    </row>
    <row r="7">
      <c r="A7" s="5" t="inlineStr">
        <is>
          <t>Nominalwert / Nominal Value</t>
        </is>
      </c>
      <c r="B7" t="inlineStr">
        <is>
          <t>4,00</t>
        </is>
      </c>
      <c r="C7" s="5" t="inlineStr">
        <is>
          <t>Inv. Relations Telefon / Phone</t>
        </is>
      </c>
      <c r="D7" s="5" t="inlineStr"/>
      <c r="E7" t="inlineStr">
        <is>
          <t>+33-1-4129-8329</t>
        </is>
      </c>
      <c r="G7" t="inlineStr">
        <is>
          <t>28.04.2020</t>
        </is>
      </c>
      <c r="H7" t="inlineStr">
        <is>
          <t>Ex Dividend</t>
        </is>
      </c>
      <c r="J7" t="inlineStr">
        <is>
          <t>Mitarbeiter</t>
        </is>
      </c>
      <c r="L7" t="inlineStr">
        <is>
          <t>3,70%</t>
        </is>
      </c>
    </row>
    <row r="8">
      <c r="A8" s="5" t="inlineStr">
        <is>
          <t>Land / Country</t>
        </is>
      </c>
      <c r="B8" t="inlineStr">
        <is>
          <t>Frankreich</t>
        </is>
      </c>
      <c r="C8" s="5" t="inlineStr">
        <is>
          <t>Kontaktperson / Contact Person</t>
        </is>
      </c>
      <c r="D8" s="5" t="inlineStr"/>
      <c r="E8" t="inlineStr">
        <is>
          <t>Anthony Song</t>
        </is>
      </c>
      <c r="G8" t="inlineStr">
        <is>
          <t>04.05.2020</t>
        </is>
      </c>
      <c r="H8" t="inlineStr">
        <is>
          <t>Dividend Payout</t>
        </is>
      </c>
      <c r="J8" t="inlineStr">
        <is>
          <t>Freefloat</t>
        </is>
      </c>
      <c r="L8" t="inlineStr">
        <is>
          <t>76,30%</t>
        </is>
      </c>
    </row>
    <row r="9">
      <c r="A9" s="5" t="inlineStr">
        <is>
          <t>Währung / Currency</t>
        </is>
      </c>
      <c r="B9" t="inlineStr">
        <is>
          <t>EUR</t>
        </is>
      </c>
      <c r="C9" s="5" t="inlineStr">
        <is>
          <t>23.07.2020</t>
        </is>
      </c>
      <c r="D9" s="5" t="inlineStr">
        <is>
          <t>Score Half Year</t>
        </is>
      </c>
    </row>
    <row r="10">
      <c r="A10" s="5" t="inlineStr">
        <is>
          <t>Branche / Industry</t>
        </is>
      </c>
      <c r="B10" t="inlineStr">
        <is>
          <t>Electrotechnology</t>
        </is>
      </c>
      <c r="C10" s="5" t="inlineStr">
        <is>
          <t>23.10.2020</t>
        </is>
      </c>
      <c r="D10" s="5" t="inlineStr">
        <is>
          <t>Q3 Earnings</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Schneider Electric SE35 rue Joseph Monier  F-92506 Rueil Malmaison</t>
        </is>
      </c>
    </row>
    <row r="14">
      <c r="A14" s="5" t="inlineStr">
        <is>
          <t>Management</t>
        </is>
      </c>
      <c r="B14" t="inlineStr">
        <is>
          <t>Jean-Pascal Tricoire, Emmanuel Babeau, Oliver Blum, Annette Clayton, Hervé Coureil, Emmanuel Lagarrigue, Chris Leong, Mourad Tamoud, Christel Heydemann, Barbara Frei, Leonid Mukhamedov, Luc Rémont, Zheng Yin, Frédéric Abbal, Philippe Delorme, Peter Herweck</t>
        </is>
      </c>
    </row>
    <row r="15">
      <c r="A15" s="5" t="inlineStr">
        <is>
          <t>Aufsichtsrat / Board</t>
        </is>
      </c>
      <c r="B15" t="inlineStr">
        <is>
          <t>Jean-Pascal Tricoire, Léo Apotheker, Cécile Cabanis, Carolina Dybeck Happe, Fred Kindle, Willy R. Kissling, Linda Knoll, Xiaoyun Ma, Xuezheng Ma, Patrick Montier, Fleur Pellerin, Anders Runevad, Gregory Spierkel, Lip-Bu Tan</t>
        </is>
      </c>
    </row>
    <row r="16">
      <c r="A16" s="5" t="inlineStr">
        <is>
          <t>Beschreibung</t>
        </is>
      </c>
      <c r="B16" t="inlineStr">
        <is>
          <t>Schneider Electric SA ist auf die Herstellung von Produkten in den Bereichen elektrische Energieverteilung und industrielle Automation spezialisiert. Zum Unternehmen gehören die weltweit bekannten Marken SQUARE D und Merlin Gerin. Die Gesellschaft agiert hauptsächlich in den Feldern Energie und Infrastruktur, Netzwerk- und Datenindustrie sowie industrielle und private Gebäudetechnik und stellt dabei Erneuerbare Energien, Utility Management (u. a. Beleuchtung, Ventilation, Aufzüge und Alarmsysteme), Intelligente Stromversorgung, Prozessautomation, Energieversorgung, Kühlsysteme und Sicherheitstechnik zur Verfügung. Copyright 2014 FINANCE BASE AG</t>
        </is>
      </c>
    </row>
    <row r="17">
      <c r="A17" s="5" t="inlineStr">
        <is>
          <t>Profile</t>
        </is>
      </c>
      <c r="B17" t="inlineStr">
        <is>
          <t>Schneider Electric SA specializes in the manufacture of products in the fields of electrical power distribution and industrial automation. The company's world famous brands SQUARE D and Merlin Gerin belong. The company operates mainly in the fields of energy and infrastructure, network and data industry as well as industrial and residential building and focuses on renewable energy, utility management (including lighting, ventilation, elevators and alarm systems), Intelligent power supply, process automation, power supply, cooling systems and safety technology available.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27158</v>
      </c>
      <c r="D20" t="n">
        <v>25720</v>
      </c>
      <c r="E20" t="n">
        <v>24743</v>
      </c>
      <c r="F20" t="n">
        <v>24693</v>
      </c>
      <c r="G20" t="n">
        <v>26640</v>
      </c>
      <c r="H20" t="n">
        <v>24939</v>
      </c>
      <c r="I20" t="n">
        <v>23551</v>
      </c>
      <c r="J20" t="n">
        <v>23946</v>
      </c>
      <c r="K20" t="n">
        <v>22387</v>
      </c>
      <c r="L20" t="n">
        <v>19580</v>
      </c>
      <c r="M20" t="n">
        <v>15793</v>
      </c>
      <c r="N20" t="n">
        <v>18311</v>
      </c>
      <c r="O20" t="n">
        <v>17309</v>
      </c>
      <c r="P20" t="inlineStr">
        <is>
          <t>-</t>
        </is>
      </c>
      <c r="Q20" t="inlineStr">
        <is>
          <t>-</t>
        </is>
      </c>
      <c r="R20" t="inlineStr">
        <is>
          <t>-</t>
        </is>
      </c>
    </row>
    <row r="21">
      <c r="A21" s="5" t="inlineStr">
        <is>
          <t>Bruttoergebnis vom Umsatz</t>
        </is>
      </c>
      <c r="B21" s="5" t="inlineStr">
        <is>
          <t>Gross Profit</t>
        </is>
      </c>
      <c r="C21" t="n">
        <v>10735</v>
      </c>
      <c r="D21" t="n">
        <v>10043</v>
      </c>
      <c r="E21" t="n">
        <v>9498</v>
      </c>
      <c r="F21" t="n">
        <v>9390</v>
      </c>
      <c r="G21" t="n">
        <v>9845</v>
      </c>
      <c r="H21" t="n">
        <v>9407</v>
      </c>
      <c r="I21" t="n">
        <v>8891</v>
      </c>
      <c r="J21" t="n">
        <v>9057</v>
      </c>
      <c r="K21" t="n">
        <v>8429</v>
      </c>
      <c r="L21" t="n">
        <v>7738</v>
      </c>
      <c r="M21" t="n">
        <v>6221</v>
      </c>
      <c r="N21" t="n">
        <v>7415</v>
      </c>
      <c r="O21" t="n">
        <v>7099</v>
      </c>
      <c r="P21" t="inlineStr">
        <is>
          <t>-</t>
        </is>
      </c>
      <c r="Q21" t="inlineStr">
        <is>
          <t>-</t>
        </is>
      </c>
      <c r="R21" t="inlineStr">
        <is>
          <t>-</t>
        </is>
      </c>
    </row>
    <row r="22">
      <c r="A22" s="5" t="inlineStr">
        <is>
          <t>Operatives Ergebnis (EBIT)</t>
        </is>
      </c>
      <c r="B22" s="5" t="inlineStr">
        <is>
          <t>EBIT Earning Before Interest &amp; Tax</t>
        </is>
      </c>
      <c r="C22" t="n">
        <v>3399</v>
      </c>
      <c r="D22" t="n">
        <v>3396</v>
      </c>
      <c r="E22" t="n">
        <v>3210</v>
      </c>
      <c r="F22" t="n">
        <v>2951</v>
      </c>
      <c r="G22" t="n">
        <v>2229</v>
      </c>
      <c r="H22" t="n">
        <v>2896</v>
      </c>
      <c r="I22" t="n">
        <v>3091</v>
      </c>
      <c r="J22" t="n">
        <v>2866</v>
      </c>
      <c r="K22" t="n">
        <v>2853</v>
      </c>
      <c r="L22" t="n">
        <v>2703</v>
      </c>
      <c r="M22" t="n">
        <v>1592</v>
      </c>
      <c r="N22" t="n">
        <v>2580</v>
      </c>
      <c r="O22" t="n">
        <v>2483</v>
      </c>
      <c r="P22" t="inlineStr">
        <is>
          <t>-</t>
        </is>
      </c>
      <c r="Q22" t="inlineStr">
        <is>
          <t>-</t>
        </is>
      </c>
      <c r="R22" t="inlineStr">
        <is>
          <t>-</t>
        </is>
      </c>
    </row>
    <row r="23">
      <c r="A23" s="5" t="inlineStr">
        <is>
          <t>Finanzergebnis</t>
        </is>
      </c>
      <c r="B23" s="5" t="inlineStr">
        <is>
          <t>Financial Result</t>
        </is>
      </c>
      <c r="C23" t="n">
        <v>-261</v>
      </c>
      <c r="D23" t="n">
        <v>-310</v>
      </c>
      <c r="E23" t="n">
        <v>-367</v>
      </c>
      <c r="F23" t="n">
        <v>-462</v>
      </c>
      <c r="G23" t="n">
        <v>-446</v>
      </c>
      <c r="H23" t="n">
        <v>-467</v>
      </c>
      <c r="I23" t="n">
        <v>-483</v>
      </c>
      <c r="J23" t="n">
        <v>-405</v>
      </c>
      <c r="K23" t="n">
        <v>-415</v>
      </c>
      <c r="L23" t="n">
        <v>-347</v>
      </c>
      <c r="M23" t="n">
        <v>-405</v>
      </c>
      <c r="N23" t="n">
        <v>-302</v>
      </c>
      <c r="O23" t="n">
        <v>-262</v>
      </c>
      <c r="P23" t="inlineStr">
        <is>
          <t>-</t>
        </is>
      </c>
      <c r="Q23" t="inlineStr">
        <is>
          <t>-</t>
        </is>
      </c>
      <c r="R23" t="inlineStr">
        <is>
          <t>-</t>
        </is>
      </c>
    </row>
    <row r="24">
      <c r="A24" s="5" t="inlineStr">
        <is>
          <t>Ergebnis vor Steuer (EBT)</t>
        </is>
      </c>
      <c r="B24" s="5" t="inlineStr">
        <is>
          <t>EBT Earning Before Tax</t>
        </is>
      </c>
      <c r="C24" t="n">
        <v>3138</v>
      </c>
      <c r="D24" t="n">
        <v>3086</v>
      </c>
      <c r="E24" t="n">
        <v>2843</v>
      </c>
      <c r="F24" t="n">
        <v>2489</v>
      </c>
      <c r="G24" t="n">
        <v>1783</v>
      </c>
      <c r="H24" t="n">
        <v>2429</v>
      </c>
      <c r="I24" t="n">
        <v>2608</v>
      </c>
      <c r="J24" t="n">
        <v>2461</v>
      </c>
      <c r="K24" t="n">
        <v>2438</v>
      </c>
      <c r="L24" t="n">
        <v>2356</v>
      </c>
      <c r="M24" t="n">
        <v>1187</v>
      </c>
      <c r="N24" t="n">
        <v>2278</v>
      </c>
      <c r="O24" t="n">
        <v>2221</v>
      </c>
      <c r="P24" t="inlineStr">
        <is>
          <t>-</t>
        </is>
      </c>
      <c r="Q24" t="inlineStr">
        <is>
          <t>-</t>
        </is>
      </c>
      <c r="R24" t="inlineStr">
        <is>
          <t>-</t>
        </is>
      </c>
    </row>
    <row r="25">
      <c r="A25" s="5" t="inlineStr">
        <is>
          <t>Steuern auf Einkommen und Ertrag</t>
        </is>
      </c>
      <c r="B25" s="5" t="inlineStr">
        <is>
          <t>Taxes on income and earnings</t>
        </is>
      </c>
      <c r="C25" t="n">
        <v>690</v>
      </c>
      <c r="D25" t="n">
        <v>693</v>
      </c>
      <c r="E25" t="n">
        <v>600</v>
      </c>
      <c r="F25" t="n">
        <v>712</v>
      </c>
      <c r="G25" t="n">
        <v>389</v>
      </c>
      <c r="H25" t="n">
        <v>551</v>
      </c>
      <c r="I25" t="n">
        <v>665</v>
      </c>
      <c r="J25" t="n">
        <v>568</v>
      </c>
      <c r="K25" t="n">
        <v>562</v>
      </c>
      <c r="L25" t="n">
        <v>566</v>
      </c>
      <c r="M25" t="n">
        <v>293</v>
      </c>
      <c r="N25" t="n">
        <v>555</v>
      </c>
      <c r="O25" t="n">
        <v>600</v>
      </c>
      <c r="P25" t="inlineStr">
        <is>
          <t>-</t>
        </is>
      </c>
      <c r="Q25" t="inlineStr">
        <is>
          <t>-</t>
        </is>
      </c>
      <c r="R25" t="inlineStr">
        <is>
          <t>-</t>
        </is>
      </c>
    </row>
    <row r="26">
      <c r="A26" s="5" t="inlineStr">
        <is>
          <t>Ergebnis nach Steuer</t>
        </is>
      </c>
      <c r="B26" s="5" t="inlineStr">
        <is>
          <t>Earnings after tax</t>
        </is>
      </c>
      <c r="C26" t="n">
        <v>2448</v>
      </c>
      <c r="D26" t="n">
        <v>2393</v>
      </c>
      <c r="E26" t="n">
        <v>2243</v>
      </c>
      <c r="F26" t="n">
        <v>1777</v>
      </c>
      <c r="G26" t="n">
        <v>1394</v>
      </c>
      <c r="H26" t="n">
        <v>1878</v>
      </c>
      <c r="I26" t="n">
        <v>1943</v>
      </c>
      <c r="J26" t="n">
        <v>1893</v>
      </c>
      <c r="K26" t="n">
        <v>1876</v>
      </c>
      <c r="L26" t="n">
        <v>1790</v>
      </c>
      <c r="M26" t="n">
        <v>894</v>
      </c>
      <c r="N26" t="n">
        <v>1723</v>
      </c>
      <c r="O26" t="n">
        <v>1621</v>
      </c>
      <c r="P26" t="inlineStr">
        <is>
          <t>-</t>
        </is>
      </c>
      <c r="Q26" t="inlineStr">
        <is>
          <t>-</t>
        </is>
      </c>
      <c r="R26" t="inlineStr">
        <is>
          <t>-</t>
        </is>
      </c>
    </row>
    <row r="27">
      <c r="A27" s="5" t="inlineStr">
        <is>
          <t>Minderheitenanteil</t>
        </is>
      </c>
      <c r="B27" s="5" t="inlineStr">
        <is>
          <t>Minority Share</t>
        </is>
      </c>
      <c r="C27" t="n">
        <v>-110</v>
      </c>
      <c r="D27" t="n">
        <v>-97</v>
      </c>
      <c r="E27" t="n">
        <v>-60</v>
      </c>
      <c r="F27" t="n">
        <v>-61</v>
      </c>
      <c r="G27" t="n">
        <v>-96</v>
      </c>
      <c r="H27" t="n">
        <v>-120</v>
      </c>
      <c r="I27" t="n">
        <v>-77</v>
      </c>
      <c r="J27" t="n">
        <v>-87</v>
      </c>
      <c r="K27" t="n">
        <v>-84</v>
      </c>
      <c r="L27" t="n">
        <v>-76</v>
      </c>
      <c r="M27" t="n">
        <v>-42</v>
      </c>
      <c r="N27" t="n">
        <v>-41</v>
      </c>
      <c r="O27" t="n">
        <v>-38</v>
      </c>
      <c r="P27" t="inlineStr">
        <is>
          <t>-</t>
        </is>
      </c>
      <c r="Q27" t="inlineStr">
        <is>
          <t>-</t>
        </is>
      </c>
      <c r="R27" t="inlineStr">
        <is>
          <t>-</t>
        </is>
      </c>
    </row>
    <row r="28">
      <c r="A28" s="5" t="inlineStr">
        <is>
          <t>Jahresüberschuss/-fehlbetrag</t>
        </is>
      </c>
      <c r="B28" s="5" t="inlineStr">
        <is>
          <t>Net Profit</t>
        </is>
      </c>
      <c r="C28" t="n">
        <v>2413</v>
      </c>
      <c r="D28" t="n">
        <v>2334</v>
      </c>
      <c r="E28" t="n">
        <v>2150</v>
      </c>
      <c r="F28" t="n">
        <v>1750</v>
      </c>
      <c r="G28" t="n">
        <v>1407</v>
      </c>
      <c r="H28" t="n">
        <v>1941</v>
      </c>
      <c r="I28" t="n">
        <v>1888</v>
      </c>
      <c r="J28" t="n">
        <v>1840</v>
      </c>
      <c r="K28" t="n">
        <v>1820</v>
      </c>
      <c r="L28" t="n">
        <v>1720</v>
      </c>
      <c r="M28" t="n">
        <v>852</v>
      </c>
      <c r="N28" t="n">
        <v>1682</v>
      </c>
      <c r="O28" t="n">
        <v>1583</v>
      </c>
      <c r="P28" t="inlineStr">
        <is>
          <t>-</t>
        </is>
      </c>
      <c r="Q28" t="inlineStr">
        <is>
          <t>-</t>
        </is>
      </c>
      <c r="R28" t="inlineStr">
        <is>
          <t>-</t>
        </is>
      </c>
    </row>
    <row r="29">
      <c r="A29" s="5" t="inlineStr">
        <is>
          <t>Summe Umlaufvermögen</t>
        </is>
      </c>
      <c r="B29" s="5" t="inlineStr">
        <is>
          <t>Current Assets</t>
        </is>
      </c>
      <c r="C29" t="n">
        <v>14492</v>
      </c>
      <c r="D29" t="n">
        <v>13196</v>
      </c>
      <c r="E29" t="n">
        <v>13377</v>
      </c>
      <c r="F29" t="n">
        <v>13137</v>
      </c>
      <c r="G29" t="n">
        <v>13777</v>
      </c>
      <c r="H29" t="n">
        <v>13437</v>
      </c>
      <c r="I29" t="n">
        <v>15040</v>
      </c>
      <c r="J29" t="n">
        <v>13534</v>
      </c>
      <c r="K29" t="n">
        <v>13346</v>
      </c>
      <c r="L29" t="n">
        <v>12219</v>
      </c>
      <c r="M29" t="n">
        <v>9731</v>
      </c>
      <c r="N29" t="n">
        <v>8778</v>
      </c>
      <c r="O29" t="n">
        <v>8250</v>
      </c>
      <c r="P29" t="inlineStr">
        <is>
          <t>-</t>
        </is>
      </c>
      <c r="Q29" t="inlineStr">
        <is>
          <t>-</t>
        </is>
      </c>
      <c r="R29" t="inlineStr">
        <is>
          <t>-</t>
        </is>
      </c>
    </row>
    <row r="30">
      <c r="A30" s="5" t="inlineStr">
        <is>
          <t>Summe Anlagevermögen</t>
        </is>
      </c>
      <c r="B30" s="5" t="inlineStr">
        <is>
          <t>Fixed Assets</t>
        </is>
      </c>
      <c r="C30" t="n">
        <v>30511</v>
      </c>
      <c r="D30" t="n">
        <v>29063</v>
      </c>
      <c r="E30" t="n">
        <v>26472</v>
      </c>
      <c r="F30" t="n">
        <v>28714</v>
      </c>
      <c r="G30" t="n">
        <v>28800</v>
      </c>
      <c r="H30" t="n">
        <v>27721</v>
      </c>
      <c r="I30" t="n">
        <v>21948</v>
      </c>
      <c r="J30" t="n">
        <v>22622</v>
      </c>
      <c r="K30" t="n">
        <v>22540</v>
      </c>
      <c r="L30" t="n">
        <v>18832</v>
      </c>
      <c r="M30" t="n">
        <v>15918</v>
      </c>
      <c r="N30" t="n">
        <v>16029</v>
      </c>
      <c r="O30" t="n">
        <v>15018</v>
      </c>
      <c r="P30" t="inlineStr">
        <is>
          <t>-</t>
        </is>
      </c>
      <c r="Q30" t="inlineStr">
        <is>
          <t>-</t>
        </is>
      </c>
      <c r="R30" t="inlineStr">
        <is>
          <t>-</t>
        </is>
      </c>
    </row>
    <row r="31">
      <c r="A31" s="5" t="inlineStr">
        <is>
          <t>Summe Aktiva</t>
        </is>
      </c>
      <c r="B31" s="5" t="inlineStr">
        <is>
          <t>Total Assets</t>
        </is>
      </c>
      <c r="C31" t="n">
        <v>45003</v>
      </c>
      <c r="D31" t="n">
        <v>42259</v>
      </c>
      <c r="E31" t="n">
        <v>39849</v>
      </c>
      <c r="F31" t="n">
        <v>41851</v>
      </c>
      <c r="G31" t="n">
        <v>42577</v>
      </c>
      <c r="H31" t="n">
        <v>41158</v>
      </c>
      <c r="I31" t="n">
        <v>36988</v>
      </c>
      <c r="J31" t="n">
        <v>36156</v>
      </c>
      <c r="K31" t="n">
        <v>35886</v>
      </c>
      <c r="L31" t="n">
        <v>31051</v>
      </c>
      <c r="M31" t="n">
        <v>25649</v>
      </c>
      <c r="N31" t="n">
        <v>24807</v>
      </c>
      <c r="O31" t="n">
        <v>23268</v>
      </c>
      <c r="P31" t="inlineStr">
        <is>
          <t>-</t>
        </is>
      </c>
      <c r="Q31" t="inlineStr">
        <is>
          <t>-</t>
        </is>
      </c>
      <c r="R31" t="inlineStr">
        <is>
          <t>-</t>
        </is>
      </c>
    </row>
    <row r="32">
      <c r="A32" s="5" t="inlineStr">
        <is>
          <t>Summe kurzfristiges Fremdkapital</t>
        </is>
      </c>
      <c r="B32" s="5" t="inlineStr">
        <is>
          <t>Short-Term Debt</t>
        </is>
      </c>
      <c r="C32" t="n">
        <v>10563</v>
      </c>
      <c r="D32" t="n">
        <v>10020</v>
      </c>
      <c r="E32" t="n">
        <v>9949</v>
      </c>
      <c r="F32" t="n">
        <v>10044</v>
      </c>
      <c r="G32" t="n">
        <v>10127</v>
      </c>
      <c r="H32" t="n">
        <v>11228</v>
      </c>
      <c r="I32" t="n">
        <v>10259</v>
      </c>
      <c r="J32" t="n">
        <v>8964</v>
      </c>
      <c r="K32" t="n">
        <v>9287</v>
      </c>
      <c r="L32" t="n">
        <v>7875</v>
      </c>
      <c r="M32" t="n">
        <v>6162</v>
      </c>
      <c r="N32" t="n">
        <v>6444</v>
      </c>
      <c r="O32" t="n">
        <v>6921</v>
      </c>
      <c r="P32" t="inlineStr">
        <is>
          <t>-</t>
        </is>
      </c>
      <c r="Q32" t="inlineStr">
        <is>
          <t>-</t>
        </is>
      </c>
      <c r="R32" t="inlineStr">
        <is>
          <t>-</t>
        </is>
      </c>
    </row>
    <row r="33">
      <c r="A33" s="5" t="inlineStr">
        <is>
          <t>Summe langfristiges Fremdkapital</t>
        </is>
      </c>
      <c r="B33" s="5" t="inlineStr">
        <is>
          <t>Long-Term Debt</t>
        </is>
      </c>
      <c r="C33" t="n">
        <v>11055</v>
      </c>
      <c r="D33" t="n">
        <v>9891</v>
      </c>
      <c r="E33" t="n">
        <v>9870</v>
      </c>
      <c r="F33" t="n">
        <v>11154</v>
      </c>
      <c r="G33" t="n">
        <v>11161</v>
      </c>
      <c r="H33" t="n">
        <v>9775</v>
      </c>
      <c r="I33" t="n">
        <v>9366</v>
      </c>
      <c r="J33" t="n">
        <v>10376</v>
      </c>
      <c r="K33" t="n">
        <v>10509</v>
      </c>
      <c r="L33" t="n">
        <v>8187</v>
      </c>
      <c r="M33" t="n">
        <v>7599</v>
      </c>
      <c r="N33" t="n">
        <v>7312</v>
      </c>
      <c r="O33" t="n">
        <v>6033</v>
      </c>
      <c r="P33" t="inlineStr">
        <is>
          <t>-</t>
        </is>
      </c>
      <c r="Q33" t="inlineStr">
        <is>
          <t>-</t>
        </is>
      </c>
      <c r="R33" t="inlineStr">
        <is>
          <t>-</t>
        </is>
      </c>
    </row>
    <row r="34">
      <c r="A34" s="5" t="inlineStr">
        <is>
          <t>Summe Fremdkapital</t>
        </is>
      </c>
      <c r="B34" s="5" t="inlineStr">
        <is>
          <t>Total Liabilities</t>
        </is>
      </c>
      <c r="C34" t="n">
        <v>21863</v>
      </c>
      <c r="D34" t="n">
        <v>19995</v>
      </c>
      <c r="E34" t="n">
        <v>19907</v>
      </c>
      <c r="F34" t="n">
        <v>21198</v>
      </c>
      <c r="G34" t="n">
        <v>21288</v>
      </c>
      <c r="H34" t="n">
        <v>21007</v>
      </c>
      <c r="I34" t="n">
        <v>19625</v>
      </c>
      <c r="J34" t="n">
        <v>19340</v>
      </c>
      <c r="K34" t="n">
        <v>19796</v>
      </c>
      <c r="L34" t="n">
        <v>16062</v>
      </c>
      <c r="M34" t="n">
        <v>13761</v>
      </c>
      <c r="N34" t="n">
        <v>13756</v>
      </c>
      <c r="O34" t="n">
        <v>12954</v>
      </c>
      <c r="P34" t="inlineStr">
        <is>
          <t>-</t>
        </is>
      </c>
      <c r="Q34" t="inlineStr">
        <is>
          <t>-</t>
        </is>
      </c>
      <c r="R34" t="inlineStr">
        <is>
          <t>-</t>
        </is>
      </c>
    </row>
    <row r="35">
      <c r="A35" s="5" t="inlineStr">
        <is>
          <t>Minderheitenanteil</t>
        </is>
      </c>
      <c r="B35" s="5" t="inlineStr">
        <is>
          <t>Minority Share</t>
        </is>
      </c>
      <c r="C35" t="n">
        <v>1579</v>
      </c>
      <c r="D35" t="n">
        <v>1482</v>
      </c>
      <c r="E35" t="n">
        <v>145</v>
      </c>
      <c r="F35" t="n">
        <v>159</v>
      </c>
      <c r="G35" t="n">
        <v>441</v>
      </c>
      <c r="H35" t="n">
        <v>419</v>
      </c>
      <c r="I35" t="n">
        <v>151</v>
      </c>
      <c r="J35" t="n">
        <v>174</v>
      </c>
      <c r="K35" t="n">
        <v>192</v>
      </c>
      <c r="L35" t="n">
        <v>204</v>
      </c>
      <c r="M35" t="n">
        <v>131</v>
      </c>
      <c r="N35" t="n">
        <v>145</v>
      </c>
      <c r="O35" t="n">
        <v>129</v>
      </c>
      <c r="P35" t="inlineStr">
        <is>
          <t>-</t>
        </is>
      </c>
      <c r="Q35" t="inlineStr">
        <is>
          <t>-</t>
        </is>
      </c>
      <c r="R35" t="inlineStr">
        <is>
          <t>-</t>
        </is>
      </c>
    </row>
    <row r="36">
      <c r="A36" s="5" t="inlineStr">
        <is>
          <t>Summe Eigenkapital</t>
        </is>
      </c>
      <c r="B36" s="5" t="inlineStr">
        <is>
          <t>Equity</t>
        </is>
      </c>
      <c r="C36" t="n">
        <v>21561</v>
      </c>
      <c r="D36" t="n">
        <v>20782</v>
      </c>
      <c r="E36" t="n">
        <v>19797</v>
      </c>
      <c r="F36" t="n">
        <v>20494</v>
      </c>
      <c r="G36" t="n">
        <v>20848</v>
      </c>
      <c r="H36" t="n">
        <v>19732</v>
      </c>
      <c r="I36" t="n">
        <v>17212</v>
      </c>
      <c r="J36" t="n">
        <v>16642</v>
      </c>
      <c r="K36" t="n">
        <v>15898</v>
      </c>
      <c r="L36" t="n">
        <v>14785</v>
      </c>
      <c r="M36" t="n">
        <v>11757</v>
      </c>
      <c r="N36" t="n">
        <v>10906</v>
      </c>
      <c r="O36" t="n">
        <v>10185</v>
      </c>
      <c r="P36" t="inlineStr">
        <is>
          <t>-</t>
        </is>
      </c>
      <c r="Q36" t="inlineStr">
        <is>
          <t>-</t>
        </is>
      </c>
      <c r="R36" t="inlineStr">
        <is>
          <t>-</t>
        </is>
      </c>
    </row>
    <row r="37">
      <c r="A37" s="5" t="inlineStr">
        <is>
          <t>Summe Passiva</t>
        </is>
      </c>
      <c r="B37" s="5" t="inlineStr">
        <is>
          <t>Liabilities &amp; Shareholder Equity</t>
        </is>
      </c>
      <c r="C37" t="n">
        <v>45003</v>
      </c>
      <c r="D37" t="n">
        <v>42259</v>
      </c>
      <c r="E37" t="n">
        <v>39849</v>
      </c>
      <c r="F37" t="n">
        <v>41851</v>
      </c>
      <c r="G37" t="n">
        <v>42577</v>
      </c>
      <c r="H37" t="n">
        <v>41158</v>
      </c>
      <c r="I37" t="n">
        <v>36988</v>
      </c>
      <c r="J37" t="n">
        <v>36156</v>
      </c>
      <c r="K37" t="n">
        <v>35886</v>
      </c>
      <c r="L37" t="n">
        <v>31051</v>
      </c>
      <c r="M37" t="n">
        <v>25649</v>
      </c>
      <c r="N37" t="n">
        <v>24807</v>
      </c>
      <c r="O37" t="n">
        <v>23268</v>
      </c>
      <c r="P37" t="inlineStr">
        <is>
          <t>-</t>
        </is>
      </c>
      <c r="Q37" t="inlineStr">
        <is>
          <t>-</t>
        </is>
      </c>
      <c r="R37" t="inlineStr">
        <is>
          <t>-</t>
        </is>
      </c>
    </row>
    <row r="38">
      <c r="A38" s="5" t="inlineStr">
        <is>
          <t>Mio.Aktien im Umlauf</t>
        </is>
      </c>
      <c r="B38" s="5" t="inlineStr">
        <is>
          <t>Million shares outstanding</t>
        </is>
      </c>
      <c r="C38" t="n">
        <v>582.0700000000001</v>
      </c>
      <c r="D38" t="n">
        <v>579.17</v>
      </c>
      <c r="E38" t="n">
        <v>596.92</v>
      </c>
      <c r="F38" t="n">
        <v>592.5</v>
      </c>
      <c r="G38" t="n">
        <v>588.73</v>
      </c>
      <c r="H38" t="n">
        <v>584.6900000000001</v>
      </c>
      <c r="I38" t="n">
        <v>561.96</v>
      </c>
      <c r="J38" t="n">
        <v>555.42</v>
      </c>
      <c r="K38" t="n">
        <v>548.9400000000001</v>
      </c>
      <c r="L38" t="n">
        <v>544</v>
      </c>
      <c r="M38" t="n">
        <v>525.6</v>
      </c>
      <c r="N38" t="n">
        <v>494.8</v>
      </c>
      <c r="O38" t="n">
        <v>490.6</v>
      </c>
      <c r="P38" t="inlineStr">
        <is>
          <t>-</t>
        </is>
      </c>
      <c r="Q38" t="inlineStr">
        <is>
          <t>-</t>
        </is>
      </c>
      <c r="R38" t="inlineStr">
        <is>
          <t>-</t>
        </is>
      </c>
    </row>
    <row r="39">
      <c r="A39" s="5" t="inlineStr">
        <is>
          <t>Gezeichnetes Kapital (in Mio.)</t>
        </is>
      </c>
      <c r="B39" s="5" t="inlineStr">
        <is>
          <t>Subscribed Capital in M</t>
        </is>
      </c>
      <c r="C39" t="n">
        <v>2328</v>
      </c>
      <c r="D39" t="n">
        <v>2317</v>
      </c>
      <c r="E39" t="n">
        <v>2388</v>
      </c>
      <c r="F39" t="n">
        <v>2370</v>
      </c>
      <c r="G39" t="n">
        <v>2355</v>
      </c>
      <c r="H39" t="n">
        <v>2339</v>
      </c>
      <c r="I39" t="n">
        <v>2248</v>
      </c>
      <c r="J39" t="n">
        <v>2222</v>
      </c>
      <c r="K39" t="n">
        <v>2196</v>
      </c>
      <c r="L39" t="n">
        <v>2176</v>
      </c>
      <c r="M39" t="n">
        <v>2102</v>
      </c>
      <c r="N39" t="n">
        <v>1979</v>
      </c>
      <c r="O39" t="n">
        <v>1962</v>
      </c>
      <c r="P39" t="inlineStr">
        <is>
          <t>-</t>
        </is>
      </c>
      <c r="Q39" t="inlineStr">
        <is>
          <t>-</t>
        </is>
      </c>
      <c r="R39" t="inlineStr">
        <is>
          <t>-</t>
        </is>
      </c>
    </row>
    <row r="40">
      <c r="A40" s="5" t="inlineStr">
        <is>
          <t>Ergebnis je Aktie (brutto)</t>
        </is>
      </c>
      <c r="B40" s="5" t="inlineStr">
        <is>
          <t>Earnings per share</t>
        </is>
      </c>
      <c r="C40" t="n">
        <v>5.39</v>
      </c>
      <c r="D40" t="n">
        <v>5.33</v>
      </c>
      <c r="E40" t="n">
        <v>4.76</v>
      </c>
      <c r="F40" t="n">
        <v>4.2</v>
      </c>
      <c r="G40" t="n">
        <v>3.03</v>
      </c>
      <c r="H40" t="n">
        <v>4.15</v>
      </c>
      <c r="I40" t="n">
        <v>4.64</v>
      </c>
      <c r="J40" t="n">
        <v>4.43</v>
      </c>
      <c r="K40" t="n">
        <v>4.44</v>
      </c>
      <c r="L40" t="n">
        <v>4.33</v>
      </c>
      <c r="M40" t="n">
        <v>2.26</v>
      </c>
      <c r="N40" t="n">
        <v>4.6</v>
      </c>
      <c r="O40" t="n">
        <v>4.53</v>
      </c>
      <c r="P40" t="inlineStr">
        <is>
          <t>-</t>
        </is>
      </c>
      <c r="Q40" t="inlineStr">
        <is>
          <t>-</t>
        </is>
      </c>
      <c r="R40" t="inlineStr">
        <is>
          <t>-</t>
        </is>
      </c>
    </row>
    <row r="41">
      <c r="A41" s="5" t="inlineStr">
        <is>
          <t>Ergebnis je Aktie (unverwässert)</t>
        </is>
      </c>
      <c r="B41" s="5" t="inlineStr">
        <is>
          <t>Basic Earnings per share</t>
        </is>
      </c>
      <c r="C41" t="n">
        <v>4.38</v>
      </c>
      <c r="D41" t="n">
        <v>4.21</v>
      </c>
      <c r="E41" t="n">
        <v>3.85</v>
      </c>
      <c r="F41" t="n">
        <v>3.12</v>
      </c>
      <c r="G41" t="n">
        <v>2.47</v>
      </c>
      <c r="H41" t="n">
        <v>3.39</v>
      </c>
      <c r="I41" t="n">
        <v>3.43</v>
      </c>
      <c r="J41" t="n">
        <v>3.39</v>
      </c>
      <c r="K41" t="n">
        <v>3.39</v>
      </c>
      <c r="L41" t="n">
        <v>3.3</v>
      </c>
      <c r="M41" t="n">
        <v>1.72</v>
      </c>
      <c r="N41" t="n">
        <v>3.51</v>
      </c>
      <c r="O41" t="n">
        <v>3.39</v>
      </c>
      <c r="P41" t="n">
        <v>2.98</v>
      </c>
      <c r="Q41" t="n">
        <v>2.28</v>
      </c>
      <c r="R41" t="n">
        <v>1.87</v>
      </c>
    </row>
    <row r="42">
      <c r="A42" s="5" t="inlineStr">
        <is>
          <t>Ergebnis je Aktie (verwässert)</t>
        </is>
      </c>
      <c r="B42" s="5" t="inlineStr">
        <is>
          <t>Diluted Earnings per share</t>
        </is>
      </c>
      <c r="C42" t="n">
        <v>4.33</v>
      </c>
      <c r="D42" t="n">
        <v>4.16</v>
      </c>
      <c r="E42" t="n">
        <v>3.81</v>
      </c>
      <c r="F42" t="n">
        <v>3.09</v>
      </c>
      <c r="G42" t="n">
        <v>2.46</v>
      </c>
      <c r="H42" t="n">
        <v>3.37</v>
      </c>
      <c r="I42" t="n">
        <v>3.4</v>
      </c>
      <c r="J42" t="n">
        <v>3.36</v>
      </c>
      <c r="K42" t="n">
        <v>3.35</v>
      </c>
      <c r="L42" t="n">
        <v>3.28</v>
      </c>
      <c r="M42" t="n">
        <v>1.72</v>
      </c>
      <c r="N42" t="n">
        <v>3.5</v>
      </c>
      <c r="O42" t="n">
        <v>3.35</v>
      </c>
      <c r="P42" t="n">
        <v>2.98</v>
      </c>
      <c r="Q42" t="n">
        <v>2.28</v>
      </c>
      <c r="R42" t="n">
        <v>1.87</v>
      </c>
    </row>
    <row r="43">
      <c r="A43" s="5" t="inlineStr">
        <is>
          <t>Dividende je Aktie</t>
        </is>
      </c>
      <c r="B43" s="5" t="inlineStr">
        <is>
          <t>Dividend per share</t>
        </is>
      </c>
      <c r="C43" t="n">
        <v>2.55</v>
      </c>
      <c r="D43" t="n">
        <v>2.35</v>
      </c>
      <c r="E43" t="n">
        <v>2.2</v>
      </c>
      <c r="F43" t="n">
        <v>2.04</v>
      </c>
      <c r="G43" t="n">
        <v>2</v>
      </c>
      <c r="H43" t="n">
        <v>1.92</v>
      </c>
      <c r="I43" t="n">
        <v>1.87</v>
      </c>
      <c r="J43" t="n">
        <v>1.87</v>
      </c>
      <c r="K43" t="n">
        <v>1.7</v>
      </c>
      <c r="L43" t="n">
        <v>1.6</v>
      </c>
      <c r="M43" t="n">
        <v>1.03</v>
      </c>
      <c r="N43" t="n">
        <v>1.73</v>
      </c>
      <c r="O43" t="n">
        <v>1.65</v>
      </c>
      <c r="P43" t="n">
        <v>1.5</v>
      </c>
      <c r="Q43" t="n">
        <v>1.13</v>
      </c>
      <c r="R43" t="n">
        <v>0.9</v>
      </c>
    </row>
    <row r="44">
      <c r="A44" s="5" t="inlineStr">
        <is>
          <t>Dividendenausschüttung in Mio</t>
        </is>
      </c>
      <c r="B44" s="5" t="inlineStr">
        <is>
          <t>Dividend Payment in M</t>
        </is>
      </c>
      <c r="C44" t="n">
        <v>1415</v>
      </c>
      <c r="D44" t="n">
        <v>1361</v>
      </c>
      <c r="E44" t="n">
        <v>1313</v>
      </c>
      <c r="F44" t="n">
        <v>1209</v>
      </c>
      <c r="G44" t="n">
        <v>1177</v>
      </c>
      <c r="H44" t="n">
        <v>1123</v>
      </c>
      <c r="I44" t="n">
        <v>1083</v>
      </c>
      <c r="J44" t="n">
        <v>1039</v>
      </c>
      <c r="K44" t="n">
        <v>933.2</v>
      </c>
      <c r="L44" t="n">
        <v>870.27</v>
      </c>
      <c r="M44" t="n">
        <v>538.64</v>
      </c>
      <c r="N44" t="n">
        <v>853.62</v>
      </c>
      <c r="O44" t="n">
        <v>809.5</v>
      </c>
      <c r="P44" t="n">
        <v>670</v>
      </c>
      <c r="Q44" t="inlineStr">
        <is>
          <t>-</t>
        </is>
      </c>
      <c r="R44" t="inlineStr">
        <is>
          <t>-</t>
        </is>
      </c>
    </row>
    <row r="45">
      <c r="A45" s="5" t="inlineStr">
        <is>
          <t>Umsatz je Aktie</t>
        </is>
      </c>
      <c r="B45" s="5" t="inlineStr">
        <is>
          <t>Revenue per share</t>
        </is>
      </c>
      <c r="C45" t="n">
        <v>46.66</v>
      </c>
      <c r="D45" t="n">
        <v>44.41</v>
      </c>
      <c r="E45" t="n">
        <v>41.45</v>
      </c>
      <c r="F45" t="n">
        <v>41.68</v>
      </c>
      <c r="G45" t="n">
        <v>45.25</v>
      </c>
      <c r="H45" t="n">
        <v>42.65</v>
      </c>
      <c r="I45" t="n">
        <v>41.91</v>
      </c>
      <c r="J45" t="n">
        <v>43.11</v>
      </c>
      <c r="K45" t="n">
        <v>40.78</v>
      </c>
      <c r="L45" t="n">
        <v>35.99</v>
      </c>
      <c r="M45" t="n">
        <v>30.05</v>
      </c>
      <c r="N45" t="n">
        <v>37.01</v>
      </c>
      <c r="O45" t="n">
        <v>35.28</v>
      </c>
      <c r="P45" t="inlineStr">
        <is>
          <t>-</t>
        </is>
      </c>
      <c r="Q45" t="inlineStr">
        <is>
          <t>-</t>
        </is>
      </c>
      <c r="R45" t="inlineStr">
        <is>
          <t>-</t>
        </is>
      </c>
    </row>
    <row r="46">
      <c r="A46" s="5" t="inlineStr">
        <is>
          <t>Buchwert je Aktie</t>
        </is>
      </c>
      <c r="B46" s="5" t="inlineStr">
        <is>
          <t>Book value per share</t>
        </is>
      </c>
      <c r="C46" t="n">
        <v>37.04</v>
      </c>
      <c r="D46" t="n">
        <v>35.88</v>
      </c>
      <c r="E46" t="n">
        <v>33.17</v>
      </c>
      <c r="F46" t="n">
        <v>34.59</v>
      </c>
      <c r="G46" t="n">
        <v>35.41</v>
      </c>
      <c r="H46" t="n">
        <v>33.75</v>
      </c>
      <c r="I46" t="n">
        <v>30.63</v>
      </c>
      <c r="J46" t="n">
        <v>29.96</v>
      </c>
      <c r="K46" t="n">
        <v>28.96</v>
      </c>
      <c r="L46" t="n">
        <v>27.18</v>
      </c>
      <c r="M46" t="n">
        <v>22.37</v>
      </c>
      <c r="N46" t="n">
        <v>22.04</v>
      </c>
      <c r="O46" t="n">
        <v>20.76</v>
      </c>
      <c r="P46" t="inlineStr">
        <is>
          <t>-</t>
        </is>
      </c>
      <c r="Q46" t="inlineStr">
        <is>
          <t>-</t>
        </is>
      </c>
      <c r="R46" t="inlineStr">
        <is>
          <t>-</t>
        </is>
      </c>
    </row>
    <row r="47">
      <c r="A47" s="5" t="inlineStr">
        <is>
          <t>Cashflow je Aktie</t>
        </is>
      </c>
      <c r="B47" s="5" t="inlineStr">
        <is>
          <t>Cashflow per share</t>
        </is>
      </c>
      <c r="C47" t="n">
        <v>6.89</v>
      </c>
      <c r="D47" t="n">
        <v>5.88</v>
      </c>
      <c r="E47" t="n">
        <v>5.06</v>
      </c>
      <c r="F47" t="n">
        <v>5.01</v>
      </c>
      <c r="G47" t="n">
        <v>4.81</v>
      </c>
      <c r="H47" t="n">
        <v>4.33</v>
      </c>
      <c r="I47" t="n">
        <v>4.76</v>
      </c>
      <c r="J47" t="n">
        <v>5.04</v>
      </c>
      <c r="K47" t="n">
        <v>4.1</v>
      </c>
      <c r="L47" t="n">
        <v>4.16</v>
      </c>
      <c r="M47" t="n">
        <v>4.85</v>
      </c>
      <c r="N47" t="n">
        <v>4.91</v>
      </c>
      <c r="O47" t="n">
        <v>4.26</v>
      </c>
      <c r="P47" t="inlineStr">
        <is>
          <t>-</t>
        </is>
      </c>
      <c r="Q47" t="inlineStr">
        <is>
          <t>-</t>
        </is>
      </c>
      <c r="R47" t="inlineStr">
        <is>
          <t>-</t>
        </is>
      </c>
    </row>
    <row r="48">
      <c r="A48" s="5" t="inlineStr">
        <is>
          <t>Bilanzsumme je Aktie</t>
        </is>
      </c>
      <c r="B48" s="5" t="inlineStr">
        <is>
          <t>Total assets per share</t>
        </is>
      </c>
      <c r="C48" t="n">
        <v>77.31999999999999</v>
      </c>
      <c r="D48" t="n">
        <v>72.95999999999999</v>
      </c>
      <c r="E48" t="n">
        <v>66.76000000000001</v>
      </c>
      <c r="F48" t="n">
        <v>70.63</v>
      </c>
      <c r="G48" t="n">
        <v>72.31999999999999</v>
      </c>
      <c r="H48" t="n">
        <v>70.39</v>
      </c>
      <c r="I48" t="n">
        <v>65.81999999999999</v>
      </c>
      <c r="J48" t="n">
        <v>65.09999999999999</v>
      </c>
      <c r="K48" t="n">
        <v>65.37</v>
      </c>
      <c r="L48" t="n">
        <v>57.08</v>
      </c>
      <c r="M48" t="n">
        <v>48.8</v>
      </c>
      <c r="N48" t="n">
        <v>50.14</v>
      </c>
      <c r="O48" t="n">
        <v>47.43</v>
      </c>
      <c r="P48" t="inlineStr">
        <is>
          <t>-</t>
        </is>
      </c>
      <c r="Q48" t="inlineStr">
        <is>
          <t>-</t>
        </is>
      </c>
      <c r="R48" t="inlineStr">
        <is>
          <t>-</t>
        </is>
      </c>
    </row>
    <row r="49">
      <c r="A49" s="5" t="inlineStr">
        <is>
          <t>Personal am Ende des Jahres</t>
        </is>
      </c>
      <c r="B49" s="5" t="inlineStr">
        <is>
          <t>Staff at the end of year</t>
        </is>
      </c>
      <c r="C49" t="n">
        <v>135307</v>
      </c>
      <c r="D49" t="n">
        <v>137534</v>
      </c>
      <c r="E49" t="n">
        <v>142013</v>
      </c>
      <c r="F49" t="n">
        <v>143901</v>
      </c>
      <c r="G49" t="n">
        <v>160843</v>
      </c>
      <c r="H49" t="n">
        <v>167124</v>
      </c>
      <c r="I49" t="n">
        <v>163033</v>
      </c>
      <c r="J49" t="n">
        <v>152384</v>
      </c>
      <c r="K49" t="n">
        <v>140489</v>
      </c>
      <c r="L49" t="n">
        <v>123482</v>
      </c>
      <c r="M49" t="n">
        <v>116065</v>
      </c>
      <c r="N49" t="n">
        <v>126481</v>
      </c>
      <c r="O49" t="n">
        <v>119340</v>
      </c>
      <c r="P49" t="inlineStr">
        <is>
          <t>-</t>
        </is>
      </c>
      <c r="Q49" t="inlineStr">
        <is>
          <t>-</t>
        </is>
      </c>
      <c r="R49" t="inlineStr">
        <is>
          <t>-</t>
        </is>
      </c>
    </row>
    <row r="50">
      <c r="A50" s="5" t="inlineStr">
        <is>
          <t>Personalaufwand in Mio. EUR</t>
        </is>
      </c>
      <c r="B50" s="5" t="inlineStr">
        <is>
          <t>Personnel expenses in M</t>
        </is>
      </c>
      <c r="C50" t="n">
        <v>7333</v>
      </c>
      <c r="D50" t="n">
        <v>6281</v>
      </c>
      <c r="E50" t="n">
        <v>6212</v>
      </c>
      <c r="F50" t="n">
        <v>6264</v>
      </c>
      <c r="G50" t="n">
        <v>6870</v>
      </c>
      <c r="H50" t="n">
        <v>6346</v>
      </c>
      <c r="I50" t="n">
        <v>6106</v>
      </c>
      <c r="J50" t="n">
        <v>6040</v>
      </c>
      <c r="K50" t="n">
        <v>5492</v>
      </c>
      <c r="L50" t="n">
        <v>4748</v>
      </c>
      <c r="M50" t="n">
        <v>4401</v>
      </c>
      <c r="N50" t="n">
        <v>4931</v>
      </c>
      <c r="O50" t="n">
        <v>4621</v>
      </c>
      <c r="P50" t="inlineStr">
        <is>
          <t>-</t>
        </is>
      </c>
      <c r="Q50" t="inlineStr">
        <is>
          <t>-</t>
        </is>
      </c>
      <c r="R50" t="inlineStr">
        <is>
          <t>-</t>
        </is>
      </c>
    </row>
    <row r="51">
      <c r="A51" s="5" t="inlineStr">
        <is>
          <t>Aufwand je Mitarbeiter in EUR</t>
        </is>
      </c>
      <c r="B51" s="5" t="inlineStr">
        <is>
          <t>Effort per employee</t>
        </is>
      </c>
      <c r="C51" t="n">
        <v>54195</v>
      </c>
      <c r="D51" t="n">
        <v>45669</v>
      </c>
      <c r="E51" t="n">
        <v>43742</v>
      </c>
      <c r="F51" t="n">
        <v>43530</v>
      </c>
      <c r="G51" t="n">
        <v>42712</v>
      </c>
      <c r="H51" t="n">
        <v>37972</v>
      </c>
      <c r="I51" t="n">
        <v>37453</v>
      </c>
      <c r="J51" t="n">
        <v>39637</v>
      </c>
      <c r="K51" t="n">
        <v>39092</v>
      </c>
      <c r="L51" t="n">
        <v>38451</v>
      </c>
      <c r="M51" t="n">
        <v>37918</v>
      </c>
      <c r="N51" t="n">
        <v>38986</v>
      </c>
      <c r="O51" t="n">
        <v>38721</v>
      </c>
      <c r="P51" t="inlineStr">
        <is>
          <t>-</t>
        </is>
      </c>
      <c r="Q51" t="inlineStr">
        <is>
          <t>-</t>
        </is>
      </c>
      <c r="R51" t="inlineStr">
        <is>
          <t>-</t>
        </is>
      </c>
    </row>
    <row r="52">
      <c r="A52" s="5" t="inlineStr">
        <is>
          <t>Umsatz je Mitarbeiter in EUR</t>
        </is>
      </c>
      <c r="B52" s="5" t="inlineStr">
        <is>
          <t>Turnover per employee</t>
        </is>
      </c>
      <c r="C52" t="n">
        <v>200714</v>
      </c>
      <c r="D52" t="n">
        <v>187008</v>
      </c>
      <c r="E52" t="n">
        <v>174231</v>
      </c>
      <c r="F52" t="n">
        <v>171597</v>
      </c>
      <c r="G52" t="n">
        <v>165627</v>
      </c>
      <c r="H52" t="n">
        <v>131170</v>
      </c>
      <c r="I52" t="n">
        <v>144455</v>
      </c>
      <c r="J52" t="n">
        <v>157142</v>
      </c>
      <c r="K52" t="n">
        <v>159351</v>
      </c>
      <c r="L52" t="n">
        <v>158566</v>
      </c>
      <c r="M52" t="n">
        <v>136070</v>
      </c>
      <c r="N52" t="n">
        <v>144772</v>
      </c>
      <c r="O52" t="n">
        <v>145039</v>
      </c>
      <c r="P52" t="inlineStr">
        <is>
          <t>-</t>
        </is>
      </c>
      <c r="Q52" t="inlineStr">
        <is>
          <t>-</t>
        </is>
      </c>
      <c r="R52" t="inlineStr">
        <is>
          <t>-</t>
        </is>
      </c>
    </row>
    <row r="53">
      <c r="A53" s="5" t="inlineStr">
        <is>
          <t>Bruttoergebnis je Mitarbeiter in EUR</t>
        </is>
      </c>
      <c r="B53" s="5" t="inlineStr">
        <is>
          <t>Gross Profit per employee</t>
        </is>
      </c>
      <c r="C53" t="n">
        <v>79338</v>
      </c>
      <c r="D53" t="n">
        <v>73022</v>
      </c>
      <c r="E53" t="n">
        <v>66881</v>
      </c>
      <c r="F53" t="n">
        <v>65253</v>
      </c>
      <c r="G53" t="n">
        <v>61209</v>
      </c>
      <c r="H53" t="n">
        <v>56288</v>
      </c>
      <c r="I53" t="n">
        <v>54535</v>
      </c>
      <c r="J53" t="n">
        <v>59435</v>
      </c>
      <c r="K53" t="n">
        <v>59998</v>
      </c>
      <c r="L53" t="n">
        <v>62665</v>
      </c>
      <c r="M53" t="n">
        <v>53599</v>
      </c>
      <c r="N53" t="n">
        <v>58625</v>
      </c>
      <c r="O53" t="n">
        <v>59486</v>
      </c>
      <c r="P53" t="inlineStr">
        <is>
          <t>-</t>
        </is>
      </c>
      <c r="Q53" t="inlineStr">
        <is>
          <t>-</t>
        </is>
      </c>
      <c r="R53" t="inlineStr">
        <is>
          <t>-</t>
        </is>
      </c>
    </row>
    <row r="54">
      <c r="A54" s="5" t="inlineStr">
        <is>
          <t>Gewinn je Mitarbeiter in EUR</t>
        </is>
      </c>
      <c r="B54" s="5" t="inlineStr">
        <is>
          <t>Earnings per employee</t>
        </is>
      </c>
      <c r="C54" t="n">
        <v>17834</v>
      </c>
      <c r="D54" t="n">
        <v>16970</v>
      </c>
      <c r="E54" t="n">
        <v>15139</v>
      </c>
      <c r="F54" t="n">
        <v>12161</v>
      </c>
      <c r="G54" t="n">
        <v>8748</v>
      </c>
      <c r="H54" t="n">
        <v>11614</v>
      </c>
      <c r="I54" t="n">
        <v>11580</v>
      </c>
      <c r="J54" t="n">
        <v>12075</v>
      </c>
      <c r="K54" t="n">
        <v>12955</v>
      </c>
      <c r="L54" t="n">
        <v>13929</v>
      </c>
      <c r="M54" t="n">
        <v>7341</v>
      </c>
      <c r="N54" t="n">
        <v>13298</v>
      </c>
      <c r="O54" t="n">
        <v>13265</v>
      </c>
      <c r="P54" t="inlineStr">
        <is>
          <t>-</t>
        </is>
      </c>
      <c r="Q54" t="inlineStr">
        <is>
          <t>-</t>
        </is>
      </c>
      <c r="R54" t="inlineStr">
        <is>
          <t>-</t>
        </is>
      </c>
    </row>
    <row r="55">
      <c r="A55" s="5" t="inlineStr">
        <is>
          <t>KGV (Kurs/Gewinn)</t>
        </is>
      </c>
      <c r="B55" s="5" t="inlineStr">
        <is>
          <t>PE (price/earnings)</t>
        </is>
      </c>
      <c r="C55" t="n">
        <v>20.9</v>
      </c>
      <c r="D55" t="n">
        <v>14.2</v>
      </c>
      <c r="E55" t="n">
        <v>18.4</v>
      </c>
      <c r="F55" t="n">
        <v>21.2</v>
      </c>
      <c r="G55" t="n">
        <v>21.3</v>
      </c>
      <c r="H55" t="n">
        <v>17.9</v>
      </c>
      <c r="I55" t="n">
        <v>18.5</v>
      </c>
      <c r="J55" t="n">
        <v>16.2</v>
      </c>
      <c r="K55" t="n">
        <v>12</v>
      </c>
      <c r="L55" t="n">
        <v>17</v>
      </c>
      <c r="M55" t="n">
        <v>23.8</v>
      </c>
      <c r="N55" t="n">
        <v>7.5</v>
      </c>
      <c r="O55" t="n">
        <v>13.7</v>
      </c>
      <c r="P55" t="n">
        <v>27.17</v>
      </c>
      <c r="Q55" t="n">
        <v>33.38</v>
      </c>
      <c r="R55" t="n">
        <v>28.24</v>
      </c>
    </row>
    <row r="56">
      <c r="A56" s="5" t="inlineStr">
        <is>
          <t>KUV (Kurs/Umsatz)</t>
        </is>
      </c>
      <c r="B56" s="5" t="inlineStr">
        <is>
          <t>PS (price/sales)</t>
        </is>
      </c>
      <c r="C56" t="n">
        <v>1.96</v>
      </c>
      <c r="D56" t="n">
        <v>1.34</v>
      </c>
      <c r="E56" t="n">
        <v>1.71</v>
      </c>
      <c r="F56" t="n">
        <v>1.59</v>
      </c>
      <c r="G56" t="n">
        <v>1.16</v>
      </c>
      <c r="H56" t="n">
        <v>1.42</v>
      </c>
      <c r="I56" t="n">
        <v>1.51</v>
      </c>
      <c r="J56" t="n">
        <v>1.27</v>
      </c>
      <c r="K56" t="n">
        <v>1</v>
      </c>
      <c r="L56" t="n">
        <v>1.56</v>
      </c>
      <c r="M56" t="n">
        <v>1.36</v>
      </c>
      <c r="N56" t="n">
        <v>0.72</v>
      </c>
      <c r="O56" t="n">
        <v>1.31</v>
      </c>
      <c r="P56" t="inlineStr">
        <is>
          <t>-</t>
        </is>
      </c>
      <c r="Q56" t="inlineStr">
        <is>
          <t>-</t>
        </is>
      </c>
      <c r="R56" t="inlineStr">
        <is>
          <t>-</t>
        </is>
      </c>
    </row>
    <row r="57">
      <c r="A57" s="5" t="inlineStr">
        <is>
          <t>KBV (Kurs/Buchwert)</t>
        </is>
      </c>
      <c r="B57" s="5" t="inlineStr">
        <is>
          <t>PB (price/book value)</t>
        </is>
      </c>
      <c r="C57" t="n">
        <v>2.47</v>
      </c>
      <c r="D57" t="n">
        <v>1.66</v>
      </c>
      <c r="E57" t="n">
        <v>2.14</v>
      </c>
      <c r="F57" t="n">
        <v>1.91</v>
      </c>
      <c r="G57" t="n">
        <v>1.48</v>
      </c>
      <c r="H57" t="n">
        <v>1.8</v>
      </c>
      <c r="I57" t="n">
        <v>2.07</v>
      </c>
      <c r="J57" t="n">
        <v>1.83</v>
      </c>
      <c r="K57" t="n">
        <v>1.4</v>
      </c>
      <c r="L57" t="n">
        <v>2.06</v>
      </c>
      <c r="M57" t="n">
        <v>1.83</v>
      </c>
      <c r="N57" t="n">
        <v>1.2</v>
      </c>
      <c r="O57" t="n">
        <v>2.23</v>
      </c>
      <c r="P57" t="inlineStr">
        <is>
          <t>-</t>
        </is>
      </c>
      <c r="Q57" t="inlineStr">
        <is>
          <t>-</t>
        </is>
      </c>
      <c r="R57" t="inlineStr">
        <is>
          <t>-</t>
        </is>
      </c>
    </row>
    <row r="58">
      <c r="A58" s="5" t="inlineStr">
        <is>
          <t>KCV (Kurs/Cashflow)</t>
        </is>
      </c>
      <c r="B58" s="5" t="inlineStr">
        <is>
          <t>PC (price/cashflow)</t>
        </is>
      </c>
      <c r="C58" t="n">
        <v>13.28</v>
      </c>
      <c r="D58" t="n">
        <v>10.16</v>
      </c>
      <c r="E58" t="n">
        <v>14.01</v>
      </c>
      <c r="F58" t="n">
        <v>13.19</v>
      </c>
      <c r="G58" t="n">
        <v>10.93</v>
      </c>
      <c r="H58" t="n">
        <v>13.99</v>
      </c>
      <c r="I58" t="n">
        <v>13.33</v>
      </c>
      <c r="J58" t="n">
        <v>10.87</v>
      </c>
      <c r="K58" t="n">
        <v>9.92</v>
      </c>
      <c r="L58" t="n">
        <v>13.47</v>
      </c>
      <c r="M58" t="n">
        <v>8.44</v>
      </c>
      <c r="N58" t="n">
        <v>5.4</v>
      </c>
      <c r="O58" t="n">
        <v>10.88</v>
      </c>
      <c r="P58" t="inlineStr">
        <is>
          <t>-</t>
        </is>
      </c>
      <c r="Q58" t="inlineStr">
        <is>
          <t>-</t>
        </is>
      </c>
      <c r="R58" t="inlineStr">
        <is>
          <t>-</t>
        </is>
      </c>
    </row>
    <row r="59">
      <c r="A59" s="5" t="inlineStr">
        <is>
          <t>Dividendenrendite in %</t>
        </is>
      </c>
      <c r="B59" s="5" t="inlineStr">
        <is>
          <t>Dividend Yield in %</t>
        </is>
      </c>
      <c r="C59" t="n">
        <v>2.79</v>
      </c>
      <c r="D59" t="n">
        <v>3.94</v>
      </c>
      <c r="E59" t="n">
        <v>3.1</v>
      </c>
      <c r="F59" t="n">
        <v>3.09</v>
      </c>
      <c r="G59" t="n">
        <v>3.81</v>
      </c>
      <c r="H59" t="n">
        <v>3.17</v>
      </c>
      <c r="I59" t="n">
        <v>2.95</v>
      </c>
      <c r="J59" t="n">
        <v>3.41</v>
      </c>
      <c r="K59" t="n">
        <v>4.18</v>
      </c>
      <c r="L59" t="n">
        <v>2.86</v>
      </c>
      <c r="M59" t="n">
        <v>2.52</v>
      </c>
      <c r="N59" t="n">
        <v>6.53</v>
      </c>
      <c r="O59" t="n">
        <v>3.56</v>
      </c>
      <c r="P59" t="n">
        <v>1.85</v>
      </c>
      <c r="Q59" t="n">
        <v>1.48</v>
      </c>
      <c r="R59" t="n">
        <v>1.7</v>
      </c>
    </row>
    <row r="60">
      <c r="A60" s="5" t="inlineStr">
        <is>
          <t>Gewinnrendite in %</t>
        </is>
      </c>
      <c r="B60" s="5" t="inlineStr">
        <is>
          <t>Return on profit in %</t>
        </is>
      </c>
      <c r="C60" t="n">
        <v>4.8</v>
      </c>
      <c r="D60" t="n">
        <v>7</v>
      </c>
      <c r="E60" t="n">
        <v>5.4</v>
      </c>
      <c r="F60" t="n">
        <v>4.7</v>
      </c>
      <c r="G60" t="n">
        <v>4.7</v>
      </c>
      <c r="H60" t="n">
        <v>5.6</v>
      </c>
      <c r="I60" t="n">
        <v>5.4</v>
      </c>
      <c r="J60" t="n">
        <v>6.2</v>
      </c>
      <c r="K60" t="n">
        <v>8.300000000000001</v>
      </c>
      <c r="L60" t="n">
        <v>5.9</v>
      </c>
      <c r="M60" t="n">
        <v>4.2</v>
      </c>
      <c r="N60" t="n">
        <v>13.2</v>
      </c>
      <c r="O60" t="n">
        <v>7.3</v>
      </c>
      <c r="P60" t="inlineStr">
        <is>
          <t>-</t>
        </is>
      </c>
      <c r="Q60" t="inlineStr">
        <is>
          <t>-</t>
        </is>
      </c>
      <c r="R60" t="inlineStr">
        <is>
          <t>-</t>
        </is>
      </c>
    </row>
    <row r="61">
      <c r="A61" s="5" t="inlineStr">
        <is>
          <t>Eigenkapitalrendite in %</t>
        </is>
      </c>
      <c r="B61" s="5" t="inlineStr">
        <is>
          <t>Return on Equity in %</t>
        </is>
      </c>
      <c r="C61" t="n">
        <v>11.19</v>
      </c>
      <c r="D61" t="n">
        <v>11.23</v>
      </c>
      <c r="E61" t="n">
        <v>10.86</v>
      </c>
      <c r="F61" t="n">
        <v>8.539999999999999</v>
      </c>
      <c r="G61" t="n">
        <v>6.75</v>
      </c>
      <c r="H61" t="n">
        <v>9.84</v>
      </c>
      <c r="I61" t="n">
        <v>10.97</v>
      </c>
      <c r="J61" t="n">
        <v>11.06</v>
      </c>
      <c r="K61" t="n">
        <v>11.45</v>
      </c>
      <c r="L61" t="n">
        <v>11.63</v>
      </c>
      <c r="M61" t="n">
        <v>7.25</v>
      </c>
      <c r="N61" t="n">
        <v>15.42</v>
      </c>
      <c r="O61" t="n">
        <v>15.54</v>
      </c>
      <c r="P61" t="inlineStr">
        <is>
          <t>-</t>
        </is>
      </c>
      <c r="Q61" t="inlineStr">
        <is>
          <t>-</t>
        </is>
      </c>
      <c r="R61" t="inlineStr">
        <is>
          <t>-</t>
        </is>
      </c>
    </row>
    <row r="62">
      <c r="A62" s="5" t="inlineStr">
        <is>
          <t>Umsatzrendite in %</t>
        </is>
      </c>
      <c r="B62" s="5" t="inlineStr">
        <is>
          <t>Return on sales in %</t>
        </is>
      </c>
      <c r="C62" t="n">
        <v>8.890000000000001</v>
      </c>
      <c r="D62" t="n">
        <v>9.07</v>
      </c>
      <c r="E62" t="n">
        <v>8.69</v>
      </c>
      <c r="F62" t="n">
        <v>7.09</v>
      </c>
      <c r="G62" t="n">
        <v>5.28</v>
      </c>
      <c r="H62" t="n">
        <v>7.78</v>
      </c>
      <c r="I62" t="n">
        <v>8.02</v>
      </c>
      <c r="J62" t="n">
        <v>7.68</v>
      </c>
      <c r="K62" t="n">
        <v>8.130000000000001</v>
      </c>
      <c r="L62" t="n">
        <v>8.779999999999999</v>
      </c>
      <c r="M62" t="n">
        <v>5.39</v>
      </c>
      <c r="N62" t="n">
        <v>9.19</v>
      </c>
      <c r="O62" t="n">
        <v>9.15</v>
      </c>
      <c r="P62" t="inlineStr">
        <is>
          <t>-</t>
        </is>
      </c>
      <c r="Q62" t="inlineStr">
        <is>
          <t>-</t>
        </is>
      </c>
      <c r="R62" t="inlineStr">
        <is>
          <t>-</t>
        </is>
      </c>
    </row>
    <row r="63">
      <c r="A63" s="5" t="inlineStr">
        <is>
          <t>Gesamtkapitalrendite in %</t>
        </is>
      </c>
      <c r="B63" s="5" t="inlineStr">
        <is>
          <t>Total Return on Investment in %</t>
        </is>
      </c>
      <c r="C63" t="n">
        <v>5.74</v>
      </c>
      <c r="D63" t="n">
        <v>6.08</v>
      </c>
      <c r="E63" t="n">
        <v>6.07</v>
      </c>
      <c r="F63" t="n">
        <v>4.93</v>
      </c>
      <c r="G63" t="n">
        <v>4.09</v>
      </c>
      <c r="H63" t="n">
        <v>5.54</v>
      </c>
      <c r="I63" t="n">
        <v>6.1</v>
      </c>
      <c r="J63" t="n">
        <v>6.15</v>
      </c>
      <c r="K63" t="n">
        <v>5.99</v>
      </c>
      <c r="L63" t="n">
        <v>6.52</v>
      </c>
      <c r="M63" t="n">
        <v>4.48</v>
      </c>
      <c r="N63" t="n">
        <v>7.77</v>
      </c>
      <c r="O63" t="n">
        <v>7.86</v>
      </c>
      <c r="P63" t="inlineStr">
        <is>
          <t>-</t>
        </is>
      </c>
      <c r="Q63" t="inlineStr">
        <is>
          <t>-</t>
        </is>
      </c>
      <c r="R63" t="inlineStr">
        <is>
          <t>-</t>
        </is>
      </c>
    </row>
    <row r="64">
      <c r="A64" s="5" t="inlineStr">
        <is>
          <t>Return on Investment in %</t>
        </is>
      </c>
      <c r="B64" s="5" t="inlineStr">
        <is>
          <t>Return on Investment in %</t>
        </is>
      </c>
      <c r="C64" t="n">
        <v>5.36</v>
      </c>
      <c r="D64" t="n">
        <v>5.52</v>
      </c>
      <c r="E64" t="n">
        <v>5.4</v>
      </c>
      <c r="F64" t="n">
        <v>4.18</v>
      </c>
      <c r="G64" t="n">
        <v>3.3</v>
      </c>
      <c r="H64" t="n">
        <v>4.72</v>
      </c>
      <c r="I64" t="n">
        <v>5.1</v>
      </c>
      <c r="J64" t="n">
        <v>5.09</v>
      </c>
      <c r="K64" t="n">
        <v>5.07</v>
      </c>
      <c r="L64" t="n">
        <v>5.54</v>
      </c>
      <c r="M64" t="n">
        <v>3.32</v>
      </c>
      <c r="N64" t="n">
        <v>6.78</v>
      </c>
      <c r="O64" t="n">
        <v>6.8</v>
      </c>
      <c r="P64" t="inlineStr">
        <is>
          <t>-</t>
        </is>
      </c>
      <c r="Q64" t="inlineStr">
        <is>
          <t>-</t>
        </is>
      </c>
      <c r="R64" t="inlineStr">
        <is>
          <t>-</t>
        </is>
      </c>
    </row>
    <row r="65">
      <c r="A65" s="5" t="inlineStr">
        <is>
          <t>Arbeitsintensität in %</t>
        </is>
      </c>
      <c r="B65" s="5" t="inlineStr">
        <is>
          <t>Work Intensity in %</t>
        </is>
      </c>
      <c r="C65" t="n">
        <v>32.2</v>
      </c>
      <c r="D65" t="n">
        <v>31.23</v>
      </c>
      <c r="E65" t="n">
        <v>33.57</v>
      </c>
      <c r="F65" t="n">
        <v>31.39</v>
      </c>
      <c r="G65" t="n">
        <v>32.36</v>
      </c>
      <c r="H65" t="n">
        <v>32.65</v>
      </c>
      <c r="I65" t="n">
        <v>40.66</v>
      </c>
      <c r="J65" t="n">
        <v>37.43</v>
      </c>
      <c r="K65" t="n">
        <v>37.19</v>
      </c>
      <c r="L65" t="n">
        <v>39.35</v>
      </c>
      <c r="M65" t="n">
        <v>37.94</v>
      </c>
      <c r="N65" t="n">
        <v>35.39</v>
      </c>
      <c r="O65" t="n">
        <v>35.46</v>
      </c>
      <c r="P65" t="inlineStr">
        <is>
          <t>-</t>
        </is>
      </c>
      <c r="Q65" t="inlineStr">
        <is>
          <t>-</t>
        </is>
      </c>
      <c r="R65" t="inlineStr">
        <is>
          <t>-</t>
        </is>
      </c>
    </row>
    <row r="66">
      <c r="A66" s="5" t="inlineStr">
        <is>
          <t>Eigenkapitalquote in %</t>
        </is>
      </c>
      <c r="B66" s="5" t="inlineStr">
        <is>
          <t>Equity Ratio in %</t>
        </is>
      </c>
      <c r="C66" t="n">
        <v>47.91</v>
      </c>
      <c r="D66" t="n">
        <v>49.18</v>
      </c>
      <c r="E66" t="n">
        <v>49.68</v>
      </c>
      <c r="F66" t="n">
        <v>48.97</v>
      </c>
      <c r="G66" t="n">
        <v>48.97</v>
      </c>
      <c r="H66" t="n">
        <v>47.94</v>
      </c>
      <c r="I66" t="n">
        <v>46.53</v>
      </c>
      <c r="J66" t="n">
        <v>46.03</v>
      </c>
      <c r="K66" t="n">
        <v>44.3</v>
      </c>
      <c r="L66" t="n">
        <v>47.62</v>
      </c>
      <c r="M66" t="n">
        <v>45.84</v>
      </c>
      <c r="N66" t="n">
        <v>43.96</v>
      </c>
      <c r="O66" t="n">
        <v>43.77</v>
      </c>
      <c r="P66" t="inlineStr">
        <is>
          <t>-</t>
        </is>
      </c>
      <c r="Q66" t="inlineStr">
        <is>
          <t>-</t>
        </is>
      </c>
      <c r="R66" t="inlineStr">
        <is>
          <t>-</t>
        </is>
      </c>
    </row>
    <row r="67">
      <c r="A67" s="5" t="inlineStr">
        <is>
          <t>Fremdkapitalquote in %</t>
        </is>
      </c>
      <c r="B67" s="5" t="inlineStr">
        <is>
          <t>Debt Ratio in %</t>
        </is>
      </c>
      <c r="C67" t="n">
        <v>52.09</v>
      </c>
      <c r="D67" t="n">
        <v>50.82</v>
      </c>
      <c r="E67" t="n">
        <v>50.32</v>
      </c>
      <c r="F67" t="n">
        <v>51.03</v>
      </c>
      <c r="G67" t="n">
        <v>51.03</v>
      </c>
      <c r="H67" t="n">
        <v>52.06</v>
      </c>
      <c r="I67" t="n">
        <v>53.47</v>
      </c>
      <c r="J67" t="n">
        <v>53.97</v>
      </c>
      <c r="K67" t="n">
        <v>55.7</v>
      </c>
      <c r="L67" t="n">
        <v>52.38</v>
      </c>
      <c r="M67" t="n">
        <v>54.16</v>
      </c>
      <c r="N67" t="n">
        <v>56.04</v>
      </c>
      <c r="O67" t="n">
        <v>56.23</v>
      </c>
      <c r="P67" t="inlineStr">
        <is>
          <t>-</t>
        </is>
      </c>
      <c r="Q67" t="inlineStr">
        <is>
          <t>-</t>
        </is>
      </c>
      <c r="R67" t="inlineStr">
        <is>
          <t>-</t>
        </is>
      </c>
    </row>
    <row r="68">
      <c r="A68" s="5" t="inlineStr">
        <is>
          <t>Verschuldungsgrad in %</t>
        </is>
      </c>
      <c r="B68" s="5" t="inlineStr">
        <is>
          <t>Finance Gearing in %</t>
        </is>
      </c>
      <c r="C68" t="n">
        <v>108.72</v>
      </c>
      <c r="D68" t="n">
        <v>103.34</v>
      </c>
      <c r="E68" t="n">
        <v>101.29</v>
      </c>
      <c r="F68" t="n">
        <v>104.21</v>
      </c>
      <c r="G68" t="n">
        <v>104.23</v>
      </c>
      <c r="H68" t="n">
        <v>108.59</v>
      </c>
      <c r="I68" t="n">
        <v>114.9</v>
      </c>
      <c r="J68" t="n">
        <v>117.26</v>
      </c>
      <c r="K68" t="n">
        <v>125.73</v>
      </c>
      <c r="L68" t="n">
        <v>110.02</v>
      </c>
      <c r="M68" t="n">
        <v>118.16</v>
      </c>
      <c r="N68" t="n">
        <v>127.46</v>
      </c>
      <c r="O68" t="n">
        <v>128.45</v>
      </c>
      <c r="P68" t="inlineStr">
        <is>
          <t>-</t>
        </is>
      </c>
      <c r="Q68" t="inlineStr">
        <is>
          <t>-</t>
        </is>
      </c>
      <c r="R68" t="inlineStr">
        <is>
          <t>-</t>
        </is>
      </c>
    </row>
    <row r="69">
      <c r="A69" s="5" t="inlineStr">
        <is>
          <t>Bruttoergebnis Marge in %</t>
        </is>
      </c>
      <c r="B69" s="5" t="inlineStr">
        <is>
          <t>Gross Profit Marge in %</t>
        </is>
      </c>
      <c r="C69" t="n">
        <v>39.53</v>
      </c>
      <c r="D69" t="n">
        <v>39.05</v>
      </c>
      <c r="E69" t="n">
        <v>38.39</v>
      </c>
      <c r="F69" t="n">
        <v>38.03</v>
      </c>
      <c r="G69" t="n">
        <v>36.96</v>
      </c>
      <c r="H69" t="n">
        <v>37.72</v>
      </c>
      <c r="I69" t="n">
        <v>37.75</v>
      </c>
      <c r="J69" t="n">
        <v>37.82</v>
      </c>
      <c r="K69" t="n">
        <v>37.65</v>
      </c>
      <c r="L69" t="n">
        <v>39.52</v>
      </c>
      <c r="M69" t="n">
        <v>39.39</v>
      </c>
      <c r="N69" t="n">
        <v>40.49</v>
      </c>
      <c r="O69" t="n">
        <v>41.01</v>
      </c>
      <c r="P69" t="inlineStr">
        <is>
          <t>-</t>
        </is>
      </c>
      <c r="Q69" t="inlineStr">
        <is>
          <t>-</t>
        </is>
      </c>
    </row>
    <row r="70">
      <c r="A70" s="5" t="inlineStr">
        <is>
          <t>Kurzfristige Vermögensquote in %</t>
        </is>
      </c>
      <c r="B70" s="5" t="inlineStr">
        <is>
          <t>Current Assets Ratio in %</t>
        </is>
      </c>
      <c r="C70" t="n">
        <v>32.2</v>
      </c>
      <c r="D70" t="n">
        <v>31.23</v>
      </c>
      <c r="E70" t="n">
        <v>33.57</v>
      </c>
      <c r="F70" t="n">
        <v>31.39</v>
      </c>
      <c r="G70" t="n">
        <v>32.36</v>
      </c>
      <c r="H70" t="n">
        <v>32.65</v>
      </c>
      <c r="I70" t="n">
        <v>40.66</v>
      </c>
      <c r="J70" t="n">
        <v>37.43</v>
      </c>
      <c r="K70" t="n">
        <v>37.19</v>
      </c>
      <c r="L70" t="n">
        <v>39.35</v>
      </c>
      <c r="M70" t="n">
        <v>37.94</v>
      </c>
      <c r="N70" t="n">
        <v>35.39</v>
      </c>
      <c r="O70" t="n">
        <v>35.46</v>
      </c>
      <c r="P70" t="inlineStr">
        <is>
          <t>-</t>
        </is>
      </c>
      <c r="Q70" t="inlineStr">
        <is>
          <t>-</t>
        </is>
      </c>
    </row>
    <row r="71">
      <c r="A71" s="5" t="inlineStr">
        <is>
          <t>Nettogewinn Marge in %</t>
        </is>
      </c>
      <c r="B71" s="5" t="inlineStr">
        <is>
          <t>Net Profit Marge in %</t>
        </is>
      </c>
      <c r="C71" t="n">
        <v>8.890000000000001</v>
      </c>
      <c r="D71" t="n">
        <v>9.07</v>
      </c>
      <c r="E71" t="n">
        <v>8.69</v>
      </c>
      <c r="F71" t="n">
        <v>7.09</v>
      </c>
      <c r="G71" t="n">
        <v>5.28</v>
      </c>
      <c r="H71" t="n">
        <v>7.78</v>
      </c>
      <c r="I71" t="n">
        <v>8.02</v>
      </c>
      <c r="J71" t="n">
        <v>7.68</v>
      </c>
      <c r="K71" t="n">
        <v>8.130000000000001</v>
      </c>
      <c r="L71" t="n">
        <v>8.779999999999999</v>
      </c>
      <c r="M71" t="n">
        <v>5.39</v>
      </c>
      <c r="N71" t="n">
        <v>9.19</v>
      </c>
      <c r="O71" t="n">
        <v>9.15</v>
      </c>
      <c r="P71" t="inlineStr">
        <is>
          <t>-</t>
        </is>
      </c>
      <c r="Q71" t="inlineStr">
        <is>
          <t>-</t>
        </is>
      </c>
    </row>
    <row r="72">
      <c r="A72" s="5" t="inlineStr">
        <is>
          <t>Operative Ergebnis Marge in %</t>
        </is>
      </c>
      <c r="B72" s="5" t="inlineStr">
        <is>
          <t>EBIT Marge in %</t>
        </is>
      </c>
      <c r="C72" t="n">
        <v>12.52</v>
      </c>
      <c r="D72" t="n">
        <v>13.2</v>
      </c>
      <c r="E72" t="n">
        <v>12.97</v>
      </c>
      <c r="F72" t="n">
        <v>11.95</v>
      </c>
      <c r="G72" t="n">
        <v>8.369999999999999</v>
      </c>
      <c r="H72" t="n">
        <v>11.61</v>
      </c>
      <c r="I72" t="n">
        <v>13.12</v>
      </c>
      <c r="J72" t="n">
        <v>11.97</v>
      </c>
      <c r="K72" t="n">
        <v>12.74</v>
      </c>
      <c r="L72" t="n">
        <v>13.8</v>
      </c>
      <c r="M72" t="n">
        <v>10.08</v>
      </c>
      <c r="N72" t="n">
        <v>14.09</v>
      </c>
      <c r="O72" t="n">
        <v>14.35</v>
      </c>
      <c r="P72" t="inlineStr">
        <is>
          <t>-</t>
        </is>
      </c>
      <c r="Q72" t="inlineStr">
        <is>
          <t>-</t>
        </is>
      </c>
    </row>
    <row r="73">
      <c r="A73" s="5" t="inlineStr">
        <is>
          <t>Vermögensumsschlag in %</t>
        </is>
      </c>
      <c r="B73" s="5" t="inlineStr">
        <is>
          <t>Asset Turnover in %</t>
        </is>
      </c>
      <c r="C73" t="n">
        <v>60.35</v>
      </c>
      <c r="D73" t="n">
        <v>60.86</v>
      </c>
      <c r="E73" t="n">
        <v>62.09</v>
      </c>
      <c r="F73" t="n">
        <v>59</v>
      </c>
      <c r="G73" t="n">
        <v>62.57</v>
      </c>
      <c r="H73" t="n">
        <v>60.59</v>
      </c>
      <c r="I73" t="n">
        <v>63.67</v>
      </c>
      <c r="J73" t="n">
        <v>66.23</v>
      </c>
      <c r="K73" t="n">
        <v>62.38</v>
      </c>
      <c r="L73" t="n">
        <v>63.06</v>
      </c>
      <c r="M73" t="n">
        <v>61.57</v>
      </c>
      <c r="N73" t="n">
        <v>73.81</v>
      </c>
      <c r="O73" t="n">
        <v>74.39</v>
      </c>
      <c r="P73" t="inlineStr">
        <is>
          <t>-</t>
        </is>
      </c>
      <c r="Q73" t="inlineStr">
        <is>
          <t>-</t>
        </is>
      </c>
    </row>
    <row r="74">
      <c r="A74" s="5" t="inlineStr">
        <is>
          <t>Langfristige Vermögensquote in %</t>
        </is>
      </c>
      <c r="B74" s="5" t="inlineStr">
        <is>
          <t>Non-Current Assets Ratio in %</t>
        </is>
      </c>
      <c r="C74" t="n">
        <v>67.8</v>
      </c>
      <c r="D74" t="n">
        <v>68.77</v>
      </c>
      <c r="E74" t="n">
        <v>66.43000000000001</v>
      </c>
      <c r="F74" t="n">
        <v>68.61</v>
      </c>
      <c r="G74" t="n">
        <v>67.64</v>
      </c>
      <c r="H74" t="n">
        <v>67.34999999999999</v>
      </c>
      <c r="I74" t="n">
        <v>59.34</v>
      </c>
      <c r="J74" t="n">
        <v>62.57</v>
      </c>
      <c r="K74" t="n">
        <v>62.81</v>
      </c>
      <c r="L74" t="n">
        <v>60.65</v>
      </c>
      <c r="M74" t="n">
        <v>62.06</v>
      </c>
      <c r="N74" t="n">
        <v>64.61</v>
      </c>
      <c r="O74" t="n">
        <v>64.54000000000001</v>
      </c>
      <c r="P74" t="inlineStr">
        <is>
          <t>-</t>
        </is>
      </c>
      <c r="Q74" t="inlineStr">
        <is>
          <t>-</t>
        </is>
      </c>
    </row>
    <row r="75">
      <c r="A75" s="5" t="inlineStr">
        <is>
          <t>Gesamtkapitalrentabilität</t>
        </is>
      </c>
      <c r="B75" s="5" t="inlineStr">
        <is>
          <t>ROA Return on Assets in %</t>
        </is>
      </c>
      <c r="C75" t="n">
        <v>5.36</v>
      </c>
      <c r="D75" t="n">
        <v>5.52</v>
      </c>
      <c r="E75" t="n">
        <v>5.4</v>
      </c>
      <c r="F75" t="n">
        <v>4.18</v>
      </c>
      <c r="G75" t="n">
        <v>3.3</v>
      </c>
      <c r="H75" t="n">
        <v>4.72</v>
      </c>
      <c r="I75" t="n">
        <v>5.1</v>
      </c>
      <c r="J75" t="n">
        <v>5.09</v>
      </c>
      <c r="K75" t="n">
        <v>5.07</v>
      </c>
      <c r="L75" t="n">
        <v>5.54</v>
      </c>
      <c r="M75" t="n">
        <v>3.32</v>
      </c>
      <c r="N75" t="n">
        <v>6.78</v>
      </c>
      <c r="O75" t="n">
        <v>6.8</v>
      </c>
      <c r="P75" t="inlineStr">
        <is>
          <t>-</t>
        </is>
      </c>
      <c r="Q75" t="inlineStr">
        <is>
          <t>-</t>
        </is>
      </c>
    </row>
    <row r="76">
      <c r="A76" s="5" t="inlineStr">
        <is>
          <t>Ertrag des eingesetzten Kapitals</t>
        </is>
      </c>
      <c r="B76" s="5" t="inlineStr">
        <is>
          <t>ROCE Return on Cap. Empl. in %</t>
        </is>
      </c>
      <c r="C76" t="n">
        <v>9.869999999999999</v>
      </c>
      <c r="D76" t="n">
        <v>10.53</v>
      </c>
      <c r="E76" t="n">
        <v>10.74</v>
      </c>
      <c r="F76" t="n">
        <v>9.279999999999999</v>
      </c>
      <c r="G76" t="n">
        <v>6.87</v>
      </c>
      <c r="H76" t="n">
        <v>9.68</v>
      </c>
      <c r="I76" t="n">
        <v>11.56</v>
      </c>
      <c r="J76" t="n">
        <v>10.54</v>
      </c>
      <c r="K76" t="n">
        <v>10.73</v>
      </c>
      <c r="L76" t="n">
        <v>11.66</v>
      </c>
      <c r="M76" t="n">
        <v>8.17</v>
      </c>
      <c r="N76" t="n">
        <v>14.05</v>
      </c>
      <c r="O76" t="n">
        <v>15.19</v>
      </c>
      <c r="P76" t="inlineStr">
        <is>
          <t>-</t>
        </is>
      </c>
      <c r="Q76" t="inlineStr">
        <is>
          <t>-</t>
        </is>
      </c>
    </row>
    <row r="77">
      <c r="A77" s="5" t="inlineStr">
        <is>
          <t>Eigenkapital zu Anlagevermögen</t>
        </is>
      </c>
      <c r="B77" s="5" t="inlineStr">
        <is>
          <t>Equity to Fixed Assets in %</t>
        </is>
      </c>
      <c r="C77" t="n">
        <v>70.67</v>
      </c>
      <c r="D77" t="n">
        <v>71.51000000000001</v>
      </c>
      <c r="E77" t="n">
        <v>74.78</v>
      </c>
      <c r="F77" t="n">
        <v>71.37</v>
      </c>
      <c r="G77" t="n">
        <v>72.39</v>
      </c>
      <c r="H77" t="n">
        <v>71.18000000000001</v>
      </c>
      <c r="I77" t="n">
        <v>78.42</v>
      </c>
      <c r="J77" t="n">
        <v>73.56999999999999</v>
      </c>
      <c r="K77" t="n">
        <v>70.53</v>
      </c>
      <c r="L77" t="n">
        <v>78.51000000000001</v>
      </c>
      <c r="M77" t="n">
        <v>73.86</v>
      </c>
      <c r="N77" t="n">
        <v>68.04000000000001</v>
      </c>
      <c r="O77" t="n">
        <v>67.81999999999999</v>
      </c>
      <c r="P77" t="inlineStr">
        <is>
          <t>-</t>
        </is>
      </c>
      <c r="Q77" t="inlineStr">
        <is>
          <t>-</t>
        </is>
      </c>
    </row>
    <row r="78">
      <c r="A78" s="5" t="inlineStr">
        <is>
          <t>Liquidität Dritten Grades</t>
        </is>
      </c>
      <c r="B78" s="5" t="inlineStr">
        <is>
          <t>Current Ratio in %</t>
        </is>
      </c>
      <c r="C78" t="n">
        <v>137.2</v>
      </c>
      <c r="D78" t="n">
        <v>131.7</v>
      </c>
      <c r="E78" t="n">
        <v>134.46</v>
      </c>
      <c r="F78" t="n">
        <v>130.79</v>
      </c>
      <c r="G78" t="n">
        <v>136.04</v>
      </c>
      <c r="H78" t="n">
        <v>119.67</v>
      </c>
      <c r="I78" t="n">
        <v>146.6</v>
      </c>
      <c r="J78" t="n">
        <v>150.98</v>
      </c>
      <c r="K78" t="n">
        <v>143.71</v>
      </c>
      <c r="L78" t="n">
        <v>155.16</v>
      </c>
      <c r="M78" t="n">
        <v>157.92</v>
      </c>
      <c r="N78" t="n">
        <v>136.22</v>
      </c>
      <c r="O78" t="n">
        <v>119.2</v>
      </c>
      <c r="P78" t="inlineStr">
        <is>
          <t>-</t>
        </is>
      </c>
      <c r="Q78" t="inlineStr">
        <is>
          <t>-</t>
        </is>
      </c>
    </row>
    <row r="79">
      <c r="A79" s="5" t="inlineStr">
        <is>
          <t>Operativer Cashflow</t>
        </is>
      </c>
      <c r="B79" s="5" t="inlineStr">
        <is>
          <t>Operating Cashflow in M</t>
        </is>
      </c>
      <c r="C79" t="n">
        <v>7729.8896</v>
      </c>
      <c r="D79" t="n">
        <v>5884.3672</v>
      </c>
      <c r="E79" t="n">
        <v>8362.849199999999</v>
      </c>
      <c r="F79" t="n">
        <v>7815.075</v>
      </c>
      <c r="G79" t="n">
        <v>6434.8189</v>
      </c>
      <c r="H79" t="n">
        <v>8179.813100000001</v>
      </c>
      <c r="I79" t="n">
        <v>7490.9268</v>
      </c>
      <c r="J79" t="n">
        <v>6037.415399999999</v>
      </c>
      <c r="K79" t="n">
        <v>5445.4848</v>
      </c>
      <c r="L79" t="n">
        <v>7327.68</v>
      </c>
      <c r="M79" t="n">
        <v>4436.064</v>
      </c>
      <c r="N79" t="n">
        <v>2671.92</v>
      </c>
      <c r="O79" t="n">
        <v>5337.728000000001</v>
      </c>
      <c r="P79" t="inlineStr">
        <is>
          <t>-</t>
        </is>
      </c>
      <c r="Q79" t="inlineStr">
        <is>
          <t>-</t>
        </is>
      </c>
    </row>
    <row r="80">
      <c r="A80" s="5" t="inlineStr">
        <is>
          <t>Aktienrückkauf</t>
        </is>
      </c>
      <c r="B80" s="5" t="inlineStr">
        <is>
          <t>Share Buyback in M</t>
        </is>
      </c>
      <c r="C80" t="n">
        <v>-2.900000000000091</v>
      </c>
      <c r="D80" t="n">
        <v>17.75</v>
      </c>
      <c r="E80" t="n">
        <v>-4.419999999999959</v>
      </c>
      <c r="F80" t="n">
        <v>-3.769999999999982</v>
      </c>
      <c r="G80" t="n">
        <v>-4.039999999999964</v>
      </c>
      <c r="H80" t="n">
        <v>-22.73000000000002</v>
      </c>
      <c r="I80" t="n">
        <v>-6.540000000000077</v>
      </c>
      <c r="J80" t="n">
        <v>-6.479999999999905</v>
      </c>
      <c r="K80" t="n">
        <v>-4.940000000000055</v>
      </c>
      <c r="L80" t="n">
        <v>-18.39999999999998</v>
      </c>
      <c r="M80" t="n">
        <v>-30.80000000000001</v>
      </c>
      <c r="N80" t="n">
        <v>-4.199999999999989</v>
      </c>
      <c r="O80" t="inlineStr">
        <is>
          <t>-</t>
        </is>
      </c>
      <c r="P80" t="inlineStr">
        <is>
          <t>-</t>
        </is>
      </c>
      <c r="Q80" t="inlineStr">
        <is>
          <t>-</t>
        </is>
      </c>
    </row>
    <row r="81">
      <c r="A81" s="5" t="inlineStr">
        <is>
          <t>Umsatzwachstum 1J in %</t>
        </is>
      </c>
      <c r="B81" s="5" t="inlineStr">
        <is>
          <t>Revenue Growth 1Y in %</t>
        </is>
      </c>
      <c r="C81" t="n">
        <v>5.59</v>
      </c>
      <c r="D81" t="n">
        <v>3.95</v>
      </c>
      <c r="E81" t="n">
        <v>0.2</v>
      </c>
      <c r="F81" t="n">
        <v>-7.31</v>
      </c>
      <c r="G81" t="n">
        <v>6.82</v>
      </c>
      <c r="H81" t="n">
        <v>5.89</v>
      </c>
      <c r="I81" t="n">
        <v>-1.65</v>
      </c>
      <c r="J81" t="n">
        <v>6.96</v>
      </c>
      <c r="K81" t="n">
        <v>14.34</v>
      </c>
      <c r="L81" t="n">
        <v>23.98</v>
      </c>
      <c r="M81" t="n">
        <v>-13.75</v>
      </c>
      <c r="N81" t="n">
        <v>5.79</v>
      </c>
      <c r="O81" t="inlineStr">
        <is>
          <t>-</t>
        </is>
      </c>
      <c r="P81" t="inlineStr">
        <is>
          <t>-</t>
        </is>
      </c>
      <c r="Q81" t="inlineStr">
        <is>
          <t>-</t>
        </is>
      </c>
    </row>
    <row r="82">
      <c r="A82" s="5" t="inlineStr">
        <is>
          <t>Umsatzwachstum 3J in %</t>
        </is>
      </c>
      <c r="B82" s="5" t="inlineStr">
        <is>
          <t>Revenue Growth 3Y in %</t>
        </is>
      </c>
      <c r="C82" t="n">
        <v>3.25</v>
      </c>
      <c r="D82" t="n">
        <v>-1.05</v>
      </c>
      <c r="E82" t="n">
        <v>-0.1</v>
      </c>
      <c r="F82" t="n">
        <v>1.8</v>
      </c>
      <c r="G82" t="n">
        <v>3.69</v>
      </c>
      <c r="H82" t="n">
        <v>3.73</v>
      </c>
      <c r="I82" t="n">
        <v>6.55</v>
      </c>
      <c r="J82" t="n">
        <v>15.09</v>
      </c>
      <c r="K82" t="n">
        <v>8.19</v>
      </c>
      <c r="L82" t="n">
        <v>5.34</v>
      </c>
      <c r="M82" t="inlineStr">
        <is>
          <t>-</t>
        </is>
      </c>
      <c r="N82" t="inlineStr">
        <is>
          <t>-</t>
        </is>
      </c>
      <c r="O82" t="inlineStr">
        <is>
          <t>-</t>
        </is>
      </c>
      <c r="P82" t="inlineStr">
        <is>
          <t>-</t>
        </is>
      </c>
      <c r="Q82" t="inlineStr">
        <is>
          <t>-</t>
        </is>
      </c>
    </row>
    <row r="83">
      <c r="A83" s="5" t="inlineStr">
        <is>
          <t>Umsatzwachstum 5J in %</t>
        </is>
      </c>
      <c r="B83" s="5" t="inlineStr">
        <is>
          <t>Revenue Growth 5Y in %</t>
        </is>
      </c>
      <c r="C83" t="n">
        <v>1.85</v>
      </c>
      <c r="D83" t="n">
        <v>1.91</v>
      </c>
      <c r="E83" t="n">
        <v>0.79</v>
      </c>
      <c r="F83" t="n">
        <v>2.14</v>
      </c>
      <c r="G83" t="n">
        <v>6.47</v>
      </c>
      <c r="H83" t="n">
        <v>9.9</v>
      </c>
      <c r="I83" t="n">
        <v>5.98</v>
      </c>
      <c r="J83" t="n">
        <v>7.46</v>
      </c>
      <c r="K83" t="inlineStr">
        <is>
          <t>-</t>
        </is>
      </c>
      <c r="L83" t="inlineStr">
        <is>
          <t>-</t>
        </is>
      </c>
      <c r="M83" t="inlineStr">
        <is>
          <t>-</t>
        </is>
      </c>
      <c r="N83" t="inlineStr">
        <is>
          <t>-</t>
        </is>
      </c>
      <c r="O83" t="inlineStr">
        <is>
          <t>-</t>
        </is>
      </c>
      <c r="P83" t="inlineStr">
        <is>
          <t>-</t>
        </is>
      </c>
      <c r="Q83" t="inlineStr">
        <is>
          <t>-</t>
        </is>
      </c>
    </row>
    <row r="84">
      <c r="A84" s="5" t="inlineStr">
        <is>
          <t>Umsatzwachstum 10J in %</t>
        </is>
      </c>
      <c r="B84" s="5" t="inlineStr">
        <is>
          <t>Revenue Growth 10Y in %</t>
        </is>
      </c>
      <c r="C84" t="n">
        <v>5.88</v>
      </c>
      <c r="D84" t="n">
        <v>3.94</v>
      </c>
      <c r="E84" t="n">
        <v>4.13</v>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c r="P84" t="inlineStr">
        <is>
          <t>-</t>
        </is>
      </c>
      <c r="Q84" t="inlineStr">
        <is>
          <t>-</t>
        </is>
      </c>
    </row>
    <row r="85">
      <c r="A85" s="5" t="inlineStr">
        <is>
          <t>Gewinnwachstum 1J in %</t>
        </is>
      </c>
      <c r="B85" s="5" t="inlineStr">
        <is>
          <t>Earnings Growth 1Y in %</t>
        </is>
      </c>
      <c r="C85" t="n">
        <v>3.38</v>
      </c>
      <c r="D85" t="n">
        <v>8.56</v>
      </c>
      <c r="E85" t="n">
        <v>22.86</v>
      </c>
      <c r="F85" t="n">
        <v>24.38</v>
      </c>
      <c r="G85" t="n">
        <v>-27.51</v>
      </c>
      <c r="H85" t="n">
        <v>2.81</v>
      </c>
      <c r="I85" t="n">
        <v>2.61</v>
      </c>
      <c r="J85" t="n">
        <v>1.1</v>
      </c>
      <c r="K85" t="n">
        <v>5.81</v>
      </c>
      <c r="L85" t="n">
        <v>101.88</v>
      </c>
      <c r="M85" t="n">
        <v>-49.35</v>
      </c>
      <c r="N85" t="n">
        <v>6.25</v>
      </c>
      <c r="O85" t="inlineStr">
        <is>
          <t>-</t>
        </is>
      </c>
      <c r="P85" t="inlineStr">
        <is>
          <t>-</t>
        </is>
      </c>
      <c r="Q85" t="inlineStr">
        <is>
          <t>-</t>
        </is>
      </c>
    </row>
    <row r="86">
      <c r="A86" s="5" t="inlineStr">
        <is>
          <t>Gewinnwachstum 3J in %</t>
        </is>
      </c>
      <c r="B86" s="5" t="inlineStr">
        <is>
          <t>Earnings Growth 3Y in %</t>
        </is>
      </c>
      <c r="C86" t="n">
        <v>11.6</v>
      </c>
      <c r="D86" t="n">
        <v>18.6</v>
      </c>
      <c r="E86" t="n">
        <v>6.58</v>
      </c>
      <c r="F86" t="n">
        <v>-0.11</v>
      </c>
      <c r="G86" t="n">
        <v>-7.36</v>
      </c>
      <c r="H86" t="n">
        <v>2.17</v>
      </c>
      <c r="I86" t="n">
        <v>3.17</v>
      </c>
      <c r="J86" t="n">
        <v>36.26</v>
      </c>
      <c r="K86" t="n">
        <v>19.45</v>
      </c>
      <c r="L86" t="n">
        <v>19.59</v>
      </c>
      <c r="M86" t="inlineStr">
        <is>
          <t>-</t>
        </is>
      </c>
      <c r="N86" t="inlineStr">
        <is>
          <t>-</t>
        </is>
      </c>
      <c r="O86" t="inlineStr">
        <is>
          <t>-</t>
        </is>
      </c>
      <c r="P86" t="inlineStr">
        <is>
          <t>-</t>
        </is>
      </c>
      <c r="Q86" t="inlineStr">
        <is>
          <t>-</t>
        </is>
      </c>
    </row>
    <row r="87">
      <c r="A87" s="5" t="inlineStr">
        <is>
          <t>Gewinnwachstum 5J in %</t>
        </is>
      </c>
      <c r="B87" s="5" t="inlineStr">
        <is>
          <t>Earnings Growth 5Y in %</t>
        </is>
      </c>
      <c r="C87" t="n">
        <v>6.33</v>
      </c>
      <c r="D87" t="n">
        <v>6.22</v>
      </c>
      <c r="E87" t="n">
        <v>5.03</v>
      </c>
      <c r="F87" t="n">
        <v>0.68</v>
      </c>
      <c r="G87" t="n">
        <v>-3.04</v>
      </c>
      <c r="H87" t="n">
        <v>22.84</v>
      </c>
      <c r="I87" t="n">
        <v>12.41</v>
      </c>
      <c r="J87" t="n">
        <v>13.14</v>
      </c>
      <c r="K87" t="inlineStr">
        <is>
          <t>-</t>
        </is>
      </c>
      <c r="L87" t="inlineStr">
        <is>
          <t>-</t>
        </is>
      </c>
      <c r="M87" t="inlineStr">
        <is>
          <t>-</t>
        </is>
      </c>
      <c r="N87" t="inlineStr">
        <is>
          <t>-</t>
        </is>
      </c>
      <c r="O87" t="inlineStr">
        <is>
          <t>-</t>
        </is>
      </c>
      <c r="P87" t="inlineStr">
        <is>
          <t>-</t>
        </is>
      </c>
      <c r="Q87" t="inlineStr">
        <is>
          <t>-</t>
        </is>
      </c>
    </row>
    <row r="88">
      <c r="A88" s="5" t="inlineStr">
        <is>
          <t>Gewinnwachstum 10J in %</t>
        </is>
      </c>
      <c r="B88" s="5" t="inlineStr">
        <is>
          <t>Earnings Growth 10Y in %</t>
        </is>
      </c>
      <c r="C88" t="n">
        <v>14.59</v>
      </c>
      <c r="D88" t="n">
        <v>9.32</v>
      </c>
      <c r="E88" t="n">
        <v>9.08</v>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row>
    <row r="89">
      <c r="A89" s="5" t="inlineStr">
        <is>
          <t>PEG Ratio</t>
        </is>
      </c>
      <c r="B89" s="5" t="inlineStr">
        <is>
          <t>KGW Kurs/Gewinn/Wachstum</t>
        </is>
      </c>
      <c r="C89" t="n">
        <v>3.3</v>
      </c>
      <c r="D89" t="n">
        <v>2.28</v>
      </c>
      <c r="E89" t="n">
        <v>3.66</v>
      </c>
      <c r="F89" t="n">
        <v>31.18</v>
      </c>
      <c r="G89" t="n">
        <v>-7.01</v>
      </c>
      <c r="H89" t="n">
        <v>0.78</v>
      </c>
      <c r="I89" t="n">
        <v>1.49</v>
      </c>
      <c r="J89" t="n">
        <v>1.23</v>
      </c>
      <c r="K89" t="inlineStr">
        <is>
          <t>-</t>
        </is>
      </c>
      <c r="L89" t="inlineStr">
        <is>
          <t>-</t>
        </is>
      </c>
      <c r="M89" t="inlineStr">
        <is>
          <t>-</t>
        </is>
      </c>
      <c r="N89" t="inlineStr">
        <is>
          <t>-</t>
        </is>
      </c>
      <c r="O89" t="inlineStr">
        <is>
          <t>-</t>
        </is>
      </c>
      <c r="P89" t="inlineStr">
        <is>
          <t>-</t>
        </is>
      </c>
      <c r="Q89" t="inlineStr">
        <is>
          <t>-</t>
        </is>
      </c>
    </row>
    <row r="90">
      <c r="A90" s="5" t="inlineStr">
        <is>
          <t>EBIT-Wachstum 1J in %</t>
        </is>
      </c>
      <c r="B90" s="5" t="inlineStr">
        <is>
          <t>EBIT Growth 1Y in %</t>
        </is>
      </c>
      <c r="C90" t="n">
        <v>0.09</v>
      </c>
      <c r="D90" t="n">
        <v>5.79</v>
      </c>
      <c r="E90" t="n">
        <v>8.779999999999999</v>
      </c>
      <c r="F90" t="n">
        <v>32.39</v>
      </c>
      <c r="G90" t="n">
        <v>-23.03</v>
      </c>
      <c r="H90" t="n">
        <v>-6.31</v>
      </c>
      <c r="I90" t="n">
        <v>7.85</v>
      </c>
      <c r="J90" t="n">
        <v>0.46</v>
      </c>
      <c r="K90" t="n">
        <v>5.55</v>
      </c>
      <c r="L90" t="n">
        <v>69.79000000000001</v>
      </c>
      <c r="M90" t="n">
        <v>-38.29</v>
      </c>
      <c r="N90" t="n">
        <v>3.91</v>
      </c>
      <c r="O90" t="inlineStr">
        <is>
          <t>-</t>
        </is>
      </c>
      <c r="P90" t="inlineStr">
        <is>
          <t>-</t>
        </is>
      </c>
      <c r="Q90" t="inlineStr">
        <is>
          <t>-</t>
        </is>
      </c>
    </row>
    <row r="91">
      <c r="A91" s="5" t="inlineStr">
        <is>
          <t>EBIT-Wachstum 3J in %</t>
        </is>
      </c>
      <c r="B91" s="5" t="inlineStr">
        <is>
          <t>EBIT Growth 3Y in %</t>
        </is>
      </c>
      <c r="C91" t="n">
        <v>4.89</v>
      </c>
      <c r="D91" t="n">
        <v>15.65</v>
      </c>
      <c r="E91" t="n">
        <v>6.05</v>
      </c>
      <c r="F91" t="n">
        <v>1.02</v>
      </c>
      <c r="G91" t="n">
        <v>-7.16</v>
      </c>
      <c r="H91" t="n">
        <v>0.67</v>
      </c>
      <c r="I91" t="n">
        <v>4.62</v>
      </c>
      <c r="J91" t="n">
        <v>25.27</v>
      </c>
      <c r="K91" t="n">
        <v>12.35</v>
      </c>
      <c r="L91" t="n">
        <v>11.8</v>
      </c>
      <c r="M91" t="inlineStr">
        <is>
          <t>-</t>
        </is>
      </c>
      <c r="N91" t="inlineStr">
        <is>
          <t>-</t>
        </is>
      </c>
      <c r="O91" t="inlineStr">
        <is>
          <t>-</t>
        </is>
      </c>
      <c r="P91" t="inlineStr">
        <is>
          <t>-</t>
        </is>
      </c>
      <c r="Q91" t="inlineStr">
        <is>
          <t>-</t>
        </is>
      </c>
    </row>
    <row r="92">
      <c r="A92" s="5" t="inlineStr">
        <is>
          <t>EBIT-Wachstum 5J in %</t>
        </is>
      </c>
      <c r="B92" s="5" t="inlineStr">
        <is>
          <t>EBIT Growth 5Y in %</t>
        </is>
      </c>
      <c r="C92" t="n">
        <v>4.8</v>
      </c>
      <c r="D92" t="n">
        <v>3.52</v>
      </c>
      <c r="E92" t="n">
        <v>3.94</v>
      </c>
      <c r="F92" t="n">
        <v>2.27</v>
      </c>
      <c r="G92" t="n">
        <v>-3.1</v>
      </c>
      <c r="H92" t="n">
        <v>15.47</v>
      </c>
      <c r="I92" t="n">
        <v>9.07</v>
      </c>
      <c r="J92" t="n">
        <v>8.279999999999999</v>
      </c>
      <c r="K92" t="inlineStr">
        <is>
          <t>-</t>
        </is>
      </c>
      <c r="L92" t="inlineStr">
        <is>
          <t>-</t>
        </is>
      </c>
      <c r="M92" t="inlineStr">
        <is>
          <t>-</t>
        </is>
      </c>
      <c r="N92" t="inlineStr">
        <is>
          <t>-</t>
        </is>
      </c>
      <c r="O92" t="inlineStr">
        <is>
          <t>-</t>
        </is>
      </c>
      <c r="P92" t="inlineStr">
        <is>
          <t>-</t>
        </is>
      </c>
      <c r="Q92" t="inlineStr">
        <is>
          <t>-</t>
        </is>
      </c>
    </row>
    <row r="93">
      <c r="A93" s="5" t="inlineStr">
        <is>
          <t>EBIT-Wachstum 10J in %</t>
        </is>
      </c>
      <c r="B93" s="5" t="inlineStr">
        <is>
          <t>EBIT Growth 10Y in %</t>
        </is>
      </c>
      <c r="C93" t="n">
        <v>10.14</v>
      </c>
      <c r="D93" t="n">
        <v>6.3</v>
      </c>
      <c r="E93" t="n">
        <v>6.11</v>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c r="P93" t="inlineStr">
        <is>
          <t>-</t>
        </is>
      </c>
      <c r="Q93" t="inlineStr">
        <is>
          <t>-</t>
        </is>
      </c>
    </row>
    <row r="94">
      <c r="A94" s="5" t="inlineStr">
        <is>
          <t>Op.Cashflow Wachstum 1J in %</t>
        </is>
      </c>
      <c r="B94" s="5" t="inlineStr">
        <is>
          <t>Op.Cashflow Wachstum 1Y in %</t>
        </is>
      </c>
      <c r="C94" t="n">
        <v>30.71</v>
      </c>
      <c r="D94" t="n">
        <v>-27.48</v>
      </c>
      <c r="E94" t="n">
        <v>6.22</v>
      </c>
      <c r="F94" t="n">
        <v>20.68</v>
      </c>
      <c r="G94" t="n">
        <v>-21.87</v>
      </c>
      <c r="H94" t="n">
        <v>4.95</v>
      </c>
      <c r="I94" t="n">
        <v>22.63</v>
      </c>
      <c r="J94" t="n">
        <v>9.58</v>
      </c>
      <c r="K94" t="n">
        <v>-26.35</v>
      </c>
      <c r="L94" t="n">
        <v>59.6</v>
      </c>
      <c r="M94" t="n">
        <v>56.3</v>
      </c>
      <c r="N94" t="n">
        <v>-50.37</v>
      </c>
      <c r="O94" t="inlineStr">
        <is>
          <t>-</t>
        </is>
      </c>
      <c r="P94" t="inlineStr">
        <is>
          <t>-</t>
        </is>
      </c>
      <c r="Q94" t="inlineStr">
        <is>
          <t>-</t>
        </is>
      </c>
    </row>
    <row r="95">
      <c r="A95" s="5" t="inlineStr">
        <is>
          <t>Op.Cashflow Wachstum 3J in %</t>
        </is>
      </c>
      <c r="B95" s="5" t="inlineStr">
        <is>
          <t>Op.Cashflow Wachstum 3Y in %</t>
        </is>
      </c>
      <c r="C95" t="n">
        <v>3.15</v>
      </c>
      <c r="D95" t="n">
        <v>-0.19</v>
      </c>
      <c r="E95" t="n">
        <v>1.68</v>
      </c>
      <c r="F95" t="n">
        <v>1.25</v>
      </c>
      <c r="G95" t="n">
        <v>1.9</v>
      </c>
      <c r="H95" t="n">
        <v>12.39</v>
      </c>
      <c r="I95" t="n">
        <v>1.95</v>
      </c>
      <c r="J95" t="n">
        <v>14.28</v>
      </c>
      <c r="K95" t="n">
        <v>29.85</v>
      </c>
      <c r="L95" t="n">
        <v>21.84</v>
      </c>
      <c r="M95" t="inlineStr">
        <is>
          <t>-</t>
        </is>
      </c>
      <c r="N95" t="inlineStr">
        <is>
          <t>-</t>
        </is>
      </c>
      <c r="O95" t="inlineStr">
        <is>
          <t>-</t>
        </is>
      </c>
      <c r="P95" t="inlineStr">
        <is>
          <t>-</t>
        </is>
      </c>
      <c r="Q95" t="inlineStr">
        <is>
          <t>-</t>
        </is>
      </c>
    </row>
    <row r="96">
      <c r="A96" s="5" t="inlineStr">
        <is>
          <t>Op.Cashflow Wachstum 5J in %</t>
        </is>
      </c>
      <c r="B96" s="5" t="inlineStr">
        <is>
          <t>Op.Cashflow Wachstum 5Y in %</t>
        </is>
      </c>
      <c r="C96" t="n">
        <v>1.65</v>
      </c>
      <c r="D96" t="n">
        <v>-3.5</v>
      </c>
      <c r="E96" t="n">
        <v>6.52</v>
      </c>
      <c r="F96" t="n">
        <v>7.19</v>
      </c>
      <c r="G96" t="n">
        <v>-2.21</v>
      </c>
      <c r="H96" t="n">
        <v>14.08</v>
      </c>
      <c r="I96" t="n">
        <v>24.35</v>
      </c>
      <c r="J96" t="n">
        <v>9.75</v>
      </c>
      <c r="K96" t="inlineStr">
        <is>
          <t>-</t>
        </is>
      </c>
      <c r="L96" t="inlineStr">
        <is>
          <t>-</t>
        </is>
      </c>
      <c r="M96" t="inlineStr">
        <is>
          <t>-</t>
        </is>
      </c>
      <c r="N96" t="inlineStr">
        <is>
          <t>-</t>
        </is>
      </c>
      <c r="O96" t="inlineStr">
        <is>
          <t>-</t>
        </is>
      </c>
      <c r="P96" t="inlineStr">
        <is>
          <t>-</t>
        </is>
      </c>
      <c r="Q96" t="inlineStr">
        <is>
          <t>-</t>
        </is>
      </c>
    </row>
    <row r="97">
      <c r="A97" s="5" t="inlineStr">
        <is>
          <t>Op.Cashflow Wachstum 10J in %</t>
        </is>
      </c>
      <c r="B97" s="5" t="inlineStr">
        <is>
          <t>Op.Cashflow Wachstum 10Y in %</t>
        </is>
      </c>
      <c r="C97" t="n">
        <v>7.87</v>
      </c>
      <c r="D97" t="n">
        <v>10.43</v>
      </c>
      <c r="E97" t="n">
        <v>8.140000000000001</v>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c r="P97" t="inlineStr">
        <is>
          <t>-</t>
        </is>
      </c>
      <c r="Q97" t="inlineStr">
        <is>
          <t>-</t>
        </is>
      </c>
    </row>
    <row r="98">
      <c r="A98" s="5" t="inlineStr">
        <is>
          <t>Working Capital in Mio</t>
        </is>
      </c>
      <c r="B98" s="5" t="inlineStr">
        <is>
          <t>Working Capital in M</t>
        </is>
      </c>
      <c r="C98" t="n">
        <v>3929</v>
      </c>
      <c r="D98" t="n">
        <v>3176</v>
      </c>
      <c r="E98" t="n">
        <v>3428</v>
      </c>
      <c r="F98" t="n">
        <v>3093</v>
      </c>
      <c r="G98" t="n">
        <v>3650</v>
      </c>
      <c r="H98" t="n">
        <v>2209</v>
      </c>
      <c r="I98" t="n">
        <v>4781</v>
      </c>
      <c r="J98" t="n">
        <v>4570</v>
      </c>
      <c r="K98" t="n">
        <v>4059</v>
      </c>
      <c r="L98" t="n">
        <v>4344</v>
      </c>
      <c r="M98" t="n">
        <v>3569</v>
      </c>
      <c r="N98" t="n">
        <v>2334</v>
      </c>
      <c r="O98" t="n">
        <v>1329</v>
      </c>
      <c r="P98" t="inlineStr">
        <is>
          <t>-</t>
        </is>
      </c>
      <c r="Q98" t="inlineStr">
        <is>
          <t>-</t>
        </is>
      </c>
      <c r="R98" t="inlineStr">
        <is>
          <t>-</t>
        </is>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1"/>
    <col customWidth="1" max="15" min="15" width="21"/>
    <col customWidth="1" max="16" min="16" width="21"/>
    <col customWidth="1" max="17" min="17" width="20"/>
    <col customWidth="1" max="18" min="18" width="20"/>
    <col customWidth="1" max="19" min="19" width="20"/>
    <col customWidth="1" max="20" min="20" width="20"/>
    <col customWidth="1" max="21" min="21" width="20"/>
    <col customWidth="1" max="22" min="22" width="10"/>
    <col customWidth="1" max="23" min="23" width="10"/>
  </cols>
  <sheetData>
    <row r="1">
      <c r="A1" s="1" t="inlineStr">
        <is>
          <t xml:space="preserve">SOCIETE GENERALE </t>
        </is>
      </c>
      <c r="B1" s="2" t="inlineStr">
        <is>
          <t>WKN: 873403  ISIN: FR0000130809  US-Symbol:SCGLF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1864</t>
        </is>
      </c>
      <c r="C4" s="5" t="inlineStr">
        <is>
          <t>Telefon / Phone</t>
        </is>
      </c>
      <c r="D4" s="5" t="inlineStr"/>
      <c r="E4" t="inlineStr">
        <is>
          <t>+33-1-42-14-20-00</t>
        </is>
      </c>
      <c r="G4" t="inlineStr">
        <is>
          <t>06.02.2020</t>
        </is>
      </c>
      <c r="H4" t="inlineStr">
        <is>
          <t>Q4 Result</t>
        </is>
      </c>
      <c r="J4" t="inlineStr">
        <is>
          <t>Group Employee Share Ownership Plan</t>
        </is>
      </c>
      <c r="L4" t="inlineStr">
        <is>
          <t>6,52%</t>
        </is>
      </c>
    </row>
    <row r="5">
      <c r="A5" s="5" t="inlineStr">
        <is>
          <t>Ticker</t>
        </is>
      </c>
      <c r="B5" t="inlineStr">
        <is>
          <t>SGE</t>
        </is>
      </c>
      <c r="C5" s="5" t="inlineStr">
        <is>
          <t>Fax</t>
        </is>
      </c>
      <c r="D5" s="5" t="inlineStr"/>
      <c r="E5" t="inlineStr">
        <is>
          <t>-</t>
        </is>
      </c>
      <c r="G5" t="inlineStr">
        <is>
          <t>23.03.2020</t>
        </is>
      </c>
      <c r="H5" t="inlineStr">
        <is>
          <t>Publication Of Annual Report</t>
        </is>
      </c>
      <c r="J5" t="inlineStr">
        <is>
          <t>BlackRock, Inc.</t>
        </is>
      </c>
      <c r="L5" t="inlineStr">
        <is>
          <t>6,54%</t>
        </is>
      </c>
    </row>
    <row r="6">
      <c r="A6" s="5" t="inlineStr">
        <is>
          <t>Gelistet Seit / Listed Since</t>
        </is>
      </c>
      <c r="B6" t="inlineStr">
        <is>
          <t>-</t>
        </is>
      </c>
      <c r="C6" s="5" t="inlineStr">
        <is>
          <t>Internet</t>
        </is>
      </c>
      <c r="D6" s="5" t="inlineStr"/>
      <c r="E6" t="inlineStr">
        <is>
          <t>http://www.socgen.com</t>
        </is>
      </c>
      <c r="G6" t="inlineStr">
        <is>
          <t>06.05.2020</t>
        </is>
      </c>
      <c r="H6" t="inlineStr">
        <is>
          <t>Result Q1</t>
        </is>
      </c>
      <c r="J6" t="inlineStr">
        <is>
          <t>CDC</t>
        </is>
      </c>
      <c r="L6" t="inlineStr">
        <is>
          <t>2,41%</t>
        </is>
      </c>
    </row>
    <row r="7">
      <c r="A7" s="5" t="inlineStr">
        <is>
          <t>Nominalwert / Nominal Value</t>
        </is>
      </c>
      <c r="B7" t="inlineStr">
        <is>
          <t>1,25</t>
        </is>
      </c>
      <c r="C7" s="5" t="inlineStr">
        <is>
          <t>Inv. Relations Telefon / Phone</t>
        </is>
      </c>
      <c r="D7" s="5" t="inlineStr"/>
      <c r="E7" t="inlineStr">
        <is>
          <t>+33-1-42-14-47-72</t>
        </is>
      </c>
      <c r="G7" t="inlineStr">
        <is>
          <t>21.05.2020</t>
        </is>
      </c>
      <c r="H7" t="inlineStr">
        <is>
          <t>Annual General Meeting</t>
        </is>
      </c>
      <c r="J7" t="inlineStr">
        <is>
          <t>The Capital Group Companies, Inc.</t>
        </is>
      </c>
      <c r="L7" t="inlineStr">
        <is>
          <t>2,04%</t>
        </is>
      </c>
    </row>
    <row r="8">
      <c r="A8" s="5" t="inlineStr">
        <is>
          <t>Land / Country</t>
        </is>
      </c>
      <c r="B8" t="inlineStr">
        <is>
          <t>Frankreich</t>
        </is>
      </c>
      <c r="C8" s="5" t="inlineStr">
        <is>
          <t>Inv. Relations E-Mail</t>
        </is>
      </c>
      <c r="D8" s="5" t="inlineStr"/>
      <c r="E8" t="inlineStr">
        <is>
          <t>investor.relations@socgen.com</t>
        </is>
      </c>
      <c r="G8" t="inlineStr">
        <is>
          <t>26.05.2020</t>
        </is>
      </c>
      <c r="H8" t="inlineStr">
        <is>
          <t>Ex Dividend</t>
        </is>
      </c>
      <c r="J8" t="inlineStr">
        <is>
          <t>Freefloat</t>
        </is>
      </c>
      <c r="L8" t="inlineStr">
        <is>
          <t>82,49%</t>
        </is>
      </c>
    </row>
    <row r="9">
      <c r="A9" s="5" t="inlineStr">
        <is>
          <t>Währung / Currency</t>
        </is>
      </c>
      <c r="B9" t="inlineStr">
        <is>
          <t>EUR</t>
        </is>
      </c>
      <c r="C9" s="5" t="inlineStr">
        <is>
          <t>Kontaktperson / Contact Person</t>
        </is>
      </c>
      <c r="D9" s="5" t="inlineStr"/>
      <c r="E9" t="inlineStr">
        <is>
          <t>Delphine Garcin-Meunier</t>
        </is>
      </c>
      <c r="G9" t="inlineStr">
        <is>
          <t>28.05.2020</t>
        </is>
      </c>
      <c r="H9" t="inlineStr">
        <is>
          <t>Dividend Payout</t>
        </is>
      </c>
    </row>
    <row r="10">
      <c r="A10" s="5" t="inlineStr">
        <is>
          <t>Branche / Industry</t>
        </is>
      </c>
      <c r="B10" t="inlineStr">
        <is>
          <t>Banks</t>
        </is>
      </c>
      <c r="C10" s="5" t="inlineStr">
        <is>
          <t>03.08.2020</t>
        </is>
      </c>
      <c r="D10" s="5" t="inlineStr">
        <is>
          <t>Score Half Year</t>
        </is>
      </c>
    </row>
    <row r="11">
      <c r="A11" s="5" t="inlineStr">
        <is>
          <t>Sektor / Sector</t>
        </is>
      </c>
      <c r="B11" t="inlineStr">
        <is>
          <t>Financial Sector</t>
        </is>
      </c>
      <c r="C11" t="inlineStr">
        <is>
          <t>05.11.2020</t>
        </is>
      </c>
      <c r="D11" t="inlineStr">
        <is>
          <t>Q3 Earnings</t>
        </is>
      </c>
    </row>
    <row r="12">
      <c r="A12" s="5" t="inlineStr">
        <is>
          <t>Typ / Genre</t>
        </is>
      </c>
      <c r="B12" t="inlineStr">
        <is>
          <t>Inhaberaktie</t>
        </is>
      </c>
    </row>
    <row r="13">
      <c r="A13" s="5" t="inlineStr">
        <is>
          <t>Adresse / Address</t>
        </is>
      </c>
      <c r="B13" t="inlineStr">
        <is>
          <t>Société Générale S.A.Cedex 18  F-75886 Paris</t>
        </is>
      </c>
    </row>
    <row r="14">
      <c r="A14" s="5" t="inlineStr">
        <is>
          <t>Management</t>
        </is>
      </c>
      <c r="B14" t="inlineStr">
        <is>
          <t>Frédéric Oudéa</t>
        </is>
      </c>
    </row>
    <row r="15">
      <c r="A15" s="5" t="inlineStr">
        <is>
          <t>Aufsichtsrat / Board</t>
        </is>
      </c>
      <c r="B15" t="inlineStr">
        <is>
          <t>Lorenzo Bini Smaghi, Frédéric Oudéa, William Connelly, Jérome Contamine, Diane Coté, Kyra Hazou, France Houssaye, David Leroux, Jean-Bernard Levy, Gérard Mestrallet, Juan Maria Nin Genova, Nathalie Rachou, Lubomira Rochet, Alexandra Schaapveld</t>
        </is>
      </c>
    </row>
    <row r="16">
      <c r="A16" s="5" t="inlineStr">
        <is>
          <t>Beschreibung</t>
        </is>
      </c>
      <c r="B16" t="inlineStr">
        <is>
          <t>Société Générale ist ein europäisches Finanzunternehmen, das Privatkunden- und Firmenkundengeschäft, Investmentbanking und Vermögensverwaltung anbietet. Sie zählt mit 30 Millionen Kunden zu den größten Banken Frankreichs. Das Finanzinstitut betreibt unter den Namen Société Générale und Crédit du Nord zwei sich ergänzende Vertriebsnetzwerke. Zu den Dienstleistungen des Unternehmens gehören sowohl klassische Bank- und Investmentservices für Privat- und Geschäftskunden als auch spezielle Finanzservices und Versicherungsangebote wie Lebens-, Fahrzeug- und Immobilienversicherungen. Das Unternehmen bietet Vermögensverwaltungsdienste auf internationaler Ebene an und ist in 76 Ländern in Europa, Asien und Amerika vertreten. Copyright 2014 FINANCE BASE AG</t>
        </is>
      </c>
    </row>
    <row r="17">
      <c r="A17" s="5" t="inlineStr">
        <is>
          <t>Profile</t>
        </is>
      </c>
      <c r="B17" t="inlineStr">
        <is>
          <t>Societe Generale is offering a European financial companies, the retail and corporate banking, investment banking and asset management. It counts with 30 million customers of the largest banks in France. The financial institution operates two complementary distribution networks under the name Société Générale and Crédit du Nord. Among the services of the company include both classical banking and investment services for private and business customers as well as specialized financial services and insurance products such as life, vehicle and property insurance. The company provides investment management services on an international level and has a presence in 76 countries in Europe, Asia and America.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24671</v>
      </c>
      <c r="D20" t="n">
        <v>25205</v>
      </c>
      <c r="E20" t="n">
        <v>23954</v>
      </c>
      <c r="F20" t="n">
        <v>25298</v>
      </c>
      <c r="G20" t="n">
        <v>25639</v>
      </c>
      <c r="H20" t="n">
        <v>23561</v>
      </c>
      <c r="I20" t="n">
        <v>22831</v>
      </c>
      <c r="J20" t="n">
        <v>23110</v>
      </c>
      <c r="K20" t="n">
        <v>25636</v>
      </c>
      <c r="L20" t="n">
        <v>26418</v>
      </c>
      <c r="M20" t="n">
        <v>21730</v>
      </c>
      <c r="N20" t="n">
        <v>21866</v>
      </c>
      <c r="O20" t="n">
        <v>21923</v>
      </c>
      <c r="P20" t="n">
        <v>22417</v>
      </c>
      <c r="Q20" t="n">
        <v>19170</v>
      </c>
      <c r="R20" t="n">
        <v>16416</v>
      </c>
      <c r="S20" t="n">
        <v>15637</v>
      </c>
      <c r="T20" t="n">
        <v>14454</v>
      </c>
      <c r="U20" t="n">
        <v>13874</v>
      </c>
      <c r="V20" t="n">
        <v>13799</v>
      </c>
      <c r="W20" t="n">
        <v>11409</v>
      </c>
    </row>
    <row r="21">
      <c r="A21" s="5" t="inlineStr">
        <is>
          <t>Operatives Ergebnis (EBIT)</t>
        </is>
      </c>
      <c r="B21" s="5" t="inlineStr">
        <is>
          <t>EBIT Earning Before Interest &amp; Tax</t>
        </is>
      </c>
      <c r="C21" t="n">
        <v>5666</v>
      </c>
      <c r="D21" t="n">
        <v>6269</v>
      </c>
      <c r="E21" t="n">
        <v>4767</v>
      </c>
      <c r="F21" t="n">
        <v>6390</v>
      </c>
      <c r="G21" t="n">
        <v>5681</v>
      </c>
      <c r="H21" t="n">
        <v>4578</v>
      </c>
      <c r="I21" t="n">
        <v>2380</v>
      </c>
      <c r="J21" t="n">
        <v>2737</v>
      </c>
      <c r="K21" t="n">
        <v>4270</v>
      </c>
      <c r="L21" t="n">
        <v>5713</v>
      </c>
      <c r="M21" t="n">
        <v>116</v>
      </c>
      <c r="N21" t="n">
        <v>3683</v>
      </c>
      <c r="O21" t="n">
        <v>1802</v>
      </c>
      <c r="P21" t="n">
        <v>8035</v>
      </c>
      <c r="Q21" t="n">
        <v>6566</v>
      </c>
      <c r="R21" t="n">
        <v>4908</v>
      </c>
      <c r="S21" t="n">
        <v>3843</v>
      </c>
      <c r="T21" t="n">
        <v>2746</v>
      </c>
      <c r="U21" t="n">
        <v>2703</v>
      </c>
      <c r="V21" t="n">
        <v>3392</v>
      </c>
      <c r="W21" t="n">
        <v>2402</v>
      </c>
    </row>
    <row r="22">
      <c r="A22" s="5" t="inlineStr">
        <is>
          <t>Finanzergebnis</t>
        </is>
      </c>
      <c r="B22" s="5" t="inlineStr">
        <is>
          <t>Financial Result</t>
        </is>
      </c>
      <c r="C22" t="n">
        <v>-456</v>
      </c>
      <c r="D22" t="n">
        <v>-152</v>
      </c>
      <c r="E22" t="n">
        <v>371</v>
      </c>
      <c r="F22" t="n">
        <v>-83</v>
      </c>
      <c r="G22" t="n">
        <v>428</v>
      </c>
      <c r="H22" t="n">
        <v>-203</v>
      </c>
      <c r="I22" t="n">
        <v>678</v>
      </c>
      <c r="J22" t="n">
        <v>-1195</v>
      </c>
      <c r="K22" t="n">
        <v>-159</v>
      </c>
      <c r="L22" t="n">
        <v>130</v>
      </c>
      <c r="M22" t="n">
        <v>726</v>
      </c>
      <c r="N22" t="n">
        <v>625</v>
      </c>
      <c r="O22" t="n">
        <v>84</v>
      </c>
      <c r="P22" t="n">
        <v>43</v>
      </c>
      <c r="Q22" t="n">
        <v>154</v>
      </c>
      <c r="R22" t="n">
        <v>161</v>
      </c>
      <c r="S22" t="n">
        <v>440</v>
      </c>
      <c r="T22" t="n">
        <v>-251</v>
      </c>
      <c r="U22" t="n">
        <v>456</v>
      </c>
      <c r="V22" t="n">
        <v>972</v>
      </c>
      <c r="W22" t="n">
        <v>1000</v>
      </c>
    </row>
    <row r="23">
      <c r="A23" s="5" t="inlineStr">
        <is>
          <t>Ergebnis vor Steuer (EBT)</t>
        </is>
      </c>
      <c r="B23" s="5" t="inlineStr">
        <is>
          <t>EBT Earning Before Tax</t>
        </is>
      </c>
      <c r="C23" t="n">
        <v>5210</v>
      </c>
      <c r="D23" t="n">
        <v>6117</v>
      </c>
      <c r="E23" t="n">
        <v>5138</v>
      </c>
      <c r="F23" t="n">
        <v>6307</v>
      </c>
      <c r="G23" t="n">
        <v>6109</v>
      </c>
      <c r="H23" t="n">
        <v>4375</v>
      </c>
      <c r="I23" t="n">
        <v>3058</v>
      </c>
      <c r="J23" t="n">
        <v>1542</v>
      </c>
      <c r="K23" t="n">
        <v>4111</v>
      </c>
      <c r="L23" t="n">
        <v>5843</v>
      </c>
      <c r="M23" t="n">
        <v>842</v>
      </c>
      <c r="N23" t="n">
        <v>4308</v>
      </c>
      <c r="O23" t="n">
        <v>1886</v>
      </c>
      <c r="P23" t="n">
        <v>8078</v>
      </c>
      <c r="Q23" t="n">
        <v>6720</v>
      </c>
      <c r="R23" t="n">
        <v>5069</v>
      </c>
      <c r="S23" t="n">
        <v>4283</v>
      </c>
      <c r="T23" t="n">
        <v>2495</v>
      </c>
      <c r="U23" t="n">
        <v>3159</v>
      </c>
      <c r="V23" t="n">
        <v>4364</v>
      </c>
      <c r="W23" t="n">
        <v>3402</v>
      </c>
    </row>
    <row r="24">
      <c r="A24" s="5" t="inlineStr">
        <is>
          <t>Steuern auf Einkommen und Ertrag</t>
        </is>
      </c>
      <c r="B24" s="5" t="inlineStr">
        <is>
          <t>Taxes on income and earnings</t>
        </is>
      </c>
      <c r="C24" t="n">
        <v>1264</v>
      </c>
      <c r="D24" t="n">
        <v>1561</v>
      </c>
      <c r="E24" t="n">
        <v>1708</v>
      </c>
      <c r="F24" t="n">
        <v>1969</v>
      </c>
      <c r="G24" t="n">
        <v>1714</v>
      </c>
      <c r="H24" t="n">
        <v>1384</v>
      </c>
      <c r="I24" t="n">
        <v>533</v>
      </c>
      <c r="J24" t="n">
        <v>334</v>
      </c>
      <c r="K24" t="n">
        <v>1323</v>
      </c>
      <c r="L24" t="n">
        <v>1542</v>
      </c>
      <c r="M24" t="n">
        <v>-308</v>
      </c>
      <c r="N24" t="n">
        <v>1235</v>
      </c>
      <c r="O24" t="n">
        <v>282</v>
      </c>
      <c r="P24" t="n">
        <v>2293</v>
      </c>
      <c r="Q24" t="n">
        <v>1795</v>
      </c>
      <c r="R24" t="n">
        <v>1398</v>
      </c>
      <c r="S24" t="n">
        <v>1161</v>
      </c>
      <c r="T24" t="n">
        <v>649</v>
      </c>
      <c r="U24" t="n">
        <v>739</v>
      </c>
      <c r="V24" t="n">
        <v>1357</v>
      </c>
      <c r="W24" t="n">
        <v>1148</v>
      </c>
    </row>
    <row r="25">
      <c r="A25" s="5" t="inlineStr">
        <is>
          <t>Ergebnis nach Steuer</t>
        </is>
      </c>
      <c r="B25" s="5" t="inlineStr">
        <is>
          <t>Earnings after tax</t>
        </is>
      </c>
      <c r="C25" t="n">
        <v>3946</v>
      </c>
      <c r="D25" t="n">
        <v>4556</v>
      </c>
      <c r="E25" t="n">
        <v>3430</v>
      </c>
      <c r="F25" t="n">
        <v>4338</v>
      </c>
      <c r="G25" t="n">
        <v>4395</v>
      </c>
      <c r="H25" t="n">
        <v>2991</v>
      </c>
      <c r="I25" t="n">
        <v>2525</v>
      </c>
      <c r="J25" t="n">
        <v>1208</v>
      </c>
      <c r="K25" t="n">
        <v>2788</v>
      </c>
      <c r="L25" t="n">
        <v>4301</v>
      </c>
      <c r="M25" t="n">
        <v>1150</v>
      </c>
      <c r="N25" t="n">
        <v>3073</v>
      </c>
      <c r="O25" t="n">
        <v>1604</v>
      </c>
      <c r="P25" t="n">
        <v>5785</v>
      </c>
      <c r="Q25" t="n">
        <v>4925</v>
      </c>
      <c r="R25" t="n">
        <v>3671</v>
      </c>
      <c r="S25" t="n">
        <v>3122</v>
      </c>
      <c r="T25" t="n">
        <v>1846</v>
      </c>
      <c r="U25" t="n">
        <v>2420</v>
      </c>
      <c r="V25" t="n">
        <v>3007</v>
      </c>
      <c r="W25" t="n">
        <v>2254</v>
      </c>
    </row>
    <row r="26">
      <c r="A26" s="5" t="inlineStr">
        <is>
          <t>Minderheitenanteil</t>
        </is>
      </c>
      <c r="B26" s="5" t="inlineStr">
        <is>
          <t>Minority Share</t>
        </is>
      </c>
      <c r="C26" t="n">
        <v>-698</v>
      </c>
      <c r="D26" t="n">
        <v>-692</v>
      </c>
      <c r="E26" t="n">
        <v>-624</v>
      </c>
      <c r="F26" t="n">
        <v>-464</v>
      </c>
      <c r="G26" t="n">
        <v>-394</v>
      </c>
      <c r="H26" t="n">
        <v>-299</v>
      </c>
      <c r="I26" t="n">
        <v>-350</v>
      </c>
      <c r="J26" t="n">
        <v>-434</v>
      </c>
      <c r="K26" t="n">
        <v>-403</v>
      </c>
      <c r="L26" t="n">
        <v>-385</v>
      </c>
      <c r="M26" t="n">
        <v>-430</v>
      </c>
      <c r="N26" t="n">
        <v>-763</v>
      </c>
      <c r="O26" t="n">
        <v>-657</v>
      </c>
      <c r="P26" t="n">
        <v>-564</v>
      </c>
      <c r="Q26" t="n">
        <v>-479</v>
      </c>
      <c r="R26" t="n">
        <v>-340</v>
      </c>
      <c r="S26" t="n">
        <v>-263</v>
      </c>
      <c r="T26" t="n">
        <v>-254</v>
      </c>
      <c r="U26" t="n">
        <v>-173</v>
      </c>
      <c r="V26" t="n">
        <v>-179</v>
      </c>
      <c r="W26" t="n">
        <v>-86</v>
      </c>
    </row>
    <row r="27">
      <c r="A27" s="5" t="inlineStr">
        <is>
          <t>Jahresüberschuss/-fehlbetrag</t>
        </is>
      </c>
      <c r="B27" s="5" t="inlineStr">
        <is>
          <t>Net Profit</t>
        </is>
      </c>
      <c r="C27" t="n">
        <v>3248</v>
      </c>
      <c r="D27" t="n">
        <v>3864</v>
      </c>
      <c r="E27" t="n">
        <v>2806</v>
      </c>
      <c r="F27" t="n">
        <v>3874</v>
      </c>
      <c r="G27" t="n">
        <v>4001</v>
      </c>
      <c r="H27" t="n">
        <v>2692</v>
      </c>
      <c r="I27" t="n">
        <v>2175</v>
      </c>
      <c r="J27" t="n">
        <v>774</v>
      </c>
      <c r="K27" t="n">
        <v>2385</v>
      </c>
      <c r="L27" t="n">
        <v>3917</v>
      </c>
      <c r="M27" t="n">
        <v>678</v>
      </c>
      <c r="N27" t="n">
        <v>2010</v>
      </c>
      <c r="O27" t="n">
        <v>947</v>
      </c>
      <c r="P27" t="n">
        <v>5221</v>
      </c>
      <c r="Q27" t="n">
        <v>4446</v>
      </c>
      <c r="R27" t="n">
        <v>3125</v>
      </c>
      <c r="S27" t="n">
        <v>2492</v>
      </c>
      <c r="T27" t="n">
        <v>1397</v>
      </c>
      <c r="U27" t="n">
        <v>2154</v>
      </c>
      <c r="V27" t="n">
        <v>2698</v>
      </c>
      <c r="W27" t="n">
        <v>2322</v>
      </c>
    </row>
    <row r="28">
      <c r="A28" s="5" t="inlineStr">
        <is>
          <t>Summe Aktiva</t>
        </is>
      </c>
      <c r="B28" s="5" t="inlineStr">
        <is>
          <t>Total Assets</t>
        </is>
      </c>
      <c r="C28" t="n">
        <v>1360000</v>
      </c>
      <c r="D28" t="n">
        <v>1310000</v>
      </c>
      <c r="E28" t="n">
        <v>1280000</v>
      </c>
      <c r="F28" t="n">
        <v>1380000</v>
      </c>
      <c r="G28" t="n">
        <v>1330000</v>
      </c>
      <c r="H28" t="n">
        <v>1310000</v>
      </c>
      <c r="I28" t="n">
        <v>1240000</v>
      </c>
      <c r="J28" t="n">
        <v>1250000</v>
      </c>
      <c r="K28" t="n">
        <v>1180000</v>
      </c>
      <c r="L28" t="n">
        <v>1130000</v>
      </c>
      <c r="M28" t="n">
        <v>1020000</v>
      </c>
      <c r="N28" t="n">
        <v>1130000</v>
      </c>
      <c r="O28" t="n">
        <v>1070000</v>
      </c>
      <c r="P28" t="n">
        <v>956841</v>
      </c>
      <c r="Q28" t="n">
        <v>848417</v>
      </c>
      <c r="R28" t="n">
        <v>601089</v>
      </c>
      <c r="S28" t="n">
        <v>539387</v>
      </c>
      <c r="T28" t="n">
        <v>501265</v>
      </c>
      <c r="U28" t="n">
        <v>512499</v>
      </c>
      <c r="V28" t="n">
        <v>455881</v>
      </c>
      <c r="W28" t="n">
        <v>435545</v>
      </c>
    </row>
    <row r="29">
      <c r="A29" s="5" t="inlineStr">
        <is>
          <t>Summe Fremdkapital</t>
        </is>
      </c>
      <c r="B29" s="5" t="inlineStr">
        <is>
          <t>Total Liabilities</t>
        </is>
      </c>
      <c r="C29" t="n">
        <v>1290000</v>
      </c>
      <c r="D29" t="n">
        <v>1240000</v>
      </c>
      <c r="E29" t="n">
        <v>1210000</v>
      </c>
      <c r="F29" t="n">
        <v>1320000</v>
      </c>
      <c r="G29" t="n">
        <v>1270000</v>
      </c>
      <c r="H29" t="n">
        <v>1250000</v>
      </c>
      <c r="I29" t="n">
        <v>1180000</v>
      </c>
      <c r="J29" t="n">
        <v>1200000</v>
      </c>
      <c r="K29" t="n">
        <v>1130000</v>
      </c>
      <c r="L29" t="n">
        <v>1080000</v>
      </c>
      <c r="M29" t="n">
        <v>976863</v>
      </c>
      <c r="N29" t="n">
        <v>1090000</v>
      </c>
      <c r="O29" t="n">
        <v>1040000</v>
      </c>
      <c r="P29" t="n">
        <v>923409</v>
      </c>
      <c r="Q29" t="n">
        <v>820697</v>
      </c>
      <c r="R29" t="n">
        <v>578359</v>
      </c>
      <c r="S29" t="n">
        <v>518439</v>
      </c>
      <c r="T29" t="n">
        <v>481959</v>
      </c>
      <c r="U29" t="n">
        <v>492927</v>
      </c>
      <c r="V29" t="n">
        <v>439311</v>
      </c>
      <c r="W29" t="n">
        <v>421741</v>
      </c>
    </row>
    <row r="30">
      <c r="A30" s="5" t="inlineStr">
        <is>
          <t>Minderheitenanteil</t>
        </is>
      </c>
      <c r="B30" s="5" t="inlineStr">
        <is>
          <t>Minority Share</t>
        </is>
      </c>
      <c r="C30" t="n">
        <v>5043</v>
      </c>
      <c r="D30" t="n">
        <v>4783</v>
      </c>
      <c r="E30" t="n">
        <v>4664</v>
      </c>
      <c r="F30" t="n">
        <v>3753</v>
      </c>
      <c r="G30" t="n">
        <v>3638</v>
      </c>
      <c r="H30" t="n">
        <v>3645</v>
      </c>
      <c r="I30" t="n">
        <v>3093</v>
      </c>
      <c r="J30" t="n">
        <v>4288</v>
      </c>
      <c r="K30" t="n">
        <v>4045</v>
      </c>
      <c r="L30" t="n">
        <v>4554</v>
      </c>
      <c r="M30" t="n">
        <v>4634</v>
      </c>
      <c r="N30" t="n">
        <v>4802</v>
      </c>
      <c r="O30" t="n">
        <v>4034</v>
      </c>
      <c r="P30" t="n">
        <v>4378</v>
      </c>
      <c r="Q30" t="n">
        <v>4170</v>
      </c>
      <c r="R30" t="n">
        <v>2105</v>
      </c>
      <c r="S30" t="n">
        <v>1951</v>
      </c>
      <c r="T30" t="n">
        <v>1904</v>
      </c>
      <c r="U30" t="n">
        <v>1932</v>
      </c>
      <c r="V30" t="n">
        <v>1523</v>
      </c>
      <c r="W30" t="n">
        <v>1104</v>
      </c>
    </row>
    <row r="31">
      <c r="A31" s="5" t="inlineStr">
        <is>
          <t>Summe Eigenkapital</t>
        </is>
      </c>
      <c r="B31" s="5" t="inlineStr">
        <is>
          <t>Equity</t>
        </is>
      </c>
      <c r="C31" t="n">
        <v>63527</v>
      </c>
      <c r="D31" t="n">
        <v>61026</v>
      </c>
      <c r="E31" t="n">
        <v>59373</v>
      </c>
      <c r="F31" t="n">
        <v>61953</v>
      </c>
      <c r="G31" t="n">
        <v>59037</v>
      </c>
      <c r="H31" t="n">
        <v>55168</v>
      </c>
      <c r="I31" t="n">
        <v>51008</v>
      </c>
      <c r="J31" t="n">
        <v>49809</v>
      </c>
      <c r="K31" t="n">
        <v>47067</v>
      </c>
      <c r="L31" t="n">
        <v>46421</v>
      </c>
      <c r="M31" t="n">
        <v>42204</v>
      </c>
      <c r="N31" t="n">
        <v>36085</v>
      </c>
      <c r="O31" t="n">
        <v>27241</v>
      </c>
      <c r="P31" t="n">
        <v>29054</v>
      </c>
      <c r="Q31" t="n">
        <v>23550</v>
      </c>
      <c r="R31" t="n">
        <v>18576</v>
      </c>
      <c r="S31" t="n">
        <v>16877</v>
      </c>
      <c r="T31" t="n">
        <v>15734</v>
      </c>
      <c r="U31" t="n">
        <v>15750</v>
      </c>
      <c r="V31" t="n">
        <v>13687</v>
      </c>
      <c r="W31" t="n">
        <v>11904</v>
      </c>
    </row>
    <row r="32">
      <c r="A32" s="5" t="inlineStr">
        <is>
          <t>Summe Passiva</t>
        </is>
      </c>
      <c r="B32" s="5" t="inlineStr">
        <is>
          <t>Liabilities &amp; Shareholder Equity</t>
        </is>
      </c>
      <c r="C32" t="n">
        <v>1360000</v>
      </c>
      <c r="D32" t="n">
        <v>1310000</v>
      </c>
      <c r="E32" t="n">
        <v>1280000</v>
      </c>
      <c r="F32" t="n">
        <v>1380000</v>
      </c>
      <c r="G32" t="n">
        <v>1330000</v>
      </c>
      <c r="H32" t="n">
        <v>1310000</v>
      </c>
      <c r="I32" t="n">
        <v>1240000</v>
      </c>
      <c r="J32" t="n">
        <v>1250000</v>
      </c>
      <c r="K32" t="n">
        <v>1180000</v>
      </c>
      <c r="L32" t="n">
        <v>1130000</v>
      </c>
      <c r="M32" t="n">
        <v>1020000</v>
      </c>
      <c r="N32" t="n">
        <v>1130000</v>
      </c>
      <c r="O32" t="n">
        <v>1070000</v>
      </c>
      <c r="P32" t="n">
        <v>956841</v>
      </c>
      <c r="Q32" t="n">
        <v>848417</v>
      </c>
      <c r="R32" t="n">
        <v>601089</v>
      </c>
      <c r="S32" t="n">
        <v>539387</v>
      </c>
      <c r="T32" t="n">
        <v>501265</v>
      </c>
      <c r="U32" t="n">
        <v>512499</v>
      </c>
      <c r="V32" t="n">
        <v>455881</v>
      </c>
      <c r="W32" t="n">
        <v>435545</v>
      </c>
    </row>
    <row r="33">
      <c r="A33" s="5" t="inlineStr">
        <is>
          <t>Mio.Aktien im Umlauf</t>
        </is>
      </c>
      <c r="B33" s="5" t="inlineStr">
        <is>
          <t>Million shares outstanding</t>
        </is>
      </c>
      <c r="C33" t="n">
        <v>853.37</v>
      </c>
      <c r="D33" t="n">
        <v>807.92</v>
      </c>
      <c r="E33" t="n">
        <v>807.92</v>
      </c>
      <c r="F33" t="n">
        <v>807.71</v>
      </c>
      <c r="G33" t="n">
        <v>806.24</v>
      </c>
      <c r="H33" t="n">
        <v>805.21</v>
      </c>
      <c r="I33" t="n">
        <v>798.72</v>
      </c>
      <c r="J33" t="n">
        <v>780.27</v>
      </c>
      <c r="K33" t="n">
        <v>776.08</v>
      </c>
      <c r="L33" t="n">
        <v>746.4</v>
      </c>
      <c r="M33" t="n">
        <v>739.8</v>
      </c>
      <c r="N33" t="n">
        <v>580.7</v>
      </c>
      <c r="O33" t="n">
        <v>466.6</v>
      </c>
      <c r="P33" t="n">
        <v>461.4</v>
      </c>
      <c r="Q33" t="n">
        <v>434.3</v>
      </c>
      <c r="R33" t="n">
        <v>445.2</v>
      </c>
      <c r="S33" t="n">
        <v>438.4</v>
      </c>
      <c r="T33" t="n">
        <v>430.2</v>
      </c>
      <c r="U33" t="n">
        <v>431.5</v>
      </c>
      <c r="V33" t="n">
        <v>423.2</v>
      </c>
      <c r="W33" t="inlineStr">
        <is>
          <t>-</t>
        </is>
      </c>
    </row>
    <row r="34">
      <c r="A34" s="5" t="inlineStr">
        <is>
          <t>Ergebnis je Aktie (brutto)</t>
        </is>
      </c>
      <c r="B34" s="5" t="inlineStr">
        <is>
          <t>Earnings per share</t>
        </is>
      </c>
      <c r="C34" t="n">
        <v>6.11</v>
      </c>
      <c r="D34" t="n">
        <v>7.57</v>
      </c>
      <c r="E34" t="n">
        <v>6.36</v>
      </c>
      <c r="F34" t="n">
        <v>7.81</v>
      </c>
      <c r="G34" t="n">
        <v>7.58</v>
      </c>
      <c r="H34" t="n">
        <v>5.43</v>
      </c>
      <c r="I34" t="n">
        <v>3.83</v>
      </c>
      <c r="J34" t="n">
        <v>1.98</v>
      </c>
      <c r="K34" t="n">
        <v>5.3</v>
      </c>
      <c r="L34" t="n">
        <v>7.83</v>
      </c>
      <c r="M34" t="n">
        <v>1.14</v>
      </c>
      <c r="N34" t="n">
        <v>7.42</v>
      </c>
      <c r="O34" t="n">
        <v>4.04</v>
      </c>
      <c r="P34" t="n">
        <v>17.51</v>
      </c>
      <c r="Q34" t="n">
        <v>15.47</v>
      </c>
      <c r="R34" t="n">
        <v>11.39</v>
      </c>
      <c r="S34" t="n">
        <v>9.77</v>
      </c>
      <c r="T34" t="n">
        <v>5.8</v>
      </c>
      <c r="U34" t="n">
        <v>7.32</v>
      </c>
      <c r="V34" t="n">
        <v>10.31</v>
      </c>
      <c r="W34" t="inlineStr">
        <is>
          <t>-</t>
        </is>
      </c>
    </row>
    <row r="35">
      <c r="A35" s="5" t="inlineStr">
        <is>
          <t>Ergebnis je Aktie (unverwässert)</t>
        </is>
      </c>
      <c r="B35" s="5" t="inlineStr">
        <is>
          <t>Basic Earnings per share</t>
        </is>
      </c>
      <c r="C35" t="n">
        <v>3.05</v>
      </c>
      <c r="D35" t="n">
        <v>4.24</v>
      </c>
      <c r="E35" t="n">
        <v>2.92</v>
      </c>
      <c r="F35" t="n">
        <v>4.26</v>
      </c>
      <c r="G35" t="n">
        <v>4.49</v>
      </c>
      <c r="H35" t="n">
        <v>2.23</v>
      </c>
      <c r="I35" t="n">
        <v>2.4</v>
      </c>
      <c r="J35" t="n">
        <v>0.64</v>
      </c>
      <c r="K35" t="n">
        <v>3.2</v>
      </c>
      <c r="L35" t="n">
        <v>4.96</v>
      </c>
      <c r="M35" t="n">
        <v>0.45</v>
      </c>
      <c r="N35" t="n">
        <v>3.38</v>
      </c>
      <c r="O35" t="n">
        <v>9.369999999999999</v>
      </c>
      <c r="P35" t="n">
        <v>12.33</v>
      </c>
      <c r="Q35" t="n">
        <v>10.88</v>
      </c>
      <c r="R35" t="n">
        <v>7.65</v>
      </c>
      <c r="S35" t="n">
        <v>6.07</v>
      </c>
      <c r="T35" t="n">
        <v>3.41</v>
      </c>
      <c r="U35" t="n">
        <v>5.35</v>
      </c>
      <c r="V35" t="n">
        <v>6.78</v>
      </c>
      <c r="W35" t="n">
        <v>4.9</v>
      </c>
    </row>
    <row r="36">
      <c r="A36" s="5" t="inlineStr">
        <is>
          <t>Ergebnis je Aktie (verwässert)</t>
        </is>
      </c>
      <c r="B36" s="5" t="inlineStr">
        <is>
          <t>Diluted Earnings per share</t>
        </is>
      </c>
      <c r="C36" t="n">
        <v>3.05</v>
      </c>
      <c r="D36" t="n">
        <v>4.24</v>
      </c>
      <c r="E36" t="n">
        <v>2.92</v>
      </c>
      <c r="F36" t="n">
        <v>4.26</v>
      </c>
      <c r="G36" t="n">
        <v>4.49</v>
      </c>
      <c r="H36" t="n">
        <v>2.23</v>
      </c>
      <c r="I36" t="n">
        <v>2.4</v>
      </c>
      <c r="J36" t="n">
        <v>0.64</v>
      </c>
      <c r="K36" t="n">
        <v>3.18</v>
      </c>
      <c r="L36" t="n">
        <v>4.94</v>
      </c>
      <c r="M36" t="n">
        <v>0.45</v>
      </c>
      <c r="N36" t="n">
        <v>3.38</v>
      </c>
      <c r="O36" t="n">
        <v>9.25</v>
      </c>
      <c r="P36" t="n">
        <v>12.16</v>
      </c>
      <c r="Q36" t="n">
        <v>10.79</v>
      </c>
      <c r="R36" t="n">
        <v>7.59</v>
      </c>
      <c r="S36" t="n">
        <v>6.02</v>
      </c>
      <c r="T36" t="n">
        <v>3.41</v>
      </c>
      <c r="U36" t="n">
        <v>5.35</v>
      </c>
      <c r="V36" t="n">
        <v>6.78</v>
      </c>
      <c r="W36" t="n">
        <v>4.9</v>
      </c>
    </row>
    <row r="37">
      <c r="A37" s="5" t="inlineStr">
        <is>
          <t>Dividende je Aktie</t>
        </is>
      </c>
      <c r="B37" s="5" t="inlineStr">
        <is>
          <t>Dividend per share</t>
        </is>
      </c>
      <c r="C37" t="n">
        <v>2.2</v>
      </c>
      <c r="D37" t="n">
        <v>2.2</v>
      </c>
      <c r="E37" t="n">
        <v>2.2</v>
      </c>
      <c r="F37" t="n">
        <v>2.2</v>
      </c>
      <c r="G37" t="n">
        <v>2</v>
      </c>
      <c r="H37" t="n">
        <v>1.2</v>
      </c>
      <c r="I37" t="n">
        <v>1</v>
      </c>
      <c r="J37" t="n">
        <v>0.45</v>
      </c>
      <c r="K37" t="inlineStr">
        <is>
          <t>-</t>
        </is>
      </c>
      <c r="L37" t="n">
        <v>1.75</v>
      </c>
      <c r="M37" t="n">
        <v>0.25</v>
      </c>
      <c r="N37" t="n">
        <v>1.2</v>
      </c>
      <c r="O37" t="n">
        <v>0.9</v>
      </c>
      <c r="P37" t="n">
        <v>5.2</v>
      </c>
      <c r="Q37" t="n">
        <v>4.5</v>
      </c>
      <c r="R37" t="n">
        <v>3.3</v>
      </c>
      <c r="S37" t="n">
        <v>2.5</v>
      </c>
      <c r="T37" t="n">
        <v>2.1</v>
      </c>
      <c r="U37" t="n">
        <v>2.1</v>
      </c>
      <c r="V37" t="n">
        <v>2.1</v>
      </c>
      <c r="W37" t="inlineStr">
        <is>
          <t>-</t>
        </is>
      </c>
    </row>
    <row r="38">
      <c r="A38" s="5" t="inlineStr">
        <is>
          <t>Dividendenausschüttung in Mio</t>
        </is>
      </c>
      <c r="B38" s="5" t="inlineStr">
        <is>
          <t>Dividend Payment in M</t>
        </is>
      </c>
      <c r="C38" t="n">
        <v>1777</v>
      </c>
      <c r="D38" t="n">
        <v>1777</v>
      </c>
      <c r="E38" t="n">
        <v>1777</v>
      </c>
      <c r="F38" t="n">
        <v>1777</v>
      </c>
      <c r="G38" t="n">
        <v>1612</v>
      </c>
      <c r="H38" t="n">
        <v>966</v>
      </c>
      <c r="I38" t="n">
        <v>799</v>
      </c>
      <c r="J38" t="n">
        <v>351</v>
      </c>
      <c r="K38" t="inlineStr">
        <is>
          <t>-</t>
        </is>
      </c>
      <c r="L38" t="n">
        <v>1287</v>
      </c>
      <c r="M38" t="n">
        <v>182</v>
      </c>
      <c r="N38" t="n">
        <v>682</v>
      </c>
      <c r="O38" t="n">
        <v>420</v>
      </c>
      <c r="P38" t="n">
        <v>2399</v>
      </c>
      <c r="Q38" t="n">
        <v>1954</v>
      </c>
      <c r="R38" t="n">
        <v>1469</v>
      </c>
      <c r="S38" t="n">
        <v>1096</v>
      </c>
      <c r="T38" t="n">
        <v>903</v>
      </c>
      <c r="U38" t="n">
        <v>891</v>
      </c>
      <c r="V38" t="n">
        <v>889</v>
      </c>
      <c r="W38" t="inlineStr">
        <is>
          <t>-</t>
        </is>
      </c>
    </row>
    <row r="39">
      <c r="A39" s="5" t="inlineStr">
        <is>
          <t>Ertrag</t>
        </is>
      </c>
      <c r="B39" s="5" t="inlineStr">
        <is>
          <t>Income</t>
        </is>
      </c>
      <c r="C39" t="n">
        <v>28.91</v>
      </c>
      <c r="D39" t="n">
        <v>31.2</v>
      </c>
      <c r="E39" t="n">
        <v>29.65</v>
      </c>
      <c r="F39" t="n">
        <v>31.32</v>
      </c>
      <c r="G39" t="n">
        <v>31.8</v>
      </c>
      <c r="H39" t="n">
        <v>29.26</v>
      </c>
      <c r="I39" t="n">
        <v>28.58</v>
      </c>
      <c r="J39" t="n">
        <v>29.62</v>
      </c>
      <c r="K39" t="n">
        <v>33.03</v>
      </c>
      <c r="L39" t="n">
        <v>35.39</v>
      </c>
      <c r="M39" t="n">
        <v>29.37</v>
      </c>
      <c r="N39" t="n">
        <v>37.65</v>
      </c>
      <c r="O39" t="n">
        <v>46.98</v>
      </c>
      <c r="P39" t="n">
        <v>48.58</v>
      </c>
      <c r="Q39" t="n">
        <v>44.14</v>
      </c>
      <c r="R39" t="n">
        <v>36.87</v>
      </c>
      <c r="S39" t="n">
        <v>35.67</v>
      </c>
      <c r="T39" t="n">
        <v>33.6</v>
      </c>
      <c r="U39" t="n">
        <v>32.15</v>
      </c>
      <c r="V39" t="n">
        <v>32.61</v>
      </c>
      <c r="W39" t="inlineStr">
        <is>
          <t>-</t>
        </is>
      </c>
    </row>
    <row r="40">
      <c r="A40" s="5" t="inlineStr">
        <is>
          <t>Buchwert je Aktie</t>
        </is>
      </c>
      <c r="B40" s="5" t="inlineStr">
        <is>
          <t>Book value per share</t>
        </is>
      </c>
      <c r="C40" t="n">
        <v>74.44</v>
      </c>
      <c r="D40" t="n">
        <v>75.53</v>
      </c>
      <c r="E40" t="n">
        <v>73.48999999999999</v>
      </c>
      <c r="F40" t="n">
        <v>76.7</v>
      </c>
      <c r="G40" t="n">
        <v>73.23</v>
      </c>
      <c r="H40" t="n">
        <v>68.51000000000001</v>
      </c>
      <c r="I40" t="n">
        <v>63.86</v>
      </c>
      <c r="J40" t="n">
        <v>63.84</v>
      </c>
      <c r="K40" t="n">
        <v>60.65</v>
      </c>
      <c r="L40" t="n">
        <v>62.19</v>
      </c>
      <c r="M40" t="n">
        <v>57.05</v>
      </c>
      <c r="N40" t="n">
        <v>62.14</v>
      </c>
      <c r="O40" t="n">
        <v>58.38</v>
      </c>
      <c r="P40" t="n">
        <v>62.97</v>
      </c>
      <c r="Q40" t="n">
        <v>54.23</v>
      </c>
      <c r="R40" t="n">
        <v>41.73</v>
      </c>
      <c r="S40" t="n">
        <v>38.5</v>
      </c>
      <c r="T40" t="n">
        <v>36.57</v>
      </c>
      <c r="U40" t="n">
        <v>36.5</v>
      </c>
      <c r="V40" t="n">
        <v>32.34</v>
      </c>
      <c r="W40" t="inlineStr">
        <is>
          <t>-</t>
        </is>
      </c>
    </row>
    <row r="41">
      <c r="A41" s="5" t="inlineStr">
        <is>
          <t>Cashflow je Aktie</t>
        </is>
      </c>
      <c r="B41" s="5" t="inlineStr">
        <is>
          <t>Cashflow per share</t>
        </is>
      </c>
      <c r="C41" t="n">
        <v>12.19</v>
      </c>
      <c r="D41" t="n">
        <v>-1.3</v>
      </c>
      <c r="E41" t="n">
        <v>35.15</v>
      </c>
      <c r="F41" t="n">
        <v>28.14</v>
      </c>
      <c r="G41" t="n">
        <v>26.19</v>
      </c>
      <c r="H41" t="n">
        <v>-16.87</v>
      </c>
      <c r="I41" t="n">
        <v>2.62</v>
      </c>
      <c r="J41" t="n">
        <v>38.21</v>
      </c>
      <c r="K41" t="n">
        <v>48.87</v>
      </c>
      <c r="L41" t="n">
        <v>7.21</v>
      </c>
      <c r="M41" t="n">
        <v>9.23</v>
      </c>
      <c r="N41" t="n">
        <v>3.34</v>
      </c>
      <c r="O41" t="n">
        <v>23.81</v>
      </c>
      <c r="P41" t="n">
        <v>16.99</v>
      </c>
      <c r="Q41" t="n">
        <v>5.71</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1589</v>
      </c>
      <c r="D42" t="n">
        <v>1621</v>
      </c>
      <c r="E42" t="n">
        <v>1578</v>
      </c>
      <c r="F42" t="n">
        <v>1711</v>
      </c>
      <c r="G42" t="n">
        <v>1655</v>
      </c>
      <c r="H42" t="n">
        <v>1625</v>
      </c>
      <c r="I42" t="n">
        <v>1547</v>
      </c>
      <c r="J42" t="n">
        <v>1603</v>
      </c>
      <c r="K42" t="n">
        <v>1522</v>
      </c>
      <c r="L42" t="n">
        <v>1517</v>
      </c>
      <c r="M42" t="n">
        <v>1384</v>
      </c>
      <c r="N42" t="n">
        <v>1946</v>
      </c>
      <c r="O42" t="n">
        <v>2297</v>
      </c>
      <c r="P42" t="n">
        <v>2074</v>
      </c>
      <c r="Q42" t="n">
        <v>1954</v>
      </c>
      <c r="R42" t="n">
        <v>1350</v>
      </c>
      <c r="S42" t="n">
        <v>1230</v>
      </c>
      <c r="T42" t="n">
        <v>1165</v>
      </c>
      <c r="U42" t="n">
        <v>1188</v>
      </c>
      <c r="V42" t="n">
        <v>1077</v>
      </c>
      <c r="W42" t="inlineStr">
        <is>
          <t>-</t>
        </is>
      </c>
    </row>
    <row r="43">
      <c r="A43" s="5" t="inlineStr">
        <is>
          <t>Personal am Ende des Jahres</t>
        </is>
      </c>
      <c r="B43" s="5" t="inlineStr">
        <is>
          <t>Staff at the end of year</t>
        </is>
      </c>
      <c r="C43" t="n">
        <v>138240</v>
      </c>
      <c r="D43" t="n">
        <v>149022</v>
      </c>
      <c r="E43" t="n">
        <v>147125</v>
      </c>
      <c r="F43" t="n">
        <v>145672</v>
      </c>
      <c r="G43" t="n">
        <v>145700</v>
      </c>
      <c r="H43" t="n">
        <v>148322</v>
      </c>
      <c r="I43" t="n">
        <v>148324</v>
      </c>
      <c r="J43" t="n">
        <v>154009</v>
      </c>
      <c r="K43" t="n">
        <v>159616</v>
      </c>
      <c r="L43" t="n">
        <v>160704</v>
      </c>
      <c r="M43" t="n">
        <v>160144</v>
      </c>
      <c r="N43" t="n">
        <v>160430</v>
      </c>
      <c r="O43" t="n">
        <v>130100</v>
      </c>
      <c r="P43" t="n">
        <v>115134</v>
      </c>
      <c r="Q43" t="n">
        <v>100186</v>
      </c>
      <c r="R43" t="n">
        <v>93359</v>
      </c>
      <c r="S43" t="n">
        <v>90040</v>
      </c>
      <c r="T43" t="n">
        <v>88278</v>
      </c>
      <c r="U43" t="n">
        <v>86574</v>
      </c>
      <c r="V43" t="n">
        <v>71149</v>
      </c>
      <c r="W43" t="inlineStr">
        <is>
          <t>-</t>
        </is>
      </c>
    </row>
    <row r="44">
      <c r="A44" s="5" t="inlineStr">
        <is>
          <t>Personalaufwand in Mio. EUR</t>
        </is>
      </c>
      <c r="B44" s="5" t="inlineStr">
        <is>
          <t>Personnel expenses in M</t>
        </is>
      </c>
      <c r="C44" t="n">
        <v>9955</v>
      </c>
      <c r="D44" t="n">
        <v>9561</v>
      </c>
      <c r="E44" t="n">
        <v>9749</v>
      </c>
      <c r="F44" t="n">
        <v>9455</v>
      </c>
      <c r="G44" t="n">
        <v>9476</v>
      </c>
      <c r="H44" t="n">
        <v>9049</v>
      </c>
      <c r="I44" t="n">
        <v>9225</v>
      </c>
      <c r="J44" t="n">
        <v>9513</v>
      </c>
      <c r="K44" t="n">
        <v>9666</v>
      </c>
      <c r="L44" t="n">
        <v>9559</v>
      </c>
      <c r="M44" t="n">
        <v>9157</v>
      </c>
      <c r="N44" t="n">
        <v>8616</v>
      </c>
      <c r="O44" t="n">
        <v>8172</v>
      </c>
      <c r="P44" t="n">
        <v>8350</v>
      </c>
      <c r="Q44" t="n">
        <v>7469</v>
      </c>
      <c r="R44" t="n">
        <v>6603</v>
      </c>
      <c r="S44" t="n">
        <v>6323</v>
      </c>
      <c r="T44" t="n">
        <v>6060</v>
      </c>
      <c r="U44" t="n">
        <v>5805</v>
      </c>
      <c r="V44" t="n">
        <v>5893</v>
      </c>
      <c r="W44" t="inlineStr">
        <is>
          <t>-</t>
        </is>
      </c>
    </row>
    <row r="45">
      <c r="A45" s="5" t="inlineStr">
        <is>
          <t>Aufwand je Mitarbeiter in EUR</t>
        </is>
      </c>
      <c r="B45" s="5" t="inlineStr">
        <is>
          <t>Effort per employee</t>
        </is>
      </c>
      <c r="C45" t="n">
        <v>72012</v>
      </c>
      <c r="D45" t="n">
        <v>64158</v>
      </c>
      <c r="E45" t="n">
        <v>66263</v>
      </c>
      <c r="F45" t="n">
        <v>64906</v>
      </c>
      <c r="G45" t="n">
        <v>65038</v>
      </c>
      <c r="H45" t="n">
        <v>61009</v>
      </c>
      <c r="I45" t="n">
        <v>62195</v>
      </c>
      <c r="J45" t="n">
        <v>61769</v>
      </c>
      <c r="K45" t="n">
        <v>60558</v>
      </c>
      <c r="L45" t="n">
        <v>59482</v>
      </c>
      <c r="M45" t="n">
        <v>57180</v>
      </c>
      <c r="N45" t="n">
        <v>53706</v>
      </c>
      <c r="O45" t="n">
        <v>62813</v>
      </c>
      <c r="P45" t="n">
        <v>72524</v>
      </c>
      <c r="Q45" t="n">
        <v>74551</v>
      </c>
      <c r="R45" t="n">
        <v>70727</v>
      </c>
      <c r="S45" t="n">
        <v>70224</v>
      </c>
      <c r="T45" t="n">
        <v>68647</v>
      </c>
      <c r="U45" t="n">
        <v>67052</v>
      </c>
      <c r="V45" t="n">
        <v>82826</v>
      </c>
      <c r="W45" t="inlineStr">
        <is>
          <t>-</t>
        </is>
      </c>
    </row>
    <row r="46">
      <c r="A46" s="5" t="inlineStr">
        <is>
          <t>Ertrag je Mitarbeiter in EUR</t>
        </is>
      </c>
      <c r="B46" s="5" t="inlineStr">
        <is>
          <t>Income per employee</t>
        </is>
      </c>
      <c r="C46" t="n">
        <v>178465</v>
      </c>
      <c r="D46" t="n">
        <v>169136</v>
      </c>
      <c r="E46" t="n">
        <v>162814</v>
      </c>
      <c r="F46" t="n">
        <v>173664</v>
      </c>
      <c r="G46" t="n">
        <v>175971</v>
      </c>
      <c r="H46" t="n">
        <v>158850</v>
      </c>
      <c r="I46" t="n">
        <v>153927</v>
      </c>
      <c r="J46" t="n">
        <v>150056</v>
      </c>
      <c r="K46" t="n">
        <v>160610</v>
      </c>
      <c r="L46" t="n">
        <v>164389</v>
      </c>
      <c r="M46" t="n">
        <v>135690</v>
      </c>
      <c r="N46" t="n">
        <v>136296</v>
      </c>
      <c r="O46" t="n">
        <v>168508</v>
      </c>
      <c r="P46" t="n">
        <v>194703</v>
      </c>
      <c r="Q46" t="n">
        <v>191344</v>
      </c>
      <c r="R46" t="n">
        <v>175837</v>
      </c>
      <c r="S46" t="n">
        <v>173667</v>
      </c>
      <c r="T46" t="n">
        <v>163732</v>
      </c>
      <c r="U46" t="n">
        <v>160255</v>
      </c>
      <c r="V46" t="n">
        <v>193945</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23495</v>
      </c>
      <c r="D48" t="n">
        <v>25929</v>
      </c>
      <c r="E48" t="n">
        <v>19072</v>
      </c>
      <c r="F48" t="n">
        <v>26594</v>
      </c>
      <c r="G48" t="n">
        <v>27461</v>
      </c>
      <c r="H48" t="n">
        <v>18150</v>
      </c>
      <c r="I48" t="n">
        <v>14664</v>
      </c>
      <c r="J48" t="n">
        <v>5026</v>
      </c>
      <c r="K48" t="n">
        <v>14942</v>
      </c>
      <c r="L48" t="n">
        <v>24374</v>
      </c>
      <c r="M48" t="n">
        <v>4234</v>
      </c>
      <c r="N48" t="n">
        <v>12529</v>
      </c>
      <c r="O48" t="n">
        <v>7279</v>
      </c>
      <c r="P48" t="n">
        <v>45347</v>
      </c>
      <c r="Q48" t="n">
        <v>44377</v>
      </c>
      <c r="R48" t="n">
        <v>33473</v>
      </c>
      <c r="S48" t="n">
        <v>27677</v>
      </c>
      <c r="T48" t="n">
        <v>15825</v>
      </c>
      <c r="U48" t="n">
        <v>24880</v>
      </c>
      <c r="V48" t="n">
        <v>37920</v>
      </c>
      <c r="W48" t="inlineStr">
        <is>
          <t>-</t>
        </is>
      </c>
    </row>
    <row r="49">
      <c r="A49" s="5" t="inlineStr">
        <is>
          <t>KGV (Kurs/Gewinn)</t>
        </is>
      </c>
      <c r="B49" s="5" t="inlineStr">
        <is>
          <t>PE (price/earnings)</t>
        </is>
      </c>
      <c r="C49" t="n">
        <v>10.2</v>
      </c>
      <c r="D49" t="n">
        <v>6.6</v>
      </c>
      <c r="E49" t="n">
        <v>14.7</v>
      </c>
      <c r="F49" t="n">
        <v>11</v>
      </c>
      <c r="G49" t="n">
        <v>9.5</v>
      </c>
      <c r="H49" t="n">
        <v>15.7</v>
      </c>
      <c r="I49" t="n">
        <v>17.6</v>
      </c>
      <c r="J49" t="n">
        <v>44.3</v>
      </c>
      <c r="K49" t="n">
        <v>5.4</v>
      </c>
      <c r="L49" t="n">
        <v>8.1</v>
      </c>
      <c r="M49" t="n">
        <v>108.8</v>
      </c>
      <c r="N49" t="n">
        <v>10.7</v>
      </c>
      <c r="O49" t="n">
        <v>10.6</v>
      </c>
      <c r="P49" t="n">
        <v>10.4</v>
      </c>
      <c r="Q49" t="n">
        <v>9.5</v>
      </c>
      <c r="R49" t="n">
        <v>9.699999999999999</v>
      </c>
      <c r="S49" t="n">
        <v>11.5</v>
      </c>
      <c r="T49" t="n">
        <v>16.3</v>
      </c>
      <c r="U49" t="n">
        <v>11.8</v>
      </c>
      <c r="V49" t="n">
        <v>9.800000000000001</v>
      </c>
      <c r="W49" t="n">
        <v>11.8</v>
      </c>
    </row>
    <row r="50">
      <c r="A50" s="5" t="inlineStr">
        <is>
          <t>KUV (Kurs/Umsatz)</t>
        </is>
      </c>
      <c r="B50" s="5" t="inlineStr">
        <is>
          <t>PS (price/sales)</t>
        </is>
      </c>
      <c r="C50" t="n">
        <v>1.07</v>
      </c>
      <c r="D50" t="n">
        <v>0.89</v>
      </c>
      <c r="E50" t="n">
        <v>1.45</v>
      </c>
      <c r="F50" t="n">
        <v>1.49</v>
      </c>
      <c r="G50" t="n">
        <v>1.35</v>
      </c>
      <c r="H50" t="n">
        <v>1.2</v>
      </c>
      <c r="I50" t="n">
        <v>1.48</v>
      </c>
      <c r="J50" t="n">
        <v>0.96</v>
      </c>
      <c r="K50" t="n">
        <v>0.52</v>
      </c>
      <c r="L50" t="n">
        <v>1.14</v>
      </c>
      <c r="M50" t="n">
        <v>1.67</v>
      </c>
      <c r="N50" t="n">
        <v>0.96</v>
      </c>
      <c r="O50" t="n">
        <v>2.1</v>
      </c>
      <c r="P50" t="n">
        <v>2.65</v>
      </c>
      <c r="Q50" t="n">
        <v>2.35</v>
      </c>
      <c r="R50" t="n">
        <v>2.02</v>
      </c>
      <c r="S50" t="n">
        <v>1.96</v>
      </c>
      <c r="T50" t="n">
        <v>1.65</v>
      </c>
      <c r="U50" t="n">
        <v>1.96</v>
      </c>
      <c r="V50" t="n">
        <v>2.03</v>
      </c>
      <c r="W50" t="inlineStr">
        <is>
          <t>-</t>
        </is>
      </c>
    </row>
    <row r="51">
      <c r="A51" s="5" t="inlineStr">
        <is>
          <t>KBV (Kurs/Buchwert)</t>
        </is>
      </c>
      <c r="B51" s="5" t="inlineStr">
        <is>
          <t>PB (price/book value)</t>
        </is>
      </c>
      <c r="C51" t="n">
        <v>0.42</v>
      </c>
      <c r="D51" t="n">
        <v>0.37</v>
      </c>
      <c r="E51" t="n">
        <v>0.59</v>
      </c>
      <c r="F51" t="n">
        <v>0.61</v>
      </c>
      <c r="G51" t="n">
        <v>0.58</v>
      </c>
      <c r="H51" t="n">
        <v>0.51</v>
      </c>
      <c r="I51" t="n">
        <v>0.66</v>
      </c>
      <c r="J51" t="n">
        <v>0.44</v>
      </c>
      <c r="K51" t="n">
        <v>0.28</v>
      </c>
      <c r="L51" t="n">
        <v>0.65</v>
      </c>
      <c r="M51" t="n">
        <v>0.86</v>
      </c>
      <c r="N51" t="n">
        <v>0.58</v>
      </c>
      <c r="O51" t="n">
        <v>1.69</v>
      </c>
      <c r="P51" t="n">
        <v>2.04</v>
      </c>
      <c r="Q51" t="n">
        <v>1.92</v>
      </c>
      <c r="R51" t="n">
        <v>1.79</v>
      </c>
      <c r="S51" t="n">
        <v>1.82</v>
      </c>
      <c r="T51" t="n">
        <v>1.52</v>
      </c>
      <c r="U51" t="n">
        <v>1.72</v>
      </c>
      <c r="V51" t="n">
        <v>2.05</v>
      </c>
      <c r="W51" t="inlineStr">
        <is>
          <t>-</t>
        </is>
      </c>
    </row>
    <row r="52">
      <c r="A52" s="5" t="inlineStr">
        <is>
          <t>KCV (Kurs/Cashflow)</t>
        </is>
      </c>
      <c r="B52" s="5" t="inlineStr">
        <is>
          <t>PC (price/cashflow)</t>
        </is>
      </c>
      <c r="C52" t="n">
        <v>2.54</v>
      </c>
      <c r="D52" t="n">
        <v>-21.32</v>
      </c>
      <c r="E52" t="n">
        <v>1.22</v>
      </c>
      <c r="F52" t="n">
        <v>1.66</v>
      </c>
      <c r="G52" t="n">
        <v>1.63</v>
      </c>
      <c r="H52" t="n">
        <v>-2.07</v>
      </c>
      <c r="I52" t="n">
        <v>16.12</v>
      </c>
      <c r="J52" t="n">
        <v>0.74</v>
      </c>
      <c r="K52" t="n">
        <v>0.35</v>
      </c>
      <c r="L52" t="n">
        <v>5.58</v>
      </c>
      <c r="M52" t="n">
        <v>5.3</v>
      </c>
      <c r="N52" t="n">
        <v>10.78</v>
      </c>
      <c r="O52" t="n">
        <v>4.15</v>
      </c>
      <c r="P52" t="n">
        <v>7.57</v>
      </c>
      <c r="Q52" t="n">
        <v>18.18</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7.09</v>
      </c>
      <c r="D53" t="n">
        <v>7.91</v>
      </c>
      <c r="E53" t="n">
        <v>5.11</v>
      </c>
      <c r="F53" t="n">
        <v>4.71</v>
      </c>
      <c r="G53" t="n">
        <v>4.67</v>
      </c>
      <c r="H53" t="n">
        <v>3.43</v>
      </c>
      <c r="I53" t="n">
        <v>2.37</v>
      </c>
      <c r="J53" t="n">
        <v>1.59</v>
      </c>
      <c r="K53" t="inlineStr">
        <is>
          <t>-</t>
        </is>
      </c>
      <c r="L53" t="n">
        <v>4.35</v>
      </c>
      <c r="M53" t="n">
        <v>0.51</v>
      </c>
      <c r="N53" t="n">
        <v>3.33</v>
      </c>
      <c r="O53" t="n">
        <v>0.91</v>
      </c>
      <c r="P53" t="n">
        <v>4.04</v>
      </c>
      <c r="Q53" t="n">
        <v>4.33</v>
      </c>
      <c r="R53" t="n">
        <v>4.43</v>
      </c>
      <c r="S53" t="n">
        <v>3.57</v>
      </c>
      <c r="T53" t="n">
        <v>3.78</v>
      </c>
      <c r="U53" t="n">
        <v>3.34</v>
      </c>
      <c r="V53" t="n">
        <v>3.17</v>
      </c>
      <c r="W53" t="inlineStr">
        <is>
          <t>-</t>
        </is>
      </c>
    </row>
    <row r="54">
      <c r="A54" s="5" t="inlineStr">
        <is>
          <t>Gewinnrendite in %</t>
        </is>
      </c>
      <c r="B54" s="5" t="inlineStr">
        <is>
          <t>Return on profit in %</t>
        </is>
      </c>
      <c r="C54" t="n">
        <v>9.800000000000001</v>
      </c>
      <c r="D54" t="n">
        <v>15.2</v>
      </c>
      <c r="E54" t="n">
        <v>6.8</v>
      </c>
      <c r="F54" t="n">
        <v>9.1</v>
      </c>
      <c r="G54" t="n">
        <v>10.5</v>
      </c>
      <c r="H54" t="n">
        <v>6.4</v>
      </c>
      <c r="I54" t="n">
        <v>5.7</v>
      </c>
      <c r="J54" t="n">
        <v>2.3</v>
      </c>
      <c r="K54" t="n">
        <v>18.6</v>
      </c>
      <c r="L54" t="n">
        <v>12.3</v>
      </c>
      <c r="M54" t="n">
        <v>0.9</v>
      </c>
      <c r="N54" t="n">
        <v>9.4</v>
      </c>
      <c r="O54" t="n">
        <v>9.5</v>
      </c>
      <c r="P54" t="n">
        <v>9.6</v>
      </c>
      <c r="Q54" t="n">
        <v>10.5</v>
      </c>
      <c r="R54" t="n">
        <v>10.3</v>
      </c>
      <c r="S54" t="n">
        <v>8.699999999999999</v>
      </c>
      <c r="T54" t="n">
        <v>6.1</v>
      </c>
      <c r="U54" t="n">
        <v>8.5</v>
      </c>
      <c r="V54" t="n">
        <v>10.2</v>
      </c>
      <c r="W54" t="n">
        <v>8.5</v>
      </c>
    </row>
    <row r="55">
      <c r="A55" s="5" t="inlineStr">
        <is>
          <t>Eigenkapitalrendite in %</t>
        </is>
      </c>
      <c r="B55" s="5" t="inlineStr">
        <is>
          <t>Return on Equity in %</t>
        </is>
      </c>
      <c r="C55" t="n">
        <v>5.11</v>
      </c>
      <c r="D55" t="n">
        <v>6.33</v>
      </c>
      <c r="E55" t="n">
        <v>4.73</v>
      </c>
      <c r="F55" t="n">
        <v>6.25</v>
      </c>
      <c r="G55" t="n">
        <v>6.78</v>
      </c>
      <c r="H55" t="n">
        <v>4.88</v>
      </c>
      <c r="I55" t="n">
        <v>4.26</v>
      </c>
      <c r="J55" t="n">
        <v>1.55</v>
      </c>
      <c r="K55" t="n">
        <v>5.07</v>
      </c>
      <c r="L55" t="n">
        <v>8.44</v>
      </c>
      <c r="M55" t="n">
        <v>1.61</v>
      </c>
      <c r="N55" t="n">
        <v>5.57</v>
      </c>
      <c r="O55" t="n">
        <v>3.48</v>
      </c>
      <c r="P55" t="n">
        <v>17.97</v>
      </c>
      <c r="Q55" t="n">
        <v>18.88</v>
      </c>
      <c r="R55" t="n">
        <v>16.82</v>
      </c>
      <c r="S55" t="n">
        <v>14.77</v>
      </c>
      <c r="T55" t="n">
        <v>8.880000000000001</v>
      </c>
      <c r="U55" t="n">
        <v>13.68</v>
      </c>
      <c r="V55" t="n">
        <v>19.71</v>
      </c>
      <c r="W55" t="n">
        <v>19.51</v>
      </c>
    </row>
    <row r="56">
      <c r="A56" s="5" t="inlineStr">
        <is>
          <t>Gesamtkapitalrendite in %</t>
        </is>
      </c>
      <c r="B56" s="5" t="inlineStr">
        <is>
          <t>Total Return on Investment in %</t>
        </is>
      </c>
      <c r="C56" t="n">
        <v>0.24</v>
      </c>
      <c r="D56" t="n">
        <v>0.3</v>
      </c>
      <c r="E56" t="n">
        <v>0.22</v>
      </c>
      <c r="F56" t="n">
        <v>0.28</v>
      </c>
      <c r="G56" t="n">
        <v>0.3</v>
      </c>
      <c r="H56" t="n">
        <v>0.21</v>
      </c>
      <c r="I56" t="n">
        <v>0.18</v>
      </c>
      <c r="J56" t="n">
        <v>0.06</v>
      </c>
      <c r="K56" t="n">
        <v>0.2</v>
      </c>
      <c r="L56" t="n">
        <v>0.35</v>
      </c>
      <c r="M56" t="n">
        <v>0.07000000000000001</v>
      </c>
      <c r="N56" t="n">
        <v>0.18</v>
      </c>
      <c r="O56" t="n">
        <v>0.09</v>
      </c>
      <c r="P56" t="n">
        <v>0.55</v>
      </c>
      <c r="Q56" t="n">
        <v>0.52</v>
      </c>
      <c r="R56" t="n">
        <v>0.52</v>
      </c>
      <c r="S56" t="n">
        <v>0.46</v>
      </c>
      <c r="T56" t="n">
        <v>0.28</v>
      </c>
      <c r="U56" t="n">
        <v>0.42</v>
      </c>
      <c r="V56" t="n">
        <v>0.59</v>
      </c>
      <c r="W56" t="n">
        <v>0.53</v>
      </c>
    </row>
    <row r="57">
      <c r="A57" s="5" t="inlineStr">
        <is>
          <t>Eigenkapitalquote in %</t>
        </is>
      </c>
      <c r="B57" s="5" t="inlineStr">
        <is>
          <t>Equity Ratio in %</t>
        </is>
      </c>
      <c r="C57" t="n">
        <v>4.68</v>
      </c>
      <c r="D57" t="n">
        <v>4.66</v>
      </c>
      <c r="E57" t="n">
        <v>4.66</v>
      </c>
      <c r="F57" t="n">
        <v>4.48</v>
      </c>
      <c r="G57" t="n">
        <v>4.42</v>
      </c>
      <c r="H57" t="n">
        <v>4.22</v>
      </c>
      <c r="I57" t="n">
        <v>4.13</v>
      </c>
      <c r="J57" t="n">
        <v>3.98</v>
      </c>
      <c r="K57" t="n">
        <v>3.98</v>
      </c>
      <c r="L57" t="n">
        <v>4.1</v>
      </c>
      <c r="M57" t="n">
        <v>4.12</v>
      </c>
      <c r="N57" t="n">
        <v>3.19</v>
      </c>
      <c r="O57" t="n">
        <v>2.54</v>
      </c>
      <c r="P57" t="n">
        <v>3.04</v>
      </c>
      <c r="Q57" t="n">
        <v>2.78</v>
      </c>
      <c r="R57" t="n">
        <v>3.09</v>
      </c>
      <c r="S57" t="n">
        <v>3.13</v>
      </c>
      <c r="T57" t="n">
        <v>3.14</v>
      </c>
      <c r="U57" t="n">
        <v>3.07</v>
      </c>
      <c r="V57" t="n">
        <v>3</v>
      </c>
      <c r="W57" t="n">
        <v>2.73</v>
      </c>
    </row>
    <row r="58">
      <c r="A58" s="5" t="inlineStr">
        <is>
          <t>Fremdkapitalquote in %</t>
        </is>
      </c>
      <c r="B58" s="5" t="inlineStr">
        <is>
          <t>Debt Ratio in %</t>
        </is>
      </c>
      <c r="C58" t="n">
        <v>95.31999999999999</v>
      </c>
      <c r="D58" t="n">
        <v>95.34</v>
      </c>
      <c r="E58" t="n">
        <v>95.34</v>
      </c>
      <c r="F58" t="n">
        <v>95.52</v>
      </c>
      <c r="G58" t="n">
        <v>95.58</v>
      </c>
      <c r="H58" t="n">
        <v>95.78</v>
      </c>
      <c r="I58" t="n">
        <v>95.87</v>
      </c>
      <c r="J58" t="n">
        <v>96.02</v>
      </c>
      <c r="K58" t="n">
        <v>96.02</v>
      </c>
      <c r="L58" t="n">
        <v>95.90000000000001</v>
      </c>
      <c r="M58" t="n">
        <v>95.88</v>
      </c>
      <c r="N58" t="n">
        <v>96.81</v>
      </c>
      <c r="O58" t="n">
        <v>97.45999999999999</v>
      </c>
      <c r="P58" t="n">
        <v>96.95999999999999</v>
      </c>
      <c r="Q58" t="n">
        <v>97.22</v>
      </c>
      <c r="R58" t="n">
        <v>96.91</v>
      </c>
      <c r="S58" t="n">
        <v>96.87</v>
      </c>
      <c r="T58" t="n">
        <v>96.86</v>
      </c>
      <c r="U58" t="n">
        <v>96.93000000000001</v>
      </c>
      <c r="V58" t="n">
        <v>97</v>
      </c>
      <c r="W58" t="n">
        <v>97.27</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0.24</v>
      </c>
      <c r="D65" t="n">
        <v>0.29</v>
      </c>
      <c r="E65" t="n">
        <v>0.22</v>
      </c>
      <c r="F65" t="n">
        <v>0.28</v>
      </c>
      <c r="G65" t="n">
        <v>0.3</v>
      </c>
      <c r="H65" t="n">
        <v>0.21</v>
      </c>
      <c r="I65" t="n">
        <v>0.18</v>
      </c>
      <c r="J65" t="n">
        <v>0.06</v>
      </c>
      <c r="K65" t="n">
        <v>0.2</v>
      </c>
      <c r="L65" t="n">
        <v>0.35</v>
      </c>
      <c r="M65" t="n">
        <v>0.07000000000000001</v>
      </c>
      <c r="N65" t="n">
        <v>0.18</v>
      </c>
      <c r="O65" t="n">
        <v>0.09</v>
      </c>
      <c r="P65" t="n">
        <v>0.55</v>
      </c>
      <c r="Q65" t="n">
        <v>0.52</v>
      </c>
      <c r="R65" t="n">
        <v>0.52</v>
      </c>
      <c r="S65" t="n">
        <v>0.46</v>
      </c>
      <c r="T65" t="n">
        <v>0.28</v>
      </c>
      <c r="U65" t="n">
        <v>0.42</v>
      </c>
      <c r="V65" t="n">
        <v>0.59</v>
      </c>
    </row>
    <row r="66">
      <c r="A66" s="5" t="inlineStr">
        <is>
          <t>Ertrag des eingesetzten Kapitals</t>
        </is>
      </c>
      <c r="B66" s="5" t="inlineStr">
        <is>
          <t>ROCE Return on Cap. Empl. in %</t>
        </is>
      </c>
      <c r="C66" t="n">
        <v>0.42</v>
      </c>
      <c r="D66" t="n">
        <v>0.48</v>
      </c>
      <c r="E66" t="n">
        <v>0.37</v>
      </c>
      <c r="F66" t="n">
        <v>0.46</v>
      </c>
      <c r="G66" t="n">
        <v>0.43</v>
      </c>
      <c r="H66" t="n">
        <v>0.35</v>
      </c>
      <c r="I66" t="n">
        <v>0.19</v>
      </c>
      <c r="J66" t="n">
        <v>0.22</v>
      </c>
      <c r="K66" t="n">
        <v>0.36</v>
      </c>
      <c r="L66" t="n">
        <v>0.51</v>
      </c>
      <c r="M66" t="n">
        <v>0.01</v>
      </c>
      <c r="N66" t="n">
        <v>0.33</v>
      </c>
      <c r="O66" t="n">
        <v>0.17</v>
      </c>
      <c r="P66" t="n">
        <v>0.84</v>
      </c>
      <c r="Q66" t="n">
        <v>0.78</v>
      </c>
      <c r="R66" t="n">
        <v>0.82</v>
      </c>
      <c r="S66" t="n">
        <v>0.72</v>
      </c>
      <c r="T66" t="n">
        <v>0.55</v>
      </c>
      <c r="U66" t="n">
        <v>0.53</v>
      </c>
      <c r="V66" t="n">
        <v>0.75</v>
      </c>
    </row>
    <row r="67">
      <c r="A67" s="5" t="inlineStr"/>
      <c r="B67" s="5" t="inlineStr"/>
    </row>
    <row r="68">
      <c r="A68" s="5" t="inlineStr"/>
      <c r="B68" s="5" t="inlineStr"/>
    </row>
    <row r="69">
      <c r="A69" s="5" t="inlineStr">
        <is>
          <t>Operativer Cashflow</t>
        </is>
      </c>
      <c r="B69" s="5" t="inlineStr">
        <is>
          <t>Operating Cashflow in M</t>
        </is>
      </c>
      <c r="C69" t="n">
        <v>2167.5598</v>
      </c>
      <c r="D69" t="n">
        <v>-17224.8544</v>
      </c>
      <c r="E69" t="n">
        <v>985.6623999999999</v>
      </c>
      <c r="F69" t="n">
        <v>1340.7986</v>
      </c>
      <c r="G69" t="n">
        <v>1314.1712</v>
      </c>
      <c r="H69" t="n">
        <v>-1666.7847</v>
      </c>
      <c r="I69" t="n">
        <v>12875.3664</v>
      </c>
      <c r="J69" t="n">
        <v>577.3998</v>
      </c>
      <c r="K69" t="n">
        <v>271.628</v>
      </c>
      <c r="L69" t="n">
        <v>4164.912</v>
      </c>
      <c r="M69" t="n">
        <v>3920.94</v>
      </c>
      <c r="N69" t="n">
        <v>6259.946</v>
      </c>
      <c r="O69" t="n">
        <v>1936.39</v>
      </c>
      <c r="P69" t="n">
        <v>3492.798</v>
      </c>
      <c r="Q69" t="n">
        <v>7895.574000000001</v>
      </c>
      <c r="R69" t="inlineStr">
        <is>
          <t>-</t>
        </is>
      </c>
      <c r="S69" t="inlineStr">
        <is>
          <t>-</t>
        </is>
      </c>
      <c r="T69" t="inlineStr">
        <is>
          <t>-</t>
        </is>
      </c>
      <c r="U69" t="inlineStr">
        <is>
          <t>-</t>
        </is>
      </c>
      <c r="V69" t="inlineStr">
        <is>
          <t>-</t>
        </is>
      </c>
    </row>
    <row r="70">
      <c r="A70" s="5" t="inlineStr">
        <is>
          <t>Aktienrückkauf</t>
        </is>
      </c>
      <c r="B70" s="5" t="inlineStr">
        <is>
          <t>Share Buyback in M</t>
        </is>
      </c>
      <c r="C70" t="n">
        <v>-45.45000000000005</v>
      </c>
      <c r="D70" t="n">
        <v>0</v>
      </c>
      <c r="E70" t="n">
        <v>-0.2099999999999227</v>
      </c>
      <c r="F70" t="n">
        <v>-1.470000000000027</v>
      </c>
      <c r="G70" t="n">
        <v>-1.029999999999973</v>
      </c>
      <c r="H70" t="n">
        <v>-6.490000000000009</v>
      </c>
      <c r="I70" t="n">
        <v>-18.45000000000005</v>
      </c>
      <c r="J70" t="n">
        <v>-4.189999999999941</v>
      </c>
      <c r="K70" t="n">
        <v>-29.68000000000006</v>
      </c>
      <c r="L70" t="n">
        <v>-6.600000000000023</v>
      </c>
      <c r="M70" t="n">
        <v>-159.0999999999999</v>
      </c>
      <c r="N70" t="n">
        <v>-114.1</v>
      </c>
      <c r="O70" t="n">
        <v>-5.200000000000045</v>
      </c>
      <c r="P70" t="n">
        <v>-27.09999999999997</v>
      </c>
      <c r="Q70" t="n">
        <v>10.89999999999998</v>
      </c>
      <c r="R70" t="n">
        <v>-6.800000000000011</v>
      </c>
      <c r="S70" t="n">
        <v>-8.199999999999989</v>
      </c>
      <c r="T70" t="n">
        <v>1.300000000000011</v>
      </c>
      <c r="U70" t="n">
        <v>-8.300000000000011</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-15.94</v>
      </c>
      <c r="D75" t="n">
        <v>37.7</v>
      </c>
      <c r="E75" t="n">
        <v>-27.57</v>
      </c>
      <c r="F75" t="n">
        <v>-3.17</v>
      </c>
      <c r="G75" t="n">
        <v>48.63</v>
      </c>
      <c r="H75" t="n">
        <v>23.77</v>
      </c>
      <c r="I75" t="n">
        <v>181.01</v>
      </c>
      <c r="J75" t="n">
        <v>-67.55</v>
      </c>
      <c r="K75" t="n">
        <v>-39.11</v>
      </c>
      <c r="L75" t="n">
        <v>477.73</v>
      </c>
      <c r="M75" t="n">
        <v>-66.27</v>
      </c>
      <c r="N75" t="n">
        <v>112.25</v>
      </c>
      <c r="O75" t="n">
        <v>-81.86</v>
      </c>
      <c r="P75" t="n">
        <v>17.43</v>
      </c>
      <c r="Q75" t="n">
        <v>42.27</v>
      </c>
      <c r="R75" t="n">
        <v>25.4</v>
      </c>
      <c r="S75" t="n">
        <v>78.38</v>
      </c>
      <c r="T75" t="n">
        <v>-35.14</v>
      </c>
      <c r="U75" t="n">
        <v>-20.16</v>
      </c>
      <c r="V75" t="n">
        <v>16.19</v>
      </c>
    </row>
    <row r="76">
      <c r="A76" s="5" t="inlineStr">
        <is>
          <t>Gewinnwachstum 3J in %</t>
        </is>
      </c>
      <c r="B76" s="5" t="inlineStr">
        <is>
          <t>Earnings Growth 3Y in %</t>
        </is>
      </c>
      <c r="C76" t="n">
        <v>-1.94</v>
      </c>
      <c r="D76" t="n">
        <v>2.32</v>
      </c>
      <c r="E76" t="n">
        <v>5.96</v>
      </c>
      <c r="F76" t="n">
        <v>23.08</v>
      </c>
      <c r="G76" t="n">
        <v>84.47</v>
      </c>
      <c r="H76" t="n">
        <v>45.74</v>
      </c>
      <c r="I76" t="n">
        <v>24.78</v>
      </c>
      <c r="J76" t="n">
        <v>123.69</v>
      </c>
      <c r="K76" t="n">
        <v>124.12</v>
      </c>
      <c r="L76" t="n">
        <v>174.57</v>
      </c>
      <c r="M76" t="n">
        <v>-11.96</v>
      </c>
      <c r="N76" t="n">
        <v>15.94</v>
      </c>
      <c r="O76" t="n">
        <v>-7.39</v>
      </c>
      <c r="P76" t="n">
        <v>28.37</v>
      </c>
      <c r="Q76" t="n">
        <v>48.68</v>
      </c>
      <c r="R76" t="n">
        <v>22.88</v>
      </c>
      <c r="S76" t="n">
        <v>7.69</v>
      </c>
      <c r="T76" t="n">
        <v>-13.04</v>
      </c>
      <c r="U76" t="inlineStr">
        <is>
          <t>-</t>
        </is>
      </c>
      <c r="V76" t="inlineStr">
        <is>
          <t>-</t>
        </is>
      </c>
    </row>
    <row r="77">
      <c r="A77" s="5" t="inlineStr">
        <is>
          <t>Gewinnwachstum 5J in %</t>
        </is>
      </c>
      <c r="B77" s="5" t="inlineStr">
        <is>
          <t>Earnings Growth 5Y in %</t>
        </is>
      </c>
      <c r="C77" t="n">
        <v>7.93</v>
      </c>
      <c r="D77" t="n">
        <v>15.87</v>
      </c>
      <c r="E77" t="n">
        <v>44.53</v>
      </c>
      <c r="F77" t="n">
        <v>36.54</v>
      </c>
      <c r="G77" t="n">
        <v>29.35</v>
      </c>
      <c r="H77" t="n">
        <v>115.17</v>
      </c>
      <c r="I77" t="n">
        <v>97.16</v>
      </c>
      <c r="J77" t="n">
        <v>83.41</v>
      </c>
      <c r="K77" t="n">
        <v>80.55</v>
      </c>
      <c r="L77" t="n">
        <v>91.86</v>
      </c>
      <c r="M77" t="n">
        <v>4.76</v>
      </c>
      <c r="N77" t="n">
        <v>23.1</v>
      </c>
      <c r="O77" t="n">
        <v>16.32</v>
      </c>
      <c r="P77" t="n">
        <v>25.67</v>
      </c>
      <c r="Q77" t="n">
        <v>18.15</v>
      </c>
      <c r="R77" t="n">
        <v>12.93</v>
      </c>
      <c r="S77" t="inlineStr">
        <is>
          <t>-</t>
        </is>
      </c>
      <c r="T77" t="inlineStr">
        <is>
          <t>-</t>
        </is>
      </c>
      <c r="U77" t="inlineStr">
        <is>
          <t>-</t>
        </is>
      </c>
      <c r="V77" t="inlineStr">
        <is>
          <t>-</t>
        </is>
      </c>
    </row>
    <row r="78">
      <c r="A78" s="5" t="inlineStr">
        <is>
          <t>Gewinnwachstum 10J in %</t>
        </is>
      </c>
      <c r="B78" s="5" t="inlineStr">
        <is>
          <t>Earnings Growth 10Y in %</t>
        </is>
      </c>
      <c r="C78" t="n">
        <v>61.55</v>
      </c>
      <c r="D78" t="n">
        <v>56.52</v>
      </c>
      <c r="E78" t="n">
        <v>63.97</v>
      </c>
      <c r="F78" t="n">
        <v>58.54</v>
      </c>
      <c r="G78" t="n">
        <v>60.6</v>
      </c>
      <c r="H78" t="n">
        <v>59.97</v>
      </c>
      <c r="I78" t="n">
        <v>60.13</v>
      </c>
      <c r="J78" t="n">
        <v>49.87</v>
      </c>
      <c r="K78" t="n">
        <v>53.11</v>
      </c>
      <c r="L78" t="n">
        <v>55</v>
      </c>
      <c r="M78" t="n">
        <v>8.85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1.29</v>
      </c>
      <c r="D79" t="n">
        <v>0.42</v>
      </c>
      <c r="E79" t="n">
        <v>0.33</v>
      </c>
      <c r="F79" t="n">
        <v>0.3</v>
      </c>
      <c r="G79" t="n">
        <v>0.32</v>
      </c>
      <c r="H79" t="n">
        <v>0.14</v>
      </c>
      <c r="I79" t="n">
        <v>0.18</v>
      </c>
      <c r="J79" t="n">
        <v>0.53</v>
      </c>
      <c r="K79" t="n">
        <v>0.07000000000000001</v>
      </c>
      <c r="L79" t="n">
        <v>0.09</v>
      </c>
      <c r="M79" t="n">
        <v>22.86</v>
      </c>
      <c r="N79" t="n">
        <v>0.46</v>
      </c>
      <c r="O79" t="n">
        <v>0.65</v>
      </c>
      <c r="P79" t="n">
        <v>0.41</v>
      </c>
      <c r="Q79" t="n">
        <v>0.52</v>
      </c>
      <c r="R79" t="n">
        <v>0.75</v>
      </c>
      <c r="S79" t="inlineStr">
        <is>
          <t>-</t>
        </is>
      </c>
      <c r="T79" t="inlineStr">
        <is>
          <t>-</t>
        </is>
      </c>
      <c r="U79" t="inlineStr">
        <is>
          <t>-</t>
        </is>
      </c>
      <c r="V79" t="inlineStr">
        <is>
          <t>-</t>
        </is>
      </c>
    </row>
    <row r="80">
      <c r="A80" s="5" t="inlineStr">
        <is>
          <t>EBIT-Wachstum 1J in %</t>
        </is>
      </c>
      <c r="B80" s="5" t="inlineStr">
        <is>
          <t>EBIT Growth 1Y in %</t>
        </is>
      </c>
      <c r="C80" t="n">
        <v>-9.619999999999999</v>
      </c>
      <c r="D80" t="n">
        <v>31.51</v>
      </c>
      <c r="E80" t="n">
        <v>-25.4</v>
      </c>
      <c r="F80" t="n">
        <v>12.48</v>
      </c>
      <c r="G80" t="n">
        <v>24.09</v>
      </c>
      <c r="H80" t="n">
        <v>92.34999999999999</v>
      </c>
      <c r="I80" t="n">
        <v>-13.04</v>
      </c>
      <c r="J80" t="n">
        <v>-35.9</v>
      </c>
      <c r="K80" t="n">
        <v>-25.26</v>
      </c>
      <c r="L80" t="n">
        <v>4825</v>
      </c>
      <c r="M80" t="n">
        <v>-96.84999999999999</v>
      </c>
      <c r="N80" t="n">
        <v>104.38</v>
      </c>
      <c r="O80" t="n">
        <v>-77.56999999999999</v>
      </c>
      <c r="P80" t="n">
        <v>22.37</v>
      </c>
      <c r="Q80" t="n">
        <v>33.78</v>
      </c>
      <c r="R80" t="n">
        <v>27.71</v>
      </c>
      <c r="S80" t="n">
        <v>39.95</v>
      </c>
      <c r="T80" t="n">
        <v>1.59</v>
      </c>
      <c r="U80" t="n">
        <v>-20.31</v>
      </c>
      <c r="V80" t="n">
        <v>41.22</v>
      </c>
    </row>
    <row r="81">
      <c r="A81" s="5" t="inlineStr">
        <is>
          <t>EBIT-Wachstum 3J in %</t>
        </is>
      </c>
      <c r="B81" s="5" t="inlineStr">
        <is>
          <t>EBIT Growth 3Y in %</t>
        </is>
      </c>
      <c r="C81" t="n">
        <v>-1.17</v>
      </c>
      <c r="D81" t="n">
        <v>6.2</v>
      </c>
      <c r="E81" t="n">
        <v>3.72</v>
      </c>
      <c r="F81" t="n">
        <v>42.97</v>
      </c>
      <c r="G81" t="n">
        <v>34.47</v>
      </c>
      <c r="H81" t="n">
        <v>14.47</v>
      </c>
      <c r="I81" t="n">
        <v>-24.73</v>
      </c>
      <c r="J81" t="n">
        <v>1587.95</v>
      </c>
      <c r="K81" t="n">
        <v>1567.63</v>
      </c>
      <c r="L81" t="n">
        <v>1610.84</v>
      </c>
      <c r="M81" t="n">
        <v>-23.35</v>
      </c>
      <c r="N81" t="n">
        <v>16.39</v>
      </c>
      <c r="O81" t="n">
        <v>-7.14</v>
      </c>
      <c r="P81" t="n">
        <v>27.95</v>
      </c>
      <c r="Q81" t="n">
        <v>33.81</v>
      </c>
      <c r="R81" t="n">
        <v>23.08</v>
      </c>
      <c r="S81" t="n">
        <v>7.08</v>
      </c>
      <c r="T81" t="n">
        <v>7.5</v>
      </c>
      <c r="U81" t="inlineStr">
        <is>
          <t>-</t>
        </is>
      </c>
      <c r="V81" t="inlineStr">
        <is>
          <t>-</t>
        </is>
      </c>
    </row>
    <row r="82">
      <c r="A82" s="5" t="inlineStr">
        <is>
          <t>EBIT-Wachstum 5J in %</t>
        </is>
      </c>
      <c r="B82" s="5" t="inlineStr">
        <is>
          <t>EBIT Growth 5Y in %</t>
        </is>
      </c>
      <c r="C82" t="n">
        <v>6.61</v>
      </c>
      <c r="D82" t="n">
        <v>27.01</v>
      </c>
      <c r="E82" t="n">
        <v>18.1</v>
      </c>
      <c r="F82" t="n">
        <v>16</v>
      </c>
      <c r="G82" t="n">
        <v>8.449999999999999</v>
      </c>
      <c r="H82" t="n">
        <v>968.63</v>
      </c>
      <c r="I82" t="n">
        <v>930.79</v>
      </c>
      <c r="J82" t="n">
        <v>954.27</v>
      </c>
      <c r="K82" t="n">
        <v>945.9400000000001</v>
      </c>
      <c r="L82" t="n">
        <v>955.47</v>
      </c>
      <c r="M82" t="n">
        <v>-2.78</v>
      </c>
      <c r="N82" t="n">
        <v>22.13</v>
      </c>
      <c r="O82" t="n">
        <v>9.25</v>
      </c>
      <c r="P82" t="n">
        <v>25.08</v>
      </c>
      <c r="Q82" t="n">
        <v>16.54</v>
      </c>
      <c r="R82" t="n">
        <v>18.03</v>
      </c>
      <c r="S82" t="inlineStr">
        <is>
          <t>-</t>
        </is>
      </c>
      <c r="T82" t="inlineStr">
        <is>
          <t>-</t>
        </is>
      </c>
      <c r="U82" t="inlineStr">
        <is>
          <t>-</t>
        </is>
      </c>
      <c r="V82" t="inlineStr">
        <is>
          <t>-</t>
        </is>
      </c>
    </row>
    <row r="83">
      <c r="A83" s="5" t="inlineStr">
        <is>
          <t>EBIT-Wachstum 10J in %</t>
        </is>
      </c>
      <c r="B83" s="5" t="inlineStr">
        <is>
          <t>EBIT Growth 10Y in %</t>
        </is>
      </c>
      <c r="C83" t="n">
        <v>487.62</v>
      </c>
      <c r="D83" t="n">
        <v>478.9</v>
      </c>
      <c r="E83" t="n">
        <v>486.18</v>
      </c>
      <c r="F83" t="n">
        <v>480.97</v>
      </c>
      <c r="G83" t="n">
        <v>481.96</v>
      </c>
      <c r="H83" t="n">
        <v>482.93</v>
      </c>
      <c r="I83" t="n">
        <v>476.46</v>
      </c>
      <c r="J83" t="n">
        <v>481.76</v>
      </c>
      <c r="K83" t="n">
        <v>485.51</v>
      </c>
      <c r="L83" t="n">
        <v>486</v>
      </c>
      <c r="M83" t="n">
        <v>7.63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-111.91</v>
      </c>
      <c r="D84" t="n">
        <v>-1847.54</v>
      </c>
      <c r="E84" t="n">
        <v>-26.51</v>
      </c>
      <c r="F84" t="n">
        <v>1.84</v>
      </c>
      <c r="G84" t="n">
        <v>-178.74</v>
      </c>
      <c r="H84" t="n">
        <v>-112.84</v>
      </c>
      <c r="I84" t="n">
        <v>2078.38</v>
      </c>
      <c r="J84" t="n">
        <v>111.43</v>
      </c>
      <c r="K84" t="n">
        <v>-93.73</v>
      </c>
      <c r="L84" t="n">
        <v>5.28</v>
      </c>
      <c r="M84" t="n">
        <v>-50.83</v>
      </c>
      <c r="N84" t="n">
        <v>159.76</v>
      </c>
      <c r="O84" t="n">
        <v>-45.18</v>
      </c>
      <c r="P84" t="n">
        <v>-58.36</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-661.99</v>
      </c>
      <c r="D85" t="n">
        <v>-624.0700000000001</v>
      </c>
      <c r="E85" t="n">
        <v>-67.8</v>
      </c>
      <c r="F85" t="n">
        <v>-96.58</v>
      </c>
      <c r="G85" t="n">
        <v>595.6</v>
      </c>
      <c r="H85" t="n">
        <v>692.3200000000001</v>
      </c>
      <c r="I85" t="n">
        <v>698.6900000000001</v>
      </c>
      <c r="J85" t="n">
        <v>7.66</v>
      </c>
      <c r="K85" t="n">
        <v>-46.43</v>
      </c>
      <c r="L85" t="n">
        <v>38.07</v>
      </c>
      <c r="M85" t="n">
        <v>21.25</v>
      </c>
      <c r="N85" t="n">
        <v>18.74</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-432.57</v>
      </c>
      <c r="D86" t="n">
        <v>-432.76</v>
      </c>
      <c r="E86" t="n">
        <v>352.43</v>
      </c>
      <c r="F86" t="n">
        <v>380.01</v>
      </c>
      <c r="G86" t="n">
        <v>360.9</v>
      </c>
      <c r="H86" t="n">
        <v>397.7</v>
      </c>
      <c r="I86" t="n">
        <v>410.11</v>
      </c>
      <c r="J86" t="n">
        <v>26.38</v>
      </c>
      <c r="K86" t="n">
        <v>-4.94</v>
      </c>
      <c r="L86" t="n">
        <v>2.13</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-17.43</v>
      </c>
      <c r="D87" t="n">
        <v>-11.33</v>
      </c>
      <c r="E87" t="n">
        <v>189.4</v>
      </c>
      <c r="F87" t="n">
        <v>187.54</v>
      </c>
      <c r="G87" t="n">
        <v>181.52</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2035</v>
      </c>
      <c r="D88" t="n">
        <v>2046</v>
      </c>
      <c r="E88" t="n">
        <v>2048</v>
      </c>
      <c r="F88" t="n">
        <v>2131</v>
      </c>
      <c r="G88" t="n">
        <v>2160</v>
      </c>
      <c r="H88" t="n">
        <v>2271</v>
      </c>
      <c r="I88" t="n">
        <v>2322</v>
      </c>
      <c r="J88" t="n">
        <v>2411</v>
      </c>
      <c r="K88" t="n">
        <v>2410</v>
      </c>
      <c r="L88" t="n">
        <v>2339</v>
      </c>
      <c r="M88" t="n">
        <v>2326</v>
      </c>
      <c r="N88" t="n">
        <v>3032</v>
      </c>
      <c r="O88" t="n">
        <v>3834</v>
      </c>
      <c r="P88" t="n">
        <v>3193</v>
      </c>
      <c r="Q88" t="n">
        <v>3503</v>
      </c>
      <c r="R88" t="n">
        <v>3136</v>
      </c>
      <c r="S88" t="n">
        <v>3096</v>
      </c>
      <c r="T88" t="n">
        <v>3086</v>
      </c>
      <c r="U88" t="n">
        <v>3154</v>
      </c>
      <c r="V88" t="n">
        <v>3231</v>
      </c>
      <c r="W88" t="n">
        <v>3559</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M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SODEXO </t>
        </is>
      </c>
      <c r="B1" s="2" t="inlineStr">
        <is>
          <t>WKN: 870935  ISIN: FR0000121220  US-Symbol:SDXOF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+33-1-5775-8428</t>
        </is>
      </c>
      <c r="G4" t="inlineStr">
        <is>
          <t>07.01.2020</t>
        </is>
      </c>
      <c r="H4" t="inlineStr">
        <is>
          <t>Result Q1</t>
        </is>
      </c>
      <c r="J4" t="inlineStr">
        <is>
          <t>Bellon SA</t>
        </is>
      </c>
      <c r="L4" t="inlineStr">
        <is>
          <t>42,20%</t>
        </is>
      </c>
    </row>
    <row r="5">
      <c r="A5" s="5" t="inlineStr">
        <is>
          <t>Ticker</t>
        </is>
      </c>
      <c r="B5" t="inlineStr">
        <is>
          <t>SJ7</t>
        </is>
      </c>
      <c r="C5" s="5" t="inlineStr">
        <is>
          <t>Fax</t>
        </is>
      </c>
      <c r="D5" s="5" t="inlineStr"/>
      <c r="E5" t="inlineStr">
        <is>
          <t>-</t>
        </is>
      </c>
      <c r="G5" t="inlineStr">
        <is>
          <t>22.01.2020</t>
        </is>
      </c>
      <c r="H5" t="inlineStr">
        <is>
          <t>Annual General Meeting</t>
        </is>
      </c>
      <c r="J5" t="inlineStr">
        <is>
          <t>BlackRock Inc.</t>
        </is>
      </c>
      <c r="L5" t="inlineStr">
        <is>
          <t>4,50%</t>
        </is>
      </c>
    </row>
    <row r="6">
      <c r="A6" s="5" t="inlineStr">
        <is>
          <t>Gelistet Seit / Listed Since</t>
        </is>
      </c>
      <c r="B6" t="inlineStr">
        <is>
          <t>-</t>
        </is>
      </c>
      <c r="C6" s="5" t="inlineStr">
        <is>
          <t>Internet</t>
        </is>
      </c>
      <c r="D6" s="5" t="inlineStr"/>
      <c r="E6" t="inlineStr">
        <is>
          <t>http://www.sodexo.com/</t>
        </is>
      </c>
      <c r="G6" t="inlineStr">
        <is>
          <t>30.01.2020</t>
        </is>
      </c>
      <c r="H6" t="inlineStr">
        <is>
          <t>Ex Dividend</t>
        </is>
      </c>
      <c r="J6" t="inlineStr">
        <is>
          <t>First Eagle Investment Management</t>
        </is>
      </c>
      <c r="L6" t="inlineStr">
        <is>
          <t>4,40%</t>
        </is>
      </c>
    </row>
    <row r="7">
      <c r="A7" s="5" t="inlineStr">
        <is>
          <t>Nominalwert / Nominal Value</t>
        </is>
      </c>
      <c r="B7" t="inlineStr">
        <is>
          <t>-</t>
        </is>
      </c>
      <c r="C7" s="5" t="inlineStr">
        <is>
          <t>E-Mail</t>
        </is>
      </c>
      <c r="D7" s="5" t="inlineStr"/>
      <c r="E7" t="inlineStr">
        <is>
          <t>contact.group@sodexo.com</t>
        </is>
      </c>
      <c r="G7" t="inlineStr">
        <is>
          <t>03.02.2020</t>
        </is>
      </c>
      <c r="H7" t="inlineStr">
        <is>
          <t>Dividend Payout</t>
        </is>
      </c>
      <c r="J7" t="inlineStr">
        <is>
          <t>Artisan Partners</t>
        </is>
      </c>
      <c r="L7" t="inlineStr">
        <is>
          <t>4,30%</t>
        </is>
      </c>
    </row>
    <row r="8">
      <c r="A8" s="5" t="inlineStr">
        <is>
          <t>Land / Country</t>
        </is>
      </c>
      <c r="B8" t="inlineStr">
        <is>
          <t>Frankreich</t>
        </is>
      </c>
      <c r="C8" s="5" t="inlineStr">
        <is>
          <t>Inv. Relations Telefon / Phone</t>
        </is>
      </c>
      <c r="D8" s="5" t="inlineStr"/>
      <c r="E8" t="inlineStr">
        <is>
          <t>+33-1-5775-8056</t>
        </is>
      </c>
      <c r="G8" t="inlineStr">
        <is>
          <t>09.04.2020</t>
        </is>
      </c>
      <c r="H8" t="inlineStr">
        <is>
          <t>Score Half Year</t>
        </is>
      </c>
      <c r="J8" t="inlineStr">
        <is>
          <t>Freefloat</t>
        </is>
      </c>
      <c r="L8" t="inlineStr">
        <is>
          <t>44,60%</t>
        </is>
      </c>
    </row>
    <row r="9">
      <c r="A9" s="5" t="inlineStr">
        <is>
          <t>Währung / Currency</t>
        </is>
      </c>
      <c r="B9" t="inlineStr">
        <is>
          <t>EUR</t>
        </is>
      </c>
      <c r="C9" s="5" t="inlineStr">
        <is>
          <t>Inv. Relations E-Mail</t>
        </is>
      </c>
      <c r="D9" s="5" t="inlineStr"/>
      <c r="E9" t="inlineStr">
        <is>
          <t>communication.financiere@sodexo.com</t>
        </is>
      </c>
      <c r="G9" t="inlineStr">
        <is>
          <t>07.07.2020</t>
        </is>
      </c>
      <c r="H9" t="inlineStr">
        <is>
          <t>Q3 Earnings</t>
        </is>
      </c>
    </row>
    <row r="10">
      <c r="A10" s="5" t="inlineStr">
        <is>
          <t>Branche / Industry</t>
        </is>
      </c>
      <c r="B10" t="inlineStr">
        <is>
          <t>Restaurants And Food Sales</t>
        </is>
      </c>
      <c r="C10" s="5" t="inlineStr">
        <is>
          <t>Kontaktperson / Contact Person</t>
        </is>
      </c>
      <c r="D10" s="5" t="inlineStr"/>
      <c r="E10" t="inlineStr">
        <is>
          <t>Virginia Jeanson</t>
        </is>
      </c>
      <c r="G10" t="inlineStr">
        <is>
          <t>29.10.2020</t>
        </is>
      </c>
      <c r="H10" t="inlineStr">
        <is>
          <t>Preliminary Results</t>
        </is>
      </c>
    </row>
    <row r="11">
      <c r="A11" s="5" t="inlineStr">
        <is>
          <t>Sektor / Sector</t>
        </is>
      </c>
      <c r="B11" t="inlineStr">
        <is>
          <t>Consumer Goods</t>
        </is>
      </c>
    </row>
    <row r="12">
      <c r="A12" s="5" t="inlineStr">
        <is>
          <t>Typ / Genre</t>
        </is>
      </c>
      <c r="B12" t="inlineStr">
        <is>
          <t>Stammaktie</t>
        </is>
      </c>
    </row>
    <row r="13">
      <c r="A13" s="5" t="inlineStr">
        <is>
          <t>Adresse / Address</t>
        </is>
      </c>
      <c r="B13" t="inlineStr">
        <is>
          <t>Sodexo S.A.255 quai de la Bataille de Stalingrad  F-92866 Issy-les-Moulineaux</t>
        </is>
      </c>
    </row>
    <row r="14">
      <c r="A14" s="5" t="inlineStr">
        <is>
          <t>Management</t>
        </is>
      </c>
      <c r="B14" t="inlineStr">
        <is>
          <t>Denis Machuel, Nathalie Bellon-Szabo, Cathy Desquesses, Johnpaul Dimech, Sean Haley, Tony Leech, Satya-Christophe Menard, Sylvia Metayer, Sarosh Mistry, Belen Moscoso Del Prado, Sunil Nayak, Anna Notarianni, Marc Plumart, Marc Rolland, Dianne Salt, Didier Sandoz, Simon Seaton, Aurélien Sonet, Bruno Vanhaelst, Damien Verdier</t>
        </is>
      </c>
    </row>
    <row r="15">
      <c r="A15" s="5" t="inlineStr">
        <is>
          <t>Aufsichtsrat / Board</t>
        </is>
      </c>
      <c r="B15" t="inlineStr">
        <is>
          <t>Sophie Bellon, Emmanuel Babeau, François-Xavier Bellon, Nathalie Bellon-Szabo, Philippe Besson, Francoise Brougher, Soumitra Dutta, Véronique Laury, Cathy Martin, Luc Messier, Sophie Stabile, Cécile Tandeau de Marsac, Pierre Bellon</t>
        </is>
      </c>
    </row>
    <row r="16">
      <c r="A16" s="5" t="inlineStr">
        <is>
          <t>Beschreibung</t>
        </is>
      </c>
      <c r="B16" t="inlineStr">
        <is>
          <t>Sodexo S.A. ist ein international tätiges Dienstleistungsunternehmen mit Fokus auf Services zur Verbesserung der Lebensqualität im beruflichen und privaten Alltag der Menschen. Die Geschäftstätigkeit des Unternehmens sind in die Bereiche On-site Service Solutions, Benefits &amp; Rewards Services und Personal and Home Services strukturiert. Mit Servicelösungen vor Ort werden unter anderem die Lieferung von Komplettmenüs an Unternehmen und Institutionen, Dienstleistungen und Betreuung in Seniorenheimen, technisches Gebäudemanagement für Schulen, Universitäten und Jugendzentren, Veranstaltungsmanagement, Dienstleistungen für Militär und Rehabilitationsmaßnahmen in Justizvollzugsanstalten angeboten. Im Weiteren übernimmt das Unternehmen beispielsweise die Pflege von Außenanlagen, Reinigungsdienste und Immobilienservices und offeriert ausserdem weltweit Dienstleistungen für Öl-, Gas-, Bergbau- und Minen-Gesellschaften an oft schwer zugänglichen Orten wie unter anderem schlüsselfertige Unterkünfte, Verpflegung für Mitarbeiter und Facility Management. Darüber hinaus agiert Sodexo für Unternehmen als einer der weltweit führenden Anbieter von Motivationslösungen für Angestellte und Mitarbeiterprämien wie beispielsweise Restaurant- und Geschenkgutscheine und Prämienpässe für Sportaktivitäten oder kulturelle Anlässe. Ausserdem bietet die Sodexo speziell für Senioren Hauspflege- und Betreuungsdienstleistungen sowie für Unternehmen Concierge-Service für Mitarbeiter um Ihnen den Alltag zu erleichtern wie die Besorgungen von Einkäufen, die Organisation von Handwerkern oder die Abholung des Autos aus der Werkstatt an. Sodexo wurde 1966 von Pierre Bellon in Marseilles gegründet und ist in 80 Ländern weltweit aktiv. Der Hauptsitz der Gesellschaft ist in Issy-les-Moulineaux, Frankreich. Copyright 2014 FINANCE BASE AG</t>
        </is>
      </c>
    </row>
    <row r="17">
      <c r="A17" s="5" t="inlineStr">
        <is>
          <t>Profile</t>
        </is>
      </c>
      <c r="B17" t="inlineStr">
        <is>
          <t>Sodexo S.A. is an international service company with a focus on services to improve the quality of life in professional and private life of the people. The company's business activities include site on-in the areas of Service Solutions, Benefits &amp; Rewards Services and Personal and Home Services structured. With site Service Solutions among others, the supply of complete menus for companies and institutions, services and care in nursing homes, technical building management for schools, universities and youth centers, event management, services for military and rehabilitation in correctional facilities are offered. In addition, the Company assumes, for example, the care of outdoor facilities, cleaning services and real estate services and offers services for oil, gas, mining and also mining companies to often hard to reach places such as, among others, turnkey accommodation, meals for staff and facility management worldwide. In addition, Sodexo acts for companies as one of the world's leading provider of solutions motivation for employees and employee bonuses, such as the restaurant and gift certificates and premium passes for sports or cultural events. Also offers the Sodexo specifically for seniors Hauspflege- and support services as well as for companies concierge service for staff to facilitate your everyday errands like the purchases, the organization of artisans or collection of cars from the workshop at. Sodexo was founded in 1966 by Pierre Bellon in Marseille and is active worldwide in 80 countries. The company is headquartered in Issy-les-Moulineaux,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31.08</t>
        </is>
      </c>
      <c r="B19" s="5" t="inlineStr">
        <is>
          <t>Balance Sheet in M  EUR per  31.08</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21954</v>
      </c>
      <c r="D20" t="n">
        <v>20407</v>
      </c>
      <c r="E20" t="n">
        <v>20698</v>
      </c>
      <c r="F20" t="n">
        <v>20245</v>
      </c>
      <c r="G20" t="n">
        <v>19815</v>
      </c>
      <c r="H20" t="n">
        <v>18016</v>
      </c>
      <c r="I20" t="n">
        <v>18397</v>
      </c>
      <c r="J20" t="n">
        <v>18236</v>
      </c>
      <c r="K20" t="n">
        <v>16047</v>
      </c>
      <c r="L20" t="n">
        <v>15256</v>
      </c>
      <c r="M20" t="n">
        <v>14681</v>
      </c>
    </row>
    <row r="21">
      <c r="A21" s="5" t="inlineStr">
        <is>
          <t>Bruttoergebnis vom Umsatz</t>
        </is>
      </c>
      <c r="B21" s="5" t="inlineStr">
        <is>
          <t>Gross Profit</t>
        </is>
      </c>
      <c r="C21" t="n">
        <v>3198</v>
      </c>
      <c r="D21" t="n">
        <v>3087</v>
      </c>
      <c r="E21" t="n">
        <v>3189</v>
      </c>
      <c r="F21" t="n">
        <v>3110</v>
      </c>
      <c r="G21" t="n">
        <v>3158</v>
      </c>
      <c r="H21" t="n">
        <v>2751</v>
      </c>
      <c r="I21" t="n">
        <v>2746</v>
      </c>
      <c r="J21" t="n">
        <v>2840</v>
      </c>
      <c r="K21" t="n">
        <v>2518</v>
      </c>
      <c r="L21" t="n">
        <v>2403</v>
      </c>
      <c r="M21" t="n">
        <v>2315</v>
      </c>
    </row>
    <row r="22">
      <c r="A22" s="5" t="inlineStr">
        <is>
          <t>Operatives Ergebnis (EBIT)</t>
        </is>
      </c>
      <c r="B22" s="5" t="inlineStr">
        <is>
          <t>EBIT Earning Before Interest &amp; Tax</t>
        </is>
      </c>
      <c r="C22" t="n">
        <v>1059</v>
      </c>
      <c r="D22" t="n">
        <v>997</v>
      </c>
      <c r="E22" t="n">
        <v>1189</v>
      </c>
      <c r="F22" t="n">
        <v>1095</v>
      </c>
      <c r="G22" t="n">
        <v>1143</v>
      </c>
      <c r="H22" t="n">
        <v>939</v>
      </c>
      <c r="I22" t="n">
        <v>814</v>
      </c>
      <c r="J22" t="n">
        <v>984</v>
      </c>
      <c r="K22" t="n">
        <v>853</v>
      </c>
      <c r="L22" t="n">
        <v>771</v>
      </c>
      <c r="M22" t="n">
        <v>746</v>
      </c>
    </row>
    <row r="23">
      <c r="A23" s="5" t="inlineStr">
        <is>
          <t>Finanzergebnis</t>
        </is>
      </c>
      <c r="B23" s="5" t="inlineStr">
        <is>
          <t>Financial Result</t>
        </is>
      </c>
      <c r="C23" t="n">
        <v>-96</v>
      </c>
      <c r="D23" t="n">
        <v>-88</v>
      </c>
      <c r="E23" t="n">
        <v>-101</v>
      </c>
      <c r="F23" t="n">
        <v>-104</v>
      </c>
      <c r="G23" t="n">
        <v>-100</v>
      </c>
      <c r="H23" t="n">
        <v>-165</v>
      </c>
      <c r="I23" t="n">
        <v>-119</v>
      </c>
      <c r="J23" t="n">
        <v>-148</v>
      </c>
      <c r="K23" t="n">
        <v>-132</v>
      </c>
      <c r="L23" t="n">
        <v>-136</v>
      </c>
      <c r="M23" t="n">
        <v>-108</v>
      </c>
    </row>
    <row r="24">
      <c r="A24" s="5" t="inlineStr">
        <is>
          <t>Ergebnis vor Steuer (EBT)</t>
        </is>
      </c>
      <c r="B24" s="5" t="inlineStr">
        <is>
          <t>EBT Earning Before Tax</t>
        </is>
      </c>
      <c r="C24" t="n">
        <v>963</v>
      </c>
      <c r="D24" t="n">
        <v>909</v>
      </c>
      <c r="E24" t="n">
        <v>1088</v>
      </c>
      <c r="F24" t="n">
        <v>991</v>
      </c>
      <c r="G24" t="n">
        <v>1043</v>
      </c>
      <c r="H24" t="n">
        <v>774</v>
      </c>
      <c r="I24" t="n">
        <v>695</v>
      </c>
      <c r="J24" t="n">
        <v>836</v>
      </c>
      <c r="K24" t="n">
        <v>721</v>
      </c>
      <c r="L24" t="n">
        <v>635</v>
      </c>
      <c r="M24" t="n">
        <v>638</v>
      </c>
    </row>
    <row r="25">
      <c r="A25" s="5" t="inlineStr">
        <is>
          <t>Ergebnis nach Steuer</t>
        </is>
      </c>
      <c r="B25" s="5" t="inlineStr">
        <is>
          <t>Earnings after tax</t>
        </is>
      </c>
      <c r="C25" t="n">
        <v>686</v>
      </c>
      <c r="D25" t="n">
        <v>664</v>
      </c>
      <c r="E25" t="n">
        <v>745</v>
      </c>
      <c r="F25" t="n">
        <v>661</v>
      </c>
      <c r="G25" t="n">
        <v>723</v>
      </c>
      <c r="H25" t="n">
        <v>509</v>
      </c>
      <c r="I25" t="n">
        <v>462</v>
      </c>
      <c r="J25" t="n">
        <v>550</v>
      </c>
      <c r="K25" t="n">
        <v>471</v>
      </c>
      <c r="L25" t="n">
        <v>430</v>
      </c>
      <c r="M25" t="n">
        <v>422</v>
      </c>
    </row>
    <row r="26">
      <c r="A26" s="5" t="inlineStr">
        <is>
          <t>Minderheitenanteil</t>
        </is>
      </c>
      <c r="B26" s="5" t="inlineStr">
        <is>
          <t>Minority Share</t>
        </is>
      </c>
      <c r="C26" t="n">
        <v>-21</v>
      </c>
      <c r="D26" t="n">
        <v>-13</v>
      </c>
      <c r="E26" t="n">
        <v>-22</v>
      </c>
      <c r="F26" t="n">
        <v>-24</v>
      </c>
      <c r="G26" t="n">
        <v>-23</v>
      </c>
      <c r="H26" t="n">
        <v>-19</v>
      </c>
      <c r="I26" t="n">
        <v>-23</v>
      </c>
      <c r="J26" t="n">
        <v>-25</v>
      </c>
      <c r="K26" t="n">
        <v>-20</v>
      </c>
      <c r="L26" t="n">
        <v>-21</v>
      </c>
      <c r="M26" t="n">
        <v>-29</v>
      </c>
    </row>
    <row r="27">
      <c r="A27" s="5" t="inlineStr">
        <is>
          <t>Jahresüberschuss/-fehlbetrag</t>
        </is>
      </c>
      <c r="B27" s="5" t="inlineStr">
        <is>
          <t>Net Profit</t>
        </is>
      </c>
      <c r="C27" t="n">
        <v>665</v>
      </c>
      <c r="D27" t="n">
        <v>651</v>
      </c>
      <c r="E27" t="n">
        <v>723</v>
      </c>
      <c r="F27" t="n">
        <v>637</v>
      </c>
      <c r="G27" t="n">
        <v>700</v>
      </c>
      <c r="H27" t="n">
        <v>490</v>
      </c>
      <c r="I27" t="n">
        <v>439</v>
      </c>
      <c r="J27" t="n">
        <v>525</v>
      </c>
      <c r="K27" t="n">
        <v>451</v>
      </c>
      <c r="L27" t="n">
        <v>409</v>
      </c>
      <c r="M27" t="n">
        <v>393</v>
      </c>
    </row>
    <row r="28">
      <c r="A28" s="5" t="inlineStr">
        <is>
          <t>Summe Umlaufvermögen</t>
        </is>
      </c>
      <c r="B28" s="5" t="inlineStr">
        <is>
          <t>Current Assets</t>
        </is>
      </c>
      <c r="C28" t="n">
        <v>8012</v>
      </c>
      <c r="D28" t="n">
        <v>7336</v>
      </c>
      <c r="E28" t="n">
        <v>7458</v>
      </c>
      <c r="F28" t="n">
        <v>6660</v>
      </c>
      <c r="G28" t="n">
        <v>7143</v>
      </c>
      <c r="H28" t="n">
        <v>7626</v>
      </c>
      <c r="I28" t="n">
        <v>5983</v>
      </c>
      <c r="J28" t="n">
        <v>5902</v>
      </c>
      <c r="K28" t="n">
        <v>5547</v>
      </c>
      <c r="L28" t="n">
        <v>5466</v>
      </c>
      <c r="M28" t="n">
        <v>4808</v>
      </c>
    </row>
    <row r="29">
      <c r="A29" s="5" t="inlineStr">
        <is>
          <t>Summe Anlagevermögen</t>
        </is>
      </c>
      <c r="B29" s="5" t="inlineStr">
        <is>
          <t>Fixed Assets</t>
        </is>
      </c>
      <c r="C29" t="n">
        <v>9455</v>
      </c>
      <c r="D29" t="n">
        <v>7944</v>
      </c>
      <c r="E29" t="n">
        <v>7416</v>
      </c>
      <c r="F29" t="n">
        <v>7498</v>
      </c>
      <c r="G29" t="n">
        <v>7334</v>
      </c>
      <c r="H29" t="n">
        <v>6852</v>
      </c>
      <c r="I29" t="n">
        <v>6625</v>
      </c>
      <c r="J29" t="n">
        <v>6888</v>
      </c>
      <c r="K29" t="n">
        <v>5862</v>
      </c>
      <c r="L29" t="n">
        <v>6309</v>
      </c>
      <c r="M29" t="n">
        <v>5600</v>
      </c>
    </row>
    <row r="30">
      <c r="A30" s="5" t="inlineStr">
        <is>
          <t>Summe Aktiva</t>
        </is>
      </c>
      <c r="B30" s="5" t="inlineStr">
        <is>
          <t>Total Assets</t>
        </is>
      </c>
      <c r="C30" t="n">
        <v>17467</v>
      </c>
      <c r="D30" t="n">
        <v>15280</v>
      </c>
      <c r="E30" t="n">
        <v>14874</v>
      </c>
      <c r="F30" t="n">
        <v>14158</v>
      </c>
      <c r="G30" t="n">
        <v>14477</v>
      </c>
      <c r="H30" t="n">
        <v>14478</v>
      </c>
      <c r="I30" t="n">
        <v>12608</v>
      </c>
      <c r="J30" t="n">
        <v>12790</v>
      </c>
      <c r="K30" t="n">
        <v>11409</v>
      </c>
      <c r="L30" t="n">
        <v>11775</v>
      </c>
      <c r="M30" t="n">
        <v>10408</v>
      </c>
    </row>
    <row r="31">
      <c r="A31" s="5" t="inlineStr">
        <is>
          <t>Summe kurzfristiges Fremdkapital</t>
        </is>
      </c>
      <c r="B31" s="5" t="inlineStr">
        <is>
          <t>Short-Term Debt</t>
        </is>
      </c>
      <c r="C31" t="n">
        <v>8247</v>
      </c>
      <c r="D31" t="n">
        <v>7622</v>
      </c>
      <c r="E31" t="n">
        <v>7419</v>
      </c>
      <c r="F31" t="n">
        <v>6907</v>
      </c>
      <c r="G31" t="n">
        <v>7140</v>
      </c>
      <c r="H31" t="n">
        <v>7427</v>
      </c>
      <c r="I31" t="n">
        <v>6884</v>
      </c>
      <c r="J31" t="n">
        <v>6300</v>
      </c>
      <c r="K31" t="n">
        <v>5898</v>
      </c>
      <c r="L31" t="n">
        <v>5725</v>
      </c>
      <c r="M31" t="n">
        <v>5037</v>
      </c>
    </row>
    <row r="32">
      <c r="A32" s="5" t="inlineStr">
        <is>
          <t>Summe langfristiges Fremdkapital</t>
        </is>
      </c>
      <c r="B32" s="5" t="inlineStr">
        <is>
          <t>Long-Term Debt</t>
        </is>
      </c>
      <c r="C32" t="n">
        <v>4722</v>
      </c>
      <c r="D32" t="n">
        <v>4330</v>
      </c>
      <c r="E32" t="n">
        <v>3885</v>
      </c>
      <c r="F32" t="n">
        <v>3549</v>
      </c>
      <c r="G32" t="n">
        <v>3593</v>
      </c>
      <c r="H32" t="n">
        <v>3830</v>
      </c>
      <c r="I32" t="n">
        <v>2734</v>
      </c>
      <c r="J32" t="n">
        <v>3421</v>
      </c>
      <c r="K32" t="n">
        <v>2946</v>
      </c>
      <c r="L32" t="n">
        <v>3311</v>
      </c>
      <c r="M32" t="n">
        <v>3055</v>
      </c>
    </row>
    <row r="33">
      <c r="A33" s="5" t="inlineStr">
        <is>
          <t>Summe Fremdkapital</t>
        </is>
      </c>
      <c r="B33" s="5" t="inlineStr">
        <is>
          <t>Total Liabilities</t>
        </is>
      </c>
      <c r="C33" t="n">
        <v>12969</v>
      </c>
      <c r="D33" t="n">
        <v>11952</v>
      </c>
      <c r="E33" t="n">
        <v>11304</v>
      </c>
      <c r="F33" t="n">
        <v>10456</v>
      </c>
      <c r="G33" t="n">
        <v>10733</v>
      </c>
      <c r="H33" t="n">
        <v>11257</v>
      </c>
      <c r="I33" t="n">
        <v>9618</v>
      </c>
      <c r="J33" t="n">
        <v>9721</v>
      </c>
      <c r="K33" t="n">
        <v>8844</v>
      </c>
      <c r="L33" t="n">
        <v>9036</v>
      </c>
      <c r="M33" t="n">
        <v>8092</v>
      </c>
    </row>
    <row r="34">
      <c r="A34" s="5" t="inlineStr">
        <is>
          <t>Minderheitenanteil</t>
        </is>
      </c>
      <c r="B34" s="5" t="inlineStr">
        <is>
          <t>Minority Share</t>
        </is>
      </c>
      <c r="C34" t="n">
        <v>42</v>
      </c>
      <c r="D34" t="n">
        <v>45</v>
      </c>
      <c r="E34" t="n">
        <v>34</v>
      </c>
      <c r="F34" t="n">
        <v>34</v>
      </c>
      <c r="G34" t="n">
        <v>34</v>
      </c>
      <c r="H34" t="n">
        <v>32</v>
      </c>
      <c r="I34" t="n">
        <v>37</v>
      </c>
      <c r="J34" t="n">
        <v>35</v>
      </c>
      <c r="K34" t="n">
        <v>30</v>
      </c>
      <c r="L34" t="n">
        <v>32</v>
      </c>
      <c r="M34" t="n">
        <v>37</v>
      </c>
    </row>
    <row r="35">
      <c r="A35" s="5" t="inlineStr">
        <is>
          <t>Summe Eigenkapital</t>
        </is>
      </c>
      <c r="B35" s="5" t="inlineStr">
        <is>
          <t>Equity</t>
        </is>
      </c>
      <c r="C35" t="n">
        <v>4456</v>
      </c>
      <c r="D35" t="n">
        <v>3283</v>
      </c>
      <c r="E35" t="n">
        <v>3536</v>
      </c>
      <c r="F35" t="n">
        <v>3668</v>
      </c>
      <c r="G35" t="n">
        <v>3710</v>
      </c>
      <c r="H35" t="n">
        <v>3189</v>
      </c>
      <c r="I35" t="n">
        <v>2953</v>
      </c>
      <c r="J35" t="n">
        <v>3034</v>
      </c>
      <c r="K35" t="n">
        <v>2535</v>
      </c>
      <c r="L35" t="n">
        <v>2707</v>
      </c>
      <c r="M35" t="n">
        <v>2279</v>
      </c>
    </row>
    <row r="36">
      <c r="A36" s="5" t="inlineStr">
        <is>
          <t>Summe Passiva</t>
        </is>
      </c>
      <c r="B36" s="5" t="inlineStr">
        <is>
          <t>Liabilities &amp; Shareholder Equity</t>
        </is>
      </c>
      <c r="C36" t="n">
        <v>17467</v>
      </c>
      <c r="D36" t="n">
        <v>15280</v>
      </c>
      <c r="E36" t="n">
        <v>14874</v>
      </c>
      <c r="F36" t="n">
        <v>14158</v>
      </c>
      <c r="G36" t="n">
        <v>14477</v>
      </c>
      <c r="H36" t="n">
        <v>14478</v>
      </c>
      <c r="I36" t="n">
        <v>12608</v>
      </c>
      <c r="J36" t="n">
        <v>12790</v>
      </c>
      <c r="K36" t="n">
        <v>11409</v>
      </c>
      <c r="L36" t="n">
        <v>11775</v>
      </c>
      <c r="M36" t="n">
        <v>10408</v>
      </c>
    </row>
    <row r="37">
      <c r="A37" s="5" t="inlineStr">
        <is>
          <t>Mio.Aktien im Umlauf</t>
        </is>
      </c>
      <c r="B37" s="5" t="inlineStr">
        <is>
          <t>Million shares outstanding</t>
        </is>
      </c>
      <c r="C37" t="n">
        <v>147.46</v>
      </c>
      <c r="D37" t="n">
        <v>147.46</v>
      </c>
      <c r="E37" t="n">
        <v>150.83</v>
      </c>
      <c r="F37" t="n">
        <v>153.74</v>
      </c>
      <c r="G37" t="n">
        <v>157.13</v>
      </c>
      <c r="H37" t="n">
        <v>157.1</v>
      </c>
      <c r="I37" t="n">
        <v>157.1</v>
      </c>
      <c r="J37" t="n">
        <v>157.1</v>
      </c>
      <c r="K37" t="n">
        <v>157.1</v>
      </c>
      <c r="L37" t="n">
        <v>157.1</v>
      </c>
      <c r="M37" t="n">
        <v>157.1</v>
      </c>
    </row>
    <row r="38">
      <c r="A38" s="5" t="inlineStr">
        <is>
          <t>Mio.Aktien im Umlauf</t>
        </is>
      </c>
      <c r="B38" s="5" t="inlineStr">
        <is>
          <t>Million shares outstanding</t>
        </is>
      </c>
      <c r="C38" t="n">
        <v>147.46</v>
      </c>
      <c r="D38" t="n">
        <v>147.46</v>
      </c>
      <c r="E38" t="n">
        <v>150.83</v>
      </c>
      <c r="F38" t="n">
        <v>153.74</v>
      </c>
      <c r="G38" t="n">
        <v>157.13</v>
      </c>
      <c r="H38" t="n">
        <v>157.1</v>
      </c>
      <c r="I38" t="n">
        <v>157.1</v>
      </c>
      <c r="J38" t="n">
        <v>157.1</v>
      </c>
      <c r="K38" t="n">
        <v>157.1</v>
      </c>
      <c r="L38" t="n">
        <v>157.1</v>
      </c>
      <c r="M38" t="n">
        <v>157.1</v>
      </c>
    </row>
    <row r="39">
      <c r="A39" s="5" t="inlineStr">
        <is>
          <t>Gezeichnetes Kapital (in Mio.)</t>
        </is>
      </c>
      <c r="B39" s="5" t="inlineStr">
        <is>
          <t>Subscribed Capital in M</t>
        </is>
      </c>
      <c r="C39" t="n">
        <v>589.8200000000001</v>
      </c>
      <c r="D39" t="n">
        <v>589.8200000000001</v>
      </c>
      <c r="E39" t="n">
        <v>603.3200000000001</v>
      </c>
      <c r="F39" t="n">
        <v>614.96</v>
      </c>
      <c r="G39" t="n">
        <v>628.5</v>
      </c>
      <c r="H39" t="n">
        <v>628.5</v>
      </c>
      <c r="I39" t="n">
        <v>628.5</v>
      </c>
      <c r="J39" t="n">
        <v>628.5</v>
      </c>
      <c r="K39" t="n">
        <v>628.5</v>
      </c>
      <c r="L39" t="n">
        <v>628.5</v>
      </c>
      <c r="M39" t="n">
        <v>628.5</v>
      </c>
    </row>
    <row r="40">
      <c r="A40" s="5" t="inlineStr">
        <is>
          <t>Ergebnis je Aktie (brutto)</t>
        </is>
      </c>
      <c r="B40" s="5" t="inlineStr">
        <is>
          <t>Earnings per share</t>
        </is>
      </c>
      <c r="C40" t="n">
        <v>6.53</v>
      </c>
      <c r="D40" t="n">
        <v>6.16</v>
      </c>
      <c r="E40" t="n">
        <v>7.21</v>
      </c>
      <c r="F40" t="n">
        <v>6.45</v>
      </c>
      <c r="G40" t="n">
        <v>6.64</v>
      </c>
      <c r="H40" t="n">
        <v>4.93</v>
      </c>
      <c r="I40" t="n">
        <v>4.42</v>
      </c>
      <c r="J40" t="n">
        <v>5.32</v>
      </c>
      <c r="K40" t="n">
        <v>4.59</v>
      </c>
      <c r="L40" t="n">
        <v>4.04</v>
      </c>
      <c r="M40" t="n">
        <v>4.06</v>
      </c>
    </row>
    <row r="41">
      <c r="A41" s="5" t="inlineStr">
        <is>
          <t>Ergebnis je Aktie (unverwässert)</t>
        </is>
      </c>
      <c r="B41" s="5" t="inlineStr">
        <is>
          <t>Basic Earnings per share</t>
        </is>
      </c>
      <c r="C41" t="n">
        <v>4.56</v>
      </c>
      <c r="D41" t="n">
        <v>4.4</v>
      </c>
      <c r="E41" t="n">
        <v>4.85</v>
      </c>
      <c r="F41" t="n">
        <v>4.21</v>
      </c>
      <c r="G41" t="n">
        <v>4.6</v>
      </c>
      <c r="H41" t="n">
        <v>3.23</v>
      </c>
      <c r="I41" t="n">
        <v>2.91</v>
      </c>
      <c r="J41" t="n">
        <v>3.48</v>
      </c>
      <c r="K41" t="n">
        <v>2.95</v>
      </c>
      <c r="L41" t="n">
        <v>2.64</v>
      </c>
      <c r="M41" t="n">
        <v>2.54</v>
      </c>
    </row>
    <row r="42">
      <c r="A42" s="5" t="inlineStr">
        <is>
          <t>Ergebnis je Aktie (verwässert)</t>
        </is>
      </c>
      <c r="B42" s="5" t="inlineStr">
        <is>
          <t>Diluted Earnings per share</t>
        </is>
      </c>
      <c r="C42" t="n">
        <v>4.5</v>
      </c>
      <c r="D42" t="n">
        <v>4.34</v>
      </c>
      <c r="E42" t="n">
        <v>4.79</v>
      </c>
      <c r="F42" t="n">
        <v>4.21</v>
      </c>
      <c r="G42" t="n">
        <v>4.6</v>
      </c>
      <c r="H42" t="n">
        <v>3.23</v>
      </c>
      <c r="I42" t="n">
        <v>2.91</v>
      </c>
      <c r="J42" t="n">
        <v>3.48</v>
      </c>
      <c r="K42" t="n">
        <v>2.95</v>
      </c>
      <c r="L42" t="n">
        <v>2.63</v>
      </c>
      <c r="M42" t="n">
        <v>2.53</v>
      </c>
    </row>
    <row r="43">
      <c r="A43" s="5" t="inlineStr">
        <is>
          <t>Dividende je Aktie</t>
        </is>
      </c>
      <c r="B43" s="5" t="inlineStr">
        <is>
          <t>Dividend per share</t>
        </is>
      </c>
      <c r="C43" t="n">
        <v>2.75</v>
      </c>
      <c r="D43" t="n">
        <v>2.75</v>
      </c>
      <c r="E43" t="n">
        <v>2.75</v>
      </c>
      <c r="F43" t="n">
        <v>2.4</v>
      </c>
      <c r="G43" t="n">
        <v>2.2</v>
      </c>
      <c r="H43" t="n">
        <v>1.8</v>
      </c>
      <c r="I43" t="n">
        <v>1.62</v>
      </c>
      <c r="J43" t="n">
        <v>1.59</v>
      </c>
      <c r="K43" t="n">
        <v>1.46</v>
      </c>
      <c r="L43" t="n">
        <v>1.35</v>
      </c>
      <c r="M43" t="n">
        <v>1.27</v>
      </c>
    </row>
    <row r="44">
      <c r="A44" s="5" t="inlineStr">
        <is>
          <t>Dividendenausschüttung in Mio</t>
        </is>
      </c>
      <c r="B44" s="5" t="inlineStr">
        <is>
          <t>Dividend Payment in M</t>
        </is>
      </c>
      <c r="C44" t="n">
        <v>430</v>
      </c>
      <c r="D44" t="n">
        <v>407</v>
      </c>
      <c r="E44" t="n">
        <v>411</v>
      </c>
      <c r="F44" t="n">
        <v>370.7</v>
      </c>
      <c r="G44" t="n">
        <v>347.1</v>
      </c>
      <c r="H44" t="n">
        <v>283.4</v>
      </c>
      <c r="I44" t="n">
        <v>255.2</v>
      </c>
      <c r="J44" t="n">
        <v>249.8</v>
      </c>
      <c r="K44" t="n">
        <v>229.4</v>
      </c>
      <c r="L44" t="n">
        <v>212.1</v>
      </c>
      <c r="M44" t="n">
        <v>197.5</v>
      </c>
    </row>
    <row r="45">
      <c r="A45" s="5" t="inlineStr">
        <is>
          <t>Umsatz je Aktie</t>
        </is>
      </c>
      <c r="B45" s="5" t="inlineStr">
        <is>
          <t>Revenue per share</t>
        </is>
      </c>
      <c r="C45" t="n">
        <v>148.89</v>
      </c>
      <c r="D45" t="n">
        <v>138.39</v>
      </c>
      <c r="E45" t="n">
        <v>137.23</v>
      </c>
      <c r="F45" t="n">
        <v>131.68</v>
      </c>
      <c r="G45" t="n">
        <v>126.1</v>
      </c>
      <c r="H45" t="n">
        <v>114.68</v>
      </c>
      <c r="I45" t="n">
        <v>117.1</v>
      </c>
      <c r="J45" t="n">
        <v>116.08</v>
      </c>
      <c r="K45" t="n">
        <v>102.15</v>
      </c>
      <c r="L45" t="n">
        <v>97.11</v>
      </c>
      <c r="M45" t="n">
        <v>93.45</v>
      </c>
    </row>
    <row r="46">
      <c r="A46" s="5" t="inlineStr">
        <is>
          <t>Buchwert je Aktie</t>
        </is>
      </c>
      <c r="B46" s="5" t="inlineStr">
        <is>
          <t>Book value per share</t>
        </is>
      </c>
      <c r="C46" t="n">
        <v>30.22</v>
      </c>
      <c r="D46" t="n">
        <v>22.26</v>
      </c>
      <c r="E46" t="n">
        <v>23.44</v>
      </c>
      <c r="F46" t="n">
        <v>23.86</v>
      </c>
      <c r="G46" t="n">
        <v>23.61</v>
      </c>
      <c r="H46" t="n">
        <v>20.3</v>
      </c>
      <c r="I46" t="n">
        <v>18.8</v>
      </c>
      <c r="J46" t="n">
        <v>19.31</v>
      </c>
      <c r="K46" t="n">
        <v>16.14</v>
      </c>
      <c r="L46" t="n">
        <v>17.23</v>
      </c>
      <c r="M46" t="n">
        <v>14.51</v>
      </c>
    </row>
    <row r="47">
      <c r="A47" s="5" t="inlineStr">
        <is>
          <t>Cashflow je Aktie</t>
        </is>
      </c>
      <c r="B47" s="5" t="inlineStr">
        <is>
          <t>Cashflow per share</t>
        </is>
      </c>
      <c r="C47" t="n">
        <v>8.6</v>
      </c>
      <c r="D47" t="n">
        <v>7.68</v>
      </c>
      <c r="E47" t="n">
        <v>7.04</v>
      </c>
      <c r="F47" t="n">
        <v>6.15</v>
      </c>
      <c r="G47" t="n">
        <v>6.47</v>
      </c>
      <c r="H47" t="n">
        <v>5.25</v>
      </c>
      <c r="I47" t="n">
        <v>3.93</v>
      </c>
      <c r="J47" t="n">
        <v>6.48</v>
      </c>
      <c r="K47" t="n">
        <v>5.39</v>
      </c>
      <c r="L47" t="n">
        <v>6.4</v>
      </c>
      <c r="M47" t="n">
        <v>3.67</v>
      </c>
    </row>
    <row r="48">
      <c r="A48" s="5" t="inlineStr">
        <is>
          <t>Bilanzsumme je Aktie</t>
        </is>
      </c>
      <c r="B48" s="5" t="inlineStr">
        <is>
          <t>Total assets per share</t>
        </is>
      </c>
      <c r="C48" t="n">
        <v>118.46</v>
      </c>
      <c r="D48" t="n">
        <v>103.62</v>
      </c>
      <c r="E48" t="n">
        <v>98.61</v>
      </c>
      <c r="F48" t="n">
        <v>92.09</v>
      </c>
      <c r="G48" t="n">
        <v>92.13</v>
      </c>
      <c r="H48" t="n">
        <v>92.16</v>
      </c>
      <c r="I48" t="n">
        <v>80.25</v>
      </c>
      <c r="J48" t="n">
        <v>81.41</v>
      </c>
      <c r="K48" t="n">
        <v>72.62</v>
      </c>
      <c r="L48" t="n">
        <v>74.95</v>
      </c>
      <c r="M48" t="n">
        <v>66.25</v>
      </c>
    </row>
    <row r="49">
      <c r="A49" s="5" t="inlineStr">
        <is>
          <t>Personal am Ende des Jahres</t>
        </is>
      </c>
      <c r="B49" s="5" t="inlineStr">
        <is>
          <t>Staff at the end of year</t>
        </is>
      </c>
      <c r="C49" t="n">
        <v>470237</v>
      </c>
      <c r="D49" t="n">
        <v>460663</v>
      </c>
      <c r="E49" t="n">
        <v>427268</v>
      </c>
      <c r="F49" t="n">
        <v>425594</v>
      </c>
      <c r="G49" t="n">
        <v>422844</v>
      </c>
      <c r="H49" t="n">
        <v>419317</v>
      </c>
      <c r="I49" t="n">
        <v>427921</v>
      </c>
      <c r="J49" t="n">
        <v>421391</v>
      </c>
      <c r="K49" t="n">
        <v>391148</v>
      </c>
      <c r="L49" t="n">
        <v>379137</v>
      </c>
      <c r="M49" t="n">
        <v>379749</v>
      </c>
    </row>
    <row r="50">
      <c r="A50" s="5" t="inlineStr">
        <is>
          <t>Personalaufwand in Mio. EUR</t>
        </is>
      </c>
      <c r="B50" s="5" t="inlineStr">
        <is>
          <t>Personnel expenses in M</t>
        </is>
      </c>
      <c r="C50" t="n">
        <v>10625</v>
      </c>
      <c r="D50" t="n">
        <v>9898</v>
      </c>
      <c r="E50" t="n">
        <v>10020</v>
      </c>
      <c r="F50" t="n">
        <v>9781</v>
      </c>
      <c r="G50" t="n">
        <v>9487</v>
      </c>
      <c r="H50" t="n">
        <v>8540</v>
      </c>
      <c r="I50" t="n">
        <v>8699</v>
      </c>
      <c r="J50" t="n">
        <v>8348</v>
      </c>
      <c r="K50" t="n">
        <v>7419</v>
      </c>
      <c r="L50" t="n">
        <v>7115</v>
      </c>
      <c r="M50" t="n">
        <v>6826</v>
      </c>
    </row>
    <row r="51">
      <c r="A51" s="5" t="inlineStr">
        <is>
          <t>Aufwand je Mitarbeiter in EUR</t>
        </is>
      </c>
      <c r="B51" s="5" t="inlineStr">
        <is>
          <t>Effort per employee</t>
        </is>
      </c>
      <c r="C51" t="n">
        <v>22595</v>
      </c>
      <c r="D51" t="n">
        <v>21486</v>
      </c>
      <c r="E51" t="n">
        <v>23451</v>
      </c>
      <c r="F51" t="n">
        <v>22982</v>
      </c>
      <c r="G51" t="n">
        <v>22436</v>
      </c>
      <c r="H51" t="n">
        <v>20366</v>
      </c>
      <c r="I51" t="n">
        <v>20329</v>
      </c>
      <c r="J51" t="n">
        <v>19811</v>
      </c>
      <c r="K51" t="n">
        <v>18967</v>
      </c>
      <c r="L51" t="n">
        <v>18766</v>
      </c>
      <c r="M51" t="n">
        <v>17975</v>
      </c>
    </row>
    <row r="52">
      <c r="A52" s="5" t="inlineStr">
        <is>
          <t>Umsatz je Mitarbeiter in EUR</t>
        </is>
      </c>
      <c r="B52" s="5" t="inlineStr">
        <is>
          <t>Turnover per employee</t>
        </is>
      </c>
      <c r="C52" t="n">
        <v>46687</v>
      </c>
      <c r="D52" t="n">
        <v>44299</v>
      </c>
      <c r="E52" t="n">
        <v>48443</v>
      </c>
      <c r="F52" t="n">
        <v>47569</v>
      </c>
      <c r="G52" t="n">
        <v>46861</v>
      </c>
      <c r="H52" t="n">
        <v>42965</v>
      </c>
      <c r="I52" t="n">
        <v>42992</v>
      </c>
      <c r="J52" t="n">
        <v>43276</v>
      </c>
      <c r="K52" t="n">
        <v>41025</v>
      </c>
      <c r="L52" t="n">
        <v>40239</v>
      </c>
      <c r="M52" t="n">
        <v>38660</v>
      </c>
    </row>
    <row r="53">
      <c r="A53" s="5" t="inlineStr">
        <is>
          <t>Bruttoergebnis je Mitarbeiter in EUR</t>
        </is>
      </c>
      <c r="B53" s="5" t="inlineStr">
        <is>
          <t>Gross Profit per employee</t>
        </is>
      </c>
      <c r="C53" t="n">
        <v>6801</v>
      </c>
      <c r="D53" t="n">
        <v>6701</v>
      </c>
      <c r="E53" t="n">
        <v>7464</v>
      </c>
      <c r="F53" t="n">
        <v>7307</v>
      </c>
      <c r="G53" t="n">
        <v>7468</v>
      </c>
      <c r="H53" t="n">
        <v>6561</v>
      </c>
      <c r="I53" t="n">
        <v>6417</v>
      </c>
      <c r="J53" t="n">
        <v>6740</v>
      </c>
      <c r="K53" t="n">
        <v>6437</v>
      </c>
      <c r="L53" t="n">
        <v>6338</v>
      </c>
      <c r="M53" t="n">
        <v>6096</v>
      </c>
    </row>
    <row r="54">
      <c r="A54" s="5" t="inlineStr">
        <is>
          <t>Gewinn je Mitarbeiter in EUR</t>
        </is>
      </c>
      <c r="B54" s="5" t="inlineStr">
        <is>
          <t>Earnings per employee</t>
        </is>
      </c>
      <c r="C54" t="n">
        <v>1414</v>
      </c>
      <c r="D54" t="n">
        <v>1413</v>
      </c>
      <c r="E54" t="n">
        <v>1692</v>
      </c>
      <c r="F54" t="n">
        <v>1497</v>
      </c>
      <c r="G54" t="n">
        <v>1655</v>
      </c>
      <c r="H54" t="n">
        <v>1169</v>
      </c>
      <c r="I54" t="n">
        <v>1026</v>
      </c>
      <c r="J54" t="n">
        <v>1246</v>
      </c>
      <c r="K54" t="n">
        <v>1153</v>
      </c>
      <c r="L54" t="n">
        <v>1079</v>
      </c>
      <c r="M54" t="n">
        <v>1035</v>
      </c>
    </row>
    <row r="55">
      <c r="A55" s="5" t="inlineStr">
        <is>
          <t>KGV (Kurs/Gewinn)</t>
        </is>
      </c>
      <c r="B55" s="5" t="inlineStr">
        <is>
          <t>PE (price/earnings)</t>
        </is>
      </c>
      <c r="C55" t="n">
        <v>22.6</v>
      </c>
      <c r="D55" t="n">
        <v>20.4</v>
      </c>
      <c r="E55" t="n">
        <v>20.2</v>
      </c>
      <c r="F55" t="n">
        <v>24.9</v>
      </c>
      <c r="G55" t="n">
        <v>16.8</v>
      </c>
      <c r="H55" t="n">
        <v>23.3</v>
      </c>
      <c r="I55" t="n">
        <v>22.9</v>
      </c>
      <c r="J55" t="n">
        <v>18.1</v>
      </c>
      <c r="K55" t="n">
        <v>17.6</v>
      </c>
      <c r="L55" t="n">
        <v>17.2</v>
      </c>
      <c r="M55" t="n">
        <v>15.8</v>
      </c>
    </row>
    <row r="56">
      <c r="A56" s="5" t="inlineStr">
        <is>
          <t>KUV (Kurs/Umsatz)</t>
        </is>
      </c>
      <c r="B56" s="5" t="inlineStr">
        <is>
          <t>PS (price/sales)</t>
        </is>
      </c>
      <c r="C56" t="n">
        <v>0.6899999999999999</v>
      </c>
      <c r="D56" t="n">
        <v>0.65</v>
      </c>
      <c r="E56" t="n">
        <v>0.71</v>
      </c>
      <c r="F56" t="n">
        <v>0.8</v>
      </c>
      <c r="G56" t="n">
        <v>0.61</v>
      </c>
      <c r="H56" t="n">
        <v>0.66</v>
      </c>
      <c r="I56" t="n">
        <v>0.57</v>
      </c>
      <c r="J56" t="n">
        <v>0.54</v>
      </c>
      <c r="K56" t="n">
        <v>0.51</v>
      </c>
      <c r="L56" t="n">
        <v>0.47</v>
      </c>
      <c r="M56" t="n">
        <v>0.43</v>
      </c>
    </row>
    <row r="57">
      <c r="A57" s="5" t="inlineStr">
        <is>
          <t>KBV (Kurs/Buchwert)</t>
        </is>
      </c>
      <c r="B57" s="5" t="inlineStr">
        <is>
          <t>PB (price/book value)</t>
        </is>
      </c>
      <c r="C57" t="n">
        <v>3.41</v>
      </c>
      <c r="D57" t="n">
        <v>4.03</v>
      </c>
      <c r="E57" t="n">
        <v>4.18</v>
      </c>
      <c r="F57" t="n">
        <v>4.39</v>
      </c>
      <c r="G57" t="n">
        <v>3.27</v>
      </c>
      <c r="H57" t="n">
        <v>3.71</v>
      </c>
      <c r="I57" t="n">
        <v>3.55</v>
      </c>
      <c r="J57" t="n">
        <v>3.26</v>
      </c>
      <c r="K57" t="n">
        <v>3.21</v>
      </c>
      <c r="L57" t="n">
        <v>2.63</v>
      </c>
      <c r="M57" t="n">
        <v>2.77</v>
      </c>
    </row>
    <row r="58">
      <c r="A58" s="5" t="inlineStr">
        <is>
          <t>KCV (Kurs/Cashflow)</t>
        </is>
      </c>
      <c r="B58" s="5" t="inlineStr">
        <is>
          <t>PC (price/cashflow)</t>
        </is>
      </c>
      <c r="C58" t="n">
        <v>11.99</v>
      </c>
      <c r="D58" t="n">
        <v>11.67</v>
      </c>
      <c r="E58" t="n">
        <v>13.92</v>
      </c>
      <c r="F58" t="n">
        <v>17.04</v>
      </c>
      <c r="G58" t="n">
        <v>11.92</v>
      </c>
      <c r="H58" t="n">
        <v>14.35</v>
      </c>
      <c r="I58" t="n">
        <v>16.97</v>
      </c>
      <c r="J58" t="n">
        <v>9.699999999999999</v>
      </c>
      <c r="K58" t="n">
        <v>9.609999999999999</v>
      </c>
      <c r="L58" t="n">
        <v>7.08</v>
      </c>
      <c r="M58" t="n">
        <v>10.94</v>
      </c>
    </row>
    <row r="59">
      <c r="A59" s="5" t="inlineStr">
        <is>
          <t>Dividendenrendite in %</t>
        </is>
      </c>
      <c r="B59" s="5" t="inlineStr">
        <is>
          <t>Dividend Yield in %</t>
        </is>
      </c>
      <c r="C59" t="n">
        <v>2.67</v>
      </c>
      <c r="D59" t="n">
        <v>3.07</v>
      </c>
      <c r="E59" t="n">
        <v>2.81</v>
      </c>
      <c r="F59" t="n">
        <v>2.29</v>
      </c>
      <c r="G59" t="n">
        <v>2.85</v>
      </c>
      <c r="H59" t="n">
        <v>2.39</v>
      </c>
      <c r="I59" t="n">
        <v>2.43</v>
      </c>
      <c r="J59" t="n">
        <v>2.53</v>
      </c>
      <c r="K59" t="n">
        <v>2.82</v>
      </c>
      <c r="L59" t="n">
        <v>2.98</v>
      </c>
      <c r="M59" t="n">
        <v>3.16</v>
      </c>
    </row>
    <row r="60">
      <c r="A60" s="5" t="inlineStr">
        <is>
          <t>Gewinnrendite in %</t>
        </is>
      </c>
      <c r="B60" s="5" t="inlineStr">
        <is>
          <t>Return on profit in %</t>
        </is>
      </c>
      <c r="C60" t="n">
        <v>4.4</v>
      </c>
      <c r="D60" t="n">
        <v>4.9</v>
      </c>
      <c r="E60" t="n">
        <v>4.9</v>
      </c>
      <c r="F60" t="n">
        <v>4</v>
      </c>
      <c r="G60" t="n">
        <v>6</v>
      </c>
      <c r="H60" t="n">
        <v>4.3</v>
      </c>
      <c r="I60" t="n">
        <v>4.4</v>
      </c>
      <c r="J60" t="n">
        <v>5.5</v>
      </c>
      <c r="K60" t="n">
        <v>5.7</v>
      </c>
      <c r="L60" t="n">
        <v>5.8</v>
      </c>
      <c r="M60" t="n">
        <v>6.3</v>
      </c>
    </row>
    <row r="61">
      <c r="A61" s="5" t="inlineStr">
        <is>
          <t>Eigenkapitalrendite in %</t>
        </is>
      </c>
      <c r="B61" s="5" t="inlineStr">
        <is>
          <t>Return on Equity in %</t>
        </is>
      </c>
      <c r="C61" t="n">
        <v>14.92</v>
      </c>
      <c r="D61" t="n">
        <v>19.83</v>
      </c>
      <c r="E61" t="n">
        <v>20.45</v>
      </c>
      <c r="F61" t="n">
        <v>17.37</v>
      </c>
      <c r="G61" t="n">
        <v>18.87</v>
      </c>
      <c r="H61" t="n">
        <v>15.37</v>
      </c>
      <c r="I61" t="n">
        <v>14.87</v>
      </c>
      <c r="J61" t="n">
        <v>17.3</v>
      </c>
      <c r="K61" t="n">
        <v>17.79</v>
      </c>
      <c r="L61" t="n">
        <v>15.11</v>
      </c>
      <c r="M61" t="n">
        <v>17.24</v>
      </c>
    </row>
    <row r="62">
      <c r="A62" s="5" t="inlineStr">
        <is>
          <t>Umsatzrendite in %</t>
        </is>
      </c>
      <c r="B62" s="5" t="inlineStr">
        <is>
          <t>Return on sales in %</t>
        </is>
      </c>
      <c r="C62" t="n">
        <v>3.03</v>
      </c>
      <c r="D62" t="n">
        <v>3.19</v>
      </c>
      <c r="E62" t="n">
        <v>3.49</v>
      </c>
      <c r="F62" t="n">
        <v>3.15</v>
      </c>
      <c r="G62" t="n">
        <v>3.53</v>
      </c>
      <c r="H62" t="n">
        <v>2.72</v>
      </c>
      <c r="I62" t="n">
        <v>2.39</v>
      </c>
      <c r="J62" t="n">
        <v>2.88</v>
      </c>
      <c r="K62" t="n">
        <v>2.81</v>
      </c>
      <c r="L62" t="n">
        <v>2.68</v>
      </c>
      <c r="M62" t="n">
        <v>2.68</v>
      </c>
    </row>
    <row r="63">
      <c r="A63" s="5" t="inlineStr">
        <is>
          <t>Gesamtkapitalrendite in %</t>
        </is>
      </c>
      <c r="B63" s="5" t="inlineStr">
        <is>
          <t>Total Return on Investment in %</t>
        </is>
      </c>
      <c r="C63" t="n">
        <v>3.81</v>
      </c>
      <c r="D63" t="n">
        <v>4.26</v>
      </c>
      <c r="E63" t="n">
        <v>4.86</v>
      </c>
      <c r="F63" t="n">
        <v>4.5</v>
      </c>
      <c r="G63" t="n">
        <v>4.84</v>
      </c>
      <c r="H63" t="n">
        <v>3.38</v>
      </c>
      <c r="I63" t="n">
        <v>3.48</v>
      </c>
      <c r="J63" t="n">
        <v>4.1</v>
      </c>
      <c r="K63" t="n">
        <v>3.95</v>
      </c>
      <c r="L63" t="n">
        <v>3.47</v>
      </c>
      <c r="M63" t="n">
        <v>3.78</v>
      </c>
    </row>
    <row r="64">
      <c r="A64" s="5" t="inlineStr">
        <is>
          <t>Return on Investment in %</t>
        </is>
      </c>
      <c r="B64" s="5" t="inlineStr">
        <is>
          <t>Return on Investment in %</t>
        </is>
      </c>
      <c r="C64" t="n">
        <v>3.81</v>
      </c>
      <c r="D64" t="n">
        <v>4.26</v>
      </c>
      <c r="E64" t="n">
        <v>4.86</v>
      </c>
      <c r="F64" t="n">
        <v>4.5</v>
      </c>
      <c r="G64" t="n">
        <v>4.84</v>
      </c>
      <c r="H64" t="n">
        <v>3.38</v>
      </c>
      <c r="I64" t="n">
        <v>3.48</v>
      </c>
      <c r="J64" t="n">
        <v>4.1</v>
      </c>
      <c r="K64" t="n">
        <v>3.95</v>
      </c>
      <c r="L64" t="n">
        <v>3.47</v>
      </c>
      <c r="M64" t="n">
        <v>3.78</v>
      </c>
    </row>
    <row r="65">
      <c r="A65" s="5" t="inlineStr">
        <is>
          <t>Arbeitsintensität in %</t>
        </is>
      </c>
      <c r="B65" s="5" t="inlineStr">
        <is>
          <t>Work Intensity in %</t>
        </is>
      </c>
      <c r="C65" t="n">
        <v>45.87</v>
      </c>
      <c r="D65" t="n">
        <v>48.01</v>
      </c>
      <c r="E65" t="n">
        <v>50.14</v>
      </c>
      <c r="F65" t="n">
        <v>47.04</v>
      </c>
      <c r="G65" t="n">
        <v>49.34</v>
      </c>
      <c r="H65" t="n">
        <v>52.67</v>
      </c>
      <c r="I65" t="n">
        <v>47.45</v>
      </c>
      <c r="J65" t="n">
        <v>46.15</v>
      </c>
      <c r="K65" t="n">
        <v>48.62</v>
      </c>
      <c r="L65" t="n">
        <v>46.42</v>
      </c>
      <c r="M65" t="n">
        <v>46.2</v>
      </c>
    </row>
    <row r="66">
      <c r="A66" s="5" t="inlineStr">
        <is>
          <t>Eigenkapitalquote in %</t>
        </is>
      </c>
      <c r="B66" s="5" t="inlineStr">
        <is>
          <t>Equity Ratio in %</t>
        </is>
      </c>
      <c r="C66" t="n">
        <v>25.51</v>
      </c>
      <c r="D66" t="n">
        <v>21.49</v>
      </c>
      <c r="E66" t="n">
        <v>23.77</v>
      </c>
      <c r="F66" t="n">
        <v>25.91</v>
      </c>
      <c r="G66" t="n">
        <v>25.63</v>
      </c>
      <c r="H66" t="n">
        <v>22.03</v>
      </c>
      <c r="I66" t="n">
        <v>23.42</v>
      </c>
      <c r="J66" t="n">
        <v>23.72</v>
      </c>
      <c r="K66" t="n">
        <v>22.22</v>
      </c>
      <c r="L66" t="n">
        <v>22.99</v>
      </c>
      <c r="M66" t="n">
        <v>21.9</v>
      </c>
    </row>
    <row r="67">
      <c r="A67" s="5" t="inlineStr">
        <is>
          <t>Fremdkapitalquote in %</t>
        </is>
      </c>
      <c r="B67" s="5" t="inlineStr">
        <is>
          <t>Debt Ratio in %</t>
        </is>
      </c>
      <c r="C67" t="n">
        <v>74.48999999999999</v>
      </c>
      <c r="D67" t="n">
        <v>78.51000000000001</v>
      </c>
      <c r="E67" t="n">
        <v>76.23</v>
      </c>
      <c r="F67" t="n">
        <v>74.09</v>
      </c>
      <c r="G67" t="n">
        <v>74.37</v>
      </c>
      <c r="H67" t="n">
        <v>77.97</v>
      </c>
      <c r="I67" t="n">
        <v>76.58</v>
      </c>
      <c r="J67" t="n">
        <v>76.28</v>
      </c>
      <c r="K67" t="n">
        <v>77.78</v>
      </c>
      <c r="L67" t="n">
        <v>77.01000000000001</v>
      </c>
      <c r="M67" t="n">
        <v>78.09999999999999</v>
      </c>
    </row>
    <row r="68">
      <c r="A68" s="5" t="inlineStr">
        <is>
          <t>Verschuldungsgrad in %</t>
        </is>
      </c>
      <c r="B68" s="5" t="inlineStr">
        <is>
          <t>Finance Gearing in %</t>
        </is>
      </c>
      <c r="C68" t="n">
        <v>291.99</v>
      </c>
      <c r="D68" t="n">
        <v>365.43</v>
      </c>
      <c r="E68" t="n">
        <v>320.64</v>
      </c>
      <c r="F68" t="n">
        <v>285.99</v>
      </c>
      <c r="G68" t="n">
        <v>290.22</v>
      </c>
      <c r="H68" t="n">
        <v>354</v>
      </c>
      <c r="I68" t="n">
        <v>326.96</v>
      </c>
      <c r="J68" t="n">
        <v>321.56</v>
      </c>
      <c r="K68" t="n">
        <v>350.06</v>
      </c>
      <c r="L68" t="n">
        <v>334.98</v>
      </c>
      <c r="M68" t="n">
        <v>356.69</v>
      </c>
    </row>
    <row r="69">
      <c r="A69" s="5" t="inlineStr">
        <is>
          <t>Bruttoergebnis Marge in %</t>
        </is>
      </c>
      <c r="B69" s="5" t="inlineStr">
        <is>
          <t>Gross Profit Marge in %</t>
        </is>
      </c>
      <c r="C69" t="n">
        <v>14.57</v>
      </c>
      <c r="D69" t="n">
        <v>15.13</v>
      </c>
      <c r="E69" t="n">
        <v>15.41</v>
      </c>
      <c r="F69" t="n">
        <v>15.36</v>
      </c>
      <c r="G69" t="n">
        <v>15.94</v>
      </c>
      <c r="H69" t="n">
        <v>15.27</v>
      </c>
      <c r="I69" t="n">
        <v>14.93</v>
      </c>
      <c r="J69" t="n">
        <v>15.57</v>
      </c>
      <c r="K69" t="n">
        <v>15.69</v>
      </c>
      <c r="L69" t="n">
        <v>15.75</v>
      </c>
    </row>
    <row r="70">
      <c r="A70" s="5" t="inlineStr">
        <is>
          <t>Kurzfristige Vermögensquote in %</t>
        </is>
      </c>
      <c r="B70" s="5" t="inlineStr">
        <is>
          <t>Current Assets Ratio in %</t>
        </is>
      </c>
      <c r="C70" t="n">
        <v>45.87</v>
      </c>
      <c r="D70" t="n">
        <v>48.01</v>
      </c>
      <c r="E70" t="n">
        <v>50.14</v>
      </c>
      <c r="F70" t="n">
        <v>47.04</v>
      </c>
      <c r="G70" t="n">
        <v>49.34</v>
      </c>
      <c r="H70" t="n">
        <v>52.67</v>
      </c>
      <c r="I70" t="n">
        <v>47.45</v>
      </c>
      <c r="J70" t="n">
        <v>46.15</v>
      </c>
      <c r="K70" t="n">
        <v>48.62</v>
      </c>
      <c r="L70" t="n">
        <v>46.42</v>
      </c>
    </row>
    <row r="71">
      <c r="A71" s="5" t="inlineStr">
        <is>
          <t>Nettogewinn Marge in %</t>
        </is>
      </c>
      <c r="B71" s="5" t="inlineStr">
        <is>
          <t>Net Profit Marge in %</t>
        </is>
      </c>
      <c r="C71" t="n">
        <v>3.03</v>
      </c>
      <c r="D71" t="n">
        <v>3.19</v>
      </c>
      <c r="E71" t="n">
        <v>3.49</v>
      </c>
      <c r="F71" t="n">
        <v>3.15</v>
      </c>
      <c r="G71" t="n">
        <v>3.53</v>
      </c>
      <c r="H71" t="n">
        <v>2.72</v>
      </c>
      <c r="I71" t="n">
        <v>2.39</v>
      </c>
      <c r="J71" t="n">
        <v>2.88</v>
      </c>
      <c r="K71" t="n">
        <v>2.81</v>
      </c>
      <c r="L71" t="n">
        <v>2.68</v>
      </c>
    </row>
    <row r="72">
      <c r="A72" s="5" t="inlineStr">
        <is>
          <t>Operative Ergebnis Marge in %</t>
        </is>
      </c>
      <c r="B72" s="5" t="inlineStr">
        <is>
          <t>EBIT Marge in %</t>
        </is>
      </c>
      <c r="C72" t="n">
        <v>4.82</v>
      </c>
      <c r="D72" t="n">
        <v>4.89</v>
      </c>
      <c r="E72" t="n">
        <v>5.74</v>
      </c>
      <c r="F72" t="n">
        <v>5.41</v>
      </c>
      <c r="G72" t="n">
        <v>5.77</v>
      </c>
      <c r="H72" t="n">
        <v>5.21</v>
      </c>
      <c r="I72" t="n">
        <v>4.42</v>
      </c>
      <c r="J72" t="n">
        <v>5.4</v>
      </c>
      <c r="K72" t="n">
        <v>5.32</v>
      </c>
      <c r="L72" t="n">
        <v>5.05</v>
      </c>
    </row>
    <row r="73">
      <c r="A73" s="5" t="inlineStr">
        <is>
          <t>Vermögensumsschlag in %</t>
        </is>
      </c>
      <c r="B73" s="5" t="inlineStr">
        <is>
          <t>Asset Turnover in %</t>
        </is>
      </c>
      <c r="C73" t="n">
        <v>125.69</v>
      </c>
      <c r="D73" t="n">
        <v>133.55</v>
      </c>
      <c r="E73" t="n">
        <v>139.16</v>
      </c>
      <c r="F73" t="n">
        <v>142.99</v>
      </c>
      <c r="G73" t="n">
        <v>136.87</v>
      </c>
      <c r="H73" t="n">
        <v>124.44</v>
      </c>
      <c r="I73" t="n">
        <v>145.92</v>
      </c>
      <c r="J73" t="n">
        <v>142.58</v>
      </c>
      <c r="K73" t="n">
        <v>140.65</v>
      </c>
      <c r="L73" t="n">
        <v>129.56</v>
      </c>
    </row>
    <row r="74">
      <c r="A74" s="5" t="inlineStr">
        <is>
          <t>Langfristige Vermögensquote in %</t>
        </is>
      </c>
      <c r="B74" s="5" t="inlineStr">
        <is>
          <t>Non-Current Assets Ratio in %</t>
        </is>
      </c>
      <c r="C74" t="n">
        <v>54.13</v>
      </c>
      <c r="D74" t="n">
        <v>51.99</v>
      </c>
      <c r="E74" t="n">
        <v>49.86</v>
      </c>
      <c r="F74" t="n">
        <v>52.96</v>
      </c>
      <c r="G74" t="n">
        <v>50.66</v>
      </c>
      <c r="H74" t="n">
        <v>47.33</v>
      </c>
      <c r="I74" t="n">
        <v>52.55</v>
      </c>
      <c r="J74" t="n">
        <v>53.85</v>
      </c>
      <c r="K74" t="n">
        <v>51.38</v>
      </c>
      <c r="L74" t="n">
        <v>53.58</v>
      </c>
    </row>
    <row r="75">
      <c r="A75" s="5" t="inlineStr">
        <is>
          <t>Gesamtkapitalrentabilität</t>
        </is>
      </c>
      <c r="B75" s="5" t="inlineStr">
        <is>
          <t>ROA Return on Assets in %</t>
        </is>
      </c>
      <c r="C75" t="n">
        <v>3.81</v>
      </c>
      <c r="D75" t="n">
        <v>4.26</v>
      </c>
      <c r="E75" t="n">
        <v>4.86</v>
      </c>
      <c r="F75" t="n">
        <v>4.5</v>
      </c>
      <c r="G75" t="n">
        <v>4.84</v>
      </c>
      <c r="H75" t="n">
        <v>3.38</v>
      </c>
      <c r="I75" t="n">
        <v>3.48</v>
      </c>
      <c r="J75" t="n">
        <v>4.1</v>
      </c>
      <c r="K75" t="n">
        <v>3.95</v>
      </c>
      <c r="L75" t="n">
        <v>3.47</v>
      </c>
    </row>
    <row r="76">
      <c r="A76" s="5" t="inlineStr">
        <is>
          <t>Ertrag des eingesetzten Kapitals</t>
        </is>
      </c>
      <c r="B76" s="5" t="inlineStr">
        <is>
          <t>ROCE Return on Cap. Empl. in %</t>
        </is>
      </c>
      <c r="C76" t="n">
        <v>11.49</v>
      </c>
      <c r="D76" t="n">
        <v>13.02</v>
      </c>
      <c r="E76" t="n">
        <v>15.95</v>
      </c>
      <c r="F76" t="n">
        <v>15.1</v>
      </c>
      <c r="G76" t="n">
        <v>15.58</v>
      </c>
      <c r="H76" t="n">
        <v>13.32</v>
      </c>
      <c r="I76" t="n">
        <v>14.22</v>
      </c>
      <c r="J76" t="n">
        <v>15.16</v>
      </c>
      <c r="K76" t="n">
        <v>15.48</v>
      </c>
      <c r="L76" t="n">
        <v>12.74</v>
      </c>
    </row>
    <row r="77">
      <c r="A77" s="5" t="inlineStr">
        <is>
          <t>Eigenkapital zu Anlagevermögen</t>
        </is>
      </c>
      <c r="B77" s="5" t="inlineStr">
        <is>
          <t>Equity to Fixed Assets in %</t>
        </is>
      </c>
      <c r="C77" t="n">
        <v>47.13</v>
      </c>
      <c r="D77" t="n">
        <v>41.33</v>
      </c>
      <c r="E77" t="n">
        <v>47.68</v>
      </c>
      <c r="F77" t="n">
        <v>48.92</v>
      </c>
      <c r="G77" t="n">
        <v>50.59</v>
      </c>
      <c r="H77" t="n">
        <v>46.54</v>
      </c>
      <c r="I77" t="n">
        <v>44.57</v>
      </c>
      <c r="J77" t="n">
        <v>44.05</v>
      </c>
      <c r="K77" t="n">
        <v>43.24</v>
      </c>
      <c r="L77" t="n">
        <v>42.91</v>
      </c>
    </row>
    <row r="78">
      <c r="A78" s="5" t="inlineStr">
        <is>
          <t>Liquidität Dritten Grades</t>
        </is>
      </c>
      <c r="B78" s="5" t="inlineStr">
        <is>
          <t>Current Ratio in %</t>
        </is>
      </c>
      <c r="C78" t="n">
        <v>97.15000000000001</v>
      </c>
      <c r="D78" t="n">
        <v>96.25</v>
      </c>
      <c r="E78" t="n">
        <v>100.53</v>
      </c>
      <c r="F78" t="n">
        <v>96.42</v>
      </c>
      <c r="G78" t="n">
        <v>100.04</v>
      </c>
      <c r="H78" t="n">
        <v>102.68</v>
      </c>
      <c r="I78" t="n">
        <v>86.91</v>
      </c>
      <c r="J78" t="n">
        <v>93.68000000000001</v>
      </c>
      <c r="K78" t="n">
        <v>94.05</v>
      </c>
      <c r="L78" t="n">
        <v>95.48</v>
      </c>
    </row>
    <row r="79">
      <c r="A79" s="5" t="inlineStr">
        <is>
          <t>Operativer Cashflow</t>
        </is>
      </c>
      <c r="B79" s="5" t="inlineStr">
        <is>
          <t>Operating Cashflow in M</t>
        </is>
      </c>
      <c r="C79" t="n">
        <v>1768.0454</v>
      </c>
      <c r="D79" t="n">
        <v>1720.8582</v>
      </c>
      <c r="E79" t="n">
        <v>2099.5536</v>
      </c>
      <c r="F79" t="n">
        <v>2619.7296</v>
      </c>
      <c r="G79" t="n">
        <v>1872.9896</v>
      </c>
      <c r="H79" t="n">
        <v>2254.385</v>
      </c>
      <c r="I79" t="n">
        <v>2665.987</v>
      </c>
      <c r="J79" t="n">
        <v>1523.87</v>
      </c>
      <c r="K79" t="n">
        <v>1509.731</v>
      </c>
      <c r="L79" t="n">
        <v>1112.268</v>
      </c>
    </row>
    <row r="80">
      <c r="A80" s="5" t="inlineStr">
        <is>
          <t>Aktienrückkauf</t>
        </is>
      </c>
      <c r="B80" s="5" t="inlineStr">
        <is>
          <t>Share Buyback in M</t>
        </is>
      </c>
      <c r="C80" t="n">
        <v>0</v>
      </c>
      <c r="D80" t="n">
        <v>3.370000000000005</v>
      </c>
      <c r="E80" t="n">
        <v>2.909999999999997</v>
      </c>
      <c r="F80" t="n">
        <v>3.389999999999986</v>
      </c>
      <c r="G80" t="n">
        <v>-0.03000000000000114</v>
      </c>
      <c r="H80" t="n">
        <v>0</v>
      </c>
      <c r="I80" t="n">
        <v>0</v>
      </c>
      <c r="J80" t="n">
        <v>0</v>
      </c>
      <c r="K80" t="n">
        <v>0</v>
      </c>
      <c r="L80" t="n">
        <v>0</v>
      </c>
    </row>
    <row r="81">
      <c r="A81" s="5" t="inlineStr">
        <is>
          <t>Umsatzwachstum 1J in %</t>
        </is>
      </c>
      <c r="B81" s="5" t="inlineStr">
        <is>
          <t>Revenue Growth 1Y in %</t>
        </is>
      </c>
      <c r="C81" t="n">
        <v>7.58</v>
      </c>
      <c r="D81" t="n">
        <v>-1.41</v>
      </c>
      <c r="E81" t="n">
        <v>2.24</v>
      </c>
      <c r="F81" t="n">
        <v>2.17</v>
      </c>
      <c r="G81" t="n">
        <v>9.99</v>
      </c>
      <c r="H81" t="n">
        <v>-2.07</v>
      </c>
      <c r="I81" t="n">
        <v>0.88</v>
      </c>
      <c r="J81" t="n">
        <v>13.64</v>
      </c>
      <c r="K81" t="n">
        <v>5.18</v>
      </c>
      <c r="L81" t="n">
        <v>3.92</v>
      </c>
    </row>
    <row r="82">
      <c r="A82" s="5" t="inlineStr">
        <is>
          <t>Umsatzwachstum 3J in %</t>
        </is>
      </c>
      <c r="B82" s="5" t="inlineStr">
        <is>
          <t>Revenue Growth 3Y in %</t>
        </is>
      </c>
      <c r="C82" t="n">
        <v>2.8</v>
      </c>
      <c r="D82" t="n">
        <v>1</v>
      </c>
      <c r="E82" t="n">
        <v>4.8</v>
      </c>
      <c r="F82" t="n">
        <v>3.36</v>
      </c>
      <c r="G82" t="n">
        <v>2.93</v>
      </c>
      <c r="H82" t="n">
        <v>4.15</v>
      </c>
      <c r="I82" t="n">
        <v>6.57</v>
      </c>
      <c r="J82" t="n">
        <v>7.58</v>
      </c>
      <c r="K82" t="inlineStr">
        <is>
          <t>-</t>
        </is>
      </c>
      <c r="L82" t="inlineStr">
        <is>
          <t>-</t>
        </is>
      </c>
    </row>
    <row r="83">
      <c r="A83" s="5" t="inlineStr">
        <is>
          <t>Umsatzwachstum 5J in %</t>
        </is>
      </c>
      <c r="B83" s="5" t="inlineStr">
        <is>
          <t>Revenue Growth 5Y in %</t>
        </is>
      </c>
      <c r="C83" t="n">
        <v>4.11</v>
      </c>
      <c r="D83" t="n">
        <v>2.18</v>
      </c>
      <c r="E83" t="n">
        <v>2.64</v>
      </c>
      <c r="F83" t="n">
        <v>4.92</v>
      </c>
      <c r="G83" t="n">
        <v>5.52</v>
      </c>
      <c r="H83" t="n">
        <v>4.31</v>
      </c>
      <c r="I83" t="inlineStr">
        <is>
          <t>-</t>
        </is>
      </c>
      <c r="J83" t="inlineStr">
        <is>
          <t>-</t>
        </is>
      </c>
      <c r="K83" t="inlineStr">
        <is>
          <t>-</t>
        </is>
      </c>
      <c r="L83" t="inlineStr">
        <is>
          <t>-</t>
        </is>
      </c>
    </row>
    <row r="84">
      <c r="A84" s="5" t="inlineStr">
        <is>
          <t>Umsatzwachstum 10J in %</t>
        </is>
      </c>
      <c r="B84" s="5" t="inlineStr">
        <is>
          <t>Revenue Growth 10Y in %</t>
        </is>
      </c>
      <c r="C84" t="n">
        <v>4.21</v>
      </c>
      <c r="D84" t="inlineStr">
        <is>
          <t>-</t>
        </is>
      </c>
      <c r="E84" t="inlineStr">
        <is>
          <t>-</t>
        </is>
      </c>
      <c r="F84" t="inlineStr">
        <is>
          <t>-</t>
        </is>
      </c>
      <c r="G84" t="inlineStr">
        <is>
          <t>-</t>
        </is>
      </c>
      <c r="H84" t="inlineStr">
        <is>
          <t>-</t>
        </is>
      </c>
      <c r="I84" t="inlineStr">
        <is>
          <t>-</t>
        </is>
      </c>
      <c r="J84" t="inlineStr">
        <is>
          <t>-</t>
        </is>
      </c>
      <c r="K84" t="inlineStr">
        <is>
          <t>-</t>
        </is>
      </c>
      <c r="L84" t="inlineStr">
        <is>
          <t>-</t>
        </is>
      </c>
    </row>
    <row r="85">
      <c r="A85" s="5" t="inlineStr">
        <is>
          <t>Gewinnwachstum 1J in %</t>
        </is>
      </c>
      <c r="B85" s="5" t="inlineStr">
        <is>
          <t>Earnings Growth 1Y in %</t>
        </is>
      </c>
      <c r="C85" t="n">
        <v>2.15</v>
      </c>
      <c r="D85" t="n">
        <v>-9.960000000000001</v>
      </c>
      <c r="E85" t="n">
        <v>13.5</v>
      </c>
      <c r="F85" t="n">
        <v>-9</v>
      </c>
      <c r="G85" t="n">
        <v>42.86</v>
      </c>
      <c r="H85" t="n">
        <v>11.62</v>
      </c>
      <c r="I85" t="n">
        <v>-16.38</v>
      </c>
      <c r="J85" t="n">
        <v>16.41</v>
      </c>
      <c r="K85" t="n">
        <v>10.27</v>
      </c>
      <c r="L85" t="n">
        <v>4.07</v>
      </c>
    </row>
    <row r="86">
      <c r="A86" s="5" t="inlineStr">
        <is>
          <t>Gewinnwachstum 3J in %</t>
        </is>
      </c>
      <c r="B86" s="5" t="inlineStr">
        <is>
          <t>Earnings Growth 3Y in %</t>
        </is>
      </c>
      <c r="C86" t="n">
        <v>1.9</v>
      </c>
      <c r="D86" t="n">
        <v>-1.82</v>
      </c>
      <c r="E86" t="n">
        <v>15.79</v>
      </c>
      <c r="F86" t="n">
        <v>15.16</v>
      </c>
      <c r="G86" t="n">
        <v>12.7</v>
      </c>
      <c r="H86" t="n">
        <v>3.88</v>
      </c>
      <c r="I86" t="n">
        <v>3.43</v>
      </c>
      <c r="J86" t="n">
        <v>10.25</v>
      </c>
      <c r="K86" t="inlineStr">
        <is>
          <t>-</t>
        </is>
      </c>
      <c r="L86" t="inlineStr">
        <is>
          <t>-</t>
        </is>
      </c>
    </row>
    <row r="87">
      <c r="A87" s="5" t="inlineStr">
        <is>
          <t>Gewinnwachstum 5J in %</t>
        </is>
      </c>
      <c r="B87" s="5" t="inlineStr">
        <is>
          <t>Earnings Growth 5Y in %</t>
        </is>
      </c>
      <c r="C87" t="n">
        <v>7.91</v>
      </c>
      <c r="D87" t="n">
        <v>9.800000000000001</v>
      </c>
      <c r="E87" t="n">
        <v>8.52</v>
      </c>
      <c r="F87" t="n">
        <v>9.1</v>
      </c>
      <c r="G87" t="n">
        <v>12.96</v>
      </c>
      <c r="H87" t="n">
        <v>5.2</v>
      </c>
      <c r="I87" t="inlineStr">
        <is>
          <t>-</t>
        </is>
      </c>
      <c r="J87" t="inlineStr">
        <is>
          <t>-</t>
        </is>
      </c>
      <c r="K87" t="inlineStr">
        <is>
          <t>-</t>
        </is>
      </c>
      <c r="L87" t="inlineStr">
        <is>
          <t>-</t>
        </is>
      </c>
    </row>
    <row r="88">
      <c r="A88" s="5" t="inlineStr">
        <is>
          <t>Gewinnwachstum 10J in %</t>
        </is>
      </c>
      <c r="B88" s="5" t="inlineStr">
        <is>
          <t>Earnings Growth 10Y in %</t>
        </is>
      </c>
      <c r="C88" t="n">
        <v>6.55</v>
      </c>
      <c r="D88" t="inlineStr">
        <is>
          <t>-</t>
        </is>
      </c>
      <c r="E88" t="inlineStr">
        <is>
          <t>-</t>
        </is>
      </c>
      <c r="F88" t="inlineStr">
        <is>
          <t>-</t>
        </is>
      </c>
      <c r="G88" t="inlineStr">
        <is>
          <t>-</t>
        </is>
      </c>
      <c r="H88" t="inlineStr">
        <is>
          <t>-</t>
        </is>
      </c>
      <c r="I88" t="inlineStr">
        <is>
          <t>-</t>
        </is>
      </c>
      <c r="J88" t="inlineStr">
        <is>
          <t>-</t>
        </is>
      </c>
      <c r="K88" t="inlineStr">
        <is>
          <t>-</t>
        </is>
      </c>
      <c r="L88" t="inlineStr">
        <is>
          <t>-</t>
        </is>
      </c>
    </row>
    <row r="89">
      <c r="A89" s="5" t="inlineStr">
        <is>
          <t>PEG Ratio</t>
        </is>
      </c>
      <c r="B89" s="5" t="inlineStr">
        <is>
          <t>KGW Kurs/Gewinn/Wachstum</t>
        </is>
      </c>
      <c r="C89" t="n">
        <v>2.86</v>
      </c>
      <c r="D89" t="n">
        <v>2.08</v>
      </c>
      <c r="E89" t="n">
        <v>2.37</v>
      </c>
      <c r="F89" t="n">
        <v>2.74</v>
      </c>
      <c r="G89" t="n">
        <v>1.3</v>
      </c>
      <c r="H89" t="n">
        <v>4.48</v>
      </c>
      <c r="I89" t="inlineStr">
        <is>
          <t>-</t>
        </is>
      </c>
      <c r="J89" t="inlineStr">
        <is>
          <t>-</t>
        </is>
      </c>
      <c r="K89" t="inlineStr">
        <is>
          <t>-</t>
        </is>
      </c>
      <c r="L89" t="inlineStr">
        <is>
          <t>-</t>
        </is>
      </c>
    </row>
    <row r="90">
      <c r="A90" s="5" t="inlineStr">
        <is>
          <t>EBIT-Wachstum 1J in %</t>
        </is>
      </c>
      <c r="B90" s="5" t="inlineStr">
        <is>
          <t>EBIT Growth 1Y in %</t>
        </is>
      </c>
      <c r="C90" t="n">
        <v>6.22</v>
      </c>
      <c r="D90" t="n">
        <v>-16.15</v>
      </c>
      <c r="E90" t="n">
        <v>8.58</v>
      </c>
      <c r="F90" t="n">
        <v>-4.2</v>
      </c>
      <c r="G90" t="n">
        <v>21.73</v>
      </c>
      <c r="H90" t="n">
        <v>15.36</v>
      </c>
      <c r="I90" t="n">
        <v>-17.28</v>
      </c>
      <c r="J90" t="n">
        <v>15.36</v>
      </c>
      <c r="K90" t="n">
        <v>10.64</v>
      </c>
      <c r="L90" t="n">
        <v>3.35</v>
      </c>
    </row>
    <row r="91">
      <c r="A91" s="5" t="inlineStr">
        <is>
          <t>EBIT-Wachstum 3J in %</t>
        </is>
      </c>
      <c r="B91" s="5" t="inlineStr">
        <is>
          <t>EBIT Growth 3Y in %</t>
        </is>
      </c>
      <c r="C91" t="n">
        <v>-0.45</v>
      </c>
      <c r="D91" t="n">
        <v>-3.92</v>
      </c>
      <c r="E91" t="n">
        <v>8.699999999999999</v>
      </c>
      <c r="F91" t="n">
        <v>10.96</v>
      </c>
      <c r="G91" t="n">
        <v>6.6</v>
      </c>
      <c r="H91" t="n">
        <v>4.48</v>
      </c>
      <c r="I91" t="n">
        <v>2.91</v>
      </c>
      <c r="J91" t="n">
        <v>9.779999999999999</v>
      </c>
      <c r="K91" t="inlineStr">
        <is>
          <t>-</t>
        </is>
      </c>
      <c r="L91" t="inlineStr">
        <is>
          <t>-</t>
        </is>
      </c>
    </row>
    <row r="92">
      <c r="A92" s="5" t="inlineStr">
        <is>
          <t>EBIT-Wachstum 5J in %</t>
        </is>
      </c>
      <c r="B92" s="5" t="inlineStr">
        <is>
          <t>EBIT Growth 5Y in %</t>
        </is>
      </c>
      <c r="C92" t="n">
        <v>3.24</v>
      </c>
      <c r="D92" t="n">
        <v>5.06</v>
      </c>
      <c r="E92" t="n">
        <v>4.84</v>
      </c>
      <c r="F92" t="n">
        <v>6.19</v>
      </c>
      <c r="G92" t="n">
        <v>9.16</v>
      </c>
      <c r="H92" t="n">
        <v>5.49</v>
      </c>
      <c r="I92" t="inlineStr">
        <is>
          <t>-</t>
        </is>
      </c>
      <c r="J92" t="inlineStr">
        <is>
          <t>-</t>
        </is>
      </c>
      <c r="K92" t="inlineStr">
        <is>
          <t>-</t>
        </is>
      </c>
      <c r="L92" t="inlineStr">
        <is>
          <t>-</t>
        </is>
      </c>
    </row>
    <row r="93">
      <c r="A93" s="5" t="inlineStr">
        <is>
          <t>EBIT-Wachstum 10J in %</t>
        </is>
      </c>
      <c r="B93" s="5" t="inlineStr">
        <is>
          <t>EBIT Growth 10Y in %</t>
        </is>
      </c>
      <c r="C93" t="n">
        <v>4.36</v>
      </c>
      <c r="D93" t="inlineStr">
        <is>
          <t>-</t>
        </is>
      </c>
      <c r="E93" t="inlineStr">
        <is>
          <t>-</t>
        </is>
      </c>
      <c r="F93" t="inlineStr">
        <is>
          <t>-</t>
        </is>
      </c>
      <c r="G93" t="inlineStr">
        <is>
          <t>-</t>
        </is>
      </c>
      <c r="H93" t="inlineStr">
        <is>
          <t>-</t>
        </is>
      </c>
      <c r="I93" t="inlineStr">
        <is>
          <t>-</t>
        </is>
      </c>
      <c r="J93" t="inlineStr">
        <is>
          <t>-</t>
        </is>
      </c>
      <c r="K93" t="inlineStr">
        <is>
          <t>-</t>
        </is>
      </c>
      <c r="L93" t="inlineStr">
        <is>
          <t>-</t>
        </is>
      </c>
    </row>
    <row r="94">
      <c r="A94" s="5" t="inlineStr">
        <is>
          <t>Op.Cashflow Wachstum 1J in %</t>
        </is>
      </c>
      <c r="B94" s="5" t="inlineStr">
        <is>
          <t>Op.Cashflow Wachstum 1Y in %</t>
        </is>
      </c>
      <c r="C94" t="n">
        <v>2.74</v>
      </c>
      <c r="D94" t="n">
        <v>-16.16</v>
      </c>
      <c r="E94" t="n">
        <v>-18.31</v>
      </c>
      <c r="F94" t="n">
        <v>42.95</v>
      </c>
      <c r="G94" t="n">
        <v>-16.93</v>
      </c>
      <c r="H94" t="n">
        <v>-15.44</v>
      </c>
      <c r="I94" t="n">
        <v>74.95</v>
      </c>
      <c r="J94" t="n">
        <v>0.9399999999999999</v>
      </c>
      <c r="K94" t="n">
        <v>35.73</v>
      </c>
      <c r="L94" t="n">
        <v>-35.28</v>
      </c>
    </row>
    <row r="95">
      <c r="A95" s="5" t="inlineStr">
        <is>
          <t>Op.Cashflow Wachstum 3J in %</t>
        </is>
      </c>
      <c r="B95" s="5" t="inlineStr">
        <is>
          <t>Op.Cashflow Wachstum 3Y in %</t>
        </is>
      </c>
      <c r="C95" t="n">
        <v>-10.58</v>
      </c>
      <c r="D95" t="n">
        <v>2.83</v>
      </c>
      <c r="E95" t="n">
        <v>2.57</v>
      </c>
      <c r="F95" t="n">
        <v>3.53</v>
      </c>
      <c r="G95" t="n">
        <v>14.19</v>
      </c>
      <c r="H95" t="n">
        <v>20.15</v>
      </c>
      <c r="I95" t="n">
        <v>37.21</v>
      </c>
      <c r="J95" t="n">
        <v>0.46</v>
      </c>
      <c r="K95" t="inlineStr">
        <is>
          <t>-</t>
        </is>
      </c>
      <c r="L95" t="inlineStr">
        <is>
          <t>-</t>
        </is>
      </c>
    </row>
    <row r="96">
      <c r="A96" s="5" t="inlineStr">
        <is>
          <t>Op.Cashflow Wachstum 5J in %</t>
        </is>
      </c>
      <c r="B96" s="5" t="inlineStr">
        <is>
          <t>Op.Cashflow Wachstum 5Y in %</t>
        </is>
      </c>
      <c r="C96" t="n">
        <v>-1.14</v>
      </c>
      <c r="D96" t="n">
        <v>-4.78</v>
      </c>
      <c r="E96" t="n">
        <v>13.44</v>
      </c>
      <c r="F96" t="n">
        <v>17.29</v>
      </c>
      <c r="G96" t="n">
        <v>15.85</v>
      </c>
      <c r="H96" t="n">
        <v>12.18</v>
      </c>
      <c r="I96" t="inlineStr">
        <is>
          <t>-</t>
        </is>
      </c>
      <c r="J96" t="inlineStr">
        <is>
          <t>-</t>
        </is>
      </c>
      <c r="K96" t="inlineStr">
        <is>
          <t>-</t>
        </is>
      </c>
      <c r="L96" t="inlineStr">
        <is>
          <t>-</t>
        </is>
      </c>
    </row>
    <row r="97">
      <c r="A97" s="5" t="inlineStr">
        <is>
          <t>Op.Cashflow Wachstum 10J in %</t>
        </is>
      </c>
      <c r="B97" s="5" t="inlineStr">
        <is>
          <t>Op.Cashflow Wachstum 10Y in %</t>
        </is>
      </c>
      <c r="C97" t="n">
        <v>5.52</v>
      </c>
      <c r="D97" t="inlineStr">
        <is>
          <t>-</t>
        </is>
      </c>
      <c r="E97" t="inlineStr">
        <is>
          <t>-</t>
        </is>
      </c>
      <c r="F97" t="inlineStr">
        <is>
          <t>-</t>
        </is>
      </c>
      <c r="G97" t="inlineStr">
        <is>
          <t>-</t>
        </is>
      </c>
      <c r="H97" t="inlineStr">
        <is>
          <t>-</t>
        </is>
      </c>
      <c r="I97" t="inlineStr">
        <is>
          <t>-</t>
        </is>
      </c>
      <c r="J97" t="inlineStr">
        <is>
          <t>-</t>
        </is>
      </c>
      <c r="K97" t="inlineStr">
        <is>
          <t>-</t>
        </is>
      </c>
      <c r="L97" t="inlineStr">
        <is>
          <t>-</t>
        </is>
      </c>
    </row>
    <row r="98">
      <c r="A98" s="5" t="inlineStr">
        <is>
          <t>Working Capital in Mio</t>
        </is>
      </c>
      <c r="B98" s="5" t="inlineStr">
        <is>
          <t>Working Capital in M</t>
        </is>
      </c>
      <c r="C98" t="n">
        <v>-235</v>
      </c>
      <c r="D98" t="n">
        <v>-286</v>
      </c>
      <c r="E98" t="n">
        <v>39</v>
      </c>
      <c r="F98" t="n">
        <v>-247</v>
      </c>
      <c r="G98" t="n">
        <v>3</v>
      </c>
      <c r="H98" t="n">
        <v>199</v>
      </c>
      <c r="I98" t="n">
        <v>-901</v>
      </c>
      <c r="J98" t="n">
        <v>-398</v>
      </c>
      <c r="K98" t="n">
        <v>-351</v>
      </c>
      <c r="L98" t="n">
        <v>-259</v>
      </c>
      <c r="M98" t="n">
        <v>-229</v>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0"/>
    <col customWidth="1" max="14" min="14" width="10"/>
    <col customWidth="1" max="15" min="15" width="10"/>
    <col customWidth="1" max="16" min="16" width="9"/>
  </cols>
  <sheetData>
    <row r="1">
      <c r="A1" s="1" t="inlineStr">
        <is>
          <t xml:space="preserve">STMICROELECTRONICS </t>
        </is>
      </c>
      <c r="B1" s="2" t="inlineStr">
        <is>
          <t>WKN: 893438  ISIN: NL0000226223  US-Symbol:STMEF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+41-22-929-2929</t>
        </is>
      </c>
      <c r="G4" t="inlineStr">
        <is>
          <t>23.01.2020</t>
        </is>
      </c>
      <c r="H4" t="inlineStr">
        <is>
          <t>Preliminary Results</t>
        </is>
      </c>
      <c r="J4" t="inlineStr">
        <is>
          <t>STMicroelectronics Holding II</t>
        </is>
      </c>
      <c r="L4" t="inlineStr">
        <is>
          <t>27,50%</t>
        </is>
      </c>
    </row>
    <row r="5">
      <c r="A5" s="5" t="inlineStr">
        <is>
          <t>Ticker</t>
        </is>
      </c>
      <c r="B5" t="inlineStr">
        <is>
          <t>SGM</t>
        </is>
      </c>
      <c r="C5" s="5" t="inlineStr">
        <is>
          <t>Fax</t>
        </is>
      </c>
      <c r="D5" s="5" t="inlineStr"/>
      <c r="E5" t="inlineStr">
        <is>
          <t>+41-22-929-2988</t>
        </is>
      </c>
      <c r="G5" t="inlineStr">
        <is>
          <t>27.02.2020</t>
        </is>
      </c>
      <c r="H5" t="inlineStr">
        <is>
          <t>Publication Of Annual Report</t>
        </is>
      </c>
      <c r="J5" t="inlineStr">
        <is>
          <t>Freefloat</t>
        </is>
      </c>
      <c r="L5" t="inlineStr">
        <is>
          <t>72,50%</t>
        </is>
      </c>
    </row>
    <row r="6">
      <c r="A6" s="5" t="inlineStr">
        <is>
          <t>Gelistet Seit / Listed Since</t>
        </is>
      </c>
      <c r="B6" t="inlineStr">
        <is>
          <t>-</t>
        </is>
      </c>
      <c r="C6" s="5" t="inlineStr">
        <is>
          <t>Internet</t>
        </is>
      </c>
      <c r="D6" s="5" t="inlineStr"/>
      <c r="E6" t="inlineStr">
        <is>
          <t>http://www.st.com</t>
        </is>
      </c>
      <c r="G6" t="inlineStr">
        <is>
          <t>16.03.2020</t>
        </is>
      </c>
      <c r="H6" t="inlineStr">
        <is>
          <t>Ex Dividend</t>
        </is>
      </c>
    </row>
    <row r="7">
      <c r="A7" s="5" t="inlineStr">
        <is>
          <t>Nominalwert / Nominal Value</t>
        </is>
      </c>
      <c r="B7" t="inlineStr">
        <is>
          <t>1,04</t>
        </is>
      </c>
      <c r="C7" s="5" t="inlineStr">
        <is>
          <t>Inv. Relations Telefon / Phone</t>
        </is>
      </c>
      <c r="D7" s="5" t="inlineStr"/>
      <c r="E7" t="inlineStr">
        <is>
          <t>+41-22-929-5812</t>
        </is>
      </c>
      <c r="G7" t="inlineStr">
        <is>
          <t>24.03.2020</t>
        </is>
      </c>
      <c r="H7" t="inlineStr">
        <is>
          <t>Dividend Payout</t>
        </is>
      </c>
    </row>
    <row r="8">
      <c r="A8" s="5" t="inlineStr">
        <is>
          <t>Land / Country</t>
        </is>
      </c>
      <c r="B8" t="inlineStr">
        <is>
          <t>Niederlande</t>
        </is>
      </c>
      <c r="C8" s="5" t="inlineStr">
        <is>
          <t>Inv. Relations E-Mail</t>
        </is>
      </c>
      <c r="D8" s="5" t="inlineStr"/>
      <c r="E8" t="inlineStr">
        <is>
          <t>celine.berthier@st.com</t>
        </is>
      </c>
      <c r="G8" t="inlineStr">
        <is>
          <t>22.04.2020</t>
        </is>
      </c>
      <c r="H8" t="inlineStr">
        <is>
          <t>Result Q1</t>
        </is>
      </c>
    </row>
    <row r="9">
      <c r="A9" s="5" t="inlineStr">
        <is>
          <t>Währung / Currency</t>
        </is>
      </c>
      <c r="B9" t="inlineStr">
        <is>
          <t>USD</t>
        </is>
      </c>
      <c r="C9" s="5" t="inlineStr">
        <is>
          <t>Kontaktperson / Contact Person</t>
        </is>
      </c>
      <c r="D9" s="5" t="inlineStr"/>
      <c r="E9" t="inlineStr">
        <is>
          <t>Celine Berthier</t>
        </is>
      </c>
    </row>
    <row r="10">
      <c r="A10" s="5" t="inlineStr">
        <is>
          <t>Branche / Industry</t>
        </is>
      </c>
      <c r="B10" t="inlineStr">
        <is>
          <t>Semiconductor Industry</t>
        </is>
      </c>
      <c r="C10" s="5" t="inlineStr"/>
      <c r="D10" s="5" t="inlineStr"/>
    </row>
    <row r="11">
      <c r="A11" s="5" t="inlineStr">
        <is>
          <t>Sektor / Sector</t>
        </is>
      </c>
      <c r="B11" t="inlineStr">
        <is>
          <t>Technology</t>
        </is>
      </c>
    </row>
    <row r="12">
      <c r="A12" s="5" t="inlineStr">
        <is>
          <t>Typ / Genre</t>
        </is>
      </c>
      <c r="B12" t="inlineStr">
        <is>
          <t>Stammaktie</t>
        </is>
      </c>
    </row>
    <row r="13">
      <c r="A13" s="5" t="inlineStr">
        <is>
          <t>Adresse / Address</t>
        </is>
      </c>
      <c r="B13" t="inlineStr">
        <is>
          <t>STMicroelectronics N.V.39 chemin du Champ-des-Filles  CH-1228 Plan-les-Ouates Genève</t>
        </is>
      </c>
    </row>
    <row r="14">
      <c r="A14" s="5" t="inlineStr">
        <is>
          <t>Management</t>
        </is>
      </c>
      <c r="B14" t="inlineStr">
        <is>
          <t>Jean-Marc Chery, Orio Bellezza, Jean-Marc Chery, Marco Cassis, Claude Dardanne, Lorenzo Grandi, Marco Monti, Steven Rose, Benedetto Vigna</t>
        </is>
      </c>
    </row>
    <row r="15">
      <c r="A15" s="5" t="inlineStr">
        <is>
          <t>Aufsichtsrat / Board</t>
        </is>
      </c>
      <c r="B15" t="inlineStr">
        <is>
          <t>Nicolas Dufourcq, Maurizio Tamagnini, Janet Davidson, Heleen Kersten, Jean-Georges Malcor, Lucia Morselli, Alessandro Rivera, Frederic Sanchez, Martine Verluyten</t>
        </is>
      </c>
    </row>
    <row r="16">
      <c r="A16" s="5" t="inlineStr">
        <is>
          <t>Beschreibung</t>
        </is>
      </c>
      <c r="B16" t="inlineStr">
        <is>
          <t>STMicroelectronics N.V. ist eine Unternehmensgruppe, die in der Herstellung von Halbleitern international tätig ist. Die Geschäftsfelder sind in Automotive and Discrete Group (ADG), Analog and MEMS Group (AMG) und Microcontrollers and Digital ICs Group (MDG) strukturiert. Der Konzern entwirft, entwickelt, produziert und vermarktet eine breite Palette von Produkten, einschließlich diskreter und Standardkomponenten, anwendungsspezifische integrierte Schaltungen ( "ASICs"), Full-Custom-Geräte und Semi-Custom-Geräte wie auch anwendungsspezifische Standardprodukte ( "ASSPs") für analoge, digitale und Mixed-Signal-Anwendungen. Darüber hinaus werden Smartcard-Produkte produziert und verkauft. STMicroelectronics entstand 1987 durch die Fusion von SGS Microelettronica, Italien mit Thomson Semiconducteurs, Frankreich. Der Konzern unterhält Produktionsstätten, Forschungs- und Entwicklungszentren und Vertriebsniederlassungen weltweit. Der registrierte Firmensitz der Gesellschaft ist in Schiphol, Niederlande und der Unternehmenshauptsitz befindet sich in Genf, Schweiz. Copyright 2014 FINANCE BASE AG</t>
        </is>
      </c>
    </row>
    <row r="17">
      <c r="A17" s="5" t="inlineStr">
        <is>
          <t>Profile</t>
        </is>
      </c>
      <c r="B17" t="inlineStr">
        <is>
          <t>STMicroelectronics N.V. is a corporate group that operates internationally in the production of semiconductors. The business segments are structured in Automotive and Discrete Group (ADG), analog and MEMS Group (AMG) and microcontroller and digital ICs Group (MDG). The Group designs, develops, manufactures and markets a wide range of products, including discrete and standard components, application specific integrated circuits ( "ASICs"), full-custom devices and semi-custom devices, as well as application-specific standard products ( "ASSP") for analog, digital and mixed-signal applications. In addition, smart card products are produced and sold. STMicroelectronics was created in 1987 by the merger of SGS Microelettronica, Italy with Thomson Semiconducteurs, France. The Group has manufacturing, research and development centers and sales offices worldwide. The registered office of the company is in Schiphol, Netherlands and the company is headquartered in Geneva, Switzerland.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9556</v>
      </c>
      <c r="D20" t="n">
        <v>9664</v>
      </c>
      <c r="E20" t="n">
        <v>8347</v>
      </c>
      <c r="F20" t="n">
        <v>6973</v>
      </c>
      <c r="G20" t="n">
        <v>6897</v>
      </c>
      <c r="H20" t="n">
        <v>7404</v>
      </c>
      <c r="I20" t="n">
        <v>8082</v>
      </c>
      <c r="J20" t="n">
        <v>8493</v>
      </c>
      <c r="K20" t="n">
        <v>9735</v>
      </c>
      <c r="L20" t="n">
        <v>10346</v>
      </c>
      <c r="M20" t="n">
        <v>8510</v>
      </c>
      <c r="N20" t="n">
        <v>9842</v>
      </c>
      <c r="O20" t="n">
        <v>10001</v>
      </c>
      <c r="P20" t="n">
        <v>10001</v>
      </c>
    </row>
    <row r="21">
      <c r="A21" s="5" t="inlineStr">
        <is>
          <t>Bruttoergebnis vom Umsatz</t>
        </is>
      </c>
      <c r="B21" s="5" t="inlineStr">
        <is>
          <t>Gross Profit</t>
        </is>
      </c>
      <c r="C21" t="n">
        <v>3696</v>
      </c>
      <c r="D21" t="n">
        <v>3861</v>
      </c>
      <c r="E21" t="n">
        <v>3268</v>
      </c>
      <c r="F21" t="n">
        <v>2455</v>
      </c>
      <c r="G21" t="n">
        <v>1990</v>
      </c>
      <c r="H21" t="n">
        <v>2498</v>
      </c>
      <c r="I21" t="n">
        <v>2614</v>
      </c>
      <c r="J21" t="n">
        <v>2783</v>
      </c>
      <c r="K21" t="n">
        <v>3574</v>
      </c>
      <c r="L21" t="n">
        <v>4015</v>
      </c>
      <c r="M21" t="n">
        <v>2626</v>
      </c>
      <c r="N21" t="n">
        <v>3560</v>
      </c>
      <c r="O21" t="n">
        <v>3536</v>
      </c>
      <c r="P21" t="n">
        <v>3536</v>
      </c>
    </row>
    <row r="22">
      <c r="A22" s="5" t="inlineStr">
        <is>
          <t>Operatives Ergebnis (EBIT)</t>
        </is>
      </c>
      <c r="B22" s="5" t="inlineStr">
        <is>
          <t>EBIT Earning Before Interest &amp; Tax</t>
        </is>
      </c>
      <c r="C22" t="n">
        <v>1203</v>
      </c>
      <c r="D22" t="n">
        <v>1400</v>
      </c>
      <c r="E22" t="n">
        <v>993</v>
      </c>
      <c r="F22" t="n">
        <v>214</v>
      </c>
      <c r="G22" t="n">
        <v>109</v>
      </c>
      <c r="H22" t="n">
        <v>168</v>
      </c>
      <c r="I22" t="n">
        <v>-465</v>
      </c>
      <c r="J22" t="n">
        <v>-2081</v>
      </c>
      <c r="K22" t="n">
        <v>46</v>
      </c>
      <c r="L22" t="n">
        <v>476</v>
      </c>
      <c r="M22" t="n">
        <v>-1023</v>
      </c>
      <c r="N22" t="n">
        <v>-198</v>
      </c>
      <c r="O22" t="n">
        <v>-545</v>
      </c>
      <c r="P22" t="n">
        <v>-545</v>
      </c>
    </row>
    <row r="23">
      <c r="A23" s="5" t="inlineStr">
        <is>
          <t>Finanzergebnis</t>
        </is>
      </c>
      <c r="B23" s="5" t="inlineStr">
        <is>
          <t>Financial Result</t>
        </is>
      </c>
      <c r="C23" t="n">
        <v>-14</v>
      </c>
      <c r="D23" t="n">
        <v>-11</v>
      </c>
      <c r="E23" t="n">
        <v>-40</v>
      </c>
      <c r="F23" t="n">
        <v>-13</v>
      </c>
      <c r="G23" t="n">
        <v>30</v>
      </c>
      <c r="H23" t="n">
        <v>-62</v>
      </c>
      <c r="I23" t="n">
        <v>-127</v>
      </c>
      <c r="J23" t="n">
        <v>-56</v>
      </c>
      <c r="K23" t="n">
        <v>290</v>
      </c>
      <c r="L23" t="n">
        <v>215</v>
      </c>
      <c r="M23" t="n">
        <v>-473</v>
      </c>
      <c r="N23" t="n">
        <v>-625</v>
      </c>
      <c r="O23" t="n">
        <v>51</v>
      </c>
      <c r="P23" t="n">
        <v>51</v>
      </c>
    </row>
    <row r="24">
      <c r="A24" s="5" t="inlineStr">
        <is>
          <t>Ergebnis vor Steuer (EBT)</t>
        </is>
      </c>
      <c r="B24" s="5" t="inlineStr">
        <is>
          <t>EBT Earning Before Tax</t>
        </is>
      </c>
      <c r="C24" t="n">
        <v>1189</v>
      </c>
      <c r="D24" t="n">
        <v>1389</v>
      </c>
      <c r="E24" t="n">
        <v>953</v>
      </c>
      <c r="F24" t="n">
        <v>201</v>
      </c>
      <c r="G24" t="n">
        <v>139</v>
      </c>
      <c r="H24" t="n">
        <v>106</v>
      </c>
      <c r="I24" t="n">
        <v>-592</v>
      </c>
      <c r="J24" t="n">
        <v>-2137</v>
      </c>
      <c r="K24" t="n">
        <v>336</v>
      </c>
      <c r="L24" t="n">
        <v>691</v>
      </c>
      <c r="M24" t="n">
        <v>-1496</v>
      </c>
      <c r="N24" t="n">
        <v>-823</v>
      </c>
      <c r="O24" t="n">
        <v>-494</v>
      </c>
      <c r="P24" t="n">
        <v>-494</v>
      </c>
    </row>
    <row r="25">
      <c r="A25" s="5" t="inlineStr">
        <is>
          <t>Steuern auf Einkommen und Ertrag</t>
        </is>
      </c>
      <c r="B25" s="5" t="inlineStr">
        <is>
          <t>Taxes on income and earnings</t>
        </is>
      </c>
      <c r="C25" t="n">
        <v>156</v>
      </c>
      <c r="D25" t="n">
        <v>96</v>
      </c>
      <c r="E25" t="n">
        <v>143</v>
      </c>
      <c r="F25" t="n">
        <v>31</v>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row>
    <row r="26">
      <c r="A26" s="5" t="inlineStr">
        <is>
          <t>Ergebnis nach Steuer</t>
        </is>
      </c>
      <c r="B26" s="5" t="inlineStr">
        <is>
          <t>Earnings after tax</t>
        </is>
      </c>
      <c r="C26" t="n">
        <v>1033</v>
      </c>
      <c r="D26" t="n">
        <v>1293</v>
      </c>
      <c r="E26" t="n">
        <v>810</v>
      </c>
      <c r="F26" t="n">
        <v>170</v>
      </c>
      <c r="G26" t="n">
        <v>181</v>
      </c>
      <c r="H26" t="n">
        <v>129</v>
      </c>
      <c r="I26" t="n">
        <v>-629</v>
      </c>
      <c r="J26" t="n">
        <v>-2188</v>
      </c>
      <c r="K26" t="n">
        <v>155</v>
      </c>
      <c r="L26" t="n">
        <v>542</v>
      </c>
      <c r="M26" t="n">
        <v>-1401</v>
      </c>
      <c r="N26" t="n">
        <v>-780</v>
      </c>
      <c r="O26" t="n">
        <v>-471</v>
      </c>
      <c r="P26" t="n">
        <v>-471</v>
      </c>
    </row>
    <row r="27">
      <c r="A27" s="5" t="inlineStr">
        <is>
          <t>Minderheitenanteil</t>
        </is>
      </c>
      <c r="B27" s="5" t="inlineStr">
        <is>
          <t>Minority Share</t>
        </is>
      </c>
      <c r="C27" t="n">
        <v>-1</v>
      </c>
      <c r="D27" t="n">
        <v>-6</v>
      </c>
      <c r="E27" t="n">
        <v>-8</v>
      </c>
      <c r="F27" t="n">
        <v>-5</v>
      </c>
      <c r="G27" t="n">
        <v>-6</v>
      </c>
      <c r="H27" t="n">
        <v>-1</v>
      </c>
      <c r="I27" t="n">
        <v>129</v>
      </c>
      <c r="J27" t="n">
        <v>1030</v>
      </c>
      <c r="K27" t="n">
        <v>495</v>
      </c>
      <c r="L27" t="n">
        <v>288</v>
      </c>
      <c r="M27" t="n">
        <v>270</v>
      </c>
      <c r="N27" t="n">
        <v>-6</v>
      </c>
      <c r="O27" t="n">
        <v>-6</v>
      </c>
      <c r="P27" t="n">
        <v>-6</v>
      </c>
    </row>
    <row r="28">
      <c r="A28" s="5" t="inlineStr">
        <is>
          <t>Jahresüberschuss/-fehlbetrag</t>
        </is>
      </c>
      <c r="B28" s="5" t="inlineStr">
        <is>
          <t>Net Profit</t>
        </is>
      </c>
      <c r="C28" t="n">
        <v>1032</v>
      </c>
      <c r="D28" t="n">
        <v>1287</v>
      </c>
      <c r="E28" t="n">
        <v>802</v>
      </c>
      <c r="F28" t="n">
        <v>165</v>
      </c>
      <c r="G28" t="n">
        <v>175</v>
      </c>
      <c r="H28" t="n">
        <v>128</v>
      </c>
      <c r="I28" t="n">
        <v>-500</v>
      </c>
      <c r="J28" t="n">
        <v>-1158</v>
      </c>
      <c r="K28" t="n">
        <v>650</v>
      </c>
      <c r="L28" t="n">
        <v>830</v>
      </c>
      <c r="M28" t="n">
        <v>-1131</v>
      </c>
      <c r="N28" t="n">
        <v>-786</v>
      </c>
      <c r="O28" t="n">
        <v>-477</v>
      </c>
      <c r="P28" t="n">
        <v>-477</v>
      </c>
    </row>
    <row r="29">
      <c r="A29" s="5" t="inlineStr">
        <is>
          <t>Summe Umlaufvermögen</t>
        </is>
      </c>
      <c r="B29" s="5" t="inlineStr">
        <is>
          <t>Current Assets</t>
        </is>
      </c>
      <c r="C29" t="n">
        <v>6257</v>
      </c>
      <c r="D29" t="n">
        <v>5854</v>
      </c>
      <c r="E29" t="n">
        <v>5099</v>
      </c>
      <c r="F29" t="n">
        <v>4482</v>
      </c>
      <c r="G29" t="n">
        <v>4676</v>
      </c>
      <c r="H29" t="n">
        <v>5051</v>
      </c>
      <c r="I29" t="n">
        <v>4807</v>
      </c>
      <c r="J29" t="n">
        <v>5502</v>
      </c>
      <c r="K29" t="n">
        <v>5580</v>
      </c>
      <c r="L29" t="n">
        <v>6600</v>
      </c>
      <c r="M29" t="n">
        <v>6344</v>
      </c>
      <c r="N29" t="n">
        <v>5501</v>
      </c>
      <c r="O29" t="n">
        <v>7662</v>
      </c>
      <c r="P29" t="n">
        <v>7662</v>
      </c>
    </row>
    <row r="30">
      <c r="A30" s="5" t="inlineStr">
        <is>
          <t>Summe Anlagevermögen</t>
        </is>
      </c>
      <c r="B30" s="5" t="inlineStr">
        <is>
          <t>Fixed Assets</t>
        </is>
      </c>
      <c r="C30" t="n">
        <v>5611</v>
      </c>
      <c r="D30" t="n">
        <v>5013</v>
      </c>
      <c r="E30" t="n">
        <v>4582</v>
      </c>
      <c r="F30" t="n">
        <v>3526</v>
      </c>
      <c r="G30" t="n">
        <v>3515</v>
      </c>
      <c r="H30" t="n">
        <v>3957</v>
      </c>
      <c r="I30" t="n">
        <v>4366</v>
      </c>
      <c r="J30" t="n">
        <v>4932</v>
      </c>
      <c r="K30" t="n">
        <v>6514</v>
      </c>
      <c r="L30" t="n">
        <v>6749</v>
      </c>
      <c r="M30" t="n">
        <v>7311</v>
      </c>
      <c r="N30" t="n">
        <v>8412</v>
      </c>
      <c r="O30" t="n">
        <v>6610</v>
      </c>
      <c r="P30" t="n">
        <v>6610</v>
      </c>
    </row>
    <row r="31">
      <c r="A31" s="5" t="inlineStr">
        <is>
          <t>Summe Aktiva</t>
        </is>
      </c>
      <c r="B31" s="5" t="inlineStr">
        <is>
          <t>Total Assets</t>
        </is>
      </c>
      <c r="C31" t="n">
        <v>11868</v>
      </c>
      <c r="D31" t="n">
        <v>10867</v>
      </c>
      <c r="E31" t="n">
        <v>9681</v>
      </c>
      <c r="F31" t="n">
        <v>8008</v>
      </c>
      <c r="G31" t="n">
        <v>8191</v>
      </c>
      <c r="H31" t="n">
        <v>9008</v>
      </c>
      <c r="I31" t="n">
        <v>9173</v>
      </c>
      <c r="J31" t="n">
        <v>10434</v>
      </c>
      <c r="K31" t="n">
        <v>12094</v>
      </c>
      <c r="L31" t="n">
        <v>13349</v>
      </c>
      <c r="M31" t="n">
        <v>13655</v>
      </c>
      <c r="N31" t="n">
        <v>13913</v>
      </c>
      <c r="O31" t="n">
        <v>14272</v>
      </c>
      <c r="P31" t="n">
        <v>14272</v>
      </c>
    </row>
    <row r="32">
      <c r="A32" s="5" t="inlineStr">
        <is>
          <t>Summe kurzfristiges Fremdkapital</t>
        </is>
      </c>
      <c r="B32" s="5" t="inlineStr">
        <is>
          <t>Short-Term Debt</t>
        </is>
      </c>
      <c r="C32" t="n">
        <v>2064</v>
      </c>
      <c r="D32" t="n">
        <v>2120</v>
      </c>
      <c r="E32" t="n">
        <v>2020</v>
      </c>
      <c r="F32" t="n">
        <v>1588</v>
      </c>
      <c r="G32" t="n">
        <v>1556</v>
      </c>
      <c r="H32" t="n">
        <v>1766</v>
      </c>
      <c r="I32" t="n">
        <v>1993</v>
      </c>
      <c r="J32" t="n">
        <v>2555</v>
      </c>
      <c r="K32" t="n">
        <v>2569</v>
      </c>
      <c r="L32" t="n">
        <v>3122</v>
      </c>
      <c r="M32" t="n">
        <v>2280</v>
      </c>
      <c r="N32" t="n">
        <v>2218</v>
      </c>
      <c r="O32" t="n">
        <v>2077</v>
      </c>
      <c r="P32" t="n">
        <v>2077</v>
      </c>
    </row>
    <row r="33">
      <c r="A33" s="5" t="inlineStr">
        <is>
          <t>Summe langfristiges Fremdkapital</t>
        </is>
      </c>
      <c r="B33" s="5" t="inlineStr">
        <is>
          <t>Long-Term Debt</t>
        </is>
      </c>
      <c r="C33" t="n">
        <v>2693</v>
      </c>
      <c r="D33" t="n">
        <v>2323</v>
      </c>
      <c r="E33" t="n">
        <v>2194</v>
      </c>
      <c r="F33" t="n">
        <v>1824</v>
      </c>
      <c r="G33" t="n">
        <v>1942</v>
      </c>
      <c r="H33" t="n">
        <v>2187</v>
      </c>
      <c r="I33" t="n">
        <v>1463</v>
      </c>
      <c r="J33" t="n">
        <v>1515</v>
      </c>
      <c r="K33" t="n">
        <v>1529</v>
      </c>
      <c r="L33" t="n">
        <v>1730</v>
      </c>
      <c r="M33" t="n">
        <v>3012</v>
      </c>
      <c r="N33" t="n">
        <v>3263</v>
      </c>
      <c r="O33" t="n">
        <v>2569</v>
      </c>
      <c r="P33" t="n">
        <v>2569</v>
      </c>
    </row>
    <row r="34">
      <c r="A34" s="5" t="inlineStr">
        <is>
          <t>Summe Fremdkapital</t>
        </is>
      </c>
      <c r="B34" s="5" t="inlineStr">
        <is>
          <t>Total Liabilities</t>
        </is>
      </c>
      <c r="C34" t="n">
        <v>4757</v>
      </c>
      <c r="D34" t="n">
        <v>4443</v>
      </c>
      <c r="E34" t="n">
        <v>4214</v>
      </c>
      <c r="F34" t="n">
        <v>3412</v>
      </c>
      <c r="G34" t="n">
        <v>3498</v>
      </c>
      <c r="H34" t="n">
        <v>3953</v>
      </c>
      <c r="I34" t="n">
        <v>3456</v>
      </c>
      <c r="J34" t="n">
        <v>4070</v>
      </c>
      <c r="K34" t="n">
        <v>4098</v>
      </c>
      <c r="L34" t="n">
        <v>4852</v>
      </c>
      <c r="M34" t="n">
        <v>5292</v>
      </c>
      <c r="N34" t="n">
        <v>5481</v>
      </c>
      <c r="O34" t="n">
        <v>4646</v>
      </c>
      <c r="P34" t="n">
        <v>4646</v>
      </c>
    </row>
    <row r="35">
      <c r="A35" s="5" t="inlineStr">
        <is>
          <t>Minderheitenanteil</t>
        </is>
      </c>
      <c r="B35" s="5" t="inlineStr">
        <is>
          <t>Minority Share</t>
        </is>
      </c>
      <c r="C35" t="n">
        <v>68</v>
      </c>
      <c r="D35" t="n">
        <v>65</v>
      </c>
      <c r="E35" t="n">
        <v>63</v>
      </c>
      <c r="F35" t="n">
        <v>61</v>
      </c>
      <c r="G35" t="n">
        <v>61</v>
      </c>
      <c r="H35" t="n">
        <v>61</v>
      </c>
      <c r="I35" t="n">
        <v>74</v>
      </c>
      <c r="J35" t="n">
        <v>139</v>
      </c>
      <c r="K35" t="n">
        <v>393</v>
      </c>
      <c r="L35" t="n">
        <v>910</v>
      </c>
      <c r="M35" t="n">
        <v>1216</v>
      </c>
      <c r="N35" t="n">
        <v>276</v>
      </c>
      <c r="O35" t="n">
        <v>53</v>
      </c>
      <c r="P35" t="n">
        <v>53</v>
      </c>
    </row>
    <row r="36">
      <c r="A36" s="5" t="inlineStr">
        <is>
          <t>Summe Eigenkapital</t>
        </is>
      </c>
      <c r="B36" s="5" t="inlineStr">
        <is>
          <t>Equity</t>
        </is>
      </c>
      <c r="C36" t="n">
        <v>7043</v>
      </c>
      <c r="D36" t="n">
        <v>6359</v>
      </c>
      <c r="E36" t="n">
        <v>5404</v>
      </c>
      <c r="F36" t="n">
        <v>4535</v>
      </c>
      <c r="G36" t="n">
        <v>4632</v>
      </c>
      <c r="H36" t="n">
        <v>4994</v>
      </c>
      <c r="I36" t="n">
        <v>5643</v>
      </c>
      <c r="J36" t="n">
        <v>6225</v>
      </c>
      <c r="K36" t="n">
        <v>7603</v>
      </c>
      <c r="L36" t="n">
        <v>7587</v>
      </c>
      <c r="M36" t="n">
        <v>7147</v>
      </c>
      <c r="N36" t="n">
        <v>8156</v>
      </c>
      <c r="O36" t="n">
        <v>9573</v>
      </c>
      <c r="P36" t="n">
        <v>9573</v>
      </c>
    </row>
    <row r="37">
      <c r="A37" s="5" t="inlineStr">
        <is>
          <t>Summe Passiva</t>
        </is>
      </c>
      <c r="B37" s="5" t="inlineStr">
        <is>
          <t>Liabilities &amp; Shareholder Equity</t>
        </is>
      </c>
      <c r="C37" t="n">
        <v>11868</v>
      </c>
      <c r="D37" t="n">
        <v>10867</v>
      </c>
      <c r="E37" t="n">
        <v>9681</v>
      </c>
      <c r="F37" t="n">
        <v>8008</v>
      </c>
      <c r="G37" t="n">
        <v>8191</v>
      </c>
      <c r="H37" t="n">
        <v>9008</v>
      </c>
      <c r="I37" t="n">
        <v>9173</v>
      </c>
      <c r="J37" t="n">
        <v>10434</v>
      </c>
      <c r="K37" t="n">
        <v>12094</v>
      </c>
      <c r="L37" t="n">
        <v>13349</v>
      </c>
      <c r="M37" t="n">
        <v>13655</v>
      </c>
      <c r="N37" t="n">
        <v>13913</v>
      </c>
      <c r="O37" t="n">
        <v>14272</v>
      </c>
      <c r="P37" t="n">
        <v>14272</v>
      </c>
    </row>
    <row r="38">
      <c r="A38" s="5" t="inlineStr">
        <is>
          <t>Mio.Aktien im Umlauf</t>
        </is>
      </c>
      <c r="B38" s="5" t="inlineStr">
        <is>
          <t>Million shares outstanding</t>
        </is>
      </c>
      <c r="C38" t="n">
        <v>891.4299999999999</v>
      </c>
      <c r="D38" t="n">
        <v>898.3099999999999</v>
      </c>
      <c r="E38" t="n">
        <v>896.59</v>
      </c>
      <c r="F38" t="n">
        <v>883.41</v>
      </c>
      <c r="G38" t="n">
        <v>910.95</v>
      </c>
      <c r="H38" t="n">
        <v>910.8</v>
      </c>
      <c r="I38" t="n">
        <v>910.7</v>
      </c>
      <c r="J38" t="n">
        <v>910.6</v>
      </c>
      <c r="K38" t="n">
        <v>910.6</v>
      </c>
      <c r="L38" t="n">
        <v>910.4</v>
      </c>
      <c r="M38" t="n">
        <v>910.3</v>
      </c>
      <c r="N38" t="n">
        <v>910.3</v>
      </c>
      <c r="O38" t="n">
        <v>910.3</v>
      </c>
      <c r="P38" t="n">
        <v>910.3</v>
      </c>
    </row>
    <row r="39">
      <c r="A39" s="5" t="inlineStr">
        <is>
          <t>Gezeichnetes Kapital (in Mio.)</t>
        </is>
      </c>
      <c r="B39" s="5" t="inlineStr">
        <is>
          <t>Subscribed Capital in M</t>
        </is>
      </c>
      <c r="C39" t="n">
        <v>1157</v>
      </c>
      <c r="D39" t="n">
        <v>1157</v>
      </c>
      <c r="E39" t="n">
        <v>1157</v>
      </c>
      <c r="F39" t="n">
        <v>1157</v>
      </c>
      <c r="G39" t="n">
        <v>1157</v>
      </c>
      <c r="H39" t="n">
        <v>1157</v>
      </c>
      <c r="I39" t="n">
        <v>1156</v>
      </c>
      <c r="J39" t="n">
        <v>1156</v>
      </c>
      <c r="K39" t="n">
        <v>1156</v>
      </c>
      <c r="L39" t="n">
        <v>1156</v>
      </c>
      <c r="M39" t="n">
        <v>1156</v>
      </c>
      <c r="N39" t="n">
        <v>1156</v>
      </c>
      <c r="O39" t="inlineStr">
        <is>
          <t>-</t>
        </is>
      </c>
      <c r="P39" t="inlineStr">
        <is>
          <t>-</t>
        </is>
      </c>
    </row>
    <row r="40">
      <c r="A40" s="5" t="inlineStr">
        <is>
          <t>Ergebnis je Aktie (brutto)</t>
        </is>
      </c>
      <c r="B40" s="5" t="inlineStr">
        <is>
          <t>Earnings per share</t>
        </is>
      </c>
      <c r="C40" t="n">
        <v>1.33</v>
      </c>
      <c r="D40" t="n">
        <v>1.55</v>
      </c>
      <c r="E40" t="n">
        <v>1.06</v>
      </c>
      <c r="F40" t="n">
        <v>0.23</v>
      </c>
      <c r="G40" t="n">
        <v>0.15</v>
      </c>
      <c r="H40" t="n">
        <v>0.12</v>
      </c>
      <c r="I40" t="n">
        <v>-0.65</v>
      </c>
      <c r="J40" t="n">
        <v>-2.35</v>
      </c>
      <c r="K40" t="n">
        <v>0.37</v>
      </c>
      <c r="L40" t="n">
        <v>0.76</v>
      </c>
      <c r="M40" t="n">
        <v>-1.64</v>
      </c>
      <c r="N40" t="n">
        <v>-0.9</v>
      </c>
      <c r="O40" t="n">
        <v>-0.54</v>
      </c>
      <c r="P40" t="n">
        <v>-0.54</v>
      </c>
    </row>
    <row r="41">
      <c r="A41" s="5" t="inlineStr">
        <is>
          <t>Ergebnis je Aktie (unverwässert)</t>
        </is>
      </c>
      <c r="B41" s="5" t="inlineStr">
        <is>
          <t>Basic Earnings per share</t>
        </is>
      </c>
      <c r="C41" t="n">
        <v>1.15</v>
      </c>
      <c r="D41" t="n">
        <v>1.43</v>
      </c>
      <c r="E41" t="n">
        <v>0.91</v>
      </c>
      <c r="F41" t="n">
        <v>0.19</v>
      </c>
      <c r="G41" t="n">
        <v>0.12</v>
      </c>
      <c r="H41" t="n">
        <v>0.14</v>
      </c>
      <c r="I41" t="n">
        <v>-0.5600000000000001</v>
      </c>
      <c r="J41" t="n">
        <v>-1.31</v>
      </c>
      <c r="K41" t="n">
        <v>0.74</v>
      </c>
      <c r="L41" t="n">
        <v>0.9399999999999999</v>
      </c>
      <c r="M41" t="n">
        <v>-1.29</v>
      </c>
      <c r="N41" t="n">
        <v>-0.88</v>
      </c>
      <c r="O41" t="n">
        <v>-0.53</v>
      </c>
      <c r="P41" t="n">
        <v>-0.53</v>
      </c>
    </row>
    <row r="42">
      <c r="A42" s="5" t="inlineStr">
        <is>
          <t>Ergebnis je Aktie (verwässert)</t>
        </is>
      </c>
      <c r="B42" s="5" t="inlineStr">
        <is>
          <t>Diluted Earnings per share</t>
        </is>
      </c>
      <c r="C42" t="n">
        <v>1.14</v>
      </c>
      <c r="D42" t="n">
        <v>1.41</v>
      </c>
      <c r="E42" t="n">
        <v>0.89</v>
      </c>
      <c r="F42" t="n">
        <v>0.19</v>
      </c>
      <c r="G42" t="n">
        <v>0.12</v>
      </c>
      <c r="H42" t="n">
        <v>0.14</v>
      </c>
      <c r="I42" t="n">
        <v>-0.5600000000000001</v>
      </c>
      <c r="J42" t="n">
        <v>-1.31</v>
      </c>
      <c r="K42" t="n">
        <v>0.72</v>
      </c>
      <c r="L42" t="n">
        <v>0.92</v>
      </c>
      <c r="M42" t="n">
        <v>-1.29</v>
      </c>
      <c r="N42" t="n">
        <v>-0.88</v>
      </c>
      <c r="O42" t="n">
        <v>-0.53</v>
      </c>
      <c r="P42" t="n">
        <v>-0.53</v>
      </c>
    </row>
    <row r="43">
      <c r="A43" s="5" t="inlineStr">
        <is>
          <t>Dividende je Aktie</t>
        </is>
      </c>
      <c r="B43" s="5" t="inlineStr">
        <is>
          <t>Dividend per share</t>
        </is>
      </c>
      <c r="C43" t="n">
        <v>0.24</v>
      </c>
      <c r="D43" t="n">
        <v>0.24</v>
      </c>
      <c r="E43" t="n">
        <v>0.24</v>
      </c>
      <c r="F43" t="n">
        <v>0.24</v>
      </c>
      <c r="G43" t="n">
        <v>0.4</v>
      </c>
      <c r="H43" t="n">
        <v>0.4</v>
      </c>
      <c r="I43" t="n">
        <v>0.4</v>
      </c>
      <c r="J43" t="n">
        <v>0.4</v>
      </c>
      <c r="K43" t="n">
        <v>0.4</v>
      </c>
      <c r="L43" t="n">
        <v>0.28</v>
      </c>
      <c r="M43" t="n">
        <v>0.12</v>
      </c>
      <c r="N43" t="n">
        <v>0.36</v>
      </c>
      <c r="O43" t="n">
        <v>0.3</v>
      </c>
      <c r="P43" t="n">
        <v>0.3</v>
      </c>
    </row>
    <row r="44">
      <c r="A44" s="5" t="inlineStr">
        <is>
          <t>Dividendenausschüttung in Mio</t>
        </is>
      </c>
      <c r="B44" s="5" t="inlineStr">
        <is>
          <t>Dividend Payment in M</t>
        </is>
      </c>
      <c r="C44" t="n">
        <v>214</v>
      </c>
      <c r="D44" t="n">
        <v>216</v>
      </c>
      <c r="E44" t="n">
        <v>214</v>
      </c>
      <c r="F44" t="n">
        <v>251</v>
      </c>
      <c r="G44" t="n">
        <v>350</v>
      </c>
      <c r="H44" t="n">
        <v>354</v>
      </c>
      <c r="I44" t="n">
        <v>346</v>
      </c>
      <c r="J44" t="n">
        <v>355</v>
      </c>
      <c r="K44" t="n">
        <v>354</v>
      </c>
      <c r="L44" t="n">
        <v>247</v>
      </c>
      <c r="M44" t="n">
        <v>110</v>
      </c>
      <c r="N44" t="n">
        <v>319</v>
      </c>
      <c r="O44" t="n">
        <v>269</v>
      </c>
      <c r="P44" t="n">
        <v>269</v>
      </c>
    </row>
    <row r="45">
      <c r="A45" s="5" t="inlineStr">
        <is>
          <t>Umsatz je Aktie</t>
        </is>
      </c>
      <c r="B45" s="5" t="inlineStr">
        <is>
          <t>Revenue per share</t>
        </is>
      </c>
      <c r="C45" t="n">
        <v>10.72</v>
      </c>
      <c r="D45" t="n">
        <v>10.76</v>
      </c>
      <c r="E45" t="n">
        <v>9.31</v>
      </c>
      <c r="F45" t="n">
        <v>7.89</v>
      </c>
      <c r="G45" t="n">
        <v>7.57</v>
      </c>
      <c r="H45" t="n">
        <v>8.130000000000001</v>
      </c>
      <c r="I45" t="n">
        <v>8.869999999999999</v>
      </c>
      <c r="J45" t="n">
        <v>9.33</v>
      </c>
      <c r="K45" t="n">
        <v>10.69</v>
      </c>
      <c r="L45" t="n">
        <v>11.36</v>
      </c>
      <c r="M45" t="n">
        <v>9.35</v>
      </c>
      <c r="N45" t="n">
        <v>10.81</v>
      </c>
      <c r="O45" t="n">
        <v>10.99</v>
      </c>
      <c r="P45" t="n">
        <v>10.99</v>
      </c>
    </row>
    <row r="46">
      <c r="A46" s="5" t="inlineStr">
        <is>
          <t>Buchwert je Aktie</t>
        </is>
      </c>
      <c r="B46" s="5" t="inlineStr">
        <is>
          <t>Book value per share</t>
        </is>
      </c>
      <c r="C46" t="n">
        <v>7.9</v>
      </c>
      <c r="D46" t="n">
        <v>7.08</v>
      </c>
      <c r="E46" t="n">
        <v>6.03</v>
      </c>
      <c r="F46" t="n">
        <v>5.13</v>
      </c>
      <c r="G46" t="n">
        <v>5.08</v>
      </c>
      <c r="H46" t="n">
        <v>5.48</v>
      </c>
      <c r="I46" t="n">
        <v>6.2</v>
      </c>
      <c r="J46" t="n">
        <v>6.84</v>
      </c>
      <c r="K46" t="n">
        <v>8.35</v>
      </c>
      <c r="L46" t="n">
        <v>8.33</v>
      </c>
      <c r="M46" t="n">
        <v>7.85</v>
      </c>
      <c r="N46" t="n">
        <v>8.960000000000001</v>
      </c>
      <c r="O46" t="n">
        <v>10.52</v>
      </c>
      <c r="P46" t="n">
        <v>10.52</v>
      </c>
    </row>
    <row r="47">
      <c r="A47" s="5" t="inlineStr">
        <is>
          <t>Cashflow je Aktie</t>
        </is>
      </c>
      <c r="B47" s="5" t="inlineStr">
        <is>
          <t>Cashflow per share</t>
        </is>
      </c>
      <c r="C47" t="n">
        <v>2.1</v>
      </c>
      <c r="D47" t="n">
        <v>2.05</v>
      </c>
      <c r="E47" t="n">
        <v>1.9</v>
      </c>
      <c r="F47" t="n">
        <v>1.18</v>
      </c>
      <c r="G47" t="n">
        <v>1.27</v>
      </c>
      <c r="H47" t="n">
        <v>0.79</v>
      </c>
      <c r="I47" t="n">
        <v>0.4</v>
      </c>
      <c r="J47" t="n">
        <v>0.67</v>
      </c>
      <c r="K47" t="n">
        <v>0.97</v>
      </c>
      <c r="L47" t="n">
        <v>1.97</v>
      </c>
      <c r="M47" t="n">
        <v>0.9</v>
      </c>
      <c r="N47" t="n">
        <v>1.89</v>
      </c>
      <c r="O47" t="n">
        <v>2.4</v>
      </c>
      <c r="P47" t="n">
        <v>2.4</v>
      </c>
    </row>
    <row r="48">
      <c r="A48" s="5" t="inlineStr">
        <is>
          <t>Bilanzsumme je Aktie</t>
        </is>
      </c>
      <c r="B48" s="5" t="inlineStr">
        <is>
          <t>Total assets per share</t>
        </is>
      </c>
      <c r="C48" t="n">
        <v>13.31</v>
      </c>
      <c r="D48" t="n">
        <v>12.1</v>
      </c>
      <c r="E48" t="n">
        <v>10.8</v>
      </c>
      <c r="F48" t="n">
        <v>9.06</v>
      </c>
      <c r="G48" t="n">
        <v>8.99</v>
      </c>
      <c r="H48" t="n">
        <v>9.890000000000001</v>
      </c>
      <c r="I48" t="n">
        <v>10.07</v>
      </c>
      <c r="J48" t="n">
        <v>11.46</v>
      </c>
      <c r="K48" t="n">
        <v>13.28</v>
      </c>
      <c r="L48" t="n">
        <v>14.66</v>
      </c>
      <c r="M48" t="n">
        <v>15</v>
      </c>
      <c r="N48" t="n">
        <v>15.28</v>
      </c>
      <c r="O48" t="n">
        <v>15.68</v>
      </c>
      <c r="P48" t="n">
        <v>15.68</v>
      </c>
    </row>
    <row r="49">
      <c r="A49" s="5" t="inlineStr">
        <is>
          <t>Personal am Ende des Jahres</t>
        </is>
      </c>
      <c r="B49" s="5" t="inlineStr">
        <is>
          <t>Staff at the end of year</t>
        </is>
      </c>
      <c r="C49" t="n">
        <v>45554</v>
      </c>
      <c r="D49" t="n">
        <v>45953</v>
      </c>
      <c r="E49" t="n">
        <v>45468</v>
      </c>
      <c r="F49" t="n">
        <v>43480</v>
      </c>
      <c r="G49" t="n">
        <v>43183</v>
      </c>
      <c r="H49" t="n">
        <v>43620</v>
      </c>
      <c r="I49" t="n">
        <v>45390</v>
      </c>
      <c r="J49" t="n">
        <v>48000</v>
      </c>
      <c r="K49" t="n">
        <v>50000</v>
      </c>
      <c r="L49" t="n">
        <v>50000</v>
      </c>
      <c r="M49" t="n">
        <v>53000</v>
      </c>
      <c r="N49" t="n">
        <v>50000</v>
      </c>
      <c r="O49" t="inlineStr">
        <is>
          <t>-</t>
        </is>
      </c>
      <c r="P49" t="inlineStr">
        <is>
          <t>-</t>
        </is>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Umsatz je Mitarbeiter in USD</t>
        </is>
      </c>
      <c r="B52" s="5" t="inlineStr">
        <is>
          <t>Turnover per employee</t>
        </is>
      </c>
      <c r="C52" t="n">
        <v>209773</v>
      </c>
      <c r="D52" t="n">
        <v>210302</v>
      </c>
      <c r="E52" t="n">
        <v>183580</v>
      </c>
      <c r="F52" t="n">
        <v>160373</v>
      </c>
      <c r="G52" t="n">
        <v>159716</v>
      </c>
      <c r="H52" t="n">
        <v>169739</v>
      </c>
      <c r="I52" t="n">
        <v>178057</v>
      </c>
      <c r="J52" t="n">
        <v>176938</v>
      </c>
      <c r="K52" t="n">
        <v>194700</v>
      </c>
      <c r="L52" t="n">
        <v>206920</v>
      </c>
      <c r="M52" t="n">
        <v>160566</v>
      </c>
      <c r="N52" t="n">
        <v>196840</v>
      </c>
      <c r="O52" t="inlineStr">
        <is>
          <t>-</t>
        </is>
      </c>
      <c r="P52" t="inlineStr">
        <is>
          <t>-</t>
        </is>
      </c>
    </row>
    <row r="53">
      <c r="A53" s="5" t="inlineStr">
        <is>
          <t>Bruttoergebnis je Mitarbeiter in USD</t>
        </is>
      </c>
      <c r="B53" s="5" t="inlineStr">
        <is>
          <t>Gross Profit per employee</t>
        </is>
      </c>
      <c r="C53" t="n">
        <v>81134</v>
      </c>
      <c r="D53" t="n">
        <v>84021</v>
      </c>
      <c r="E53" t="n">
        <v>71875</v>
      </c>
      <c r="F53" t="n">
        <v>56463</v>
      </c>
      <c r="G53" t="n">
        <v>46083</v>
      </c>
      <c r="H53" t="n">
        <v>57267</v>
      </c>
      <c r="I53" t="n">
        <v>57590</v>
      </c>
      <c r="J53" t="n">
        <v>57979</v>
      </c>
      <c r="K53" t="n">
        <v>71480</v>
      </c>
      <c r="L53" t="n">
        <v>80300</v>
      </c>
      <c r="M53" t="n">
        <v>49547</v>
      </c>
      <c r="N53" t="n">
        <v>71200</v>
      </c>
      <c r="O53" t="inlineStr">
        <is>
          <t>-</t>
        </is>
      </c>
      <c r="P53" t="inlineStr">
        <is>
          <t>-</t>
        </is>
      </c>
    </row>
    <row r="54">
      <c r="A54" s="5" t="inlineStr">
        <is>
          <t>Gewinn je Mitarbeiter in USD</t>
        </is>
      </c>
      <c r="B54" s="5" t="inlineStr">
        <is>
          <t>Earnings per employee</t>
        </is>
      </c>
      <c r="C54" t="n">
        <v>22654</v>
      </c>
      <c r="D54" t="n">
        <v>28007</v>
      </c>
      <c r="E54" t="n">
        <v>17639</v>
      </c>
      <c r="F54" t="n">
        <v>3795</v>
      </c>
      <c r="G54" t="n">
        <v>4053</v>
      </c>
      <c r="H54" t="n">
        <v>2934</v>
      </c>
      <c r="I54" t="n">
        <v>-11016</v>
      </c>
      <c r="J54" t="n">
        <v>-24125</v>
      </c>
      <c r="K54" t="n">
        <v>13000</v>
      </c>
      <c r="L54" t="n">
        <v>16600</v>
      </c>
      <c r="M54" t="n">
        <v>-21340</v>
      </c>
      <c r="N54" t="n">
        <v>-15720</v>
      </c>
      <c r="O54" t="inlineStr">
        <is>
          <t>-</t>
        </is>
      </c>
      <c r="P54" t="inlineStr">
        <is>
          <t>-</t>
        </is>
      </c>
    </row>
    <row r="55">
      <c r="A55" s="5" t="inlineStr">
        <is>
          <t>KGV (Kurs/Gewinn)</t>
        </is>
      </c>
      <c r="B55" s="5" t="inlineStr">
        <is>
          <t>PE (price/earnings)</t>
        </is>
      </c>
      <c r="C55" t="n">
        <v>20.8</v>
      </c>
      <c r="D55" t="n">
        <v>8.699999999999999</v>
      </c>
      <c r="E55" t="n">
        <v>20</v>
      </c>
      <c r="F55" t="n">
        <v>59.9</v>
      </c>
      <c r="G55" t="n">
        <v>56.2</v>
      </c>
      <c r="H55" t="n">
        <v>52.3</v>
      </c>
      <c r="I55" t="inlineStr">
        <is>
          <t>-</t>
        </is>
      </c>
      <c r="J55" t="inlineStr">
        <is>
          <t>-</t>
        </is>
      </c>
      <c r="K55" t="n">
        <v>7.9</v>
      </c>
      <c r="L55" t="n">
        <v>10.9</v>
      </c>
      <c r="M55" t="inlineStr">
        <is>
          <t>-</t>
        </is>
      </c>
      <c r="N55" t="inlineStr">
        <is>
          <t>-</t>
        </is>
      </c>
      <c r="O55" t="inlineStr">
        <is>
          <t>-</t>
        </is>
      </c>
      <c r="P55" t="inlineStr">
        <is>
          <t>-</t>
        </is>
      </c>
    </row>
    <row r="56">
      <c r="A56" s="5" t="inlineStr">
        <is>
          <t>KUV (Kurs/Umsatz)</t>
        </is>
      </c>
      <c r="B56" s="5" t="inlineStr">
        <is>
          <t>PS (price/sales)</t>
        </is>
      </c>
      <c r="C56" t="n">
        <v>2.24</v>
      </c>
      <c r="D56" t="n">
        <v>1.16</v>
      </c>
      <c r="E56" t="n">
        <v>1.95</v>
      </c>
      <c r="F56" t="n">
        <v>1.44</v>
      </c>
      <c r="G56" t="n">
        <v>0.89</v>
      </c>
      <c r="H56" t="n">
        <v>0.9</v>
      </c>
      <c r="I56" t="n">
        <v>0.9</v>
      </c>
      <c r="J56" t="n">
        <v>0.75</v>
      </c>
      <c r="K56" t="n">
        <v>0.55</v>
      </c>
      <c r="L56" t="n">
        <v>0.9</v>
      </c>
      <c r="M56" t="n">
        <v>0.93</v>
      </c>
      <c r="N56" t="n">
        <v>0.63</v>
      </c>
      <c r="O56" t="n">
        <v>1.26</v>
      </c>
      <c r="P56" t="n">
        <v>1.26</v>
      </c>
    </row>
    <row r="57">
      <c r="A57" s="5" t="inlineStr">
        <is>
          <t>KBV (Kurs/Buchwert)</t>
        </is>
      </c>
      <c r="B57" s="5" t="inlineStr">
        <is>
          <t>PB (price/book value)</t>
        </is>
      </c>
      <c r="C57" t="n">
        <v>3.03</v>
      </c>
      <c r="D57" t="n">
        <v>1.76</v>
      </c>
      <c r="E57" t="n">
        <v>3.02</v>
      </c>
      <c r="F57" t="n">
        <v>2.22</v>
      </c>
      <c r="G57" t="n">
        <v>1.33</v>
      </c>
      <c r="H57" t="n">
        <v>1.34</v>
      </c>
      <c r="I57" t="n">
        <v>1.29</v>
      </c>
      <c r="J57" t="n">
        <v>1.03</v>
      </c>
      <c r="K57" t="n">
        <v>0.7</v>
      </c>
      <c r="L57" t="n">
        <v>1.23</v>
      </c>
      <c r="M57" t="n">
        <v>1.1</v>
      </c>
      <c r="N57" t="n">
        <v>0.76</v>
      </c>
      <c r="O57" t="n">
        <v>1.32</v>
      </c>
      <c r="P57" t="n">
        <v>1.32</v>
      </c>
    </row>
    <row r="58">
      <c r="A58" s="5" t="inlineStr">
        <is>
          <t>KCV (Kurs/Cashflow)</t>
        </is>
      </c>
      <c r="B58" s="5" t="inlineStr">
        <is>
          <t>PC (price/cashflow)</t>
        </is>
      </c>
      <c r="C58" t="n">
        <v>11.43</v>
      </c>
      <c r="D58" t="n">
        <v>6.08</v>
      </c>
      <c r="E58" t="n">
        <v>9.56</v>
      </c>
      <c r="F58" t="n">
        <v>9.68</v>
      </c>
      <c r="G58" t="n">
        <v>5.31</v>
      </c>
      <c r="H58" t="n">
        <v>9.32</v>
      </c>
      <c r="I58" t="n">
        <v>19.86</v>
      </c>
      <c r="J58" t="n">
        <v>10.46</v>
      </c>
      <c r="K58" t="n">
        <v>6.07</v>
      </c>
      <c r="L58" t="n">
        <v>5.19</v>
      </c>
      <c r="M58" t="n">
        <v>9.65</v>
      </c>
      <c r="N58" t="n">
        <v>3.58</v>
      </c>
      <c r="O58" t="n">
        <v>5.77</v>
      </c>
      <c r="P58" t="n">
        <v>5.77</v>
      </c>
    </row>
    <row r="59">
      <c r="A59" s="5" t="inlineStr">
        <is>
          <t>Dividendenrendite in %</t>
        </is>
      </c>
      <c r="B59" s="5" t="inlineStr">
        <is>
          <t>Dividend Yield in %</t>
        </is>
      </c>
      <c r="C59" t="n">
        <v>1</v>
      </c>
      <c r="D59" t="n">
        <v>1.92</v>
      </c>
      <c r="E59" t="n">
        <v>1.32</v>
      </c>
      <c r="F59" t="n">
        <v>2.11</v>
      </c>
      <c r="G59" t="n">
        <v>5.93</v>
      </c>
      <c r="H59" t="n">
        <v>5.46</v>
      </c>
      <c r="I59" t="n">
        <v>5.01</v>
      </c>
      <c r="J59" t="n">
        <v>5.69</v>
      </c>
      <c r="K59" t="n">
        <v>6.81</v>
      </c>
      <c r="L59" t="n">
        <v>2.74</v>
      </c>
      <c r="M59" t="n">
        <v>1.39</v>
      </c>
      <c r="N59" t="n">
        <v>5.32</v>
      </c>
      <c r="O59" t="n">
        <v>2.16</v>
      </c>
      <c r="P59" t="n">
        <v>2.16</v>
      </c>
    </row>
    <row r="60">
      <c r="A60" s="5" t="inlineStr">
        <is>
          <t>Gewinnrendite in %</t>
        </is>
      </c>
      <c r="B60" s="5" t="inlineStr">
        <is>
          <t>Return on profit in %</t>
        </is>
      </c>
      <c r="C60" t="n">
        <v>4.8</v>
      </c>
      <c r="D60" t="n">
        <v>11.5</v>
      </c>
      <c r="E60" t="n">
        <v>5</v>
      </c>
      <c r="F60" t="n">
        <v>1.7</v>
      </c>
      <c r="G60" t="n">
        <v>1.8</v>
      </c>
      <c r="H60" t="n">
        <v>1.9</v>
      </c>
      <c r="I60" t="n">
        <v>-7</v>
      </c>
      <c r="J60" t="n">
        <v>-18.6</v>
      </c>
      <c r="K60" t="n">
        <v>12.6</v>
      </c>
      <c r="L60" t="n">
        <v>9.199999999999999</v>
      </c>
      <c r="M60" t="n">
        <v>-14.9</v>
      </c>
      <c r="N60" t="n">
        <v>-13</v>
      </c>
      <c r="O60" t="n">
        <v>-3.8</v>
      </c>
      <c r="P60" t="n">
        <v>-3.8</v>
      </c>
    </row>
    <row r="61">
      <c r="A61" s="5" t="inlineStr">
        <is>
          <t>Eigenkapitalrendite in %</t>
        </is>
      </c>
      <c r="B61" s="5" t="inlineStr">
        <is>
          <t>Return on Equity in %</t>
        </is>
      </c>
      <c r="C61" t="n">
        <v>14.65</v>
      </c>
      <c r="D61" t="n">
        <v>20.24</v>
      </c>
      <c r="E61" t="n">
        <v>14.84</v>
      </c>
      <c r="F61" t="n">
        <v>3.64</v>
      </c>
      <c r="G61" t="n">
        <v>3.78</v>
      </c>
      <c r="H61" t="n">
        <v>2.56</v>
      </c>
      <c r="I61" t="n">
        <v>-8.859999999999999</v>
      </c>
      <c r="J61" t="n">
        <v>-18.6</v>
      </c>
      <c r="K61" t="n">
        <v>8.550000000000001</v>
      </c>
      <c r="L61" t="n">
        <v>10.94</v>
      </c>
      <c r="M61" t="n">
        <v>-15.82</v>
      </c>
      <c r="N61" t="n">
        <v>-9.640000000000001</v>
      </c>
      <c r="O61" t="n">
        <v>-4.98</v>
      </c>
      <c r="P61" t="n">
        <v>-4.98</v>
      </c>
    </row>
    <row r="62">
      <c r="A62" s="5" t="inlineStr">
        <is>
          <t>Umsatzrendite in %</t>
        </is>
      </c>
      <c r="B62" s="5" t="inlineStr">
        <is>
          <t>Return on sales in %</t>
        </is>
      </c>
      <c r="C62" t="n">
        <v>10.8</v>
      </c>
      <c r="D62" t="n">
        <v>13.32</v>
      </c>
      <c r="E62" t="n">
        <v>9.609999999999999</v>
      </c>
      <c r="F62" t="n">
        <v>2.37</v>
      </c>
      <c r="G62" t="n">
        <v>2.54</v>
      </c>
      <c r="H62" t="n">
        <v>1.73</v>
      </c>
      <c r="I62" t="n">
        <v>-6.19</v>
      </c>
      <c r="J62" t="n">
        <v>-13.63</v>
      </c>
      <c r="K62" t="n">
        <v>6.68</v>
      </c>
      <c r="L62" t="n">
        <v>8.02</v>
      </c>
      <c r="M62" t="n">
        <v>-13.29</v>
      </c>
      <c r="N62" t="n">
        <v>-7.99</v>
      </c>
      <c r="O62" t="n">
        <v>-4.77</v>
      </c>
      <c r="P62" t="n">
        <v>-4.77</v>
      </c>
    </row>
    <row r="63">
      <c r="A63" s="5" t="inlineStr">
        <is>
          <t>Gesamtkapitalrendite in %</t>
        </is>
      </c>
      <c r="B63" s="5" t="inlineStr">
        <is>
          <t>Total Return on Investment in %</t>
        </is>
      </c>
      <c r="C63" t="n">
        <v>8.83</v>
      </c>
      <c r="D63" t="n">
        <v>11.94</v>
      </c>
      <c r="E63" t="n">
        <v>8.699999999999999</v>
      </c>
      <c r="F63" t="n">
        <v>2.22</v>
      </c>
      <c r="G63" t="inlineStr">
        <is>
          <t>-</t>
        </is>
      </c>
      <c r="H63" t="inlineStr">
        <is>
          <t>-</t>
        </is>
      </c>
      <c r="I63" t="inlineStr">
        <is>
          <t>-</t>
        </is>
      </c>
      <c r="J63" t="inlineStr">
        <is>
          <t>-</t>
        </is>
      </c>
      <c r="K63" t="inlineStr">
        <is>
          <t>-</t>
        </is>
      </c>
      <c r="L63" t="inlineStr">
        <is>
          <t>-</t>
        </is>
      </c>
      <c r="M63" t="inlineStr">
        <is>
          <t>-</t>
        </is>
      </c>
      <c r="N63" t="inlineStr">
        <is>
          <t>-</t>
        </is>
      </c>
      <c r="O63" t="inlineStr">
        <is>
          <t>-</t>
        </is>
      </c>
      <c r="P63" t="inlineStr">
        <is>
          <t>-</t>
        </is>
      </c>
    </row>
    <row r="64">
      <c r="A64" s="5" t="inlineStr">
        <is>
          <t>Return on Investment in %</t>
        </is>
      </c>
      <c r="B64" s="5" t="inlineStr">
        <is>
          <t>Return on Investment in %</t>
        </is>
      </c>
      <c r="C64" t="n">
        <v>8.699999999999999</v>
      </c>
      <c r="D64" t="n">
        <v>11.84</v>
      </c>
      <c r="E64" t="n">
        <v>8.279999999999999</v>
      </c>
      <c r="F64" t="n">
        <v>2.06</v>
      </c>
      <c r="G64" t="n">
        <v>2.14</v>
      </c>
      <c r="H64" t="n">
        <v>1.42</v>
      </c>
      <c r="I64" t="n">
        <v>-5.45</v>
      </c>
      <c r="J64" t="n">
        <v>-11.1</v>
      </c>
      <c r="K64" t="n">
        <v>5.37</v>
      </c>
      <c r="L64" t="n">
        <v>6.22</v>
      </c>
      <c r="M64" t="n">
        <v>-8.279999999999999</v>
      </c>
      <c r="N64" t="n">
        <v>-5.65</v>
      </c>
      <c r="O64" t="n">
        <v>-3.34</v>
      </c>
      <c r="P64" t="n">
        <v>-3.34</v>
      </c>
    </row>
    <row r="65">
      <c r="A65" s="5" t="inlineStr">
        <is>
          <t>Arbeitsintensität in %</t>
        </is>
      </c>
      <c r="B65" s="5" t="inlineStr">
        <is>
          <t>Work Intensity in %</t>
        </is>
      </c>
      <c r="C65" t="n">
        <v>52.72</v>
      </c>
      <c r="D65" t="n">
        <v>53.87</v>
      </c>
      <c r="E65" t="n">
        <v>52.67</v>
      </c>
      <c r="F65" t="n">
        <v>55.97</v>
      </c>
      <c r="G65" t="n">
        <v>57.09</v>
      </c>
      <c r="H65" t="n">
        <v>56.07</v>
      </c>
      <c r="I65" t="n">
        <v>52.4</v>
      </c>
      <c r="J65" t="n">
        <v>52.73</v>
      </c>
      <c r="K65" t="n">
        <v>46.14</v>
      </c>
      <c r="L65" t="n">
        <v>49.44</v>
      </c>
      <c r="M65" t="n">
        <v>46.46</v>
      </c>
      <c r="N65" t="n">
        <v>39.54</v>
      </c>
      <c r="O65" t="n">
        <v>53.69</v>
      </c>
      <c r="P65" t="n">
        <v>53.69</v>
      </c>
    </row>
    <row r="66">
      <c r="A66" s="5" t="inlineStr">
        <is>
          <t>Eigenkapitalquote in %</t>
        </is>
      </c>
      <c r="B66" s="5" t="inlineStr">
        <is>
          <t>Equity Ratio in %</t>
        </is>
      </c>
      <c r="C66" t="n">
        <v>59.34</v>
      </c>
      <c r="D66" t="n">
        <v>58.52</v>
      </c>
      <c r="E66" t="n">
        <v>55.82</v>
      </c>
      <c r="F66" t="n">
        <v>56.63</v>
      </c>
      <c r="G66" t="n">
        <v>56.55</v>
      </c>
      <c r="H66" t="n">
        <v>55.44</v>
      </c>
      <c r="I66" t="n">
        <v>61.52</v>
      </c>
      <c r="J66" t="n">
        <v>59.66</v>
      </c>
      <c r="K66" t="n">
        <v>62.87</v>
      </c>
      <c r="L66" t="n">
        <v>56.84</v>
      </c>
      <c r="M66" t="n">
        <v>52.34</v>
      </c>
      <c r="N66" t="n">
        <v>58.62</v>
      </c>
      <c r="O66" t="n">
        <v>67.08</v>
      </c>
      <c r="P66" t="n">
        <v>67.08</v>
      </c>
    </row>
    <row r="67">
      <c r="A67" s="5" t="inlineStr">
        <is>
          <t>Fremdkapitalquote in %</t>
        </is>
      </c>
      <c r="B67" s="5" t="inlineStr">
        <is>
          <t>Debt Ratio in %</t>
        </is>
      </c>
      <c r="C67" t="n">
        <v>40.66</v>
      </c>
      <c r="D67" t="n">
        <v>41.48</v>
      </c>
      <c r="E67" t="n">
        <v>44.18</v>
      </c>
      <c r="F67" t="n">
        <v>43.37</v>
      </c>
      <c r="G67" t="n">
        <v>43.45</v>
      </c>
      <c r="H67" t="n">
        <v>44.56</v>
      </c>
      <c r="I67" t="n">
        <v>38.48</v>
      </c>
      <c r="J67" t="n">
        <v>40.34</v>
      </c>
      <c r="K67" t="n">
        <v>37.13</v>
      </c>
      <c r="L67" t="n">
        <v>43.16</v>
      </c>
      <c r="M67" t="n">
        <v>47.66</v>
      </c>
      <c r="N67" t="n">
        <v>41.38</v>
      </c>
      <c r="O67" t="n">
        <v>32.92</v>
      </c>
      <c r="P67" t="n">
        <v>32.92</v>
      </c>
    </row>
    <row r="68">
      <c r="A68" s="5" t="inlineStr">
        <is>
          <t>Verschuldungsgrad in %</t>
        </is>
      </c>
      <c r="B68" s="5" t="inlineStr">
        <is>
          <t>Finance Gearing in %</t>
        </is>
      </c>
      <c r="C68" t="n">
        <v>68.51000000000001</v>
      </c>
      <c r="D68" t="n">
        <v>70.89</v>
      </c>
      <c r="E68" t="n">
        <v>79.15000000000001</v>
      </c>
      <c r="F68" t="n">
        <v>76.58</v>
      </c>
      <c r="G68" t="n">
        <v>76.84</v>
      </c>
      <c r="H68" t="n">
        <v>80.38</v>
      </c>
      <c r="I68" t="n">
        <v>62.56</v>
      </c>
      <c r="J68" t="n">
        <v>67.61</v>
      </c>
      <c r="K68" t="n">
        <v>59.07</v>
      </c>
      <c r="L68" t="n">
        <v>75.95</v>
      </c>
      <c r="M68" t="n">
        <v>91.06</v>
      </c>
      <c r="N68" t="n">
        <v>70.59</v>
      </c>
      <c r="O68" t="n">
        <v>49.09</v>
      </c>
      <c r="P68" t="n">
        <v>49.09</v>
      </c>
    </row>
    <row r="69">
      <c r="A69" s="5" t="inlineStr">
        <is>
          <t>Bruttoergebnis Marge in %</t>
        </is>
      </c>
      <c r="B69" s="5" t="inlineStr">
        <is>
          <t>Gross Profit Marge in %</t>
        </is>
      </c>
      <c r="C69" t="n">
        <v>38.68</v>
      </c>
      <c r="D69" t="n">
        <v>39.95</v>
      </c>
      <c r="E69" t="n">
        <v>39.15</v>
      </c>
      <c r="F69" t="n">
        <v>35.21</v>
      </c>
      <c r="G69" t="n">
        <v>28.85</v>
      </c>
      <c r="H69" t="n">
        <v>33.74</v>
      </c>
      <c r="I69" t="n">
        <v>32.34</v>
      </c>
      <c r="J69" t="n">
        <v>32.77</v>
      </c>
      <c r="K69" t="n">
        <v>36.71</v>
      </c>
      <c r="L69" t="n">
        <v>38.81</v>
      </c>
      <c r="M69" t="n">
        <v>30.86</v>
      </c>
      <c r="N69" t="n">
        <v>36.17</v>
      </c>
      <c r="O69" t="n">
        <v>35.36</v>
      </c>
    </row>
    <row r="70">
      <c r="A70" s="5" t="inlineStr">
        <is>
          <t>Kurzfristige Vermögensquote in %</t>
        </is>
      </c>
      <c r="B70" s="5" t="inlineStr">
        <is>
          <t>Current Assets Ratio in %</t>
        </is>
      </c>
      <c r="C70" t="n">
        <v>52.72</v>
      </c>
      <c r="D70" t="n">
        <v>53.87</v>
      </c>
      <c r="E70" t="n">
        <v>52.67</v>
      </c>
      <c r="F70" t="n">
        <v>55.97</v>
      </c>
      <c r="G70" t="n">
        <v>57.09</v>
      </c>
      <c r="H70" t="n">
        <v>56.07</v>
      </c>
      <c r="I70" t="n">
        <v>52.4</v>
      </c>
      <c r="J70" t="n">
        <v>52.73</v>
      </c>
      <c r="K70" t="n">
        <v>46.14</v>
      </c>
      <c r="L70" t="n">
        <v>49.44</v>
      </c>
      <c r="M70" t="n">
        <v>46.46</v>
      </c>
      <c r="N70" t="n">
        <v>39.54</v>
      </c>
      <c r="O70" t="n">
        <v>53.69</v>
      </c>
    </row>
    <row r="71">
      <c r="A71" s="5" t="inlineStr">
        <is>
          <t>Nettogewinn Marge in %</t>
        </is>
      </c>
      <c r="B71" s="5" t="inlineStr">
        <is>
          <t>Net Profit Marge in %</t>
        </is>
      </c>
      <c r="C71" t="n">
        <v>10.8</v>
      </c>
      <c r="D71" t="n">
        <v>13.32</v>
      </c>
      <c r="E71" t="n">
        <v>9.609999999999999</v>
      </c>
      <c r="F71" t="n">
        <v>2.37</v>
      </c>
      <c r="G71" t="n">
        <v>2.54</v>
      </c>
      <c r="H71" t="n">
        <v>1.73</v>
      </c>
      <c r="I71" t="n">
        <v>-6.19</v>
      </c>
      <c r="J71" t="n">
        <v>-13.63</v>
      </c>
      <c r="K71" t="n">
        <v>6.68</v>
      </c>
      <c r="L71" t="n">
        <v>8.02</v>
      </c>
      <c r="M71" t="n">
        <v>-13.29</v>
      </c>
      <c r="N71" t="n">
        <v>-7.99</v>
      </c>
      <c r="O71" t="n">
        <v>-4.77</v>
      </c>
    </row>
    <row r="72">
      <c r="A72" s="5" t="inlineStr">
        <is>
          <t>Operative Ergebnis Marge in %</t>
        </is>
      </c>
      <c r="B72" s="5" t="inlineStr">
        <is>
          <t>EBIT Marge in %</t>
        </is>
      </c>
      <c r="C72" t="n">
        <v>12.59</v>
      </c>
      <c r="D72" t="n">
        <v>14.49</v>
      </c>
      <c r="E72" t="n">
        <v>11.9</v>
      </c>
      <c r="F72" t="n">
        <v>3.07</v>
      </c>
      <c r="G72" t="n">
        <v>1.58</v>
      </c>
      <c r="H72" t="n">
        <v>2.27</v>
      </c>
      <c r="I72" t="n">
        <v>-5.75</v>
      </c>
      <c r="J72" t="n">
        <v>-24.5</v>
      </c>
      <c r="K72" t="n">
        <v>0.47</v>
      </c>
      <c r="L72" t="n">
        <v>4.6</v>
      </c>
      <c r="M72" t="n">
        <v>-12.02</v>
      </c>
      <c r="N72" t="n">
        <v>-2.01</v>
      </c>
      <c r="O72" t="n">
        <v>-5.45</v>
      </c>
    </row>
    <row r="73">
      <c r="A73" s="5" t="inlineStr">
        <is>
          <t>Vermögensumsschlag in %</t>
        </is>
      </c>
      <c r="B73" s="5" t="inlineStr">
        <is>
          <t>Asset Turnover in %</t>
        </is>
      </c>
      <c r="C73" t="n">
        <v>80.52</v>
      </c>
      <c r="D73" t="n">
        <v>88.93000000000001</v>
      </c>
      <c r="E73" t="n">
        <v>86.22</v>
      </c>
      <c r="F73" t="n">
        <v>87.08</v>
      </c>
      <c r="G73" t="n">
        <v>84.2</v>
      </c>
      <c r="H73" t="n">
        <v>82.19</v>
      </c>
      <c r="I73" t="n">
        <v>88.11</v>
      </c>
      <c r="J73" t="n">
        <v>81.40000000000001</v>
      </c>
      <c r="K73" t="n">
        <v>80.48999999999999</v>
      </c>
      <c r="L73" t="n">
        <v>77.5</v>
      </c>
      <c r="M73" t="n">
        <v>62.32</v>
      </c>
      <c r="N73" t="n">
        <v>70.73999999999999</v>
      </c>
      <c r="O73" t="n">
        <v>70.06999999999999</v>
      </c>
    </row>
    <row r="74">
      <c r="A74" s="5" t="inlineStr">
        <is>
          <t>Langfristige Vermögensquote in %</t>
        </is>
      </c>
      <c r="B74" s="5" t="inlineStr">
        <is>
          <t>Non-Current Assets Ratio in %</t>
        </is>
      </c>
      <c r="C74" t="n">
        <v>47.28</v>
      </c>
      <c r="D74" t="n">
        <v>46.13</v>
      </c>
      <c r="E74" t="n">
        <v>47.33</v>
      </c>
      <c r="F74" t="n">
        <v>44.03</v>
      </c>
      <c r="G74" t="n">
        <v>42.91</v>
      </c>
      <c r="H74" t="n">
        <v>43.93</v>
      </c>
      <c r="I74" t="n">
        <v>47.6</v>
      </c>
      <c r="J74" t="n">
        <v>47.27</v>
      </c>
      <c r="K74" t="n">
        <v>53.86</v>
      </c>
      <c r="L74" t="n">
        <v>50.56</v>
      </c>
      <c r="M74" t="n">
        <v>53.54</v>
      </c>
      <c r="N74" t="n">
        <v>60.46</v>
      </c>
      <c r="O74" t="n">
        <v>46.31</v>
      </c>
    </row>
    <row r="75">
      <c r="A75" s="5" t="inlineStr">
        <is>
          <t>Gesamtkapitalrentabilität</t>
        </is>
      </c>
      <c r="B75" s="5" t="inlineStr">
        <is>
          <t>ROA Return on Assets in %</t>
        </is>
      </c>
      <c r="C75" t="n">
        <v>8.699999999999999</v>
      </c>
      <c r="D75" t="n">
        <v>11.84</v>
      </c>
      <c r="E75" t="n">
        <v>8.279999999999999</v>
      </c>
      <c r="F75" t="n">
        <v>2.06</v>
      </c>
      <c r="G75" t="n">
        <v>2.14</v>
      </c>
      <c r="H75" t="n">
        <v>1.42</v>
      </c>
      <c r="I75" t="n">
        <v>-5.45</v>
      </c>
      <c r="J75" t="n">
        <v>-11.1</v>
      </c>
      <c r="K75" t="n">
        <v>5.37</v>
      </c>
      <c r="L75" t="n">
        <v>6.22</v>
      </c>
      <c r="M75" t="n">
        <v>-8.279999999999999</v>
      </c>
      <c r="N75" t="n">
        <v>-5.65</v>
      </c>
      <c r="O75" t="n">
        <v>-3.34</v>
      </c>
    </row>
    <row r="76">
      <c r="A76" s="5" t="inlineStr">
        <is>
          <t>Ertrag des eingesetzten Kapitals</t>
        </is>
      </c>
      <c r="B76" s="5" t="inlineStr">
        <is>
          <t>ROCE Return on Cap. Empl. in %</t>
        </is>
      </c>
      <c r="C76" t="n">
        <v>12.27</v>
      </c>
      <c r="D76" t="n">
        <v>16.01</v>
      </c>
      <c r="E76" t="n">
        <v>12.96</v>
      </c>
      <c r="F76" t="n">
        <v>3.33</v>
      </c>
      <c r="G76" t="n">
        <v>1.64</v>
      </c>
      <c r="H76" t="n">
        <v>2.32</v>
      </c>
      <c r="I76" t="n">
        <v>-6.48</v>
      </c>
      <c r="J76" t="n">
        <v>-26.41</v>
      </c>
      <c r="K76" t="n">
        <v>0.48</v>
      </c>
      <c r="L76" t="n">
        <v>4.65</v>
      </c>
      <c r="M76" t="n">
        <v>-8.99</v>
      </c>
      <c r="N76" t="n">
        <v>-1.69</v>
      </c>
      <c r="O76" t="n">
        <v>-4.47</v>
      </c>
    </row>
    <row r="77">
      <c r="A77" s="5" t="inlineStr">
        <is>
          <t>Eigenkapital zu Anlagevermögen</t>
        </is>
      </c>
      <c r="B77" s="5" t="inlineStr">
        <is>
          <t>Equity to Fixed Assets in %</t>
        </is>
      </c>
      <c r="C77" t="n">
        <v>125.52</v>
      </c>
      <c r="D77" t="n">
        <v>126.85</v>
      </c>
      <c r="E77" t="n">
        <v>117.94</v>
      </c>
      <c r="F77" t="n">
        <v>128.62</v>
      </c>
      <c r="G77" t="n">
        <v>131.78</v>
      </c>
      <c r="H77" t="n">
        <v>126.21</v>
      </c>
      <c r="I77" t="n">
        <v>129.25</v>
      </c>
      <c r="J77" t="n">
        <v>126.22</v>
      </c>
      <c r="K77" t="n">
        <v>116.72</v>
      </c>
      <c r="L77" t="n">
        <v>112.42</v>
      </c>
      <c r="M77" t="n">
        <v>97.76000000000001</v>
      </c>
      <c r="N77" t="n">
        <v>96.95999999999999</v>
      </c>
      <c r="O77" t="n">
        <v>144.83</v>
      </c>
    </row>
    <row r="78">
      <c r="A78" s="5" t="inlineStr">
        <is>
          <t>Liquidität Dritten Grades</t>
        </is>
      </c>
      <c r="B78" s="5" t="inlineStr">
        <is>
          <t>Current Ratio in %</t>
        </is>
      </c>
      <c r="C78" t="n">
        <v>303.15</v>
      </c>
      <c r="D78" t="n">
        <v>276.13</v>
      </c>
      <c r="E78" t="n">
        <v>252.43</v>
      </c>
      <c r="F78" t="n">
        <v>282.24</v>
      </c>
      <c r="G78" t="n">
        <v>300.51</v>
      </c>
      <c r="H78" t="n">
        <v>286.01</v>
      </c>
      <c r="I78" t="n">
        <v>241.19</v>
      </c>
      <c r="J78" t="n">
        <v>215.34</v>
      </c>
      <c r="K78" t="n">
        <v>217.21</v>
      </c>
      <c r="L78" t="n">
        <v>211.4</v>
      </c>
      <c r="M78" t="n">
        <v>278.25</v>
      </c>
      <c r="N78" t="n">
        <v>248.02</v>
      </c>
      <c r="O78" t="n">
        <v>368.9</v>
      </c>
    </row>
    <row r="79">
      <c r="A79" s="5" t="inlineStr">
        <is>
          <t>Operativer Cashflow</t>
        </is>
      </c>
      <c r="B79" s="5" t="inlineStr">
        <is>
          <t>Operating Cashflow in M</t>
        </is>
      </c>
      <c r="C79" t="n">
        <v>10189.0449</v>
      </c>
      <c r="D79" t="n">
        <v>5461.7248</v>
      </c>
      <c r="E79" t="n">
        <v>8571.4004</v>
      </c>
      <c r="F79" t="n">
        <v>8551.408799999999</v>
      </c>
      <c r="G79" t="n">
        <v>4837.1445</v>
      </c>
      <c r="H79" t="n">
        <v>8488.655999999999</v>
      </c>
      <c r="I79" t="n">
        <v>18086.502</v>
      </c>
      <c r="J79" t="n">
        <v>9524.876</v>
      </c>
      <c r="K79" t="n">
        <v>5527.342000000001</v>
      </c>
      <c r="L79" t="n">
        <v>4724.976000000001</v>
      </c>
      <c r="M79" t="n">
        <v>8784.395</v>
      </c>
      <c r="N79" t="n">
        <v>3258.874</v>
      </c>
      <c r="O79" t="n">
        <v>5252.431</v>
      </c>
    </row>
    <row r="80">
      <c r="A80" s="5" t="inlineStr">
        <is>
          <t>Aktienrückkauf</t>
        </is>
      </c>
      <c r="B80" s="5" t="inlineStr">
        <is>
          <t>Share Buyback in M</t>
        </is>
      </c>
      <c r="C80" t="n">
        <v>6.879999999999995</v>
      </c>
      <c r="D80" t="n">
        <v>-1.719999999999914</v>
      </c>
      <c r="E80" t="n">
        <v>-13.18000000000006</v>
      </c>
      <c r="F80" t="n">
        <v>27.54000000000008</v>
      </c>
      <c r="G80" t="n">
        <v>-0.1500000000000909</v>
      </c>
      <c r="H80" t="n">
        <v>-0.09999999999990905</v>
      </c>
      <c r="I80" t="n">
        <v>-0.1000000000000227</v>
      </c>
      <c r="J80" t="n">
        <v>0</v>
      </c>
      <c r="K80" t="n">
        <v>-0.2000000000000455</v>
      </c>
      <c r="L80" t="n">
        <v>-0.1000000000000227</v>
      </c>
      <c r="M80" t="n">
        <v>0</v>
      </c>
      <c r="N80" t="n">
        <v>0</v>
      </c>
      <c r="O80" t="n">
        <v>0</v>
      </c>
    </row>
    <row r="81">
      <c r="A81" s="5" t="inlineStr">
        <is>
          <t>Umsatzwachstum 1J in %</t>
        </is>
      </c>
      <c r="B81" s="5" t="inlineStr">
        <is>
          <t>Revenue Growth 1Y in %</t>
        </is>
      </c>
      <c r="C81" t="n">
        <v>-1.12</v>
      </c>
      <c r="D81" t="n">
        <v>15.78</v>
      </c>
      <c r="E81" t="n">
        <v>19.7</v>
      </c>
      <c r="F81" t="n">
        <v>1.1</v>
      </c>
      <c r="G81" t="n">
        <v>-6.85</v>
      </c>
      <c r="H81" t="n">
        <v>-8.390000000000001</v>
      </c>
      <c r="I81" t="n">
        <v>-4.84</v>
      </c>
      <c r="J81" t="n">
        <v>-12.76</v>
      </c>
      <c r="K81" t="n">
        <v>-5.91</v>
      </c>
      <c r="L81" t="n">
        <v>21.57</v>
      </c>
      <c r="M81" t="n">
        <v>-13.53</v>
      </c>
      <c r="N81" t="n">
        <v>-1.59</v>
      </c>
      <c r="O81" t="inlineStr">
        <is>
          <t>-</t>
        </is>
      </c>
    </row>
    <row r="82">
      <c r="A82" s="5" t="inlineStr">
        <is>
          <t>Umsatzwachstum 3J in %</t>
        </is>
      </c>
      <c r="B82" s="5" t="inlineStr">
        <is>
          <t>Revenue Growth 3Y in %</t>
        </is>
      </c>
      <c r="C82" t="n">
        <v>11.45</v>
      </c>
      <c r="D82" t="n">
        <v>12.19</v>
      </c>
      <c r="E82" t="n">
        <v>4.65</v>
      </c>
      <c r="F82" t="n">
        <v>-4.71</v>
      </c>
      <c r="G82" t="n">
        <v>-6.69</v>
      </c>
      <c r="H82" t="n">
        <v>-8.66</v>
      </c>
      <c r="I82" t="n">
        <v>-7.84</v>
      </c>
      <c r="J82" t="n">
        <v>0.97</v>
      </c>
      <c r="K82" t="n">
        <v>0.71</v>
      </c>
      <c r="L82" t="n">
        <v>2.15</v>
      </c>
      <c r="M82" t="n">
        <v>-5.04</v>
      </c>
      <c r="N82" t="inlineStr">
        <is>
          <t>-</t>
        </is>
      </c>
      <c r="O82" t="inlineStr">
        <is>
          <t>-</t>
        </is>
      </c>
    </row>
    <row r="83">
      <c r="A83" s="5" t="inlineStr">
        <is>
          <t>Umsatzwachstum 5J in %</t>
        </is>
      </c>
      <c r="B83" s="5" t="inlineStr">
        <is>
          <t>Revenue Growth 5Y in %</t>
        </is>
      </c>
      <c r="C83" t="n">
        <v>5.72</v>
      </c>
      <c r="D83" t="n">
        <v>4.27</v>
      </c>
      <c r="E83" t="n">
        <v>0.14</v>
      </c>
      <c r="F83" t="n">
        <v>-6.35</v>
      </c>
      <c r="G83" t="n">
        <v>-7.75</v>
      </c>
      <c r="H83" t="n">
        <v>-2.07</v>
      </c>
      <c r="I83" t="n">
        <v>-3.09</v>
      </c>
      <c r="J83" t="n">
        <v>-2.44</v>
      </c>
      <c r="K83" t="n">
        <v>0.11</v>
      </c>
      <c r="L83" t="inlineStr">
        <is>
          <t>-</t>
        </is>
      </c>
      <c r="M83" t="inlineStr">
        <is>
          <t>-</t>
        </is>
      </c>
      <c r="N83" t="inlineStr">
        <is>
          <t>-</t>
        </is>
      </c>
      <c r="O83" t="inlineStr">
        <is>
          <t>-</t>
        </is>
      </c>
    </row>
    <row r="84">
      <c r="A84" s="5" t="inlineStr">
        <is>
          <t>Umsatzwachstum 10J in %</t>
        </is>
      </c>
      <c r="B84" s="5" t="inlineStr">
        <is>
          <t>Revenue Growth 10Y in %</t>
        </is>
      </c>
      <c r="C84" t="n">
        <v>1.83</v>
      </c>
      <c r="D84" t="n">
        <v>0.59</v>
      </c>
      <c r="E84" t="n">
        <v>-1.15</v>
      </c>
      <c r="F84" t="n">
        <v>-3.12</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-19.81</v>
      </c>
      <c r="D85" t="n">
        <v>60.47</v>
      </c>
      <c r="E85" t="n">
        <v>386.06</v>
      </c>
      <c r="F85" t="n">
        <v>-5.71</v>
      </c>
      <c r="G85" t="n">
        <v>36.72</v>
      </c>
      <c r="H85" t="n">
        <v>-125.6</v>
      </c>
      <c r="I85" t="n">
        <v>-56.82</v>
      </c>
      <c r="J85" t="n">
        <v>-278.15</v>
      </c>
      <c r="K85" t="n">
        <v>-21.69</v>
      </c>
      <c r="L85" t="n">
        <v>-173.39</v>
      </c>
      <c r="M85" t="n">
        <v>43.89</v>
      </c>
      <c r="N85" t="n">
        <v>64.78</v>
      </c>
      <c r="O85" t="inlineStr">
        <is>
          <t>-</t>
        </is>
      </c>
    </row>
    <row r="86">
      <c r="A86" s="5" t="inlineStr">
        <is>
          <t>Gewinnwachstum 3J in %</t>
        </is>
      </c>
      <c r="B86" s="5" t="inlineStr">
        <is>
          <t>Earnings Growth 3Y in %</t>
        </is>
      </c>
      <c r="C86" t="n">
        <v>142.24</v>
      </c>
      <c r="D86" t="n">
        <v>146.94</v>
      </c>
      <c r="E86" t="n">
        <v>139.02</v>
      </c>
      <c r="F86" t="n">
        <v>-31.53</v>
      </c>
      <c r="G86" t="n">
        <v>-48.57</v>
      </c>
      <c r="H86" t="n">
        <v>-153.52</v>
      </c>
      <c r="I86" t="n">
        <v>-118.89</v>
      </c>
      <c r="J86" t="n">
        <v>-157.74</v>
      </c>
      <c r="K86" t="n">
        <v>-50.4</v>
      </c>
      <c r="L86" t="n">
        <v>-21.57</v>
      </c>
      <c r="M86" t="n">
        <v>36.22</v>
      </c>
      <c r="N86" t="inlineStr">
        <is>
          <t>-</t>
        </is>
      </c>
      <c r="O86" t="inlineStr">
        <is>
          <t>-</t>
        </is>
      </c>
    </row>
    <row r="87">
      <c r="A87" s="5" t="inlineStr">
        <is>
          <t>Gewinnwachstum 5J in %</t>
        </is>
      </c>
      <c r="B87" s="5" t="inlineStr">
        <is>
          <t>Earnings Growth 5Y in %</t>
        </is>
      </c>
      <c r="C87" t="n">
        <v>91.55</v>
      </c>
      <c r="D87" t="n">
        <v>70.39</v>
      </c>
      <c r="E87" t="n">
        <v>46.93</v>
      </c>
      <c r="F87" t="n">
        <v>-85.91</v>
      </c>
      <c r="G87" t="n">
        <v>-89.11</v>
      </c>
      <c r="H87" t="n">
        <v>-131.13</v>
      </c>
      <c r="I87" t="n">
        <v>-97.23</v>
      </c>
      <c r="J87" t="n">
        <v>-72.91</v>
      </c>
      <c r="K87" t="n">
        <v>-17.28</v>
      </c>
      <c r="L87" t="inlineStr">
        <is>
          <t>-</t>
        </is>
      </c>
      <c r="M87" t="inlineStr">
        <is>
          <t>-</t>
        </is>
      </c>
      <c r="N87" t="inlineStr">
        <is>
          <t>-</t>
        </is>
      </c>
      <c r="O87" t="inlineStr">
        <is>
          <t>-</t>
        </is>
      </c>
    </row>
    <row r="88">
      <c r="A88" s="5" t="inlineStr">
        <is>
          <t>Gewinnwachstum 10J in %</t>
        </is>
      </c>
      <c r="B88" s="5" t="inlineStr">
        <is>
          <t>Earnings Growth 10Y in %</t>
        </is>
      </c>
      <c r="C88" t="n">
        <v>-19.79</v>
      </c>
      <c r="D88" t="n">
        <v>-13.42</v>
      </c>
      <c r="E88" t="n">
        <v>-12.99</v>
      </c>
      <c r="F88" t="n">
        <v>-51.6</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0.23</v>
      </c>
      <c r="D89" t="n">
        <v>0.12</v>
      </c>
      <c r="E89" t="n">
        <v>0.43</v>
      </c>
      <c r="F89" t="n">
        <v>-0.7</v>
      </c>
      <c r="G89" t="n">
        <v>-0.63</v>
      </c>
      <c r="H89" t="n">
        <v>-0.4</v>
      </c>
      <c r="I89" t="inlineStr">
        <is>
          <t>-</t>
        </is>
      </c>
      <c r="J89" t="inlineStr">
        <is>
          <t>-</t>
        </is>
      </c>
      <c r="K89" t="n">
        <v>-0.46</v>
      </c>
      <c r="L89" t="inlineStr">
        <is>
          <t>-</t>
        </is>
      </c>
      <c r="M89" t="inlineStr">
        <is>
          <t>-</t>
        </is>
      </c>
      <c r="N89" t="inlineStr">
        <is>
          <t>-</t>
        </is>
      </c>
      <c r="O89" t="inlineStr">
        <is>
          <t>-</t>
        </is>
      </c>
    </row>
    <row r="90">
      <c r="A90" s="5" t="inlineStr">
        <is>
          <t>EBIT-Wachstum 1J in %</t>
        </is>
      </c>
      <c r="B90" s="5" t="inlineStr">
        <is>
          <t>EBIT Growth 1Y in %</t>
        </is>
      </c>
      <c r="C90" t="n">
        <v>-14.07</v>
      </c>
      <c r="D90" t="n">
        <v>40.99</v>
      </c>
      <c r="E90" t="n">
        <v>364.02</v>
      </c>
      <c r="F90" t="n">
        <v>96.33</v>
      </c>
      <c r="G90" t="n">
        <v>-35.12</v>
      </c>
      <c r="H90" t="n">
        <v>-136.13</v>
      </c>
      <c r="I90" t="n">
        <v>-77.65000000000001</v>
      </c>
      <c r="J90" t="n">
        <v>-4623.91</v>
      </c>
      <c r="K90" t="n">
        <v>-90.34</v>
      </c>
      <c r="L90" t="n">
        <v>-146.53</v>
      </c>
      <c r="M90" t="n">
        <v>416.67</v>
      </c>
      <c r="N90" t="n">
        <v>-63.67</v>
      </c>
      <c r="O90" t="inlineStr">
        <is>
          <t>-</t>
        </is>
      </c>
    </row>
    <row r="91">
      <c r="A91" s="5" t="inlineStr">
        <is>
          <t>EBIT-Wachstum 3J in %</t>
        </is>
      </c>
      <c r="B91" s="5" t="inlineStr">
        <is>
          <t>EBIT Growth 3Y in %</t>
        </is>
      </c>
      <c r="C91" t="n">
        <v>130.31</v>
      </c>
      <c r="D91" t="n">
        <v>167.11</v>
      </c>
      <c r="E91" t="n">
        <v>141.74</v>
      </c>
      <c r="F91" t="n">
        <v>-24.97</v>
      </c>
      <c r="G91" t="n">
        <v>-82.97</v>
      </c>
      <c r="H91" t="n">
        <v>-1612.56</v>
      </c>
      <c r="I91" t="n">
        <v>-1597.3</v>
      </c>
      <c r="J91" t="n">
        <v>-1620.26</v>
      </c>
      <c r="K91" t="n">
        <v>59.93</v>
      </c>
      <c r="L91" t="n">
        <v>68.81999999999999</v>
      </c>
      <c r="M91" t="n">
        <v>117.67</v>
      </c>
      <c r="N91" t="inlineStr">
        <is>
          <t>-</t>
        </is>
      </c>
      <c r="O91" t="inlineStr">
        <is>
          <t>-</t>
        </is>
      </c>
    </row>
    <row r="92">
      <c r="A92" s="5" t="inlineStr">
        <is>
          <t>EBIT-Wachstum 5J in %</t>
        </is>
      </c>
      <c r="B92" s="5" t="inlineStr">
        <is>
          <t>EBIT Growth 5Y in %</t>
        </is>
      </c>
      <c r="C92" t="n">
        <v>90.43000000000001</v>
      </c>
      <c r="D92" t="n">
        <v>66.02</v>
      </c>
      <c r="E92" t="n">
        <v>42.29</v>
      </c>
      <c r="F92" t="n">
        <v>-955.3</v>
      </c>
      <c r="G92" t="n">
        <v>-992.63</v>
      </c>
      <c r="H92" t="n">
        <v>-1014.91</v>
      </c>
      <c r="I92" t="n">
        <v>-904.35</v>
      </c>
      <c r="J92" t="n">
        <v>-901.5599999999999</v>
      </c>
      <c r="K92" t="n">
        <v>23.23</v>
      </c>
      <c r="L92" t="inlineStr">
        <is>
          <t>-</t>
        </is>
      </c>
      <c r="M92" t="inlineStr">
        <is>
          <t>-</t>
        </is>
      </c>
      <c r="N92" t="inlineStr">
        <is>
          <t>-</t>
        </is>
      </c>
      <c r="O92" t="inlineStr">
        <is>
          <t>-</t>
        </is>
      </c>
    </row>
    <row r="93">
      <c r="A93" s="5" t="inlineStr">
        <is>
          <t>EBIT-Wachstum 10J in %</t>
        </is>
      </c>
      <c r="B93" s="5" t="inlineStr">
        <is>
          <t>EBIT Growth 10Y in %</t>
        </is>
      </c>
      <c r="C93" t="n">
        <v>-462.24</v>
      </c>
      <c r="D93" t="n">
        <v>-419.17</v>
      </c>
      <c r="E93" t="n">
        <v>-429.63</v>
      </c>
      <c r="F93" t="n">
        <v>-466.03</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87.98999999999999</v>
      </c>
      <c r="D94" t="n">
        <v>-36.4</v>
      </c>
      <c r="E94" t="n">
        <v>-1.24</v>
      </c>
      <c r="F94" t="n">
        <v>82.3</v>
      </c>
      <c r="G94" t="n">
        <v>-43.03</v>
      </c>
      <c r="H94" t="n">
        <v>-53.07</v>
      </c>
      <c r="I94" t="n">
        <v>89.87</v>
      </c>
      <c r="J94" t="n">
        <v>72.31999999999999</v>
      </c>
      <c r="K94" t="n">
        <v>16.96</v>
      </c>
      <c r="L94" t="n">
        <v>-46.22</v>
      </c>
      <c r="M94" t="n">
        <v>169.55</v>
      </c>
      <c r="N94" t="n">
        <v>-37.95</v>
      </c>
      <c r="O94" t="inlineStr">
        <is>
          <t>-</t>
        </is>
      </c>
    </row>
    <row r="95">
      <c r="A95" s="5" t="inlineStr">
        <is>
          <t>Op.Cashflow Wachstum 3J in %</t>
        </is>
      </c>
      <c r="B95" s="5" t="inlineStr">
        <is>
          <t>Op.Cashflow Wachstum 3Y in %</t>
        </is>
      </c>
      <c r="C95" t="n">
        <v>16.78</v>
      </c>
      <c r="D95" t="n">
        <v>14.89</v>
      </c>
      <c r="E95" t="n">
        <v>12.68</v>
      </c>
      <c r="F95" t="n">
        <v>-4.6</v>
      </c>
      <c r="G95" t="n">
        <v>-2.08</v>
      </c>
      <c r="H95" t="n">
        <v>36.37</v>
      </c>
      <c r="I95" t="n">
        <v>59.72</v>
      </c>
      <c r="J95" t="n">
        <v>14.35</v>
      </c>
      <c r="K95" t="n">
        <v>46.76</v>
      </c>
      <c r="L95" t="n">
        <v>28.46</v>
      </c>
      <c r="M95" t="n">
        <v>43.87</v>
      </c>
      <c r="N95" t="inlineStr">
        <is>
          <t>-</t>
        </is>
      </c>
      <c r="O95" t="inlineStr">
        <is>
          <t>-</t>
        </is>
      </c>
    </row>
    <row r="96">
      <c r="A96" s="5" t="inlineStr">
        <is>
          <t>Op.Cashflow Wachstum 5J in %</t>
        </is>
      </c>
      <c r="B96" s="5" t="inlineStr">
        <is>
          <t>Op.Cashflow Wachstum 5Y in %</t>
        </is>
      </c>
      <c r="C96" t="n">
        <v>17.92</v>
      </c>
      <c r="D96" t="n">
        <v>-10.29</v>
      </c>
      <c r="E96" t="n">
        <v>14.97</v>
      </c>
      <c r="F96" t="n">
        <v>29.68</v>
      </c>
      <c r="G96" t="n">
        <v>16.61</v>
      </c>
      <c r="H96" t="n">
        <v>15.97</v>
      </c>
      <c r="I96" t="n">
        <v>60.5</v>
      </c>
      <c r="J96" t="n">
        <v>34.93</v>
      </c>
      <c r="K96" t="n">
        <v>20.47</v>
      </c>
      <c r="L96" t="inlineStr">
        <is>
          <t>-</t>
        </is>
      </c>
      <c r="M96" t="inlineStr">
        <is>
          <t>-</t>
        </is>
      </c>
      <c r="N96" t="inlineStr">
        <is>
          <t>-</t>
        </is>
      </c>
      <c r="O96" t="inlineStr">
        <is>
          <t>-</t>
        </is>
      </c>
    </row>
    <row r="97">
      <c r="A97" s="5" t="inlineStr">
        <is>
          <t>Op.Cashflow Wachstum 10J in %</t>
        </is>
      </c>
      <c r="B97" s="5" t="inlineStr">
        <is>
          <t>Op.Cashflow Wachstum 10Y in %</t>
        </is>
      </c>
      <c r="C97" t="n">
        <v>16.95</v>
      </c>
      <c r="D97" t="n">
        <v>25.1</v>
      </c>
      <c r="E97" t="n">
        <v>24.95</v>
      </c>
      <c r="F97" t="n">
        <v>25.07</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4193</v>
      </c>
      <c r="D98" t="n">
        <v>3734</v>
      </c>
      <c r="E98" t="n">
        <v>3079</v>
      </c>
      <c r="F98" t="n">
        <v>2894</v>
      </c>
      <c r="G98" t="n">
        <v>3120</v>
      </c>
      <c r="H98" t="n">
        <v>3285</v>
      </c>
      <c r="I98" t="n">
        <v>2814</v>
      </c>
      <c r="J98" t="n">
        <v>2947</v>
      </c>
      <c r="K98" t="n">
        <v>3011</v>
      </c>
      <c r="L98" t="n">
        <v>3478</v>
      </c>
      <c r="M98" t="n">
        <v>4064</v>
      </c>
      <c r="N98" t="n">
        <v>3283</v>
      </c>
      <c r="O98" t="n">
        <v>5585</v>
      </c>
      <c r="P98" t="n">
        <v>5585</v>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THALES </t>
        </is>
      </c>
      <c r="B1" s="2" t="inlineStr">
        <is>
          <t>WKN: 850842  ISIN: FR0000121329  US-Symbol:THLEF  Typ: Aktie</t>
        </is>
      </c>
      <c r="C1" s="2" t="inlineStr"/>
      <c r="D1" s="2" t="inlineStr"/>
      <c r="E1" s="2" t="inlineStr"/>
      <c r="F1" s="2">
        <f>HYPERLINK("cac40_Stock_Data_EUR.xlsx#INDEX!A1",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+33-1-57778000</t>
        </is>
      </c>
      <c r="G4" t="inlineStr">
        <is>
          <t>26.02.2020</t>
        </is>
      </c>
      <c r="H4" t="inlineStr">
        <is>
          <t>Preliminary Results</t>
        </is>
      </c>
      <c r="J4" t="inlineStr">
        <is>
          <t>TSA</t>
        </is>
      </c>
      <c r="L4" t="inlineStr">
        <is>
          <t>25,71%</t>
        </is>
      </c>
    </row>
    <row r="5">
      <c r="A5" s="5" t="inlineStr">
        <is>
          <t>Ticker</t>
        </is>
      </c>
      <c r="B5" t="inlineStr">
        <is>
          <t>CSF</t>
        </is>
      </c>
      <c r="C5" s="5" t="inlineStr">
        <is>
          <t>Fax</t>
        </is>
      </c>
      <c r="D5" s="5" t="inlineStr"/>
      <c r="E5" t="inlineStr">
        <is>
          <t>-</t>
        </is>
      </c>
      <c r="G5" t="inlineStr">
        <is>
          <t>08.04.2020</t>
        </is>
      </c>
      <c r="H5" t="inlineStr">
        <is>
          <t>Publication Of Annual Report</t>
        </is>
      </c>
      <c r="J5" t="inlineStr">
        <is>
          <t>Dassault Aviation</t>
        </is>
      </c>
      <c r="L5" t="inlineStr">
        <is>
          <t>24,65%</t>
        </is>
      </c>
    </row>
    <row r="6">
      <c r="A6" s="5" t="inlineStr">
        <is>
          <t>Gelistet Seit / Listed Since</t>
        </is>
      </c>
      <c r="B6" t="inlineStr">
        <is>
          <t>-</t>
        </is>
      </c>
      <c r="C6" s="5" t="inlineStr">
        <is>
          <t>Internet</t>
        </is>
      </c>
      <c r="D6" s="5" t="inlineStr"/>
      <c r="E6" t="inlineStr">
        <is>
          <t>http://www.thalesgroup.com</t>
        </is>
      </c>
      <c r="G6" t="inlineStr">
        <is>
          <t>28.04.2020</t>
        </is>
      </c>
      <c r="H6" t="inlineStr">
        <is>
          <t>Result Q1</t>
        </is>
      </c>
      <c r="J6" t="inlineStr">
        <is>
          <t>Mitarbeiter</t>
        </is>
      </c>
      <c r="L6" t="inlineStr">
        <is>
          <t>2,62%</t>
        </is>
      </c>
    </row>
    <row r="7">
      <c r="A7" s="5" t="inlineStr">
        <is>
          <t>Nominalwert / Nominal Value</t>
        </is>
      </c>
      <c r="B7" t="inlineStr">
        <is>
          <t>-</t>
        </is>
      </c>
      <c r="C7" s="5" t="inlineStr">
        <is>
          <t>Inv. Relations Telefon / Phone</t>
        </is>
      </c>
      <c r="D7" s="5" t="inlineStr"/>
      <c r="E7" t="inlineStr">
        <is>
          <t>+33-1-57778902</t>
        </is>
      </c>
      <c r="G7" t="inlineStr">
        <is>
          <t>06.05.2020</t>
        </is>
      </c>
      <c r="H7" t="inlineStr">
        <is>
          <t>Annual General Meeting</t>
        </is>
      </c>
      <c r="J7" t="inlineStr">
        <is>
          <t>eigene Aktien</t>
        </is>
      </c>
      <c r="L7" t="inlineStr">
        <is>
          <t>0,30%</t>
        </is>
      </c>
    </row>
    <row r="8">
      <c r="A8" s="5" t="inlineStr">
        <is>
          <t>Land / Country</t>
        </is>
      </c>
      <c r="B8" t="inlineStr">
        <is>
          <t>Frankreich</t>
        </is>
      </c>
      <c r="C8" s="5" t="inlineStr">
        <is>
          <t>Inv. Relations E-Mail</t>
        </is>
      </c>
      <c r="D8" s="5" t="inlineStr"/>
      <c r="E8" t="inlineStr">
        <is>
          <t>ir@thalesgroup.com</t>
        </is>
      </c>
      <c r="G8" t="inlineStr">
        <is>
          <t>12.05.2020</t>
        </is>
      </c>
      <c r="H8" t="inlineStr">
        <is>
          <t>Ex Dividend</t>
        </is>
      </c>
      <c r="J8" t="inlineStr">
        <is>
          <t>Freefloat</t>
        </is>
      </c>
      <c r="L8" t="inlineStr">
        <is>
          <t>46,72%</t>
        </is>
      </c>
    </row>
    <row r="9">
      <c r="A9" s="5" t="inlineStr">
        <is>
          <t>Währung / Currency</t>
        </is>
      </c>
      <c r="B9" t="inlineStr">
        <is>
          <t>EUR</t>
        </is>
      </c>
      <c r="C9" s="5" t="inlineStr">
        <is>
          <t>Kontaktperson / Contact Person</t>
        </is>
      </c>
      <c r="D9" s="5" t="inlineStr"/>
      <c r="E9" t="inlineStr">
        <is>
          <t>-</t>
        </is>
      </c>
      <c r="G9" t="inlineStr">
        <is>
          <t>14.05.2020</t>
        </is>
      </c>
      <c r="H9" t="inlineStr">
        <is>
          <t>Dividend Payout</t>
        </is>
      </c>
    </row>
    <row r="10">
      <c r="A10" s="5" t="inlineStr">
        <is>
          <t>Branche / Industry</t>
        </is>
      </c>
      <c r="B10" t="inlineStr">
        <is>
          <t>Aerospace Industry</t>
        </is>
      </c>
      <c r="C10" s="5" t="inlineStr">
        <is>
          <t>24.07.2020</t>
        </is>
      </c>
      <c r="D10" s="5" t="inlineStr">
        <is>
          <t>Score Half Year</t>
        </is>
      </c>
    </row>
    <row r="11">
      <c r="A11" s="5" t="inlineStr">
        <is>
          <t>Sektor / Sector</t>
        </is>
      </c>
      <c r="B11" t="inlineStr">
        <is>
          <t>Transport / Transport Sector</t>
        </is>
      </c>
      <c r="C11" t="inlineStr">
        <is>
          <t>22.10.2020</t>
        </is>
      </c>
      <c r="D11" t="inlineStr">
        <is>
          <t>Q3 Earnings</t>
        </is>
      </c>
    </row>
    <row r="12">
      <c r="A12" s="5" t="inlineStr">
        <is>
          <t>Typ / Genre</t>
        </is>
      </c>
      <c r="B12" t="inlineStr">
        <is>
          <t>Stammaktie</t>
        </is>
      </c>
    </row>
    <row r="13">
      <c r="A13" s="5" t="inlineStr">
        <is>
          <t>Adresse / Address</t>
        </is>
      </c>
      <c r="B13" t="inlineStr">
        <is>
          <t>Thales S.A.31 Place des Corolles – CS 20001  F-92098 Paris La Défense</t>
        </is>
      </c>
    </row>
    <row r="14">
      <c r="A14" s="5" t="inlineStr">
        <is>
          <t>Management</t>
        </is>
      </c>
      <c r="B14" t="inlineStr">
        <is>
          <t>Patrice Caine, Pascal Bouchiat, Pierre Eric Pommellet, Pascale Sourisse, David Tournadre, Isabelle Simon, Philippe Keryer, Alex Cresswell, Millar Crawford, Marc Darmon, Jean-Loïc Galle, Gil Michelin, Philippe Duhamel, Philippe Vallée</t>
        </is>
      </c>
    </row>
    <row r="15">
      <c r="A15" s="5" t="inlineStr">
        <is>
          <t>Aufsichtsrat / Board</t>
        </is>
      </c>
      <c r="B15" t="inlineStr">
        <is>
          <t>Patrice Caine, Laurence Broseta, Charles Edelstenne, Yannick d'Escatha, Bernard Fontana, Anne-Marie Hunot-Schmit, Philippe Lépinay, Armelle de Madre, Odile Renaud-Basso, Frédérique Sainct, Loïk Segalen, Anne-Claire Taittinger, Ann Taylor, Eric Trappier, Marie-Françoise Walbaum, Delphine d’Amarzit</t>
        </is>
      </c>
    </row>
    <row r="16">
      <c r="A16" s="5" t="inlineStr">
        <is>
          <t>Beschreibung</t>
        </is>
      </c>
      <c r="B16" t="inlineStr">
        <is>
          <t>Thales SA bietet weltweit integrierte Lösungen und Geräte für die Sicherheitsanforderungen von Staats- und Industrieunternehmen an. Die Geschäftssegmente sind in Verteidigung, Sicherheit, Transport und Luft- und Raumfahrt gegliedert. Die Geschäftsfelder Verteidigung und Sicherheit sind auf staatliche Unternehmen fokussiert. Die Angebotspalette beinhaltet Geräte, Systeme und Dienstleistungen für Armeen zum Einsatz in der Luft, auf See und auf dem Boden, militärische und zivile Regel-und Steuersysteme, Kommunikationssicherheitssysteme wie auch Schutz von komplexen Infrastrukturen (Flughäfen, Häfen, Grenzen) und empfindlicher Daten (Kryptologie, Netzwerk-Security-Management). Der Bereich Transport umfasst das Verkehrs-Management mit Elektronik- und Sicherheitssystemen für Eisenbahnnetzwerke, Straßen und öffentliche Verkehrsnetze wie auch kontaktlose Ticketsysteme. Die Division Luft- und Raumfahrt ist hauptsächlich für Unternehmen der Luftfahrtindustrie (Avionik und Kabinen für großen Flugzeughersteller) und dem Bereich Weltraum (Telekommunikation, Erdbeobachtung, Navigationssatelliten) zuständig. Ergänzend bietet Thales Alenia Space, eine Kooperation zwischen Thales und Finmeccanica, die Planung, Entwicklung und Bereitstellung von Orbit-Infrastruktur, Satellitensystemen und Dienstleistungen für Raumfahrtprogramme an. Thales SA ist weltweit in über 55 Ländern präsent und hat seinen Hauptsitz in Paris, Frankreich. Copyright 2014 FINANCE BASE AG</t>
        </is>
      </c>
    </row>
    <row r="17">
      <c r="A17" s="5" t="inlineStr">
        <is>
          <t>Profile</t>
        </is>
      </c>
      <c r="B17" t="inlineStr">
        <is>
          <t>Thales SA offers worldwide integrated solutions and equipment for the security requirements of government and industrial companies. The business segments are structured in defense, security, transportation and aerospace. The business areas of defense and security are focused on state-owned enterprises. The product range includes instruments, systems and services for armies for use in the air, at sea and on the ground, military and civilian rule and control systems, communications security systems as well as protection (of complex infrastructures (airports, ports, borders) and sensitive data cryptology , network security management). The area of ​​transport includes traffic management with electronics and safety systems for railway networks, roads and public transport networks as well as contactless ticketing systems. The Aerospace Division is mainly responsible for companies in the aerospace industry (avionics and cabins for major aircraft manufacturers) and the space sector (telecommunications, Earth observation, navigation satellite). In addition provides Thales Alenia Space, a cooperation between Thales and Finmeccanica, planning, development and deployment of orbital infrastructure, satellite systems and services for space programs. Thales SA is present in over 55 countries worldwide and is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18401</v>
      </c>
      <c r="D20" t="n">
        <v>15855</v>
      </c>
      <c r="E20" t="n">
        <v>15975</v>
      </c>
      <c r="F20" t="n">
        <v>14885</v>
      </c>
      <c r="G20" t="n">
        <v>14063</v>
      </c>
      <c r="H20" t="n">
        <v>12974</v>
      </c>
      <c r="I20" t="n">
        <v>14194</v>
      </c>
      <c r="J20" t="n">
        <v>14158</v>
      </c>
      <c r="K20" t="n">
        <v>13028</v>
      </c>
      <c r="L20" t="n">
        <v>13125</v>
      </c>
    </row>
    <row r="21">
      <c r="A21" s="5" t="inlineStr">
        <is>
          <t>Bruttoergebnis vom Umsatz</t>
        </is>
      </c>
      <c r="B21" s="5" t="inlineStr">
        <is>
          <t>Gross Profit</t>
        </is>
      </c>
      <c r="C21" t="n">
        <v>4524</v>
      </c>
      <c r="D21" t="n">
        <v>4087</v>
      </c>
      <c r="E21" t="n">
        <v>3844</v>
      </c>
      <c r="F21" t="n">
        <v>3610</v>
      </c>
      <c r="G21" t="n">
        <v>3375</v>
      </c>
      <c r="H21" t="n">
        <v>3182</v>
      </c>
      <c r="I21" t="n">
        <v>3349</v>
      </c>
      <c r="J21" t="n">
        <v>3290</v>
      </c>
      <c r="K21" t="n">
        <v>2961</v>
      </c>
      <c r="L21" t="n">
        <v>2096</v>
      </c>
    </row>
    <row r="22">
      <c r="A22" s="5" t="inlineStr">
        <is>
          <t>Operatives Ergebnis (EBIT)</t>
        </is>
      </c>
      <c r="B22" s="5" t="inlineStr">
        <is>
          <t>EBIT Earning Before Interest &amp; Tax</t>
        </is>
      </c>
      <c r="C22" t="n">
        <v>1502</v>
      </c>
      <c r="D22" t="n">
        <v>1330</v>
      </c>
      <c r="E22" t="n">
        <v>1311</v>
      </c>
      <c r="F22" t="n">
        <v>1422</v>
      </c>
      <c r="G22" t="n">
        <v>1131</v>
      </c>
      <c r="H22" t="n">
        <v>1104</v>
      </c>
      <c r="I22" t="n">
        <v>912.8</v>
      </c>
      <c r="J22" t="n">
        <v>915.1</v>
      </c>
      <c r="K22" t="n">
        <v>726</v>
      </c>
      <c r="L22" t="n">
        <v>-205.4</v>
      </c>
    </row>
    <row r="23">
      <c r="A23" s="5" t="inlineStr">
        <is>
          <t>Finanzergebnis</t>
        </is>
      </c>
      <c r="B23" s="5" t="inlineStr">
        <is>
          <t>Financial Result</t>
        </is>
      </c>
      <c r="C23" t="n">
        <v>-54.6</v>
      </c>
      <c r="D23" t="n">
        <v>12.3</v>
      </c>
      <c r="E23" t="inlineStr">
        <is>
          <t>-</t>
        </is>
      </c>
      <c r="F23" t="n">
        <v>-151.9</v>
      </c>
      <c r="G23" t="n">
        <v>-98.09999999999999</v>
      </c>
      <c r="H23" t="n">
        <v>-127.5</v>
      </c>
      <c r="I23" t="n">
        <v>-102.9</v>
      </c>
      <c r="J23" t="n">
        <v>-185.2</v>
      </c>
      <c r="K23" t="n">
        <v>-67.2</v>
      </c>
      <c r="L23" t="n">
        <v>-122.7</v>
      </c>
    </row>
    <row r="24">
      <c r="A24" s="5" t="inlineStr">
        <is>
          <t>Ergebnis vor Steuer (EBT)</t>
        </is>
      </c>
      <c r="B24" s="5" t="inlineStr">
        <is>
          <t>EBT Earning Before Tax</t>
        </is>
      </c>
      <c r="C24" t="n">
        <v>1447</v>
      </c>
      <c r="D24" t="n">
        <v>1342</v>
      </c>
      <c r="E24" t="n">
        <v>1311</v>
      </c>
      <c r="F24" t="n">
        <v>1270</v>
      </c>
      <c r="G24" t="n">
        <v>1033</v>
      </c>
      <c r="H24" t="n">
        <v>976</v>
      </c>
      <c r="I24" t="n">
        <v>809.9</v>
      </c>
      <c r="J24" t="n">
        <v>729.9</v>
      </c>
      <c r="K24" t="n">
        <v>658.8</v>
      </c>
      <c r="L24" t="n">
        <v>-328.1</v>
      </c>
    </row>
    <row r="25">
      <c r="A25" s="5" t="inlineStr">
        <is>
          <t>Ergebnis nach Steuer</t>
        </is>
      </c>
      <c r="B25" s="5" t="inlineStr">
        <is>
          <t>Earnings after tax</t>
        </is>
      </c>
      <c r="C25" t="n">
        <v>1146</v>
      </c>
      <c r="D25" t="n">
        <v>1028</v>
      </c>
      <c r="E25" t="n">
        <v>887.1</v>
      </c>
      <c r="F25" t="n">
        <v>1015</v>
      </c>
      <c r="G25" t="n">
        <v>812.7</v>
      </c>
      <c r="H25" t="n">
        <v>761.7</v>
      </c>
      <c r="I25" t="n">
        <v>573</v>
      </c>
      <c r="J25" t="n">
        <v>536</v>
      </c>
      <c r="K25" t="n">
        <v>511.5</v>
      </c>
      <c r="L25" t="n">
        <v>-107.6</v>
      </c>
    </row>
    <row r="26">
      <c r="A26" s="5" t="inlineStr">
        <is>
          <t>Minderheitenanteil</t>
        </is>
      </c>
      <c r="B26" s="5" t="inlineStr">
        <is>
          <t>Minority Share</t>
        </is>
      </c>
      <c r="C26" t="n">
        <v>-24.5</v>
      </c>
      <c r="D26" t="n">
        <v>-46.1</v>
      </c>
      <c r="E26" t="n">
        <v>-65.40000000000001</v>
      </c>
      <c r="F26" t="n">
        <v>-68.2</v>
      </c>
      <c r="G26" t="n">
        <v>-47.6</v>
      </c>
      <c r="H26" t="n">
        <v>-47.5</v>
      </c>
      <c r="I26" t="n">
        <v>0.4</v>
      </c>
      <c r="J26" t="n">
        <v>-0.3</v>
      </c>
      <c r="K26" t="n">
        <v>0.3</v>
      </c>
      <c r="L26" t="inlineStr">
        <is>
          <t>-</t>
        </is>
      </c>
    </row>
    <row r="27">
      <c r="A27" s="5" t="inlineStr">
        <is>
          <t>Jahresüberschuss/-fehlbetrag</t>
        </is>
      </c>
      <c r="B27" s="5" t="inlineStr">
        <is>
          <t>Net Profit</t>
        </is>
      </c>
      <c r="C27" t="n">
        <v>1122</v>
      </c>
      <c r="D27" t="n">
        <v>981.8</v>
      </c>
      <c r="E27" t="n">
        <v>821.7</v>
      </c>
      <c r="F27" t="n">
        <v>946.4</v>
      </c>
      <c r="G27" t="n">
        <v>765.1</v>
      </c>
      <c r="H27" t="n">
        <v>714.2</v>
      </c>
      <c r="I27" t="n">
        <v>573.4</v>
      </c>
      <c r="J27" t="n">
        <v>535.7</v>
      </c>
      <c r="K27" t="n">
        <v>511.8</v>
      </c>
      <c r="L27" t="n">
        <v>-107.6</v>
      </c>
    </row>
    <row r="28">
      <c r="A28" s="5" t="inlineStr">
        <is>
          <t>Summe Umlaufvermögen</t>
        </is>
      </c>
      <c r="B28" s="5" t="inlineStr">
        <is>
          <t>Current Assets</t>
        </is>
      </c>
      <c r="C28" t="n">
        <v>15879</v>
      </c>
      <c r="D28" t="n">
        <v>16974</v>
      </c>
      <c r="E28" t="n">
        <v>14821</v>
      </c>
      <c r="F28" t="n">
        <v>14066</v>
      </c>
      <c r="G28" t="n">
        <v>13093</v>
      </c>
      <c r="H28" t="n">
        <v>11596</v>
      </c>
      <c r="I28" t="n">
        <v>13821</v>
      </c>
      <c r="J28" t="n">
        <v>13597</v>
      </c>
      <c r="K28" t="n">
        <v>13315</v>
      </c>
      <c r="L28" t="n">
        <v>11805</v>
      </c>
    </row>
    <row r="29">
      <c r="A29" s="5" t="inlineStr">
        <is>
          <t>Summe Anlagevermögen</t>
        </is>
      </c>
      <c r="B29" s="5" t="inlineStr">
        <is>
          <t>Fixed Assets</t>
        </is>
      </c>
      <c r="C29" t="n">
        <v>15345</v>
      </c>
      <c r="D29" t="n">
        <v>8532</v>
      </c>
      <c r="E29" t="n">
        <v>8511</v>
      </c>
      <c r="F29" t="n">
        <v>8623</v>
      </c>
      <c r="G29" t="n">
        <v>8467</v>
      </c>
      <c r="H29" t="n">
        <v>8395</v>
      </c>
      <c r="I29" t="n">
        <v>7673</v>
      </c>
      <c r="J29" t="n">
        <v>7735</v>
      </c>
      <c r="K29" t="n">
        <v>7761</v>
      </c>
      <c r="L29" t="n">
        <v>7216</v>
      </c>
    </row>
    <row r="30">
      <c r="A30" s="5" t="inlineStr">
        <is>
          <t>Summe Aktiva</t>
        </is>
      </c>
      <c r="B30" s="5" t="inlineStr">
        <is>
          <t>Total Assets</t>
        </is>
      </c>
      <c r="C30" t="n">
        <v>31223</v>
      </c>
      <c r="D30" t="n">
        <v>25506</v>
      </c>
      <c r="E30" t="n">
        <v>23332</v>
      </c>
      <c r="F30" t="n">
        <v>22690</v>
      </c>
      <c r="G30" t="n">
        <v>21560</v>
      </c>
      <c r="H30" t="n">
        <v>19991</v>
      </c>
      <c r="I30" t="n">
        <v>21495</v>
      </c>
      <c r="J30" t="n">
        <v>21332</v>
      </c>
      <c r="K30" t="n">
        <v>21076</v>
      </c>
      <c r="L30" t="n">
        <v>19020</v>
      </c>
    </row>
    <row r="31">
      <c r="A31" s="5" t="inlineStr">
        <is>
          <t>Summe kurzfristiges Fremdkapital</t>
        </is>
      </c>
      <c r="B31" s="5" t="inlineStr">
        <is>
          <t>Short-Term Debt</t>
        </is>
      </c>
      <c r="C31" t="n">
        <v>17492</v>
      </c>
      <c r="D31" t="n">
        <v>14617</v>
      </c>
      <c r="E31" t="n">
        <v>13909</v>
      </c>
      <c r="F31" t="n">
        <v>13310</v>
      </c>
      <c r="G31" t="n">
        <v>13204</v>
      </c>
      <c r="H31" t="n">
        <v>11631</v>
      </c>
      <c r="I31" t="n">
        <v>13772</v>
      </c>
      <c r="J31" t="n">
        <v>14607</v>
      </c>
      <c r="K31" t="n">
        <v>14383</v>
      </c>
      <c r="L31" t="n">
        <v>12823</v>
      </c>
    </row>
    <row r="32">
      <c r="A32" s="5" t="inlineStr">
        <is>
          <t>Summe langfristiges Fremdkapital</t>
        </is>
      </c>
      <c r="B32" s="5" t="inlineStr">
        <is>
          <t>Long-Term Debt</t>
        </is>
      </c>
      <c r="C32" t="n">
        <v>8049</v>
      </c>
      <c r="D32" t="n">
        <v>4965</v>
      </c>
      <c r="E32" t="n">
        <v>3868</v>
      </c>
      <c r="F32" t="n">
        <v>4514</v>
      </c>
      <c r="G32" t="n">
        <v>3414</v>
      </c>
      <c r="H32" t="n">
        <v>4290</v>
      </c>
      <c r="I32" t="n">
        <v>3782</v>
      </c>
      <c r="J32" t="n">
        <v>2139</v>
      </c>
      <c r="K32" t="n">
        <v>2562</v>
      </c>
      <c r="L32" t="n">
        <v>2516</v>
      </c>
    </row>
    <row r="33">
      <c r="A33" s="5" t="inlineStr">
        <is>
          <t>Summe Fremdkapital</t>
        </is>
      </c>
      <c r="B33" s="5" t="inlineStr">
        <is>
          <t>Total Liabilities</t>
        </is>
      </c>
      <c r="C33" t="n">
        <v>25541</v>
      </c>
      <c r="D33" t="n">
        <v>19581</v>
      </c>
      <c r="E33" t="n">
        <v>17015</v>
      </c>
      <c r="F33" t="n">
        <v>17824</v>
      </c>
      <c r="G33" t="n">
        <v>16618</v>
      </c>
      <c r="H33" t="n">
        <v>15921</v>
      </c>
      <c r="I33" t="n">
        <v>17554</v>
      </c>
      <c r="J33" t="n">
        <v>16746</v>
      </c>
      <c r="K33" t="n">
        <v>16946</v>
      </c>
      <c r="L33" t="n">
        <v>15339</v>
      </c>
    </row>
    <row r="34">
      <c r="A34" s="5" t="inlineStr">
        <is>
          <t>Minderheitenanteil</t>
        </is>
      </c>
      <c r="B34" s="5" t="inlineStr">
        <is>
          <t>Minority Share</t>
        </is>
      </c>
      <c r="C34" t="n">
        <v>232.9</v>
      </c>
      <c r="D34" t="n">
        <v>224.9</v>
      </c>
      <c r="E34" t="n">
        <v>229.6</v>
      </c>
      <c r="F34" t="n">
        <v>225.9</v>
      </c>
      <c r="G34" t="n">
        <v>295.9</v>
      </c>
      <c r="H34" t="n">
        <v>298.5</v>
      </c>
      <c r="I34" t="n">
        <v>29.9</v>
      </c>
      <c r="J34" t="n">
        <v>10.2</v>
      </c>
      <c r="K34" t="n">
        <v>9.699999999999999</v>
      </c>
      <c r="L34" t="n">
        <v>9.5</v>
      </c>
    </row>
    <row r="35">
      <c r="A35" s="5" t="inlineStr">
        <is>
          <t>Summe Eigenkapital</t>
        </is>
      </c>
      <c r="B35" s="5" t="inlineStr">
        <is>
          <t>Equity</t>
        </is>
      </c>
      <c r="C35" t="n">
        <v>5449</v>
      </c>
      <c r="D35" t="n">
        <v>5700</v>
      </c>
      <c r="E35" t="n">
        <v>5326</v>
      </c>
      <c r="F35" t="n">
        <v>4640</v>
      </c>
      <c r="G35" t="n">
        <v>4646</v>
      </c>
      <c r="H35" t="n">
        <v>3771</v>
      </c>
      <c r="I35" t="n">
        <v>3911</v>
      </c>
      <c r="J35" t="n">
        <v>4576</v>
      </c>
      <c r="K35" t="n">
        <v>4120</v>
      </c>
      <c r="L35" t="n">
        <v>3672</v>
      </c>
    </row>
    <row r="36">
      <c r="A36" s="5" t="inlineStr">
        <is>
          <t>Summe Passiva</t>
        </is>
      </c>
      <c r="B36" s="5" t="inlineStr">
        <is>
          <t>Liabilities &amp; Shareholder Equity</t>
        </is>
      </c>
      <c r="C36" t="n">
        <v>31223</v>
      </c>
      <c r="D36" t="n">
        <v>25506</v>
      </c>
      <c r="E36" t="n">
        <v>23332</v>
      </c>
      <c r="F36" t="n">
        <v>22690</v>
      </c>
      <c r="G36" t="n">
        <v>21560</v>
      </c>
      <c r="H36" t="n">
        <v>19991</v>
      </c>
      <c r="I36" t="n">
        <v>21495</v>
      </c>
      <c r="J36" t="n">
        <v>21332</v>
      </c>
      <c r="K36" t="n">
        <v>21076</v>
      </c>
      <c r="L36" t="n">
        <v>19020</v>
      </c>
    </row>
    <row r="37">
      <c r="A37" s="5" t="inlineStr">
        <is>
          <t>Mio.Aktien im Umlauf</t>
        </is>
      </c>
      <c r="B37" s="5" t="inlineStr">
        <is>
          <t>Million shares outstanding</t>
        </is>
      </c>
      <c r="C37" t="n">
        <v>212.76</v>
      </c>
      <c r="D37" t="n">
        <v>212.46</v>
      </c>
      <c r="E37" t="n">
        <v>212.09</v>
      </c>
      <c r="F37" t="n">
        <v>211.45</v>
      </c>
      <c r="G37" t="n">
        <v>210.12</v>
      </c>
      <c r="H37" t="n">
        <v>207.8</v>
      </c>
      <c r="I37" t="n">
        <v>203.3</v>
      </c>
      <c r="J37" t="n">
        <v>199.5</v>
      </c>
      <c r="K37" t="n">
        <v>198.8</v>
      </c>
      <c r="L37" t="n">
        <v>195.4</v>
      </c>
    </row>
    <row r="38">
      <c r="A38" s="5" t="inlineStr">
        <is>
          <t>Gezeichnetes Kapital (in Mio.)</t>
        </is>
      </c>
      <c r="B38" s="5" t="inlineStr">
        <is>
          <t>Subscribed Capital in M</t>
        </is>
      </c>
      <c r="C38" t="n">
        <v>640</v>
      </c>
      <c r="D38" t="n">
        <v>639.3</v>
      </c>
      <c r="E38" t="n">
        <v>638</v>
      </c>
      <c r="F38" t="n">
        <v>636.6</v>
      </c>
      <c r="G38" t="n">
        <v>632.9</v>
      </c>
      <c r="H38" t="n">
        <v>623.5</v>
      </c>
      <c r="I38" t="n">
        <v>617.2</v>
      </c>
      <c r="J38" t="n">
        <v>607</v>
      </c>
      <c r="K38" t="n">
        <v>607</v>
      </c>
      <c r="L38" t="n">
        <v>597.2</v>
      </c>
    </row>
    <row r="39">
      <c r="A39" s="5" t="inlineStr">
        <is>
          <t>Ergebnis je Aktie (brutto)</t>
        </is>
      </c>
      <c r="B39" s="5" t="inlineStr">
        <is>
          <t>Earnings per share</t>
        </is>
      </c>
      <c r="C39" t="n">
        <v>6.8</v>
      </c>
      <c r="D39" t="n">
        <v>6.32</v>
      </c>
      <c r="E39" t="n">
        <v>6.18</v>
      </c>
      <c r="F39" t="n">
        <v>6.01</v>
      </c>
      <c r="G39" t="n">
        <v>4.91</v>
      </c>
      <c r="H39" t="n">
        <v>4.7</v>
      </c>
      <c r="I39" t="n">
        <v>3.98</v>
      </c>
      <c r="J39" t="n">
        <v>3.66</v>
      </c>
      <c r="K39" t="n">
        <v>3.31</v>
      </c>
      <c r="L39" t="n">
        <v>-1.68</v>
      </c>
    </row>
    <row r="40">
      <c r="A40" s="5" t="inlineStr">
        <is>
          <t>Ergebnis je Aktie (unverwässert)</t>
        </is>
      </c>
      <c r="B40" s="5" t="inlineStr">
        <is>
          <t>Basic Earnings per share</t>
        </is>
      </c>
      <c r="C40" t="n">
        <v>5.28</v>
      </c>
      <c r="D40" t="n">
        <v>4.62</v>
      </c>
      <c r="E40" t="n">
        <v>3.88</v>
      </c>
      <c r="F40" t="n">
        <v>4.49</v>
      </c>
      <c r="G40" t="n">
        <v>3.68</v>
      </c>
      <c r="H40" t="n">
        <v>3.49</v>
      </c>
      <c r="I40" t="n">
        <v>2.85</v>
      </c>
      <c r="J40" t="n">
        <v>2.69</v>
      </c>
      <c r="K40" t="n">
        <v>2.6</v>
      </c>
      <c r="L40" t="n">
        <v>-0.55</v>
      </c>
    </row>
    <row r="41">
      <c r="A41" s="5" t="inlineStr">
        <is>
          <t>Ergebnis je Aktie (verwässert)</t>
        </is>
      </c>
      <c r="B41" s="5" t="inlineStr">
        <is>
          <t>Diluted Earnings per share</t>
        </is>
      </c>
      <c r="C41" t="n">
        <v>5.26</v>
      </c>
      <c r="D41" t="n">
        <v>4.6</v>
      </c>
      <c r="E41" t="n">
        <v>3.85</v>
      </c>
      <c r="F41" t="n">
        <v>4.44</v>
      </c>
      <c r="G41" t="n">
        <v>3.63</v>
      </c>
      <c r="H41" t="n">
        <v>3.47</v>
      </c>
      <c r="I41" t="n">
        <v>2.84</v>
      </c>
      <c r="J41" t="n">
        <v>2.69</v>
      </c>
      <c r="K41" t="n">
        <v>2.6</v>
      </c>
      <c r="L41" t="n">
        <v>-0.55</v>
      </c>
    </row>
    <row r="42">
      <c r="A42" s="5" t="inlineStr">
        <is>
          <t>Dividende je Aktie</t>
        </is>
      </c>
      <c r="B42" s="5" t="inlineStr">
        <is>
          <t>Dividend per share</t>
        </is>
      </c>
      <c r="C42" t="n">
        <v>0.6</v>
      </c>
      <c r="D42" t="n">
        <v>2.08</v>
      </c>
      <c r="E42" t="n">
        <v>1.75</v>
      </c>
      <c r="F42" t="n">
        <v>1.6</v>
      </c>
      <c r="G42" t="n">
        <v>1.36</v>
      </c>
      <c r="H42" t="n">
        <v>1.12</v>
      </c>
      <c r="I42" t="n">
        <v>1.12</v>
      </c>
      <c r="J42" t="n">
        <v>0.88</v>
      </c>
      <c r="K42" t="n">
        <v>0.78</v>
      </c>
      <c r="L42" t="n">
        <v>0.5</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row>
    <row r="44">
      <c r="A44" s="5" t="inlineStr">
        <is>
          <t>Umsatz je Aktie</t>
        </is>
      </c>
      <c r="B44" s="5" t="inlineStr">
        <is>
          <t>Revenue per share</t>
        </is>
      </c>
      <c r="C44" t="n">
        <v>86.48999999999999</v>
      </c>
      <c r="D44" t="n">
        <v>74.63</v>
      </c>
      <c r="E44" t="n">
        <v>75.31999999999999</v>
      </c>
      <c r="F44" t="n">
        <v>70.40000000000001</v>
      </c>
      <c r="G44" t="n">
        <v>66.93000000000001</v>
      </c>
      <c r="H44" t="n">
        <v>62.43</v>
      </c>
      <c r="I44" t="n">
        <v>69.81999999999999</v>
      </c>
      <c r="J44" t="n">
        <v>70.97</v>
      </c>
      <c r="K44" t="n">
        <v>65.54000000000001</v>
      </c>
      <c r="L44" t="n">
        <v>67.17</v>
      </c>
    </row>
    <row r="45">
      <c r="A45" s="5" t="inlineStr">
        <is>
          <t>Buchwert je Aktie</t>
        </is>
      </c>
      <c r="B45" s="5" t="inlineStr">
        <is>
          <t>Book value per share</t>
        </is>
      </c>
      <c r="C45" t="n">
        <v>25.61</v>
      </c>
      <c r="D45" t="n">
        <v>26.83</v>
      </c>
      <c r="E45" t="n">
        <v>25.11</v>
      </c>
      <c r="F45" t="n">
        <v>21.94</v>
      </c>
      <c r="G45" t="n">
        <v>22.11</v>
      </c>
      <c r="H45" t="n">
        <v>18.15</v>
      </c>
      <c r="I45" t="n">
        <v>19.24</v>
      </c>
      <c r="J45" t="n">
        <v>22.94</v>
      </c>
      <c r="K45" t="n">
        <v>20.73</v>
      </c>
      <c r="L45" t="n">
        <v>18.79</v>
      </c>
    </row>
    <row r="46">
      <c r="A46" s="5" t="inlineStr">
        <is>
          <t>Cashflow je Aktie</t>
        </is>
      </c>
      <c r="B46" s="5" t="inlineStr">
        <is>
          <t>Cashflow per share</t>
        </is>
      </c>
      <c r="C46" t="n">
        <v>8.32</v>
      </c>
      <c r="D46" t="n">
        <v>5.14</v>
      </c>
      <c r="E46" t="n">
        <v>8.08</v>
      </c>
      <c r="F46" t="n">
        <v>6.33</v>
      </c>
      <c r="G46" t="n">
        <v>6.98</v>
      </c>
      <c r="H46" t="n">
        <v>4.21</v>
      </c>
      <c r="I46" t="n">
        <v>4.11</v>
      </c>
      <c r="J46" t="n">
        <v>5.11</v>
      </c>
      <c r="K46" t="n">
        <v>2.9</v>
      </c>
      <c r="L46" t="n">
        <v>2.68</v>
      </c>
    </row>
    <row r="47">
      <c r="A47" s="5" t="inlineStr">
        <is>
          <t>Bilanzsumme je Aktie</t>
        </is>
      </c>
      <c r="B47" s="5" t="inlineStr">
        <is>
          <t>Total assets per share</t>
        </is>
      </c>
      <c r="C47" t="n">
        <v>146.76</v>
      </c>
      <c r="D47" t="n">
        <v>120.05</v>
      </c>
      <c r="E47" t="n">
        <v>110.01</v>
      </c>
      <c r="F47" t="n">
        <v>107.31</v>
      </c>
      <c r="G47" t="n">
        <v>102.61</v>
      </c>
      <c r="H47" t="n">
        <v>96.2</v>
      </c>
      <c r="I47" t="n">
        <v>105.73</v>
      </c>
      <c r="J47" t="n">
        <v>106.93</v>
      </c>
      <c r="K47" t="n">
        <v>106.01</v>
      </c>
      <c r="L47" t="n">
        <v>97.34</v>
      </c>
    </row>
    <row r="48">
      <c r="A48" s="5" t="inlineStr">
        <is>
          <t>Personal am Ende des Jahres</t>
        </is>
      </c>
      <c r="B48" s="5" t="inlineStr">
        <is>
          <t>Staff at the end of year</t>
        </is>
      </c>
      <c r="C48" t="n">
        <v>82605</v>
      </c>
      <c r="D48" t="n">
        <v>66135</v>
      </c>
      <c r="E48" t="n">
        <v>64860</v>
      </c>
      <c r="F48" t="n">
        <v>63783</v>
      </c>
      <c r="G48" t="n">
        <v>61848</v>
      </c>
      <c r="H48" t="n">
        <v>60781</v>
      </c>
      <c r="I48" t="n">
        <v>66447</v>
      </c>
      <c r="J48" t="n">
        <v>65992</v>
      </c>
      <c r="K48" t="n">
        <v>68325</v>
      </c>
      <c r="L48" t="n">
        <v>63734</v>
      </c>
    </row>
    <row r="49">
      <c r="A49" s="5" t="inlineStr">
        <is>
          <t>Personalaufwand in Mio. EUR</t>
        </is>
      </c>
      <c r="B49" s="5" t="inlineStr">
        <is>
          <t>Personnel expenses in M</t>
        </is>
      </c>
      <c r="C49" t="n">
        <v>7389</v>
      </c>
      <c r="D49" t="n">
        <v>6459</v>
      </c>
      <c r="E49" t="n">
        <v>6292</v>
      </c>
      <c r="F49" t="n">
        <v>6025</v>
      </c>
      <c r="G49" t="n">
        <v>5784</v>
      </c>
      <c r="H49" t="n">
        <v>5456</v>
      </c>
      <c r="I49" t="n">
        <v>5678</v>
      </c>
      <c r="J49" t="n">
        <v>5620</v>
      </c>
      <c r="K49" t="n">
        <v>5170</v>
      </c>
      <c r="L49" t="n">
        <v>5059</v>
      </c>
    </row>
    <row r="50">
      <c r="A50" s="5" t="inlineStr">
        <is>
          <t>Aufwand je Mitarbeiter in EUR</t>
        </is>
      </c>
      <c r="B50" s="5" t="inlineStr">
        <is>
          <t>Effort per employee</t>
        </is>
      </c>
      <c r="C50" t="n">
        <v>89444</v>
      </c>
      <c r="D50" t="n">
        <v>97662</v>
      </c>
      <c r="E50" t="n">
        <v>97015</v>
      </c>
      <c r="F50" t="n">
        <v>94455</v>
      </c>
      <c r="G50" t="n">
        <v>93520</v>
      </c>
      <c r="H50" t="n">
        <v>89762</v>
      </c>
      <c r="I50" t="n">
        <v>85446</v>
      </c>
      <c r="J50" t="n">
        <v>85163</v>
      </c>
      <c r="K50" t="n">
        <v>75672</v>
      </c>
      <c r="L50" t="n">
        <v>79380</v>
      </c>
    </row>
    <row r="51">
      <c r="A51" s="5" t="inlineStr">
        <is>
          <t>Umsatz je Mitarbeiter in EUR</t>
        </is>
      </c>
      <c r="B51" s="5" t="inlineStr">
        <is>
          <t>Turnover per employee</t>
        </is>
      </c>
      <c r="C51" t="n">
        <v>222759</v>
      </c>
      <c r="D51" t="n">
        <v>239732</v>
      </c>
      <c r="E51" t="n">
        <v>243531</v>
      </c>
      <c r="F51" t="n">
        <v>233366</v>
      </c>
      <c r="G51" t="n">
        <v>227380</v>
      </c>
      <c r="H51" t="n">
        <v>213448</v>
      </c>
      <c r="I51" t="n">
        <v>213615</v>
      </c>
      <c r="J51" t="n">
        <v>214543</v>
      </c>
      <c r="K51" t="n">
        <v>190683</v>
      </c>
      <c r="L51" t="n">
        <v>205931</v>
      </c>
    </row>
    <row r="52">
      <c r="A52" s="5" t="inlineStr">
        <is>
          <t>Bruttoergebnis je Mitarbeiter in EUR</t>
        </is>
      </c>
      <c r="B52" s="5" t="inlineStr">
        <is>
          <t>Gross Profit per employee</t>
        </is>
      </c>
      <c r="C52" t="n">
        <v>54763</v>
      </c>
      <c r="D52" t="n">
        <v>61801</v>
      </c>
      <c r="E52" t="n">
        <v>59269</v>
      </c>
      <c r="F52" t="n">
        <v>56601</v>
      </c>
      <c r="G52" t="n">
        <v>54571</v>
      </c>
      <c r="H52" t="n">
        <v>52349</v>
      </c>
      <c r="I52" t="n">
        <v>50407</v>
      </c>
      <c r="J52" t="n">
        <v>49855</v>
      </c>
      <c r="K52" t="n">
        <v>43341</v>
      </c>
      <c r="L52" t="n">
        <v>32890</v>
      </c>
    </row>
    <row r="53">
      <c r="A53" s="5" t="inlineStr">
        <is>
          <t>Gewinn je Mitarbeiter in EUR</t>
        </is>
      </c>
      <c r="B53" s="5" t="inlineStr">
        <is>
          <t>Earnings per employee</t>
        </is>
      </c>
      <c r="C53" t="n">
        <v>13582</v>
      </c>
      <c r="D53" t="n">
        <v>14845</v>
      </c>
      <c r="E53" t="n">
        <v>12669</v>
      </c>
      <c r="F53" t="n">
        <v>14838</v>
      </c>
      <c r="G53" t="n">
        <v>12371</v>
      </c>
      <c r="H53" t="n">
        <v>11750</v>
      </c>
      <c r="I53" t="n">
        <v>8629</v>
      </c>
      <c r="J53" t="n">
        <v>8118</v>
      </c>
      <c r="K53" t="n">
        <v>7491</v>
      </c>
      <c r="L53" t="n">
        <v>-1688</v>
      </c>
    </row>
    <row r="54">
      <c r="A54" s="5" t="inlineStr">
        <is>
          <t>KGV (Kurs/Gewinn)</t>
        </is>
      </c>
      <c r="B54" s="5" t="inlineStr">
        <is>
          <t>PE (price/earnings)</t>
        </is>
      </c>
      <c r="C54" t="n">
        <v>17.5</v>
      </c>
      <c r="D54" t="n">
        <v>22.1</v>
      </c>
      <c r="E54" t="n">
        <v>23.2</v>
      </c>
      <c r="F54" t="n">
        <v>20.5</v>
      </c>
      <c r="G54" t="n">
        <v>18.8</v>
      </c>
      <c r="H54" t="n">
        <v>12.9</v>
      </c>
      <c r="I54" t="n">
        <v>16.4</v>
      </c>
      <c r="J54" t="n">
        <v>9.800000000000001</v>
      </c>
      <c r="K54" t="n">
        <v>9.4</v>
      </c>
      <c r="L54" t="inlineStr">
        <is>
          <t>-</t>
        </is>
      </c>
    </row>
    <row r="55">
      <c r="A55" s="5" t="inlineStr">
        <is>
          <t>KUV (Kurs/Umsatz)</t>
        </is>
      </c>
      <c r="B55" s="5" t="inlineStr">
        <is>
          <t>PS (price/sales)</t>
        </is>
      </c>
      <c r="C55" t="n">
        <v>1.07</v>
      </c>
      <c r="D55" t="n">
        <v>1.37</v>
      </c>
      <c r="E55" t="n">
        <v>1.19</v>
      </c>
      <c r="F55" t="n">
        <v>1.31</v>
      </c>
      <c r="G55" t="n">
        <v>1.04</v>
      </c>
      <c r="H55" t="n">
        <v>0.72</v>
      </c>
      <c r="I55" t="n">
        <v>0.67</v>
      </c>
      <c r="J55" t="n">
        <v>0.37</v>
      </c>
      <c r="K55" t="n">
        <v>0.37</v>
      </c>
      <c r="L55" t="n">
        <v>0.39</v>
      </c>
    </row>
    <row r="56">
      <c r="A56" s="5" t="inlineStr">
        <is>
          <t>KBV (Kurs/Buchwert)</t>
        </is>
      </c>
      <c r="B56" s="5" t="inlineStr">
        <is>
          <t>PB (price/book value)</t>
        </is>
      </c>
      <c r="C56" t="n">
        <v>3.61</v>
      </c>
      <c r="D56" t="n">
        <v>3.8</v>
      </c>
      <c r="E56" t="n">
        <v>3.58</v>
      </c>
      <c r="F56" t="n">
        <v>4.2</v>
      </c>
      <c r="G56" t="n">
        <v>3.13</v>
      </c>
      <c r="H56" t="n">
        <v>2.48</v>
      </c>
      <c r="I56" t="n">
        <v>2.43</v>
      </c>
      <c r="J56" t="n">
        <v>1.14</v>
      </c>
      <c r="K56" t="n">
        <v>1.18</v>
      </c>
      <c r="L56" t="n">
        <v>1.39</v>
      </c>
    </row>
    <row r="57">
      <c r="A57" s="5" t="inlineStr">
        <is>
          <t>KCV (Kurs/Cashflow)</t>
        </is>
      </c>
      <c r="B57" s="5" t="inlineStr">
        <is>
          <t>PC (price/cashflow)</t>
        </is>
      </c>
      <c r="C57" t="n">
        <v>11.12</v>
      </c>
      <c r="D57" t="n">
        <v>19.83</v>
      </c>
      <c r="E57" t="n">
        <v>11.13</v>
      </c>
      <c r="F57" t="n">
        <v>14.56</v>
      </c>
      <c r="G57" t="n">
        <v>9.92</v>
      </c>
      <c r="H57" t="n">
        <v>10.68</v>
      </c>
      <c r="I57" t="n">
        <v>11.4</v>
      </c>
      <c r="J57" t="n">
        <v>5.13</v>
      </c>
      <c r="K57" t="n">
        <v>8.4</v>
      </c>
      <c r="L57" t="n">
        <v>9.779999999999999</v>
      </c>
    </row>
    <row r="58">
      <c r="A58" s="5" t="inlineStr">
        <is>
          <t>Dividendenrendite in %</t>
        </is>
      </c>
      <c r="B58" s="5" t="inlineStr">
        <is>
          <t>Dividend Yield in %</t>
        </is>
      </c>
      <c r="C58" t="n">
        <v>0.65</v>
      </c>
      <c r="D58" t="n">
        <v>2.04</v>
      </c>
      <c r="E58" t="n">
        <v>1.95</v>
      </c>
      <c r="F58" t="n">
        <v>1.74</v>
      </c>
      <c r="G58" t="n">
        <v>1.96</v>
      </c>
      <c r="H58" t="n">
        <v>2.49</v>
      </c>
      <c r="I58" t="n">
        <v>2.39</v>
      </c>
      <c r="J58" t="n">
        <v>3.35</v>
      </c>
      <c r="K58" t="n">
        <v>3.2</v>
      </c>
      <c r="L58" t="n">
        <v>1.91</v>
      </c>
    </row>
    <row r="59">
      <c r="A59" s="5" t="inlineStr">
        <is>
          <t>Gewinnrendite in %</t>
        </is>
      </c>
      <c r="B59" s="5" t="inlineStr">
        <is>
          <t>Return on profit in %</t>
        </is>
      </c>
      <c r="C59" t="n">
        <v>5.7</v>
      </c>
      <c r="D59" t="n">
        <v>4.5</v>
      </c>
      <c r="E59" t="n">
        <v>4.3</v>
      </c>
      <c r="F59" t="n">
        <v>4.9</v>
      </c>
      <c r="G59" t="n">
        <v>5.3</v>
      </c>
      <c r="H59" t="n">
        <v>7.8</v>
      </c>
      <c r="I59" t="n">
        <v>6.1</v>
      </c>
      <c r="J59" t="n">
        <v>10.2</v>
      </c>
      <c r="K59" t="n">
        <v>10.7</v>
      </c>
      <c r="L59" t="n">
        <v>-2.1</v>
      </c>
    </row>
    <row r="60">
      <c r="A60" s="5" t="inlineStr">
        <is>
          <t>Eigenkapitalrendite in %</t>
        </is>
      </c>
      <c r="B60" s="5" t="inlineStr">
        <is>
          <t>Return on Equity in %</t>
        </is>
      </c>
      <c r="C60" t="n">
        <v>20.59</v>
      </c>
      <c r="D60" t="n">
        <v>17.23</v>
      </c>
      <c r="E60" t="n">
        <v>15.43</v>
      </c>
      <c r="F60" t="n">
        <v>20.4</v>
      </c>
      <c r="G60" t="n">
        <v>16.47</v>
      </c>
      <c r="H60" t="n">
        <v>18.94</v>
      </c>
      <c r="I60" t="n">
        <v>14.66</v>
      </c>
      <c r="J60" t="n">
        <v>11.71</v>
      </c>
      <c r="K60" t="n">
        <v>12.42</v>
      </c>
      <c r="L60" t="n">
        <v>-2.93</v>
      </c>
    </row>
    <row r="61">
      <c r="A61" s="5" t="inlineStr">
        <is>
          <t>Umsatzrendite in %</t>
        </is>
      </c>
      <c r="B61" s="5" t="inlineStr">
        <is>
          <t>Return on sales in %</t>
        </is>
      </c>
      <c r="C61" t="n">
        <v>6.1</v>
      </c>
      <c r="D61" t="n">
        <v>6.19</v>
      </c>
      <c r="E61" t="n">
        <v>5.14</v>
      </c>
      <c r="F61" t="n">
        <v>6.36</v>
      </c>
      <c r="G61" t="n">
        <v>5.44</v>
      </c>
      <c r="H61" t="n">
        <v>5.51</v>
      </c>
      <c r="I61" t="n">
        <v>4.04</v>
      </c>
      <c r="J61" t="n">
        <v>3.78</v>
      </c>
      <c r="K61" t="n">
        <v>3.93</v>
      </c>
      <c r="L61" t="n">
        <v>-0.82</v>
      </c>
    </row>
    <row r="62">
      <c r="A62" s="5" t="inlineStr">
        <is>
          <t>Gesamtkapitalrendite in %</t>
        </is>
      </c>
      <c r="B62" s="5" t="inlineStr">
        <is>
          <t>Total Return on Investment in %</t>
        </is>
      </c>
      <c r="C62" t="n">
        <v>3.59</v>
      </c>
      <c r="D62" t="n">
        <v>3.85</v>
      </c>
      <c r="E62" t="n">
        <v>3.52</v>
      </c>
      <c r="F62" t="n">
        <v>4.17</v>
      </c>
      <c r="G62" t="n">
        <v>3.55</v>
      </c>
      <c r="H62" t="n">
        <v>3.57</v>
      </c>
      <c r="I62" t="n">
        <v>2.67</v>
      </c>
      <c r="J62" t="n">
        <v>2.51</v>
      </c>
      <c r="K62" t="n">
        <v>2.43</v>
      </c>
      <c r="L62" t="n">
        <v>-0.57</v>
      </c>
    </row>
    <row r="63">
      <c r="A63" s="5" t="inlineStr">
        <is>
          <t>Return on Investment in %</t>
        </is>
      </c>
      <c r="B63" s="5" t="inlineStr">
        <is>
          <t>Return on Investment in %</t>
        </is>
      </c>
      <c r="C63" t="n">
        <v>3.59</v>
      </c>
      <c r="D63" t="n">
        <v>3.85</v>
      </c>
      <c r="E63" t="n">
        <v>3.52</v>
      </c>
      <c r="F63" t="n">
        <v>4.17</v>
      </c>
      <c r="G63" t="n">
        <v>3.55</v>
      </c>
      <c r="H63" t="n">
        <v>3.57</v>
      </c>
      <c r="I63" t="n">
        <v>2.67</v>
      </c>
      <c r="J63" t="n">
        <v>2.51</v>
      </c>
      <c r="K63" t="n">
        <v>2.43</v>
      </c>
      <c r="L63" t="n">
        <v>-0.57</v>
      </c>
    </row>
    <row r="64">
      <c r="A64" s="5" t="inlineStr">
        <is>
          <t>Arbeitsintensität in %</t>
        </is>
      </c>
      <c r="B64" s="5" t="inlineStr">
        <is>
          <t>Work Intensity in %</t>
        </is>
      </c>
      <c r="C64" t="n">
        <v>50.86</v>
      </c>
      <c r="D64" t="n">
        <v>66.55</v>
      </c>
      <c r="E64" t="n">
        <v>63.52</v>
      </c>
      <c r="F64" t="n">
        <v>61.99</v>
      </c>
      <c r="G64" t="n">
        <v>60.73</v>
      </c>
      <c r="H64" t="n">
        <v>58.01</v>
      </c>
      <c r="I64" t="n">
        <v>64.3</v>
      </c>
      <c r="J64" t="n">
        <v>63.74</v>
      </c>
      <c r="K64" t="n">
        <v>63.18</v>
      </c>
      <c r="L64" t="n">
        <v>62.06</v>
      </c>
    </row>
    <row r="65">
      <c r="A65" s="5" t="inlineStr">
        <is>
          <t>Eigenkapitalquote in %</t>
        </is>
      </c>
      <c r="B65" s="5" t="inlineStr">
        <is>
          <t>Equity Ratio in %</t>
        </is>
      </c>
      <c r="C65" t="n">
        <v>17.45</v>
      </c>
      <c r="D65" t="n">
        <v>22.35</v>
      </c>
      <c r="E65" t="n">
        <v>22.83</v>
      </c>
      <c r="F65" t="n">
        <v>20.45</v>
      </c>
      <c r="G65" t="n">
        <v>21.55</v>
      </c>
      <c r="H65" t="n">
        <v>18.87</v>
      </c>
      <c r="I65" t="n">
        <v>18.2</v>
      </c>
      <c r="J65" t="n">
        <v>21.45</v>
      </c>
      <c r="K65" t="n">
        <v>19.55</v>
      </c>
      <c r="L65" t="n">
        <v>19.3</v>
      </c>
    </row>
    <row r="66">
      <c r="A66" s="5" t="inlineStr">
        <is>
          <t>Fremdkapitalquote in %</t>
        </is>
      </c>
      <c r="B66" s="5" t="inlineStr">
        <is>
          <t>Debt Ratio in %</t>
        </is>
      </c>
      <c r="C66" t="n">
        <v>82.55</v>
      </c>
      <c r="D66" t="n">
        <v>77.65000000000001</v>
      </c>
      <c r="E66" t="n">
        <v>77.17</v>
      </c>
      <c r="F66" t="n">
        <v>79.55</v>
      </c>
      <c r="G66" t="n">
        <v>78.45</v>
      </c>
      <c r="H66" t="n">
        <v>81.13</v>
      </c>
      <c r="I66" t="n">
        <v>81.8</v>
      </c>
      <c r="J66" t="n">
        <v>78.55</v>
      </c>
      <c r="K66" t="n">
        <v>80.45</v>
      </c>
      <c r="L66" t="n">
        <v>80.7</v>
      </c>
    </row>
    <row r="67">
      <c r="A67" s="5" t="inlineStr">
        <is>
          <t>Verschuldungsgrad in %</t>
        </is>
      </c>
      <c r="B67" s="5" t="inlineStr">
        <is>
          <t>Finance Gearing in %</t>
        </is>
      </c>
      <c r="C67" t="n">
        <v>472.99</v>
      </c>
      <c r="D67" t="n">
        <v>347.5</v>
      </c>
      <c r="E67" t="n">
        <v>338.09</v>
      </c>
      <c r="F67" t="n">
        <v>388.99</v>
      </c>
      <c r="G67" t="n">
        <v>364.07</v>
      </c>
      <c r="H67" t="n">
        <v>430.06</v>
      </c>
      <c r="I67" t="n">
        <v>449.6</v>
      </c>
      <c r="J67" t="n">
        <v>366.16</v>
      </c>
      <c r="K67" t="n">
        <v>411.52</v>
      </c>
      <c r="L67" t="n">
        <v>418.01</v>
      </c>
    </row>
    <row r="68">
      <c r="A68" s="5" t="inlineStr">
        <is>
          <t>Bruttoergebnis Marge in %</t>
        </is>
      </c>
      <c r="B68" s="5" t="inlineStr">
        <is>
          <t>Gross Profit Marge in %</t>
        </is>
      </c>
      <c r="C68" t="n">
        <v>24.59</v>
      </c>
      <c r="D68" t="n">
        <v>25.78</v>
      </c>
      <c r="E68" t="n">
        <v>24.06</v>
      </c>
      <c r="F68" t="n">
        <v>24.25</v>
      </c>
      <c r="G68" t="n">
        <v>24</v>
      </c>
      <c r="H68" t="n">
        <v>24.53</v>
      </c>
      <c r="I68" t="n">
        <v>23.59</v>
      </c>
      <c r="J68" t="n">
        <v>23.24</v>
      </c>
      <c r="K68" t="n">
        <v>22.73</v>
      </c>
    </row>
    <row r="69">
      <c r="A69" s="5" t="inlineStr">
        <is>
          <t>Kurzfristige Vermögensquote in %</t>
        </is>
      </c>
      <c r="B69" s="5" t="inlineStr">
        <is>
          <t>Current Assets Ratio in %</t>
        </is>
      </c>
      <c r="C69" t="n">
        <v>50.86</v>
      </c>
      <c r="D69" t="n">
        <v>66.55</v>
      </c>
      <c r="E69" t="n">
        <v>63.52</v>
      </c>
      <c r="F69" t="n">
        <v>61.99</v>
      </c>
      <c r="G69" t="n">
        <v>60.73</v>
      </c>
      <c r="H69" t="n">
        <v>58.01</v>
      </c>
      <c r="I69" t="n">
        <v>64.3</v>
      </c>
      <c r="J69" t="n">
        <v>63.74</v>
      </c>
      <c r="K69" t="n">
        <v>63.18</v>
      </c>
    </row>
    <row r="70">
      <c r="A70" s="5" t="inlineStr">
        <is>
          <t>Nettogewinn Marge in %</t>
        </is>
      </c>
      <c r="B70" s="5" t="inlineStr">
        <is>
          <t>Net Profit Marge in %</t>
        </is>
      </c>
      <c r="C70" t="n">
        <v>6.1</v>
      </c>
      <c r="D70" t="n">
        <v>6.19</v>
      </c>
      <c r="E70" t="n">
        <v>5.14</v>
      </c>
      <c r="F70" t="n">
        <v>6.36</v>
      </c>
      <c r="G70" t="n">
        <v>5.44</v>
      </c>
      <c r="H70" t="n">
        <v>5.5</v>
      </c>
      <c r="I70" t="n">
        <v>4.04</v>
      </c>
      <c r="J70" t="n">
        <v>3.78</v>
      </c>
      <c r="K70" t="n">
        <v>3.93</v>
      </c>
    </row>
    <row r="71">
      <c r="A71" s="5" t="inlineStr">
        <is>
          <t>Operative Ergebnis Marge in %</t>
        </is>
      </c>
      <c r="B71" s="5" t="inlineStr">
        <is>
          <t>EBIT Marge in %</t>
        </is>
      </c>
      <c r="C71" t="n">
        <v>8.16</v>
      </c>
      <c r="D71" t="n">
        <v>8.390000000000001</v>
      </c>
      <c r="E71" t="n">
        <v>8.210000000000001</v>
      </c>
      <c r="F71" t="n">
        <v>9.550000000000001</v>
      </c>
      <c r="G71" t="n">
        <v>8.039999999999999</v>
      </c>
      <c r="H71" t="n">
        <v>8.51</v>
      </c>
      <c r="I71" t="n">
        <v>6.43</v>
      </c>
      <c r="J71" t="n">
        <v>6.46</v>
      </c>
      <c r="K71" t="n">
        <v>5.57</v>
      </c>
    </row>
    <row r="72">
      <c r="A72" s="5" t="inlineStr">
        <is>
          <t>Vermögensumsschlag in %</t>
        </is>
      </c>
      <c r="B72" s="5" t="inlineStr">
        <is>
          <t>Asset Turnover in %</t>
        </is>
      </c>
      <c r="C72" t="n">
        <v>58.93</v>
      </c>
      <c r="D72" t="n">
        <v>62.16</v>
      </c>
      <c r="E72" t="n">
        <v>68.47</v>
      </c>
      <c r="F72" t="n">
        <v>65.59999999999999</v>
      </c>
      <c r="G72" t="n">
        <v>65.23</v>
      </c>
      <c r="H72" t="n">
        <v>64.90000000000001</v>
      </c>
      <c r="I72" t="n">
        <v>66.03</v>
      </c>
      <c r="J72" t="n">
        <v>66.37</v>
      </c>
      <c r="K72" t="n">
        <v>61.81</v>
      </c>
    </row>
    <row r="73">
      <c r="A73" s="5" t="inlineStr">
        <is>
          <t>Langfristige Vermögensquote in %</t>
        </is>
      </c>
      <c r="B73" s="5" t="inlineStr">
        <is>
          <t>Non-Current Assets Ratio in %</t>
        </is>
      </c>
      <c r="C73" t="n">
        <v>49.15</v>
      </c>
      <c r="D73" t="n">
        <v>33.45</v>
      </c>
      <c r="E73" t="n">
        <v>36.48</v>
      </c>
      <c r="F73" t="n">
        <v>38</v>
      </c>
      <c r="G73" t="n">
        <v>39.27</v>
      </c>
      <c r="H73" t="n">
        <v>41.99</v>
      </c>
      <c r="I73" t="n">
        <v>35.7</v>
      </c>
      <c r="J73" t="n">
        <v>36.26</v>
      </c>
      <c r="K73" t="n">
        <v>36.82</v>
      </c>
    </row>
    <row r="74">
      <c r="A74" s="5" t="inlineStr">
        <is>
          <t>Gesamtkapitalrentabilität</t>
        </is>
      </c>
      <c r="B74" s="5" t="inlineStr">
        <is>
          <t>ROA Return on Assets in %</t>
        </is>
      </c>
      <c r="C74" t="n">
        <v>3.59</v>
      </c>
      <c r="D74" t="n">
        <v>3.85</v>
      </c>
      <c r="E74" t="n">
        <v>3.52</v>
      </c>
      <c r="F74" t="n">
        <v>4.17</v>
      </c>
      <c r="G74" t="n">
        <v>3.55</v>
      </c>
      <c r="H74" t="n">
        <v>3.57</v>
      </c>
      <c r="I74" t="n">
        <v>2.67</v>
      </c>
      <c r="J74" t="n">
        <v>2.51</v>
      </c>
      <c r="K74" t="n">
        <v>2.43</v>
      </c>
    </row>
    <row r="75">
      <c r="A75" s="5" t="inlineStr">
        <is>
          <t>Ertrag des eingesetzten Kapitals</t>
        </is>
      </c>
      <c r="B75" s="5" t="inlineStr">
        <is>
          <t>ROCE Return on Cap. Empl. in %</t>
        </is>
      </c>
      <c r="C75" t="n">
        <v>10.94</v>
      </c>
      <c r="D75" t="n">
        <v>12.21</v>
      </c>
      <c r="E75" t="n">
        <v>13.91</v>
      </c>
      <c r="F75" t="n">
        <v>15.16</v>
      </c>
      <c r="G75" t="n">
        <v>13.54</v>
      </c>
      <c r="H75" t="n">
        <v>13.21</v>
      </c>
      <c r="I75" t="n">
        <v>11.82</v>
      </c>
      <c r="J75" t="n">
        <v>13.61</v>
      </c>
      <c r="K75" t="n">
        <v>10.85</v>
      </c>
    </row>
    <row r="76">
      <c r="A76" s="5" t="inlineStr">
        <is>
          <t>Eigenkapital zu Anlagevermögen</t>
        </is>
      </c>
      <c r="B76" s="5" t="inlineStr">
        <is>
          <t>Equity to Fixed Assets in %</t>
        </is>
      </c>
      <c r="C76" t="n">
        <v>35.51</v>
      </c>
      <c r="D76" t="n">
        <v>66.81</v>
      </c>
      <c r="E76" t="n">
        <v>62.58</v>
      </c>
      <c r="F76" t="n">
        <v>53.81</v>
      </c>
      <c r="G76" t="n">
        <v>54.87</v>
      </c>
      <c r="H76" t="n">
        <v>44.92</v>
      </c>
      <c r="I76" t="n">
        <v>50.97</v>
      </c>
      <c r="J76" t="n">
        <v>59.16</v>
      </c>
      <c r="K76" t="n">
        <v>53.09</v>
      </c>
    </row>
    <row r="77">
      <c r="A77" s="5" t="inlineStr">
        <is>
          <t>Liquidität Dritten Grades</t>
        </is>
      </c>
      <c r="B77" s="5" t="inlineStr">
        <is>
          <t>Current Ratio in %</t>
        </is>
      </c>
      <c r="C77" t="n">
        <v>90.78</v>
      </c>
      <c r="D77" t="n">
        <v>116.13</v>
      </c>
      <c r="E77" t="n">
        <v>106.56</v>
      </c>
      <c r="F77" t="n">
        <v>105.68</v>
      </c>
      <c r="G77" t="n">
        <v>99.16</v>
      </c>
      <c r="H77" t="n">
        <v>99.7</v>
      </c>
      <c r="I77" t="n">
        <v>100.36</v>
      </c>
      <c r="J77" t="n">
        <v>93.09</v>
      </c>
      <c r="K77" t="n">
        <v>92.56999999999999</v>
      </c>
    </row>
    <row r="78">
      <c r="A78" s="5" t="inlineStr">
        <is>
          <t>Operativer Cashflow</t>
        </is>
      </c>
      <c r="B78" s="5" t="inlineStr">
        <is>
          <t>Operating Cashflow in M</t>
        </is>
      </c>
      <c r="C78" t="n">
        <v>2365.8912</v>
      </c>
      <c r="D78" t="n">
        <v>4213.0818</v>
      </c>
      <c r="E78" t="n">
        <v>2360.5617</v>
      </c>
      <c r="F78" t="n">
        <v>3078.712</v>
      </c>
      <c r="G78" t="n">
        <v>2084.3904</v>
      </c>
      <c r="H78" t="n">
        <v>2219.304</v>
      </c>
      <c r="I78" t="n">
        <v>2317.62</v>
      </c>
      <c r="J78" t="n">
        <v>1023.435</v>
      </c>
      <c r="K78" t="n">
        <v>1669.92</v>
      </c>
    </row>
    <row r="79">
      <c r="A79" s="5" t="inlineStr">
        <is>
          <t>Aktienrückkauf</t>
        </is>
      </c>
      <c r="B79" s="5" t="inlineStr">
        <is>
          <t>Share Buyback in M</t>
        </is>
      </c>
      <c r="C79" t="n">
        <v>-0.2999999999999829</v>
      </c>
      <c r="D79" t="n">
        <v>-0.3700000000000045</v>
      </c>
      <c r="E79" t="n">
        <v>-0.6400000000000148</v>
      </c>
      <c r="F79" t="n">
        <v>-1.329999999999984</v>
      </c>
      <c r="G79" t="n">
        <v>-2.319999999999993</v>
      </c>
      <c r="H79" t="n">
        <v>-4.5</v>
      </c>
      <c r="I79" t="n">
        <v>-3.800000000000011</v>
      </c>
      <c r="J79" t="n">
        <v>-0.6999999999999886</v>
      </c>
      <c r="K79" t="n">
        <v>-3.400000000000006</v>
      </c>
    </row>
    <row r="80">
      <c r="A80" s="5" t="inlineStr">
        <is>
          <t>Umsatzwachstum 1J in %</t>
        </is>
      </c>
      <c r="B80" s="5" t="inlineStr">
        <is>
          <t>Revenue Growth 1Y in %</t>
        </is>
      </c>
      <c r="C80" t="n">
        <v>16.06</v>
      </c>
      <c r="D80" t="n">
        <v>-0.75</v>
      </c>
      <c r="E80" t="n">
        <v>7.32</v>
      </c>
      <c r="F80" t="n">
        <v>5.85</v>
      </c>
      <c r="G80" t="n">
        <v>8.390000000000001</v>
      </c>
      <c r="H80" t="n">
        <v>-8.6</v>
      </c>
      <c r="I80" t="n">
        <v>0.25</v>
      </c>
      <c r="J80" t="n">
        <v>8.67</v>
      </c>
      <c r="K80" t="n">
        <v>-0.74</v>
      </c>
    </row>
    <row r="81">
      <c r="A81" s="5" t="inlineStr">
        <is>
          <t>Umsatzwachstum 3J in %</t>
        </is>
      </c>
      <c r="B81" s="5" t="inlineStr">
        <is>
          <t>Revenue Growth 3Y in %</t>
        </is>
      </c>
      <c r="C81" t="n">
        <v>7.54</v>
      </c>
      <c r="D81" t="n">
        <v>4.14</v>
      </c>
      <c r="E81" t="n">
        <v>7.19</v>
      </c>
      <c r="F81" t="n">
        <v>1.88</v>
      </c>
      <c r="G81" t="n">
        <v>0.01</v>
      </c>
      <c r="H81" t="n">
        <v>0.11</v>
      </c>
      <c r="I81" t="n">
        <v>2.73</v>
      </c>
      <c r="J81" t="inlineStr">
        <is>
          <t>-</t>
        </is>
      </c>
      <c r="K81" t="inlineStr">
        <is>
          <t>-</t>
        </is>
      </c>
    </row>
    <row r="82">
      <c r="A82" s="5" t="inlineStr">
        <is>
          <t>Umsatzwachstum 5J in %</t>
        </is>
      </c>
      <c r="B82" s="5" t="inlineStr">
        <is>
          <t>Revenue Growth 5Y in %</t>
        </is>
      </c>
      <c r="C82" t="n">
        <v>7.37</v>
      </c>
      <c r="D82" t="n">
        <v>2.44</v>
      </c>
      <c r="E82" t="n">
        <v>2.64</v>
      </c>
      <c r="F82" t="n">
        <v>2.91</v>
      </c>
      <c r="G82" t="n">
        <v>1.59</v>
      </c>
      <c r="H82" t="inlineStr">
        <is>
          <t>-</t>
        </is>
      </c>
      <c r="I82" t="inlineStr">
        <is>
          <t>-</t>
        </is>
      </c>
      <c r="J82" t="inlineStr">
        <is>
          <t>-</t>
        </is>
      </c>
      <c r="K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row>
    <row r="84">
      <c r="A84" s="5" t="inlineStr">
        <is>
          <t>Gewinnwachstum 1J in %</t>
        </is>
      </c>
      <c r="B84" s="5" t="inlineStr">
        <is>
          <t>Earnings Growth 1Y in %</t>
        </is>
      </c>
      <c r="C84" t="n">
        <v>14.28</v>
      </c>
      <c r="D84" t="n">
        <v>19.48</v>
      </c>
      <c r="E84" t="n">
        <v>-13.18</v>
      </c>
      <c r="F84" t="n">
        <v>23.7</v>
      </c>
      <c r="G84" t="n">
        <v>7.13</v>
      </c>
      <c r="H84" t="n">
        <v>24.56</v>
      </c>
      <c r="I84" t="n">
        <v>7.04</v>
      </c>
      <c r="J84" t="n">
        <v>4.67</v>
      </c>
      <c r="K84" t="n">
        <v>-575.65</v>
      </c>
    </row>
    <row r="85">
      <c r="A85" s="5" t="inlineStr">
        <is>
          <t>Gewinnwachstum 3J in %</t>
        </is>
      </c>
      <c r="B85" s="5" t="inlineStr">
        <is>
          <t>Earnings Growth 3Y in %</t>
        </is>
      </c>
      <c r="C85" t="n">
        <v>6.86</v>
      </c>
      <c r="D85" t="n">
        <v>10</v>
      </c>
      <c r="E85" t="n">
        <v>5.88</v>
      </c>
      <c r="F85" t="n">
        <v>18.46</v>
      </c>
      <c r="G85" t="n">
        <v>12.91</v>
      </c>
      <c r="H85" t="n">
        <v>12.09</v>
      </c>
      <c r="I85" t="n">
        <v>-187.98</v>
      </c>
      <c r="J85" t="inlineStr">
        <is>
          <t>-</t>
        </is>
      </c>
      <c r="K85" t="inlineStr">
        <is>
          <t>-</t>
        </is>
      </c>
    </row>
    <row r="86">
      <c r="A86" s="5" t="inlineStr">
        <is>
          <t>Gewinnwachstum 5J in %</t>
        </is>
      </c>
      <c r="B86" s="5" t="inlineStr">
        <is>
          <t>Earnings Growth 5Y in %</t>
        </is>
      </c>
      <c r="C86" t="n">
        <v>10.28</v>
      </c>
      <c r="D86" t="n">
        <v>12.34</v>
      </c>
      <c r="E86" t="n">
        <v>9.85</v>
      </c>
      <c r="F86" t="n">
        <v>13.42</v>
      </c>
      <c r="G86" t="n">
        <v>-106.45</v>
      </c>
      <c r="H86" t="inlineStr">
        <is>
          <t>-</t>
        </is>
      </c>
      <c r="I86" t="inlineStr">
        <is>
          <t>-</t>
        </is>
      </c>
      <c r="J86" t="inlineStr">
        <is>
          <t>-</t>
        </is>
      </c>
      <c r="K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row>
    <row r="88">
      <c r="A88" s="5" t="inlineStr">
        <is>
          <t>PEG Ratio</t>
        </is>
      </c>
      <c r="B88" s="5" t="inlineStr">
        <is>
          <t>KGW Kurs/Gewinn/Wachstum</t>
        </is>
      </c>
      <c r="C88" t="n">
        <v>1.7</v>
      </c>
      <c r="D88" t="n">
        <v>1.79</v>
      </c>
      <c r="E88" t="n">
        <v>2.36</v>
      </c>
      <c r="F88" t="n">
        <v>1.53</v>
      </c>
      <c r="G88" t="n">
        <v>-0.18</v>
      </c>
      <c r="H88" t="inlineStr">
        <is>
          <t>-</t>
        </is>
      </c>
      <c r="I88" t="inlineStr">
        <is>
          <t>-</t>
        </is>
      </c>
      <c r="J88" t="inlineStr">
        <is>
          <t>-</t>
        </is>
      </c>
      <c r="K88" t="inlineStr">
        <is>
          <t>-</t>
        </is>
      </c>
    </row>
    <row r="89">
      <c r="A89" s="5" t="inlineStr">
        <is>
          <t>EBIT-Wachstum 1J in %</t>
        </is>
      </c>
      <c r="B89" s="5" t="inlineStr">
        <is>
          <t>EBIT Growth 1Y in %</t>
        </is>
      </c>
      <c r="C89" t="n">
        <v>12.93</v>
      </c>
      <c r="D89" t="n">
        <v>1.45</v>
      </c>
      <c r="E89" t="n">
        <v>-7.81</v>
      </c>
      <c r="F89" t="n">
        <v>25.73</v>
      </c>
      <c r="G89" t="n">
        <v>2.45</v>
      </c>
      <c r="H89" t="n">
        <v>20.95</v>
      </c>
      <c r="I89" t="n">
        <v>-0.25</v>
      </c>
      <c r="J89" t="n">
        <v>26.05</v>
      </c>
      <c r="K89" t="n">
        <v>-453.46</v>
      </c>
    </row>
    <row r="90">
      <c r="A90" s="5" t="inlineStr">
        <is>
          <t>EBIT-Wachstum 3J in %</t>
        </is>
      </c>
      <c r="B90" s="5" t="inlineStr">
        <is>
          <t>EBIT Growth 3Y in %</t>
        </is>
      </c>
      <c r="C90" t="n">
        <v>2.19</v>
      </c>
      <c r="D90" t="n">
        <v>6.46</v>
      </c>
      <c r="E90" t="n">
        <v>6.79</v>
      </c>
      <c r="F90" t="n">
        <v>16.38</v>
      </c>
      <c r="G90" t="n">
        <v>7.72</v>
      </c>
      <c r="H90" t="n">
        <v>15.58</v>
      </c>
      <c r="I90" t="n">
        <v>-142.55</v>
      </c>
      <c r="J90" t="inlineStr">
        <is>
          <t>-</t>
        </is>
      </c>
      <c r="K90" t="inlineStr">
        <is>
          <t>-</t>
        </is>
      </c>
    </row>
    <row r="91">
      <c r="A91" s="5" t="inlineStr">
        <is>
          <t>EBIT-Wachstum 5J in %</t>
        </is>
      </c>
      <c r="B91" s="5" t="inlineStr">
        <is>
          <t>EBIT Growth 5Y in %</t>
        </is>
      </c>
      <c r="C91" t="n">
        <v>6.95</v>
      </c>
      <c r="D91" t="n">
        <v>8.550000000000001</v>
      </c>
      <c r="E91" t="n">
        <v>8.210000000000001</v>
      </c>
      <c r="F91" t="n">
        <v>14.99</v>
      </c>
      <c r="G91" t="n">
        <v>-80.84999999999999</v>
      </c>
      <c r="H91" t="inlineStr">
        <is>
          <t>-</t>
        </is>
      </c>
      <c r="I91" t="inlineStr">
        <is>
          <t>-</t>
        </is>
      </c>
      <c r="J91" t="inlineStr">
        <is>
          <t>-</t>
        </is>
      </c>
      <c r="K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row>
    <row r="93">
      <c r="A93" s="5" t="inlineStr">
        <is>
          <t>Op.Cashflow Wachstum 1J in %</t>
        </is>
      </c>
      <c r="B93" s="5" t="inlineStr">
        <is>
          <t>Op.Cashflow Wachstum 1Y in %</t>
        </is>
      </c>
      <c r="C93" t="n">
        <v>-43.92</v>
      </c>
      <c r="D93" t="n">
        <v>78.17</v>
      </c>
      <c r="E93" t="n">
        <v>-23.56</v>
      </c>
      <c r="F93" t="n">
        <v>46.77</v>
      </c>
      <c r="G93" t="n">
        <v>-7.12</v>
      </c>
      <c r="H93" t="n">
        <v>-6.32</v>
      </c>
      <c r="I93" t="n">
        <v>122.22</v>
      </c>
      <c r="J93" t="n">
        <v>-38.93</v>
      </c>
      <c r="K93" t="n">
        <v>-14.11</v>
      </c>
    </row>
    <row r="94">
      <c r="A94" s="5" t="inlineStr">
        <is>
          <t>Op.Cashflow Wachstum 3J in %</t>
        </is>
      </c>
      <c r="B94" s="5" t="inlineStr">
        <is>
          <t>Op.Cashflow Wachstum 3Y in %</t>
        </is>
      </c>
      <c r="C94" t="n">
        <v>3.56</v>
      </c>
      <c r="D94" t="n">
        <v>33.79</v>
      </c>
      <c r="E94" t="n">
        <v>5.36</v>
      </c>
      <c r="F94" t="n">
        <v>11.11</v>
      </c>
      <c r="G94" t="n">
        <v>36.26</v>
      </c>
      <c r="H94" t="n">
        <v>25.66</v>
      </c>
      <c r="I94" t="n">
        <v>23.06</v>
      </c>
      <c r="J94" t="inlineStr">
        <is>
          <t>-</t>
        </is>
      </c>
      <c r="K94" t="inlineStr">
        <is>
          <t>-</t>
        </is>
      </c>
    </row>
    <row r="95">
      <c r="A95" s="5" t="inlineStr">
        <is>
          <t>Op.Cashflow Wachstum 5J in %</t>
        </is>
      </c>
      <c r="B95" s="5" t="inlineStr">
        <is>
          <t>Op.Cashflow Wachstum 5Y in %</t>
        </is>
      </c>
      <c r="C95" t="n">
        <v>10.07</v>
      </c>
      <c r="D95" t="n">
        <v>17.59</v>
      </c>
      <c r="E95" t="n">
        <v>26.4</v>
      </c>
      <c r="F95" t="n">
        <v>23.32</v>
      </c>
      <c r="G95" t="n">
        <v>11.15</v>
      </c>
      <c r="H95" t="inlineStr">
        <is>
          <t>-</t>
        </is>
      </c>
      <c r="I95" t="inlineStr">
        <is>
          <t>-</t>
        </is>
      </c>
      <c r="J95" t="inlineStr">
        <is>
          <t>-</t>
        </is>
      </c>
      <c r="K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row>
    <row r="97">
      <c r="A97" s="5" t="inlineStr">
        <is>
          <t>Working Capital in Mio</t>
        </is>
      </c>
      <c r="B97" s="5" t="inlineStr">
        <is>
          <t>Working Capital in M</t>
        </is>
      </c>
      <c r="C97" t="n">
        <v>-1613</v>
      </c>
      <c r="D97" t="n">
        <v>2357</v>
      </c>
      <c r="E97" t="n">
        <v>912.5</v>
      </c>
      <c r="F97" t="n">
        <v>756.7</v>
      </c>
      <c r="G97" t="n">
        <v>-110.7</v>
      </c>
      <c r="H97" t="n">
        <v>-35.1</v>
      </c>
      <c r="I97" t="n">
        <v>49.5</v>
      </c>
      <c r="J97" t="n">
        <v>-1010</v>
      </c>
      <c r="K97" t="n">
        <v>-1069</v>
      </c>
      <c r="L97" t="n">
        <v>-1018</v>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11"/>
    <col customWidth="1" max="19" min="19" width="11"/>
    <col customWidth="1" max="20" min="20" width="11"/>
    <col customWidth="1" max="21" min="21" width="11"/>
    <col customWidth="1" max="22" min="22" width="20"/>
    <col customWidth="1" max="23" min="23" width="10"/>
  </cols>
  <sheetData>
    <row r="1">
      <c r="A1" s="1" t="inlineStr">
        <is>
          <t xml:space="preserve">TOTAL </t>
        </is>
      </c>
      <c r="B1" s="2" t="inlineStr">
        <is>
          <t>WKN: 850727  ISIN: FR0000120271  US-Symbol:TTFNF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+33-1-4744-4546</t>
        </is>
      </c>
      <c r="G4" t="inlineStr">
        <is>
          <t>06.01.2020</t>
        </is>
      </c>
      <c r="H4" t="inlineStr">
        <is>
          <t>Ex Dividend</t>
        </is>
      </c>
      <c r="J4" t="inlineStr">
        <is>
          <t>Blackrock Inc.</t>
        </is>
      </c>
      <c r="L4" t="inlineStr">
        <is>
          <t>6,10%</t>
        </is>
      </c>
    </row>
    <row r="5">
      <c r="A5" s="5" t="inlineStr">
        <is>
          <t>Ticker</t>
        </is>
      </c>
      <c r="B5" t="inlineStr">
        <is>
          <t>TOTB</t>
        </is>
      </c>
      <c r="C5" s="5" t="inlineStr">
        <is>
          <t>Fax</t>
        </is>
      </c>
      <c r="D5" s="5" t="inlineStr"/>
      <c r="E5" t="inlineStr">
        <is>
          <t>-</t>
        </is>
      </c>
      <c r="G5" t="inlineStr">
        <is>
          <t>08.01.2020</t>
        </is>
      </c>
      <c r="H5" t="inlineStr">
        <is>
          <t>Dividend Payout</t>
        </is>
      </c>
      <c r="J5" t="inlineStr">
        <is>
          <t>Mitarbeiter</t>
        </is>
      </c>
      <c r="L5" t="inlineStr">
        <is>
          <t>4,80%</t>
        </is>
      </c>
    </row>
    <row r="6">
      <c r="A6" s="5" t="inlineStr">
        <is>
          <t>Gelistet Seit / Listed Since</t>
        </is>
      </c>
      <c r="B6" t="inlineStr">
        <is>
          <t>-</t>
        </is>
      </c>
      <c r="C6" s="5" t="inlineStr">
        <is>
          <t>Internet</t>
        </is>
      </c>
      <c r="D6" s="5" t="inlineStr"/>
      <c r="E6" t="inlineStr">
        <is>
          <t>http://total.com</t>
        </is>
      </c>
      <c r="G6" t="inlineStr">
        <is>
          <t>06.02.2020</t>
        </is>
      </c>
      <c r="H6" t="inlineStr">
        <is>
          <t>Q4 Result</t>
        </is>
      </c>
      <c r="J6" t="inlineStr">
        <is>
          <t>Freefloat</t>
        </is>
      </c>
      <c r="L6" t="inlineStr">
        <is>
          <t>89,10%</t>
        </is>
      </c>
    </row>
    <row r="7">
      <c r="A7" s="5" t="inlineStr">
        <is>
          <t>Nominalwert / Nominal Value</t>
        </is>
      </c>
      <c r="B7" t="inlineStr">
        <is>
          <t>-</t>
        </is>
      </c>
      <c r="C7" s="5" t="inlineStr">
        <is>
          <t>Inv. Relations Telefon / Phone</t>
        </is>
      </c>
      <c r="D7" s="5" t="inlineStr"/>
      <c r="E7" t="inlineStr">
        <is>
          <t>+44-207-719-7962</t>
        </is>
      </c>
      <c r="G7" t="inlineStr">
        <is>
          <t>19.03.2020</t>
        </is>
      </c>
      <c r="H7" t="inlineStr">
        <is>
          <t>Publication Of Annual Report</t>
        </is>
      </c>
    </row>
    <row r="8">
      <c r="A8" s="5" t="inlineStr">
        <is>
          <t>Land / Country</t>
        </is>
      </c>
      <c r="B8" t="inlineStr">
        <is>
          <t>Frankreich</t>
        </is>
      </c>
      <c r="C8" s="5" t="inlineStr">
        <is>
          <t>Kontaktperson / Contact Person</t>
        </is>
      </c>
      <c r="D8" s="5" t="inlineStr"/>
      <c r="E8" t="inlineStr">
        <is>
          <t>-</t>
        </is>
      </c>
      <c r="G8" t="inlineStr">
        <is>
          <t>30.03.2020</t>
        </is>
      </c>
      <c r="H8" t="inlineStr">
        <is>
          <t>Ex Dividend</t>
        </is>
      </c>
    </row>
    <row r="9">
      <c r="A9" s="5" t="inlineStr">
        <is>
          <t>Währung / Currency</t>
        </is>
      </c>
      <c r="B9" t="inlineStr">
        <is>
          <t>USD</t>
        </is>
      </c>
      <c r="C9" s="5" t="inlineStr">
        <is>
          <t>30.04.2020</t>
        </is>
      </c>
      <c r="D9" s="5" t="inlineStr">
        <is>
          <t>Result Q1</t>
        </is>
      </c>
    </row>
    <row r="10">
      <c r="A10" s="5" t="inlineStr">
        <is>
          <t>Branche / Industry</t>
        </is>
      </c>
      <c r="B10" t="inlineStr">
        <is>
          <t>Oil And Gas</t>
        </is>
      </c>
      <c r="C10" s="5" t="inlineStr">
        <is>
          <t>29.05.2020</t>
        </is>
      </c>
      <c r="D10" s="5" t="inlineStr">
        <is>
          <t>Annual General Meeting</t>
        </is>
      </c>
    </row>
    <row r="11">
      <c r="A11" s="5" t="inlineStr">
        <is>
          <t>Sektor / Sector</t>
        </is>
      </c>
      <c r="B11" t="inlineStr">
        <is>
          <t>Energy / Resources</t>
        </is>
      </c>
      <c r="C11" t="inlineStr">
        <is>
          <t>29.06.2020</t>
        </is>
      </c>
      <c r="D11" t="inlineStr">
        <is>
          <t>Ex Dividend</t>
        </is>
      </c>
    </row>
    <row r="12">
      <c r="A12" s="5" t="inlineStr">
        <is>
          <t>Typ / Genre</t>
        </is>
      </c>
      <c r="B12" t="inlineStr">
        <is>
          <t>Inhaberaktie</t>
        </is>
      </c>
      <c r="C12" t="inlineStr">
        <is>
          <t>30.07.2020</t>
        </is>
      </c>
      <c r="D12" t="inlineStr">
        <is>
          <t>Score Half Year</t>
        </is>
      </c>
    </row>
    <row r="13">
      <c r="A13" s="5" t="inlineStr">
        <is>
          <t>Adresse / Address</t>
        </is>
      </c>
      <c r="B13" t="inlineStr">
        <is>
          <t>Total S.A.2, Place Jean Miller, La Defense 6  F-92078 Paris</t>
        </is>
      </c>
    </row>
    <row r="14">
      <c r="A14" s="5" t="inlineStr">
        <is>
          <t>Management</t>
        </is>
      </c>
      <c r="B14" t="inlineStr">
        <is>
          <t>Patrick Pouyanné, Arnaud Breuillac, Helle Kristoffersen, Momar Nguer, Bernard Pinatel, Philippe Sauquet, Jean-Pierre Sbraire, Namita Shah, Alexis Vovk</t>
        </is>
      </c>
    </row>
    <row r="15">
      <c r="A15" s="5" t="inlineStr">
        <is>
          <t>Aufsichtsrat / Board</t>
        </is>
      </c>
      <c r="B15" t="inlineStr">
        <is>
          <t>Patrick Pouyanné, Patrick Artus, Patricia Barbizet, Marie-Christine Coisne-Roquette, Lise Croteau, Mark Cutifani, Valérie Della Puppa Tibi, Maria van der Hoeven, Anne-Marie Idrac, Jean Lemierre, Christine Renaud, Carlos Tavares</t>
        </is>
      </c>
    </row>
    <row r="16">
      <c r="A16" s="5" t="inlineStr">
        <is>
          <t>Beschreibung</t>
        </is>
      </c>
      <c r="B16" t="inlineStr">
        <is>
          <t>Total S.A. ist ein global operierendes Unternehmen, welches Öl- und Gasförderung, Weiterverarbeitung und Vermarktung betreibt. Auch Kohle und Uran werden zur Energiegewinnung genutzt. Die Petrochemie-Produkte finden in Weiterverarbeitungsprozessen zahlreicher anderer Industriezweige Anwendung. Über ein Netz von Tankstellen, die unter den Namen Total oder Elf laufen, vertreibt das Unternehmen Treibstoffe an Endverbraucher, während eigene Service-Stationen auf den Flughäfen Lyon und Toulouse unterhalten werden. Das Unternehmen produziert außerdem Petrochemikalien wie Plastik, Polymere und Spezial-Chemikalien und handelt mit Rohöl und weiterverarbeiteten Produkten, darunter Benzin und Flüssiggas, Heizöl, Asphalt und Schmiermitteln. Total S.A. plant, die Öl- und Gassparte der dänischen Reederei A.P. Moeller-Maersk für 7,45 Milliarden Dollar zu übernehmen. Copyright 2014 FINANCE BASE AG</t>
        </is>
      </c>
    </row>
    <row r="17">
      <c r="A17" s="5" t="inlineStr">
        <is>
          <t>Profile</t>
        </is>
      </c>
      <c r="B17" t="inlineStr">
        <is>
          <t>Total S.A. is a global company that oil and gas production, processing and marketing operates. Also, coal and uranium are used for energy. The petrochemical products are many other industries use in finishing processes. Through a network of gas stations that run under the name Total and Elf, the company sells fuels to consumers, while its own service stations at airports Lyon and Toulouse be entertained. The company also produces petrochemicals such as plastics, polymers and specialty chemicals and trades crude oil and processed products, including gasoline and liquefied petroleum gas, fuel oil, asphalt and lubricants. Total S.A. plans to increase the oil and gas division of the Danish shipping company A.P. to take Moeller-Maersk for 7.45 billion US dollars.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176249</v>
      </c>
      <c r="D20" t="n">
        <v>184106</v>
      </c>
      <c r="E20" t="n">
        <v>149099</v>
      </c>
      <c r="F20" t="n">
        <v>127925</v>
      </c>
      <c r="G20" t="n">
        <v>143421</v>
      </c>
      <c r="H20" t="n">
        <v>212018</v>
      </c>
      <c r="I20" t="n">
        <v>235144</v>
      </c>
      <c r="J20" t="n">
        <v>249725</v>
      </c>
      <c r="K20" t="n">
        <v>228151</v>
      </c>
      <c r="L20" t="n">
        <v>192433</v>
      </c>
      <c r="M20" t="n">
        <v>153634</v>
      </c>
      <c r="N20" t="n">
        <v>219632</v>
      </c>
      <c r="O20" t="n">
        <v>187430</v>
      </c>
      <c r="P20" t="n">
        <v>181766</v>
      </c>
      <c r="Q20" t="n">
        <v>196121</v>
      </c>
      <c r="R20" t="n">
        <v>168082</v>
      </c>
      <c r="S20" t="n">
        <v>143359</v>
      </c>
      <c r="T20" t="n">
        <v>140466</v>
      </c>
      <c r="U20" t="n">
        <v>144271</v>
      </c>
      <c r="V20" t="n">
        <v>156927</v>
      </c>
      <c r="W20" t="n">
        <v>102788</v>
      </c>
    </row>
    <row r="21">
      <c r="A21" s="5" t="inlineStr">
        <is>
          <t>Operatives Ergebnis (EBIT)</t>
        </is>
      </c>
      <c r="B21" s="5" t="inlineStr">
        <is>
          <t>EBIT Earning Before Interest &amp; Tax</t>
        </is>
      </c>
      <c r="C21" t="n">
        <v>16228</v>
      </c>
      <c r="D21" t="n">
        <v>16582</v>
      </c>
      <c r="E21" t="n">
        <v>10532</v>
      </c>
      <c r="F21" t="n">
        <v>5731</v>
      </c>
      <c r="G21" t="n">
        <v>4723</v>
      </c>
      <c r="H21" t="n">
        <v>10697</v>
      </c>
      <c r="I21" t="n">
        <v>24399</v>
      </c>
      <c r="J21" t="n">
        <v>30697</v>
      </c>
      <c r="K21" t="n">
        <v>34232</v>
      </c>
      <c r="L21" t="n">
        <v>26549</v>
      </c>
      <c r="M21" t="n">
        <v>20326</v>
      </c>
      <c r="N21" t="n">
        <v>32195</v>
      </c>
      <c r="O21" t="n">
        <v>34938</v>
      </c>
      <c r="P21" t="n">
        <v>33055</v>
      </c>
      <c r="Q21" t="n">
        <v>32941</v>
      </c>
      <c r="R21" t="n">
        <v>22001</v>
      </c>
      <c r="S21" t="n">
        <v>17493</v>
      </c>
      <c r="T21" t="n">
        <v>13871</v>
      </c>
      <c r="U21" t="n">
        <v>17503</v>
      </c>
      <c r="V21" t="n">
        <v>19470</v>
      </c>
      <c r="W21" t="n">
        <v>7560</v>
      </c>
    </row>
    <row r="22">
      <c r="A22" s="5" t="inlineStr">
        <is>
          <t>Finanzergebnis</t>
        </is>
      </c>
      <c r="B22" s="5" t="inlineStr">
        <is>
          <t>Financial Result</t>
        </is>
      </c>
      <c r="C22" t="n">
        <v>-2324</v>
      </c>
      <c r="D22" t="n">
        <v>-1686</v>
      </c>
      <c r="E22" t="n">
        <v>-1219</v>
      </c>
      <c r="F22" t="n">
        <v>-769</v>
      </c>
      <c r="G22" t="n">
        <v>-645</v>
      </c>
      <c r="H22" t="n">
        <v>-495</v>
      </c>
      <c r="I22" t="n">
        <v>-835.6</v>
      </c>
      <c r="J22" t="n">
        <v>-701.4</v>
      </c>
      <c r="K22" t="n">
        <v>-356.2</v>
      </c>
      <c r="L22" t="n">
        <v>-409.6</v>
      </c>
      <c r="M22" t="n">
        <v>-137</v>
      </c>
      <c r="N22" t="n">
        <v>-169.8</v>
      </c>
      <c r="O22" t="n">
        <v>-232.9</v>
      </c>
      <c r="P22" t="n">
        <v>50.7</v>
      </c>
      <c r="Q22" t="n">
        <v>-1045</v>
      </c>
      <c r="R22" t="n">
        <v>2874</v>
      </c>
      <c r="S22" t="n">
        <v>-1562</v>
      </c>
      <c r="T22" t="n">
        <v>298.7</v>
      </c>
      <c r="U22" t="n">
        <v>353.5</v>
      </c>
      <c r="V22" t="n">
        <v>-1408</v>
      </c>
      <c r="W22" t="n">
        <v>595.9</v>
      </c>
    </row>
    <row r="23">
      <c r="A23" s="5" t="inlineStr">
        <is>
          <t>Ergebnis vor Steuer (EBT)</t>
        </is>
      </c>
      <c r="B23" s="5" t="inlineStr">
        <is>
          <t>EBT Earning Before Tax</t>
        </is>
      </c>
      <c r="C23" t="n">
        <v>13904</v>
      </c>
      <c r="D23" t="n">
        <v>14896</v>
      </c>
      <c r="E23" t="n">
        <v>9313</v>
      </c>
      <c r="F23" t="n">
        <v>4962</v>
      </c>
      <c r="G23" t="n">
        <v>4078</v>
      </c>
      <c r="H23" t="n">
        <v>10202</v>
      </c>
      <c r="I23" t="n">
        <v>23563</v>
      </c>
      <c r="J23" t="n">
        <v>29996</v>
      </c>
      <c r="K23" t="n">
        <v>33875</v>
      </c>
      <c r="L23" t="n">
        <v>26140</v>
      </c>
      <c r="M23" t="n">
        <v>20189</v>
      </c>
      <c r="N23" t="n">
        <v>32025</v>
      </c>
      <c r="O23" t="n">
        <v>34706</v>
      </c>
      <c r="P23" t="n">
        <v>33106</v>
      </c>
      <c r="Q23" t="n">
        <v>31896</v>
      </c>
      <c r="R23" t="n">
        <v>24875</v>
      </c>
      <c r="S23" t="n">
        <v>15932</v>
      </c>
      <c r="T23" t="n">
        <v>14170</v>
      </c>
      <c r="U23" t="n">
        <v>17856</v>
      </c>
      <c r="V23" t="n">
        <v>18062</v>
      </c>
      <c r="W23" t="n">
        <v>8156</v>
      </c>
    </row>
    <row r="24">
      <c r="A24" s="5" t="inlineStr">
        <is>
          <t>Steuern auf Einkommen und Ertrag</t>
        </is>
      </c>
      <c r="B24" s="5" t="inlineStr">
        <is>
          <t>Taxes on income and earnings</t>
        </is>
      </c>
      <c r="C24" t="n">
        <v>5872</v>
      </c>
      <c r="D24" t="n">
        <v>6516</v>
      </c>
      <c r="E24" t="n">
        <v>3029</v>
      </c>
      <c r="F24" t="n">
        <v>970</v>
      </c>
      <c r="G24" t="n">
        <v>1653</v>
      </c>
      <c r="H24" t="n">
        <v>8614</v>
      </c>
      <c r="I24" t="n">
        <v>15219</v>
      </c>
      <c r="J24" t="n">
        <v>17899</v>
      </c>
      <c r="K24" t="n">
        <v>19278</v>
      </c>
      <c r="L24" t="n">
        <v>14011</v>
      </c>
      <c r="M24" t="n">
        <v>10618</v>
      </c>
      <c r="N24" t="n">
        <v>19378</v>
      </c>
      <c r="O24" t="n">
        <v>18596</v>
      </c>
      <c r="P24" t="n">
        <v>18795</v>
      </c>
      <c r="Q24" t="n">
        <v>16199</v>
      </c>
      <c r="R24" t="n">
        <v>11392</v>
      </c>
      <c r="S24" t="n">
        <v>7333</v>
      </c>
      <c r="T24" t="n">
        <v>6896</v>
      </c>
      <c r="U24" t="n">
        <v>8047</v>
      </c>
      <c r="V24" t="n">
        <v>8660</v>
      </c>
      <c r="W24" t="n">
        <v>2993</v>
      </c>
    </row>
    <row r="25">
      <c r="A25" s="5" t="inlineStr">
        <is>
          <t>Ergebnis nach Steuer</t>
        </is>
      </c>
      <c r="B25" s="5" t="inlineStr">
        <is>
          <t>Earnings after tax</t>
        </is>
      </c>
      <c r="C25" t="n">
        <v>8032</v>
      </c>
      <c r="D25" t="n">
        <v>8380</v>
      </c>
      <c r="E25" t="n">
        <v>6284</v>
      </c>
      <c r="F25" t="n">
        <v>3992</v>
      </c>
      <c r="G25" t="n">
        <v>2425</v>
      </c>
      <c r="H25" t="n">
        <v>1588</v>
      </c>
      <c r="I25" t="n">
        <v>8343</v>
      </c>
      <c r="J25" t="n">
        <v>12097</v>
      </c>
      <c r="K25" t="n">
        <v>14597</v>
      </c>
      <c r="L25" t="n">
        <v>12129</v>
      </c>
      <c r="M25" t="n">
        <v>9571</v>
      </c>
      <c r="N25" t="n">
        <v>12647</v>
      </c>
      <c r="O25" t="n">
        <v>16110</v>
      </c>
      <c r="P25" t="n">
        <v>14311</v>
      </c>
      <c r="Q25" t="n">
        <v>15697</v>
      </c>
      <c r="R25" t="n">
        <v>13484</v>
      </c>
      <c r="S25" t="n">
        <v>8599</v>
      </c>
      <c r="T25" t="n">
        <v>7274</v>
      </c>
      <c r="U25" t="n">
        <v>9810</v>
      </c>
      <c r="V25" t="n">
        <v>9401</v>
      </c>
      <c r="W25" t="n">
        <v>5163</v>
      </c>
    </row>
    <row r="26">
      <c r="A26" s="5" t="inlineStr">
        <is>
          <t>Minderheitenanteil</t>
        </is>
      </c>
      <c r="B26" s="5" t="inlineStr">
        <is>
          <t>Minority Share</t>
        </is>
      </c>
      <c r="C26" t="n">
        <v>-171</v>
      </c>
      <c r="D26" t="n">
        <v>-104</v>
      </c>
      <c r="E26" t="n">
        <v>332</v>
      </c>
      <c r="F26" t="n">
        <v>-10</v>
      </c>
      <c r="G26" t="n">
        <v>301</v>
      </c>
      <c r="H26" t="n">
        <v>-6</v>
      </c>
      <c r="I26" t="n">
        <v>-302.7</v>
      </c>
      <c r="J26" t="n">
        <v>-201.4</v>
      </c>
      <c r="K26" t="n">
        <v>-417.8</v>
      </c>
      <c r="L26" t="n">
        <v>-323.3</v>
      </c>
      <c r="M26" t="n">
        <v>-249.3</v>
      </c>
      <c r="N26" t="n">
        <v>-497.3</v>
      </c>
      <c r="O26" t="n">
        <v>-484.9</v>
      </c>
      <c r="P26" t="n">
        <v>-502.7</v>
      </c>
      <c r="Q26" t="n">
        <v>-506.8</v>
      </c>
      <c r="R26" t="n">
        <v>-356.2</v>
      </c>
      <c r="S26" t="n">
        <v>-265.8</v>
      </c>
      <c r="T26" t="n">
        <v>-17.8</v>
      </c>
      <c r="U26" t="n">
        <v>-227.4</v>
      </c>
      <c r="V26" t="n">
        <v>-416.4</v>
      </c>
      <c r="W26" t="n">
        <v>-260.3</v>
      </c>
    </row>
    <row r="27">
      <c r="A27" s="5" t="inlineStr">
        <is>
          <t>Jahresüberschuss/-fehlbetrag</t>
        </is>
      </c>
      <c r="B27" s="5" t="inlineStr">
        <is>
          <t>Net Profit</t>
        </is>
      </c>
      <c r="C27" t="n">
        <v>11267</v>
      </c>
      <c r="D27" t="n">
        <v>11446</v>
      </c>
      <c r="E27" t="n">
        <v>8631</v>
      </c>
      <c r="F27" t="n">
        <v>6196</v>
      </c>
      <c r="G27" t="n">
        <v>5087</v>
      </c>
      <c r="H27" t="n">
        <v>4244</v>
      </c>
      <c r="I27" t="n">
        <v>11562</v>
      </c>
      <c r="J27" t="n">
        <v>14649</v>
      </c>
      <c r="K27" t="n">
        <v>16816</v>
      </c>
      <c r="L27" t="n">
        <v>14481</v>
      </c>
      <c r="M27" t="n">
        <v>11571</v>
      </c>
      <c r="N27" t="n">
        <v>14507</v>
      </c>
      <c r="O27" t="n">
        <v>18056</v>
      </c>
      <c r="P27" t="n">
        <v>16121</v>
      </c>
      <c r="Q27" t="n">
        <v>16812</v>
      </c>
      <c r="R27" t="n">
        <v>13167</v>
      </c>
      <c r="S27" t="n">
        <v>9630</v>
      </c>
      <c r="T27" t="n">
        <v>8152</v>
      </c>
      <c r="U27" t="n">
        <v>10516</v>
      </c>
      <c r="V27" t="n">
        <v>9496</v>
      </c>
      <c r="W27" t="n">
        <v>4863</v>
      </c>
    </row>
    <row r="28">
      <c r="A28" s="5" t="inlineStr">
        <is>
          <t>Summe Umlaufvermögen</t>
        </is>
      </c>
      <c r="B28" s="5" t="inlineStr">
        <is>
          <t>Current Assets</t>
        </is>
      </c>
      <c r="C28" t="n">
        <v>85265</v>
      </c>
      <c r="D28" t="n">
        <v>79799</v>
      </c>
      <c r="E28" t="n">
        <v>84948</v>
      </c>
      <c r="F28" t="n">
        <v>72517</v>
      </c>
      <c r="G28" t="n">
        <v>70236</v>
      </c>
      <c r="H28" t="n">
        <v>77977</v>
      </c>
      <c r="I28" t="n">
        <v>84037</v>
      </c>
      <c r="J28" t="n">
        <v>92489</v>
      </c>
      <c r="K28" t="n">
        <v>87210</v>
      </c>
      <c r="L28" t="n">
        <v>77995</v>
      </c>
      <c r="M28" t="n">
        <v>68160</v>
      </c>
      <c r="N28" t="n">
        <v>64463</v>
      </c>
      <c r="O28" t="n">
        <v>66080</v>
      </c>
      <c r="P28" t="n">
        <v>58612</v>
      </c>
      <c r="Q28" t="n">
        <v>59936</v>
      </c>
      <c r="R28" t="n">
        <v>43326</v>
      </c>
      <c r="S28" t="n">
        <v>40429</v>
      </c>
      <c r="T28" t="n">
        <v>42903</v>
      </c>
      <c r="U28" t="n">
        <v>43781</v>
      </c>
      <c r="V28" t="n">
        <v>42896</v>
      </c>
      <c r="W28" t="n">
        <v>38214</v>
      </c>
    </row>
    <row r="29">
      <c r="A29" s="5" t="inlineStr">
        <is>
          <t>Summe Anlagevermögen</t>
        </is>
      </c>
      <c r="B29" s="5" t="inlineStr">
        <is>
          <t>Fixed Assets</t>
        </is>
      </c>
      <c r="C29" t="n">
        <v>181813</v>
      </c>
      <c r="D29" t="n">
        <v>170300</v>
      </c>
      <c r="E29" t="n">
        <v>152477</v>
      </c>
      <c r="F29" t="n">
        <v>154093</v>
      </c>
      <c r="G29" t="n">
        <v>150266</v>
      </c>
      <c r="H29" t="n">
        <v>147742</v>
      </c>
      <c r="I29" t="n">
        <v>149773</v>
      </c>
      <c r="J29" t="n">
        <v>140384</v>
      </c>
      <c r="K29" t="n">
        <v>137515</v>
      </c>
      <c r="L29" t="n">
        <v>118880</v>
      </c>
      <c r="M29" t="n">
        <v>106844</v>
      </c>
      <c r="N29" t="n">
        <v>97606</v>
      </c>
      <c r="O29" t="n">
        <v>89456</v>
      </c>
      <c r="P29" t="n">
        <v>85529</v>
      </c>
      <c r="Q29" t="n">
        <v>85467</v>
      </c>
      <c r="R29" t="n">
        <v>71963</v>
      </c>
      <c r="S29" t="n">
        <v>69110</v>
      </c>
      <c r="T29" t="n">
        <v>73986</v>
      </c>
      <c r="U29" t="n">
        <v>77589</v>
      </c>
      <c r="V29" t="n">
        <v>73781</v>
      </c>
      <c r="W29" t="n">
        <v>70353</v>
      </c>
    </row>
    <row r="30">
      <c r="A30" s="5" t="inlineStr">
        <is>
          <t>Summe Aktiva</t>
        </is>
      </c>
      <c r="B30" s="5" t="inlineStr">
        <is>
          <t>Total Assets</t>
        </is>
      </c>
      <c r="C30" t="n">
        <v>273294</v>
      </c>
      <c r="D30" t="n">
        <v>256762</v>
      </c>
      <c r="E30" t="n">
        <v>242631</v>
      </c>
      <c r="F30" t="n">
        <v>230978</v>
      </c>
      <c r="G30" t="n">
        <v>224484</v>
      </c>
      <c r="H30" t="n">
        <v>229798</v>
      </c>
      <c r="I30" t="n">
        <v>237659</v>
      </c>
      <c r="J30" t="n">
        <v>235382</v>
      </c>
      <c r="K30" t="n">
        <v>224725</v>
      </c>
      <c r="L30" t="n">
        <v>196874</v>
      </c>
      <c r="M30" t="n">
        <v>175004</v>
      </c>
      <c r="N30" t="n">
        <v>162069</v>
      </c>
      <c r="O30" t="n">
        <v>155536</v>
      </c>
      <c r="P30" t="n">
        <v>144141</v>
      </c>
      <c r="Q30" t="n">
        <v>145403</v>
      </c>
      <c r="R30" t="n">
        <v>115289</v>
      </c>
      <c r="S30" t="n">
        <v>109538</v>
      </c>
      <c r="T30" t="n">
        <v>116889</v>
      </c>
      <c r="U30" t="n">
        <v>121370</v>
      </c>
      <c r="V30" t="n">
        <v>116677</v>
      </c>
      <c r="W30" t="n">
        <v>108567</v>
      </c>
    </row>
    <row r="31">
      <c r="A31" s="5" t="inlineStr">
        <is>
          <t>Summe kurzfristiges Fremdkapital</t>
        </is>
      </c>
      <c r="B31" s="5" t="inlineStr">
        <is>
          <t>Short-Term Debt</t>
        </is>
      </c>
      <c r="C31" t="n">
        <v>70244</v>
      </c>
      <c r="D31" t="n">
        <v>62234</v>
      </c>
      <c r="E31" t="n">
        <v>56705</v>
      </c>
      <c r="F31" t="n">
        <v>54685</v>
      </c>
      <c r="G31" t="n">
        <v>50975</v>
      </c>
      <c r="H31" t="n">
        <v>53673</v>
      </c>
      <c r="I31" t="n">
        <v>61366</v>
      </c>
      <c r="J31" t="n">
        <v>67149</v>
      </c>
      <c r="K31" t="n">
        <v>63975</v>
      </c>
      <c r="L31" t="n">
        <v>55138</v>
      </c>
      <c r="M31" t="n">
        <v>47134</v>
      </c>
      <c r="N31" t="n">
        <v>47023</v>
      </c>
      <c r="O31" t="n">
        <v>48852</v>
      </c>
      <c r="P31" t="n">
        <v>45921</v>
      </c>
      <c r="Q31" t="n">
        <v>45792</v>
      </c>
      <c r="R31" t="n">
        <v>35999</v>
      </c>
      <c r="S31" t="n">
        <v>31656</v>
      </c>
      <c r="T31" t="n">
        <v>34496</v>
      </c>
      <c r="U31" t="n">
        <v>35711</v>
      </c>
      <c r="V31" t="n">
        <v>34451</v>
      </c>
      <c r="W31" t="n">
        <v>35885</v>
      </c>
    </row>
    <row r="32">
      <c r="A32" s="5" t="inlineStr">
        <is>
          <t>Summe langfristiges Fremdkapital</t>
        </is>
      </c>
      <c r="B32" s="5" t="inlineStr">
        <is>
          <t>Long-Term Debt</t>
        </is>
      </c>
      <c r="C32" t="n">
        <v>83745</v>
      </c>
      <c r="D32" t="n">
        <v>76414</v>
      </c>
      <c r="E32" t="n">
        <v>71889</v>
      </c>
      <c r="F32" t="n">
        <v>74719</v>
      </c>
      <c r="G32" t="n">
        <v>78100</v>
      </c>
      <c r="H32" t="n">
        <v>82594</v>
      </c>
      <c r="I32" t="n">
        <v>73677</v>
      </c>
      <c r="J32" t="n">
        <v>66599</v>
      </c>
      <c r="K32" t="n">
        <v>65696</v>
      </c>
      <c r="L32" t="n">
        <v>57533</v>
      </c>
      <c r="M32" t="n">
        <v>54529</v>
      </c>
      <c r="N32" t="n">
        <v>46621</v>
      </c>
      <c r="O32" t="n">
        <v>44081</v>
      </c>
      <c r="P32" t="n">
        <v>41853</v>
      </c>
      <c r="Q32" t="n">
        <v>42785</v>
      </c>
      <c r="R32" t="n">
        <v>35406</v>
      </c>
      <c r="S32" t="n">
        <v>34778</v>
      </c>
      <c r="T32" t="n">
        <v>36712</v>
      </c>
      <c r="U32" t="n">
        <v>37170</v>
      </c>
      <c r="V32" t="n">
        <v>36071</v>
      </c>
      <c r="W32" t="n">
        <v>31933</v>
      </c>
    </row>
    <row r="33">
      <c r="A33" s="5" t="inlineStr">
        <is>
          <t>Summe Fremdkapital</t>
        </is>
      </c>
      <c r="B33" s="5" t="inlineStr">
        <is>
          <t>Total Liabilities</t>
        </is>
      </c>
      <c r="C33" t="n">
        <v>153989</v>
      </c>
      <c r="D33" t="n">
        <v>138648</v>
      </c>
      <c r="E33" t="n">
        <v>128594</v>
      </c>
      <c r="F33" t="n">
        <v>129404</v>
      </c>
      <c r="G33" t="n">
        <v>129075</v>
      </c>
      <c r="H33" t="n">
        <v>136267</v>
      </c>
      <c r="I33" t="n">
        <v>135043</v>
      </c>
      <c r="J33" t="n">
        <v>133748</v>
      </c>
      <c r="K33" t="n">
        <v>129671</v>
      </c>
      <c r="L33" t="n">
        <v>112941</v>
      </c>
      <c r="M33" t="n">
        <v>101663</v>
      </c>
      <c r="N33" t="n">
        <v>93644</v>
      </c>
      <c r="O33" t="n">
        <v>92933</v>
      </c>
      <c r="P33" t="n">
        <v>87774</v>
      </c>
      <c r="Q33" t="n">
        <v>88577</v>
      </c>
      <c r="R33" t="n">
        <v>71404</v>
      </c>
      <c r="S33" t="n">
        <v>66434</v>
      </c>
      <c r="T33" t="n">
        <v>71208</v>
      </c>
      <c r="U33" t="n">
        <v>72881</v>
      </c>
      <c r="V33" t="n">
        <v>70522</v>
      </c>
      <c r="W33" t="n">
        <v>67818</v>
      </c>
    </row>
    <row r="34">
      <c r="A34" s="5" t="inlineStr">
        <is>
          <t>Minderheitenanteil</t>
        </is>
      </c>
      <c r="B34" s="5" t="inlineStr">
        <is>
          <t>Minority Share</t>
        </is>
      </c>
      <c r="C34" t="n">
        <v>2527</v>
      </c>
      <c r="D34" t="n">
        <v>2474</v>
      </c>
      <c r="E34" t="n">
        <v>2481</v>
      </c>
      <c r="F34" t="n">
        <v>2894</v>
      </c>
      <c r="G34" t="n">
        <v>2915</v>
      </c>
      <c r="H34" t="n">
        <v>3201</v>
      </c>
      <c r="I34" t="n">
        <v>3125</v>
      </c>
      <c r="J34" t="n">
        <v>1755</v>
      </c>
      <c r="K34" t="n">
        <v>1852</v>
      </c>
      <c r="L34" t="n">
        <v>1174</v>
      </c>
      <c r="M34" t="n">
        <v>1352</v>
      </c>
      <c r="N34" t="n">
        <v>1312</v>
      </c>
      <c r="O34" t="n">
        <v>1153</v>
      </c>
      <c r="P34" t="n">
        <v>1133</v>
      </c>
      <c r="Q34" t="n">
        <v>1148</v>
      </c>
      <c r="R34" t="n">
        <v>861.6</v>
      </c>
      <c r="S34" t="n">
        <v>909.6</v>
      </c>
      <c r="T34" t="n">
        <v>991.8</v>
      </c>
      <c r="U34" t="n">
        <v>1230</v>
      </c>
      <c r="V34" t="n">
        <v>1034</v>
      </c>
      <c r="W34" t="n">
        <v>2029</v>
      </c>
    </row>
    <row r="35">
      <c r="A35" s="5" t="inlineStr">
        <is>
          <t>Summe Eigenkapital</t>
        </is>
      </c>
      <c r="B35" s="5" t="inlineStr">
        <is>
          <t>Equity</t>
        </is>
      </c>
      <c r="C35" t="n">
        <v>116778</v>
      </c>
      <c r="D35" t="n">
        <v>115640</v>
      </c>
      <c r="E35" t="n">
        <v>111556</v>
      </c>
      <c r="F35" t="n">
        <v>98680</v>
      </c>
      <c r="G35" t="n">
        <v>92494</v>
      </c>
      <c r="H35" t="n">
        <v>90330</v>
      </c>
      <c r="I35" t="n">
        <v>99492</v>
      </c>
      <c r="J35" t="n">
        <v>99880</v>
      </c>
      <c r="K35" t="n">
        <v>93201</v>
      </c>
      <c r="L35" t="n">
        <v>82759</v>
      </c>
      <c r="M35" t="n">
        <v>71989</v>
      </c>
      <c r="N35" t="n">
        <v>67112</v>
      </c>
      <c r="O35" t="n">
        <v>61449</v>
      </c>
      <c r="P35" t="n">
        <v>55234</v>
      </c>
      <c r="Q35" t="n">
        <v>55678</v>
      </c>
      <c r="R35" t="n">
        <v>42822</v>
      </c>
      <c r="S35" t="n">
        <v>41652</v>
      </c>
      <c r="T35" t="n">
        <v>44036</v>
      </c>
      <c r="U35" t="n">
        <v>46482</v>
      </c>
      <c r="V35" t="n">
        <v>44385</v>
      </c>
      <c r="W35" t="n">
        <v>37903</v>
      </c>
    </row>
    <row r="36">
      <c r="A36" s="5" t="inlineStr">
        <is>
          <t>Summe Passiva</t>
        </is>
      </c>
      <c r="B36" s="5" t="inlineStr">
        <is>
          <t>Liabilities &amp; Shareholder Equity</t>
        </is>
      </c>
      <c r="C36" t="n">
        <v>273294</v>
      </c>
      <c r="D36" t="n">
        <v>256762</v>
      </c>
      <c r="E36" t="n">
        <v>242631</v>
      </c>
      <c r="F36" t="n">
        <v>230978</v>
      </c>
      <c r="G36" t="n">
        <v>224484</v>
      </c>
      <c r="H36" t="n">
        <v>229798</v>
      </c>
      <c r="I36" t="n">
        <v>237659</v>
      </c>
      <c r="J36" t="n">
        <v>235382</v>
      </c>
      <c r="K36" t="n">
        <v>224725</v>
      </c>
      <c r="L36" t="n">
        <v>196874</v>
      </c>
      <c r="M36" t="n">
        <v>175004</v>
      </c>
      <c r="N36" t="n">
        <v>162069</v>
      </c>
      <c r="O36" t="n">
        <v>155536</v>
      </c>
      <c r="P36" t="n">
        <v>144141</v>
      </c>
      <c r="Q36" t="n">
        <v>145403</v>
      </c>
      <c r="R36" t="n">
        <v>115289</v>
      </c>
      <c r="S36" t="n">
        <v>109538</v>
      </c>
      <c r="T36" t="n">
        <v>116889</v>
      </c>
      <c r="U36" t="n">
        <v>121370</v>
      </c>
      <c r="V36" t="n">
        <v>116677</v>
      </c>
      <c r="W36" t="n">
        <v>108567</v>
      </c>
    </row>
    <row r="37">
      <c r="A37" s="5" t="inlineStr">
        <is>
          <t>Mio.Aktien im Umlauf</t>
        </is>
      </c>
      <c r="B37" s="5" t="inlineStr">
        <is>
          <t>Million shares outstanding</t>
        </is>
      </c>
      <c r="C37" t="n">
        <v>2602</v>
      </c>
      <c r="D37" t="n">
        <v>2641</v>
      </c>
      <c r="E37" t="n">
        <v>2529</v>
      </c>
      <c r="F37" t="n">
        <v>2430</v>
      </c>
      <c r="G37" t="n">
        <v>2440</v>
      </c>
      <c r="H37" t="n">
        <v>2385</v>
      </c>
      <c r="I37" t="n">
        <v>2378</v>
      </c>
      <c r="J37" t="n">
        <v>2366</v>
      </c>
      <c r="K37" t="n">
        <v>2364</v>
      </c>
      <c r="L37" t="n">
        <v>2350</v>
      </c>
      <c r="M37" t="n">
        <v>2348</v>
      </c>
      <c r="N37" t="n">
        <v>2372</v>
      </c>
      <c r="O37" t="n">
        <v>2396</v>
      </c>
      <c r="P37" t="n">
        <v>2426</v>
      </c>
      <c r="Q37" t="n">
        <v>2460</v>
      </c>
      <c r="R37" t="n">
        <v>2540</v>
      </c>
      <c r="S37" t="n">
        <v>2596</v>
      </c>
      <c r="T37" t="n">
        <v>2749</v>
      </c>
      <c r="U37" t="n">
        <v>2772</v>
      </c>
      <c r="V37" t="n">
        <v>2828</v>
      </c>
      <c r="W37" t="inlineStr">
        <is>
          <t>-</t>
        </is>
      </c>
    </row>
    <row r="38">
      <c r="A38" s="5" t="inlineStr">
        <is>
          <t>Ergebnis je Aktie (brutto)</t>
        </is>
      </c>
      <c r="B38" s="5" t="inlineStr">
        <is>
          <t>Earnings per share</t>
        </is>
      </c>
      <c r="C38" t="n">
        <v>5.34</v>
      </c>
      <c r="D38" t="n">
        <v>5.64</v>
      </c>
      <c r="E38" t="n">
        <v>3.68</v>
      </c>
      <c r="F38" t="n">
        <v>2.04</v>
      </c>
      <c r="G38" t="n">
        <v>1.67</v>
      </c>
      <c r="H38" t="n">
        <v>4.28</v>
      </c>
      <c r="I38" t="n">
        <v>9.91</v>
      </c>
      <c r="J38" t="n">
        <v>12.68</v>
      </c>
      <c r="K38" t="n">
        <v>14.33</v>
      </c>
      <c r="L38" t="n">
        <v>11.12</v>
      </c>
      <c r="M38" t="n">
        <v>8.6</v>
      </c>
      <c r="N38" t="n">
        <v>13.5</v>
      </c>
      <c r="O38" t="n">
        <v>14.49</v>
      </c>
      <c r="P38" t="n">
        <v>13.65</v>
      </c>
      <c r="Q38" t="n">
        <v>12.96</v>
      </c>
      <c r="R38" t="n">
        <v>9.789999999999999</v>
      </c>
      <c r="S38" t="n">
        <v>6.14</v>
      </c>
      <c r="T38" t="n">
        <v>5.15</v>
      </c>
      <c r="U38" t="n">
        <v>6.44</v>
      </c>
      <c r="V38" t="n">
        <v>6.39</v>
      </c>
      <c r="W38" t="inlineStr">
        <is>
          <t>-</t>
        </is>
      </c>
    </row>
    <row r="39">
      <c r="A39" s="5" t="inlineStr">
        <is>
          <t>Ergebnis je Aktie (unverwässert)</t>
        </is>
      </c>
      <c r="B39" s="5" t="inlineStr">
        <is>
          <t>Basic Earnings per share</t>
        </is>
      </c>
      <c r="C39" t="n">
        <v>4.2</v>
      </c>
      <c r="D39" t="n">
        <v>4.27</v>
      </c>
      <c r="E39" t="n">
        <v>3.36</v>
      </c>
      <c r="F39" t="n">
        <v>2.52</v>
      </c>
      <c r="G39" t="n">
        <v>2.17</v>
      </c>
      <c r="H39" t="n">
        <v>1.87</v>
      </c>
      <c r="I39" t="n">
        <v>5.11</v>
      </c>
      <c r="J39" t="n">
        <v>6.49</v>
      </c>
      <c r="K39" t="n">
        <v>7.48</v>
      </c>
      <c r="L39" t="n">
        <v>6.48</v>
      </c>
      <c r="M39" t="n">
        <v>5.19</v>
      </c>
      <c r="N39" t="n">
        <v>6.49</v>
      </c>
      <c r="O39" t="n">
        <v>8</v>
      </c>
      <c r="P39" t="n">
        <v>7.03</v>
      </c>
      <c r="Q39" t="n">
        <v>7.16</v>
      </c>
      <c r="R39" t="n">
        <v>5.03</v>
      </c>
      <c r="S39" t="n">
        <v>3.96</v>
      </c>
      <c r="T39" t="n">
        <v>3.22</v>
      </c>
      <c r="U39" t="n">
        <v>3.71</v>
      </c>
      <c r="V39" t="n">
        <v>3.7</v>
      </c>
      <c r="W39" t="inlineStr">
        <is>
          <t>-</t>
        </is>
      </c>
    </row>
    <row r="40">
      <c r="A40" s="5" t="inlineStr">
        <is>
          <t>Ergebnis je Aktie (verwässert)</t>
        </is>
      </c>
      <c r="B40" s="5" t="inlineStr">
        <is>
          <t>Diluted Earnings per share</t>
        </is>
      </c>
      <c r="C40" t="n">
        <v>4.17</v>
      </c>
      <c r="D40" t="n">
        <v>4.24</v>
      </c>
      <c r="E40" t="n">
        <v>3.34</v>
      </c>
      <c r="F40" t="n">
        <v>2.51</v>
      </c>
      <c r="G40" t="n">
        <v>2.16</v>
      </c>
      <c r="H40" t="n">
        <v>1.86</v>
      </c>
      <c r="I40" t="n">
        <v>5.1</v>
      </c>
      <c r="J40" t="n">
        <v>6.47</v>
      </c>
      <c r="K40" t="n">
        <v>7.45</v>
      </c>
      <c r="L40" t="n">
        <v>6.45</v>
      </c>
      <c r="M40" t="n">
        <v>5.18</v>
      </c>
      <c r="N40" t="n">
        <v>6.45</v>
      </c>
      <c r="O40" t="n">
        <v>7.95</v>
      </c>
      <c r="P40" t="n">
        <v>6.97</v>
      </c>
      <c r="Q40" t="n">
        <v>7.12</v>
      </c>
      <c r="R40" t="n">
        <v>5.03</v>
      </c>
      <c r="S40" t="n">
        <v>3.96</v>
      </c>
      <c r="T40" t="n">
        <v>3.22</v>
      </c>
      <c r="U40" t="n">
        <v>3.71</v>
      </c>
      <c r="V40" t="n">
        <v>3.7</v>
      </c>
      <c r="W40" t="inlineStr">
        <is>
          <t>-</t>
        </is>
      </c>
    </row>
    <row r="41">
      <c r="A41" s="5" t="inlineStr">
        <is>
          <t>Dividende je Aktie</t>
        </is>
      </c>
      <c r="B41" s="5" t="inlineStr">
        <is>
          <t>Dividend per share</t>
        </is>
      </c>
      <c r="C41" t="n">
        <v>2.68</v>
      </c>
      <c r="D41" t="n">
        <v>2.93</v>
      </c>
      <c r="E41" t="n">
        <v>3.55</v>
      </c>
      <c r="F41" t="n">
        <v>2.75</v>
      </c>
      <c r="G41" t="n">
        <v>2.67</v>
      </c>
      <c r="H41" t="n">
        <v>2.97</v>
      </c>
      <c r="I41" t="n">
        <v>3.26</v>
      </c>
      <c r="J41" t="n">
        <v>3.21</v>
      </c>
      <c r="K41" t="n">
        <v>3.12</v>
      </c>
      <c r="L41" t="n">
        <v>3.12</v>
      </c>
      <c r="M41" t="n">
        <v>3.12</v>
      </c>
      <c r="N41" t="n">
        <v>3.12</v>
      </c>
      <c r="O41" t="n">
        <v>2.84</v>
      </c>
      <c r="P41" t="n">
        <v>2.56</v>
      </c>
      <c r="Q41" t="n">
        <v>2.22</v>
      </c>
      <c r="R41" t="n">
        <v>1.85</v>
      </c>
      <c r="S41" t="n">
        <v>1.62</v>
      </c>
      <c r="T41" t="n">
        <v>1.41</v>
      </c>
      <c r="U41" t="n">
        <v>1.3</v>
      </c>
      <c r="V41" t="n">
        <v>1.14</v>
      </c>
      <c r="W41" t="inlineStr">
        <is>
          <t>-</t>
        </is>
      </c>
    </row>
    <row r="42">
      <c r="A42" s="5" t="inlineStr">
        <is>
          <t>Dividendenausschüttung in Mio</t>
        </is>
      </c>
      <c r="B42" s="5" t="inlineStr">
        <is>
          <t>Dividend Payment in M</t>
        </is>
      </c>
      <c r="C42" t="n">
        <v>6641</v>
      </c>
      <c r="D42" t="n">
        <v>4913</v>
      </c>
      <c r="E42" t="n">
        <v>2643</v>
      </c>
      <c r="F42" t="n">
        <v>2661</v>
      </c>
      <c r="G42" t="n">
        <v>2845</v>
      </c>
      <c r="H42" t="n">
        <v>7308</v>
      </c>
      <c r="I42" t="n">
        <v>10011</v>
      </c>
      <c r="J42" t="n">
        <v>7352</v>
      </c>
      <c r="K42" t="n">
        <v>7101</v>
      </c>
      <c r="L42" t="n">
        <v>7041</v>
      </c>
      <c r="M42" t="n">
        <v>6984</v>
      </c>
      <c r="N42" t="n">
        <v>6967</v>
      </c>
      <c r="O42" t="n">
        <v>6774</v>
      </c>
      <c r="P42" t="n">
        <v>6178</v>
      </c>
      <c r="Q42" t="n">
        <v>5478</v>
      </c>
      <c r="R42" t="n">
        <v>4808</v>
      </c>
      <c r="S42" t="inlineStr">
        <is>
          <t>-</t>
        </is>
      </c>
      <c r="T42" t="inlineStr">
        <is>
          <t>-</t>
        </is>
      </c>
      <c r="U42" t="inlineStr">
        <is>
          <t>-</t>
        </is>
      </c>
      <c r="V42" t="inlineStr">
        <is>
          <t>-</t>
        </is>
      </c>
      <c r="W42" t="inlineStr">
        <is>
          <t>-</t>
        </is>
      </c>
    </row>
    <row r="43">
      <c r="A43" s="5" t="inlineStr">
        <is>
          <t>Umsatz</t>
        </is>
      </c>
      <c r="B43" s="5" t="inlineStr">
        <is>
          <t>Revenue</t>
        </is>
      </c>
      <c r="C43" t="n">
        <v>67.73999999999999</v>
      </c>
      <c r="D43" t="n">
        <v>69.72</v>
      </c>
      <c r="E43" t="n">
        <v>58.96</v>
      </c>
      <c r="F43" t="n">
        <v>52.64</v>
      </c>
      <c r="G43" t="n">
        <v>58.78</v>
      </c>
      <c r="H43" t="n">
        <v>88.89</v>
      </c>
      <c r="I43" t="n">
        <v>98.90000000000001</v>
      </c>
      <c r="J43" t="n">
        <v>105.55</v>
      </c>
      <c r="K43" t="n">
        <v>96.52</v>
      </c>
      <c r="L43" t="n">
        <v>81.90000000000001</v>
      </c>
      <c r="M43" t="n">
        <v>65.42</v>
      </c>
      <c r="N43" t="n">
        <v>92.59999999999999</v>
      </c>
      <c r="O43" t="n">
        <v>78.23999999999999</v>
      </c>
      <c r="P43" t="n">
        <v>74.94</v>
      </c>
      <c r="Q43" t="n">
        <v>79.70999999999999</v>
      </c>
      <c r="R43" t="n">
        <v>66.17</v>
      </c>
      <c r="S43" t="n">
        <v>55.21</v>
      </c>
      <c r="T43" t="n">
        <v>51.1</v>
      </c>
      <c r="U43" t="n">
        <v>52.05</v>
      </c>
      <c r="V43" t="n">
        <v>55.48</v>
      </c>
      <c r="W43" t="inlineStr">
        <is>
          <t>-</t>
        </is>
      </c>
    </row>
    <row r="44">
      <c r="A44" s="5" t="inlineStr">
        <is>
          <t>Buchwert je Aktie</t>
        </is>
      </c>
      <c r="B44" s="5" t="inlineStr">
        <is>
          <t>Book value per share</t>
        </is>
      </c>
      <c r="C44" t="n">
        <v>44.88</v>
      </c>
      <c r="D44" t="n">
        <v>43.79</v>
      </c>
      <c r="E44" t="n">
        <v>44.11</v>
      </c>
      <c r="F44" t="n">
        <v>40.6</v>
      </c>
      <c r="G44" t="n">
        <v>37.91</v>
      </c>
      <c r="H44" t="n">
        <v>37.87</v>
      </c>
      <c r="I44" t="n">
        <v>41.84</v>
      </c>
      <c r="J44" t="n">
        <v>42.22</v>
      </c>
      <c r="K44" t="n">
        <v>39.43</v>
      </c>
      <c r="L44" t="n">
        <v>35.22</v>
      </c>
      <c r="M44" t="n">
        <v>30.65</v>
      </c>
      <c r="N44" t="n">
        <v>28.3</v>
      </c>
      <c r="O44" t="n">
        <v>25.65</v>
      </c>
      <c r="P44" t="n">
        <v>22.77</v>
      </c>
      <c r="Q44" t="n">
        <v>22.63</v>
      </c>
      <c r="R44" t="n">
        <v>16.86</v>
      </c>
      <c r="S44" t="n">
        <v>16.04</v>
      </c>
      <c r="T44" t="n">
        <v>16.02</v>
      </c>
      <c r="U44" t="n">
        <v>16.77</v>
      </c>
      <c r="V44" t="n">
        <v>15.69</v>
      </c>
      <c r="W44" t="inlineStr">
        <is>
          <t>-</t>
        </is>
      </c>
    </row>
    <row r="45">
      <c r="A45" s="5" t="inlineStr">
        <is>
          <t>Cashflow je Aktie</t>
        </is>
      </c>
      <c r="B45" s="5" t="inlineStr">
        <is>
          <t>Cashflow per share</t>
        </is>
      </c>
      <c r="C45" t="n">
        <v>9.49</v>
      </c>
      <c r="D45" t="n">
        <v>9.359999999999999</v>
      </c>
      <c r="E45" t="n">
        <v>8.83</v>
      </c>
      <c r="F45" t="n">
        <v>6.8</v>
      </c>
      <c r="G45" t="n">
        <v>8.17</v>
      </c>
      <c r="H45" t="n">
        <v>10.74</v>
      </c>
      <c r="I45" t="n">
        <v>12.37</v>
      </c>
      <c r="J45" t="n">
        <v>13.01</v>
      </c>
      <c r="K45" t="n">
        <v>11.32</v>
      </c>
      <c r="L45" t="n">
        <v>10.78</v>
      </c>
      <c r="M45" t="n">
        <v>7.21</v>
      </c>
      <c r="N45" t="n">
        <v>10.78</v>
      </c>
      <c r="O45" t="n">
        <v>10.11</v>
      </c>
      <c r="P45" t="n">
        <v>9.07</v>
      </c>
      <c r="Q45" t="n">
        <v>8.17</v>
      </c>
      <c r="R45" t="n">
        <v>7.78</v>
      </c>
      <c r="S45" t="n">
        <v>6.59</v>
      </c>
      <c r="T45" t="n">
        <v>5.48</v>
      </c>
      <c r="U45" t="n">
        <v>6.08</v>
      </c>
      <c r="V45" t="n">
        <v>6.48</v>
      </c>
      <c r="W45" t="inlineStr">
        <is>
          <t>-</t>
        </is>
      </c>
    </row>
    <row r="46">
      <c r="A46" s="5" t="inlineStr">
        <is>
          <t>Bilanzsumme je Aktie</t>
        </is>
      </c>
      <c r="B46" s="5" t="inlineStr">
        <is>
          <t>Total assets per share</t>
        </is>
      </c>
      <c r="C46" t="n">
        <v>105.04</v>
      </c>
      <c r="D46" t="n">
        <v>97.23999999999999</v>
      </c>
      <c r="E46" t="n">
        <v>95.94</v>
      </c>
      <c r="F46" t="n">
        <v>95.04000000000001</v>
      </c>
      <c r="G46" t="n">
        <v>92</v>
      </c>
      <c r="H46" t="n">
        <v>96.34</v>
      </c>
      <c r="I46" t="n">
        <v>99.95</v>
      </c>
      <c r="J46" t="n">
        <v>99.48999999999999</v>
      </c>
      <c r="K46" t="n">
        <v>95.06999999999999</v>
      </c>
      <c r="L46" t="n">
        <v>83.79000000000001</v>
      </c>
      <c r="M46" t="n">
        <v>74.52</v>
      </c>
      <c r="N46" t="n">
        <v>68.33</v>
      </c>
      <c r="O46" t="n">
        <v>64.93000000000001</v>
      </c>
      <c r="P46" t="n">
        <v>59.42</v>
      </c>
      <c r="Q46" t="n">
        <v>59.1</v>
      </c>
      <c r="R46" t="n">
        <v>45.39</v>
      </c>
      <c r="S46" t="n">
        <v>42.19</v>
      </c>
      <c r="T46" t="n">
        <v>42.52</v>
      </c>
      <c r="U46" t="n">
        <v>43.79</v>
      </c>
      <c r="V46" t="n">
        <v>41.25</v>
      </c>
      <c r="W46" t="inlineStr">
        <is>
          <t>-</t>
        </is>
      </c>
    </row>
    <row r="47">
      <c r="A47" s="5" t="inlineStr">
        <is>
          <t>Personal am Ende des Jahres</t>
        </is>
      </c>
      <c r="B47" s="5" t="inlineStr">
        <is>
          <t>Staff at the end of year</t>
        </is>
      </c>
      <c r="C47" t="n">
        <v>107776</v>
      </c>
      <c r="D47" t="n">
        <v>104460</v>
      </c>
      <c r="E47" t="n">
        <v>98277</v>
      </c>
      <c r="F47" t="n">
        <v>102168</v>
      </c>
      <c r="G47" t="n">
        <v>96019</v>
      </c>
      <c r="H47" t="n">
        <v>100307</v>
      </c>
      <c r="I47" t="n">
        <v>98799</v>
      </c>
      <c r="J47" t="n">
        <v>97126</v>
      </c>
      <c r="K47" t="n">
        <v>96104</v>
      </c>
      <c r="L47" t="n">
        <v>92855</v>
      </c>
      <c r="M47" t="n">
        <v>96387</v>
      </c>
      <c r="N47" t="n">
        <v>96959</v>
      </c>
      <c r="O47" t="n">
        <v>96442</v>
      </c>
      <c r="P47" t="n">
        <v>95070</v>
      </c>
      <c r="Q47" t="n">
        <v>112877</v>
      </c>
      <c r="R47" t="n">
        <v>111401</v>
      </c>
      <c r="S47" t="n">
        <v>110783</v>
      </c>
      <c r="T47" t="n">
        <v>121469</v>
      </c>
      <c r="U47" t="n">
        <v>122025</v>
      </c>
      <c r="V47" t="n">
        <v>123303</v>
      </c>
      <c r="W47" t="inlineStr">
        <is>
          <t>-</t>
        </is>
      </c>
    </row>
    <row r="48">
      <c r="A48" s="5" t="inlineStr">
        <is>
          <t>Personalaufwand in Mio. USD</t>
        </is>
      </c>
      <c r="B48" s="5" t="inlineStr">
        <is>
          <t>Personnel expenses in M</t>
        </is>
      </c>
      <c r="C48" t="n">
        <v>8922</v>
      </c>
      <c r="D48" t="n">
        <v>9099</v>
      </c>
      <c r="E48" t="n">
        <v>7985</v>
      </c>
      <c r="F48" t="n">
        <v>8238</v>
      </c>
      <c r="G48" t="n">
        <v>8088</v>
      </c>
      <c r="H48" t="n">
        <v>9690</v>
      </c>
      <c r="I48" t="n">
        <v>9424</v>
      </c>
      <c r="J48" t="n">
        <v>9774</v>
      </c>
      <c r="K48" t="n">
        <v>9012</v>
      </c>
      <c r="L48" t="n">
        <v>8556</v>
      </c>
      <c r="M48" t="n">
        <v>8462</v>
      </c>
      <c r="N48" t="n">
        <v>8238</v>
      </c>
      <c r="O48" t="n">
        <v>8299</v>
      </c>
      <c r="P48" t="n">
        <v>7984</v>
      </c>
      <c r="Q48" t="n">
        <v>9096</v>
      </c>
      <c r="R48" t="n">
        <v>8366</v>
      </c>
      <c r="S48" t="n">
        <v>8429</v>
      </c>
      <c r="T48" t="n">
        <v>8807</v>
      </c>
      <c r="U48" t="n">
        <v>8889</v>
      </c>
      <c r="V48" t="n">
        <v>8864</v>
      </c>
      <c r="W48" t="inlineStr">
        <is>
          <t>-</t>
        </is>
      </c>
    </row>
    <row r="49">
      <c r="A49" s="5" t="inlineStr">
        <is>
          <t>Aufwand je Mitarbeiter in USD</t>
        </is>
      </c>
      <c r="B49" s="5" t="inlineStr">
        <is>
          <t>Effort per employee</t>
        </is>
      </c>
      <c r="C49" t="n">
        <v>82783</v>
      </c>
      <c r="D49" t="n">
        <v>87105</v>
      </c>
      <c r="E49" t="n">
        <v>81250</v>
      </c>
      <c r="F49" t="n">
        <v>80632</v>
      </c>
      <c r="G49" t="n">
        <v>84233</v>
      </c>
      <c r="H49" t="n">
        <v>96603</v>
      </c>
      <c r="I49" t="n">
        <v>95386</v>
      </c>
      <c r="J49" t="n">
        <v>100632</v>
      </c>
      <c r="K49" t="n">
        <v>93777</v>
      </c>
      <c r="L49" t="n">
        <v>92146</v>
      </c>
      <c r="M49" t="n">
        <v>87788</v>
      </c>
      <c r="N49" t="n">
        <v>84968</v>
      </c>
      <c r="O49" t="n">
        <v>86048</v>
      </c>
      <c r="P49" t="n">
        <v>83976</v>
      </c>
      <c r="Q49" t="n">
        <v>80582</v>
      </c>
      <c r="R49" t="n">
        <v>75096</v>
      </c>
      <c r="S49" t="n">
        <v>76084</v>
      </c>
      <c r="T49" t="n">
        <v>72502</v>
      </c>
      <c r="U49" t="n">
        <v>72846</v>
      </c>
      <c r="V49" t="n">
        <v>71891</v>
      </c>
      <c r="W49" t="inlineStr">
        <is>
          <t>-</t>
        </is>
      </c>
    </row>
    <row r="50">
      <c r="A50" s="5" t="inlineStr">
        <is>
          <t>Umsatz je Aktie</t>
        </is>
      </c>
      <c r="B50" s="5" t="inlineStr">
        <is>
          <t>Revenue per share</t>
        </is>
      </c>
      <c r="C50" t="n">
        <v>1860000</v>
      </c>
      <c r="D50" t="n">
        <v>2000000</v>
      </c>
      <c r="E50" t="n">
        <v>1740000</v>
      </c>
      <c r="F50" t="n">
        <v>1250000</v>
      </c>
      <c r="G50" t="n">
        <v>1720000</v>
      </c>
      <c r="H50" t="n">
        <v>2110000</v>
      </c>
      <c r="I50" t="n">
        <v>2630000</v>
      </c>
      <c r="J50" t="n">
        <v>2820000</v>
      </c>
      <c r="K50" t="n">
        <v>2630000</v>
      </c>
      <c r="L50" t="n">
        <v>2350000</v>
      </c>
      <c r="M50" t="n">
        <v>1870000</v>
      </c>
      <c r="N50" t="n">
        <v>2540000</v>
      </c>
      <c r="O50" t="n">
        <v>2250000</v>
      </c>
      <c r="P50" t="n">
        <v>2220000</v>
      </c>
      <c r="Q50" t="n">
        <v>1740000</v>
      </c>
      <c r="R50" t="n">
        <v>1510000</v>
      </c>
      <c r="S50" t="n">
        <v>1290000</v>
      </c>
      <c r="T50" t="n">
        <v>1160000</v>
      </c>
      <c r="U50" t="n">
        <v>1180000</v>
      </c>
      <c r="V50" t="n">
        <v>1270000</v>
      </c>
      <c r="W50" t="inlineStr">
        <is>
          <t>-</t>
        </is>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USD</t>
        </is>
      </c>
      <c r="B52" s="5" t="inlineStr">
        <is>
          <t>Earnings per employee</t>
        </is>
      </c>
      <c r="C52" t="n">
        <v>104541</v>
      </c>
      <c r="D52" t="n">
        <v>109573</v>
      </c>
      <c r="E52" t="n">
        <v>87823</v>
      </c>
      <c r="F52" t="n">
        <v>60645</v>
      </c>
      <c r="G52" t="n">
        <v>52979</v>
      </c>
      <c r="H52" t="n">
        <v>42310</v>
      </c>
      <c r="I52" t="n">
        <v>117021</v>
      </c>
      <c r="J52" t="n">
        <v>150828</v>
      </c>
      <c r="K52" t="n">
        <v>174981</v>
      </c>
      <c r="L52" t="n">
        <v>155951</v>
      </c>
      <c r="M52" t="n">
        <v>120049</v>
      </c>
      <c r="N52" t="n">
        <v>149618</v>
      </c>
      <c r="O52" t="n">
        <v>187223</v>
      </c>
      <c r="P52" t="n">
        <v>169565</v>
      </c>
      <c r="Q52" t="n">
        <v>148944</v>
      </c>
      <c r="R52" t="n">
        <v>118196</v>
      </c>
      <c r="S52" t="n">
        <v>86928</v>
      </c>
      <c r="T52" t="n">
        <v>67113</v>
      </c>
      <c r="U52" t="n">
        <v>86182</v>
      </c>
      <c r="V52" t="n">
        <v>77013</v>
      </c>
      <c r="W52" t="inlineStr">
        <is>
          <t>-</t>
        </is>
      </c>
    </row>
    <row r="53">
      <c r="A53" s="5" t="inlineStr">
        <is>
          <t>KGV (Kurs/Gewinn)</t>
        </is>
      </c>
      <c r="B53" s="5" t="inlineStr">
        <is>
          <t>PE (price/earnings)</t>
        </is>
      </c>
      <c r="C53" t="n">
        <v>11.7</v>
      </c>
      <c r="D53" t="n">
        <v>10.8</v>
      </c>
      <c r="E53" t="n">
        <v>13.4</v>
      </c>
      <c r="F53" t="n">
        <v>19.3</v>
      </c>
      <c r="G53" t="n">
        <v>20.8</v>
      </c>
      <c r="H53" t="n">
        <v>31.1</v>
      </c>
      <c r="I53" t="n">
        <v>11.9</v>
      </c>
      <c r="J53" t="n">
        <v>8.199999999999999</v>
      </c>
      <c r="K53" t="n">
        <v>7.2</v>
      </c>
      <c r="L53" t="n">
        <v>8.4</v>
      </c>
      <c r="M53" t="n">
        <v>11.9</v>
      </c>
      <c r="N53" t="n">
        <v>8.199999999999999</v>
      </c>
      <c r="O53" t="n">
        <v>9.699999999999999</v>
      </c>
      <c r="P53" t="n">
        <v>10.6</v>
      </c>
      <c r="Q53" t="n">
        <v>10.1</v>
      </c>
      <c r="R53" t="n">
        <v>10.9</v>
      </c>
      <c r="S53" t="n">
        <v>12.7</v>
      </c>
      <c r="T53" t="n">
        <v>14.5</v>
      </c>
      <c r="U53" t="n">
        <v>14.8</v>
      </c>
      <c r="V53" t="n">
        <v>14.7</v>
      </c>
      <c r="W53" t="inlineStr">
        <is>
          <t>-</t>
        </is>
      </c>
    </row>
    <row r="54">
      <c r="A54" s="5" t="inlineStr">
        <is>
          <t>KUV (Kurs/Umsatz)</t>
        </is>
      </c>
      <c r="B54" s="5" t="inlineStr">
        <is>
          <t>PS (price/sales)</t>
        </is>
      </c>
      <c r="C54" t="n">
        <v>0.73</v>
      </c>
      <c r="D54" t="n">
        <v>0.66</v>
      </c>
      <c r="E54" t="n">
        <v>0.76</v>
      </c>
      <c r="F54" t="n">
        <v>0.93</v>
      </c>
      <c r="G54" t="n">
        <v>0.77</v>
      </c>
      <c r="H54" t="n">
        <v>0.66</v>
      </c>
      <c r="I54" t="n">
        <v>0.62</v>
      </c>
      <c r="J54" t="n">
        <v>0.51</v>
      </c>
      <c r="K54" t="n">
        <v>0.5600000000000001</v>
      </c>
      <c r="L54" t="n">
        <v>0.66</v>
      </c>
      <c r="M54" t="n">
        <v>0.9399999999999999</v>
      </c>
      <c r="N54" t="n">
        <v>0.58</v>
      </c>
      <c r="O54" t="n">
        <v>0.99</v>
      </c>
      <c r="P54" t="n">
        <v>1</v>
      </c>
      <c r="Q54" t="n">
        <v>0.91</v>
      </c>
      <c r="R54" t="n">
        <v>0.83</v>
      </c>
      <c r="S54" t="n">
        <v>0.91</v>
      </c>
      <c r="T54" t="n">
        <v>0.91</v>
      </c>
      <c r="U54" t="n">
        <v>1.06</v>
      </c>
      <c r="V54" t="n">
        <v>0.98</v>
      </c>
      <c r="W54" t="inlineStr">
        <is>
          <t>-</t>
        </is>
      </c>
    </row>
    <row r="55">
      <c r="A55" s="5" t="inlineStr">
        <is>
          <t>KBV (Kurs/Buchwert)</t>
        </is>
      </c>
      <c r="B55" s="5" t="inlineStr">
        <is>
          <t>PB (price/book value)</t>
        </is>
      </c>
      <c r="C55" t="n">
        <v>1.1</v>
      </c>
      <c r="D55" t="n">
        <v>1.05</v>
      </c>
      <c r="E55" t="n">
        <v>1.02</v>
      </c>
      <c r="F55" t="n">
        <v>1.2</v>
      </c>
      <c r="G55" t="n">
        <v>1.19</v>
      </c>
      <c r="H55" t="n">
        <v>1.54</v>
      </c>
      <c r="I55" t="n">
        <v>1.46</v>
      </c>
      <c r="J55" t="n">
        <v>1.27</v>
      </c>
      <c r="K55" t="n">
        <v>1.37</v>
      </c>
      <c r="L55" t="n">
        <v>1.54</v>
      </c>
      <c r="M55" t="n">
        <v>2.01</v>
      </c>
      <c r="N55" t="n">
        <v>1.88</v>
      </c>
      <c r="O55" t="n">
        <v>3.03</v>
      </c>
      <c r="P55" t="n">
        <v>3.29</v>
      </c>
      <c r="Q55" t="n">
        <v>3.21</v>
      </c>
      <c r="R55" t="n">
        <v>3.26</v>
      </c>
      <c r="S55" t="n">
        <v>3.15</v>
      </c>
      <c r="T55" t="n">
        <v>2.91</v>
      </c>
      <c r="U55" t="n">
        <v>3.28</v>
      </c>
      <c r="V55" t="n">
        <v>3.46</v>
      </c>
      <c r="W55" t="inlineStr">
        <is>
          <t>-</t>
        </is>
      </c>
    </row>
    <row r="56">
      <c r="A56" s="5" t="inlineStr">
        <is>
          <t>KCV (Kurs/Cashflow)</t>
        </is>
      </c>
      <c r="B56" s="5" t="inlineStr">
        <is>
          <t>PC (price/cashflow)</t>
        </is>
      </c>
      <c r="C56" t="n">
        <v>5.19</v>
      </c>
      <c r="D56" t="n">
        <v>4.94</v>
      </c>
      <c r="E56" t="n">
        <v>5.1</v>
      </c>
      <c r="F56" t="n">
        <v>7.17</v>
      </c>
      <c r="G56" t="n">
        <v>5.52</v>
      </c>
      <c r="H56" t="n">
        <v>5.43</v>
      </c>
      <c r="I56" t="n">
        <v>4.93</v>
      </c>
      <c r="J56" t="n">
        <v>4.11</v>
      </c>
      <c r="K56" t="n">
        <v>4.78</v>
      </c>
      <c r="L56" t="n">
        <v>5.04</v>
      </c>
      <c r="M56" t="n">
        <v>8.550000000000001</v>
      </c>
      <c r="N56" t="n">
        <v>4.94</v>
      </c>
      <c r="O56" t="n">
        <v>7.7</v>
      </c>
      <c r="P56" t="n">
        <v>8.25</v>
      </c>
      <c r="Q56" t="n">
        <v>8.9</v>
      </c>
      <c r="R56" t="n">
        <v>7.07</v>
      </c>
      <c r="S56" t="n">
        <v>7.66</v>
      </c>
      <c r="T56" t="n">
        <v>8.5</v>
      </c>
      <c r="U56" t="n">
        <v>9.029999999999999</v>
      </c>
      <c r="V56" t="n">
        <v>8.369999999999999</v>
      </c>
      <c r="W56" t="inlineStr">
        <is>
          <t>-</t>
        </is>
      </c>
    </row>
    <row r="57">
      <c r="A57" s="5" t="inlineStr">
        <is>
          <t>Dividendenrendite in %</t>
        </is>
      </c>
      <c r="B57" s="5" t="inlineStr">
        <is>
          <t>Dividend Yield in %</t>
        </is>
      </c>
      <c r="C57" t="n">
        <v>5.45</v>
      </c>
      <c r="D57" t="n">
        <v>6.34</v>
      </c>
      <c r="E57" t="n">
        <v>7.87</v>
      </c>
      <c r="F57" t="n">
        <v>5.64</v>
      </c>
      <c r="G57" t="n">
        <v>5.92</v>
      </c>
      <c r="H57" t="n">
        <v>5.1</v>
      </c>
      <c r="I57" t="n">
        <v>5.34</v>
      </c>
      <c r="J57" t="n">
        <v>6.01</v>
      </c>
      <c r="K57" t="n">
        <v>5.77</v>
      </c>
      <c r="L57" t="n">
        <v>5.74</v>
      </c>
      <c r="M57" t="n">
        <v>5.06</v>
      </c>
      <c r="N57" t="n">
        <v>5.85</v>
      </c>
      <c r="O57" t="n">
        <v>3.65</v>
      </c>
      <c r="P57" t="n">
        <v>3.42</v>
      </c>
      <c r="Q57" t="n">
        <v>3.05</v>
      </c>
      <c r="R57" t="n">
        <v>3.36</v>
      </c>
      <c r="S57" t="n">
        <v>3.21</v>
      </c>
      <c r="T57" t="n">
        <v>3.02</v>
      </c>
      <c r="U57" t="n">
        <v>2.37</v>
      </c>
      <c r="V57" t="n">
        <v>2.1</v>
      </c>
      <c r="W57" t="inlineStr">
        <is>
          <t>-</t>
        </is>
      </c>
    </row>
    <row r="58">
      <c r="A58" s="5" t="inlineStr">
        <is>
          <t>Gewinnrendite in %</t>
        </is>
      </c>
      <c r="B58" s="5" t="inlineStr">
        <is>
          <t>Return on profit in %</t>
        </is>
      </c>
      <c r="C58" t="n">
        <v>8.5</v>
      </c>
      <c r="D58" t="n">
        <v>9.199999999999999</v>
      </c>
      <c r="E58" t="n">
        <v>7.5</v>
      </c>
      <c r="F58" t="n">
        <v>5.2</v>
      </c>
      <c r="G58" t="n">
        <v>4.8</v>
      </c>
      <c r="H58" t="n">
        <v>3.2</v>
      </c>
      <c r="I58" t="n">
        <v>8.4</v>
      </c>
      <c r="J58" t="n">
        <v>12.1</v>
      </c>
      <c r="K58" t="n">
        <v>13.8</v>
      </c>
      <c r="L58" t="n">
        <v>11.9</v>
      </c>
      <c r="M58" t="n">
        <v>8.4</v>
      </c>
      <c r="N58" t="n">
        <v>12.2</v>
      </c>
      <c r="O58" t="n">
        <v>10.3</v>
      </c>
      <c r="P58" t="n">
        <v>9.4</v>
      </c>
      <c r="Q58" t="n">
        <v>9.9</v>
      </c>
      <c r="R58" t="n">
        <v>9.1</v>
      </c>
      <c r="S58" t="n">
        <v>7.8</v>
      </c>
      <c r="T58" t="n">
        <v>6.9</v>
      </c>
      <c r="U58" t="n">
        <v>6.8</v>
      </c>
      <c r="V58" t="n">
        <v>6.8</v>
      </c>
      <c r="W58" t="inlineStr">
        <is>
          <t>-</t>
        </is>
      </c>
    </row>
    <row r="59">
      <c r="A59" s="5" t="inlineStr">
        <is>
          <t>Eigenkapitalrendite in %</t>
        </is>
      </c>
      <c r="B59" s="5" t="inlineStr">
        <is>
          <t>Return on Equity in %</t>
        </is>
      </c>
      <c r="C59" t="n">
        <v>9.65</v>
      </c>
      <c r="D59" t="n">
        <v>9.9</v>
      </c>
      <c r="E59" t="n">
        <v>7.74</v>
      </c>
      <c r="F59" t="n">
        <v>6.28</v>
      </c>
      <c r="G59" t="n">
        <v>5.5</v>
      </c>
      <c r="H59" t="n">
        <v>4.7</v>
      </c>
      <c r="I59" t="n">
        <v>11.62</v>
      </c>
      <c r="J59" t="n">
        <v>14.67</v>
      </c>
      <c r="K59" t="n">
        <v>18.04</v>
      </c>
      <c r="L59" t="n">
        <v>17.5</v>
      </c>
      <c r="M59" t="n">
        <v>16.07</v>
      </c>
      <c r="N59" t="n">
        <v>21.62</v>
      </c>
      <c r="O59" t="n">
        <v>29.38</v>
      </c>
      <c r="P59" t="n">
        <v>29.19</v>
      </c>
      <c r="Q59" t="n">
        <v>30.2</v>
      </c>
      <c r="R59" t="n">
        <v>30.75</v>
      </c>
      <c r="S59" t="n">
        <v>23.12</v>
      </c>
      <c r="T59" t="n">
        <v>18.51</v>
      </c>
      <c r="U59" t="n">
        <v>22.62</v>
      </c>
      <c r="V59" t="n">
        <v>21.39</v>
      </c>
      <c r="W59" t="n">
        <v>12.83</v>
      </c>
    </row>
    <row r="60">
      <c r="A60" s="5" t="inlineStr">
        <is>
          <t>Umsatzrendite in %</t>
        </is>
      </c>
      <c r="B60" s="5" t="inlineStr">
        <is>
          <t>Return on sales in %</t>
        </is>
      </c>
      <c r="C60" t="n">
        <v>6.39</v>
      </c>
      <c r="D60" t="n">
        <v>6.22</v>
      </c>
      <c r="E60" t="n">
        <v>5.79</v>
      </c>
      <c r="F60" t="n">
        <v>4.84</v>
      </c>
      <c r="G60" t="n">
        <v>3.55</v>
      </c>
      <c r="H60" t="n">
        <v>2</v>
      </c>
      <c r="I60" t="n">
        <v>4.92</v>
      </c>
      <c r="J60" t="n">
        <v>5.87</v>
      </c>
      <c r="K60" t="n">
        <v>7.37</v>
      </c>
      <c r="L60" t="n">
        <v>7.53</v>
      </c>
      <c r="M60" t="n">
        <v>7.53</v>
      </c>
      <c r="N60" t="n">
        <v>6.61</v>
      </c>
      <c r="O60" t="n">
        <v>9.630000000000001</v>
      </c>
      <c r="P60" t="n">
        <v>8.869999999999999</v>
      </c>
      <c r="Q60" t="n">
        <v>8.57</v>
      </c>
      <c r="R60" t="n">
        <v>7.83</v>
      </c>
      <c r="S60" t="n">
        <v>6.72</v>
      </c>
      <c r="T60" t="n">
        <v>5.8</v>
      </c>
      <c r="U60" t="n">
        <v>7.29</v>
      </c>
      <c r="V60" t="n">
        <v>6.05</v>
      </c>
      <c r="W60" t="n">
        <v>4.73</v>
      </c>
    </row>
    <row r="61">
      <c r="A61" s="5" t="inlineStr">
        <is>
          <t>Gesamtkapitalrendite in %</t>
        </is>
      </c>
      <c r="B61" s="5" t="inlineStr">
        <is>
          <t>Total Return on Investment in %</t>
        </is>
      </c>
      <c r="C61" t="n">
        <v>4.98</v>
      </c>
      <c r="D61" t="n">
        <v>5.21</v>
      </c>
      <c r="E61" t="n">
        <v>4.13</v>
      </c>
      <c r="F61" t="n">
        <v>3.16</v>
      </c>
      <c r="G61" t="n">
        <v>2.7</v>
      </c>
      <c r="H61" t="n">
        <v>2.17</v>
      </c>
      <c r="I61" t="n">
        <v>5.25</v>
      </c>
      <c r="J61" t="n">
        <v>6.61</v>
      </c>
      <c r="K61" t="n">
        <v>7.92</v>
      </c>
      <c r="L61" t="n">
        <v>7.59</v>
      </c>
      <c r="M61" t="n">
        <v>6.92</v>
      </c>
      <c r="N61" t="n">
        <v>9.4</v>
      </c>
      <c r="O61" t="n">
        <v>12.08</v>
      </c>
      <c r="P61" t="n">
        <v>11.53</v>
      </c>
      <c r="Q61" t="n">
        <v>11.43</v>
      </c>
      <c r="R61" t="n">
        <v>11.7</v>
      </c>
      <c r="S61" t="n">
        <v>9.08</v>
      </c>
      <c r="T61" t="n">
        <v>7.2</v>
      </c>
      <c r="U61" t="n">
        <v>8.869999999999999</v>
      </c>
      <c r="V61" t="n">
        <v>8.66</v>
      </c>
      <c r="W61" t="n">
        <v>5.18</v>
      </c>
    </row>
    <row r="62">
      <c r="A62" s="5" t="inlineStr">
        <is>
          <t>Return on Investment in %</t>
        </is>
      </c>
      <c r="B62" s="5" t="inlineStr">
        <is>
          <t>Return on Investment in %</t>
        </is>
      </c>
      <c r="C62" t="n">
        <v>4.12</v>
      </c>
      <c r="D62" t="n">
        <v>4.46</v>
      </c>
      <c r="E62" t="n">
        <v>3.56</v>
      </c>
      <c r="F62" t="n">
        <v>2.68</v>
      </c>
      <c r="G62" t="n">
        <v>2.27</v>
      </c>
      <c r="H62" t="n">
        <v>1.85</v>
      </c>
      <c r="I62" t="n">
        <v>4.86</v>
      </c>
      <c r="J62" t="n">
        <v>6.22</v>
      </c>
      <c r="K62" t="n">
        <v>7.48</v>
      </c>
      <c r="L62" t="n">
        <v>7.36</v>
      </c>
      <c r="M62" t="n">
        <v>6.61</v>
      </c>
      <c r="N62" t="n">
        <v>8.949999999999999</v>
      </c>
      <c r="O62" t="n">
        <v>11.61</v>
      </c>
      <c r="P62" t="n">
        <v>11.18</v>
      </c>
      <c r="Q62" t="n">
        <v>11.56</v>
      </c>
      <c r="R62" t="n">
        <v>11.42</v>
      </c>
      <c r="S62" t="n">
        <v>8.789999999999999</v>
      </c>
      <c r="T62" t="n">
        <v>6.97</v>
      </c>
      <c r="U62" t="n">
        <v>8.66</v>
      </c>
      <c r="V62" t="n">
        <v>8.140000000000001</v>
      </c>
      <c r="W62" t="n">
        <v>4.48</v>
      </c>
    </row>
    <row r="63">
      <c r="A63" s="5" t="inlineStr">
        <is>
          <t>Arbeitsintensität in %</t>
        </is>
      </c>
      <c r="B63" s="5" t="inlineStr">
        <is>
          <t>Work Intensity in %</t>
        </is>
      </c>
      <c r="C63" t="n">
        <v>31.2</v>
      </c>
      <c r="D63" t="n">
        <v>31.08</v>
      </c>
      <c r="E63" t="n">
        <v>35.01</v>
      </c>
      <c r="F63" t="n">
        <v>31.4</v>
      </c>
      <c r="G63" t="n">
        <v>31.29</v>
      </c>
      <c r="H63" t="n">
        <v>33.93</v>
      </c>
      <c r="I63" t="n">
        <v>35.36</v>
      </c>
      <c r="J63" t="n">
        <v>39.29</v>
      </c>
      <c r="K63" t="n">
        <v>38.81</v>
      </c>
      <c r="L63" t="n">
        <v>39.62</v>
      </c>
      <c r="M63" t="n">
        <v>38.95</v>
      </c>
      <c r="N63" t="n">
        <v>39.78</v>
      </c>
      <c r="O63" t="n">
        <v>42.49</v>
      </c>
      <c r="P63" t="n">
        <v>40.66</v>
      </c>
      <c r="Q63" t="n">
        <v>41.22</v>
      </c>
      <c r="R63" t="n">
        <v>37.58</v>
      </c>
      <c r="S63" t="n">
        <v>36.91</v>
      </c>
      <c r="T63" t="n">
        <v>36.7</v>
      </c>
      <c r="U63" t="n">
        <v>36.07</v>
      </c>
      <c r="V63" t="n">
        <v>36.76</v>
      </c>
      <c r="W63" t="n">
        <v>35.2</v>
      </c>
    </row>
    <row r="64">
      <c r="A64" s="5" t="inlineStr">
        <is>
          <t>Eigenkapitalquote in %</t>
        </is>
      </c>
      <c r="B64" s="5" t="inlineStr">
        <is>
          <t>Equity Ratio in %</t>
        </is>
      </c>
      <c r="C64" t="n">
        <v>42.73</v>
      </c>
      <c r="D64" t="n">
        <v>45.04</v>
      </c>
      <c r="E64" t="n">
        <v>45.98</v>
      </c>
      <c r="F64" t="n">
        <v>42.72</v>
      </c>
      <c r="G64" t="n">
        <v>41.2</v>
      </c>
      <c r="H64" t="n">
        <v>39.31</v>
      </c>
      <c r="I64" t="n">
        <v>41.86</v>
      </c>
      <c r="J64" t="n">
        <v>42.43</v>
      </c>
      <c r="K64" t="n">
        <v>41.47</v>
      </c>
      <c r="L64" t="n">
        <v>42.04</v>
      </c>
      <c r="M64" t="n">
        <v>41.14</v>
      </c>
      <c r="N64" t="n">
        <v>41.41</v>
      </c>
      <c r="O64" t="n">
        <v>39.51</v>
      </c>
      <c r="P64" t="n">
        <v>38.32</v>
      </c>
      <c r="Q64" t="n">
        <v>38.29</v>
      </c>
      <c r="R64" t="n">
        <v>37.14</v>
      </c>
      <c r="S64" t="n">
        <v>38.03</v>
      </c>
      <c r="T64" t="n">
        <v>37.67</v>
      </c>
      <c r="U64" t="n">
        <v>38.3</v>
      </c>
      <c r="V64" t="n">
        <v>38.04</v>
      </c>
      <c r="W64" t="n">
        <v>34.91</v>
      </c>
    </row>
    <row r="65">
      <c r="A65" s="5" t="inlineStr">
        <is>
          <t>Fremdkapitalquote in %</t>
        </is>
      </c>
      <c r="B65" s="5" t="inlineStr">
        <is>
          <t>Debt Ratio in %</t>
        </is>
      </c>
      <c r="C65" t="n">
        <v>57.27</v>
      </c>
      <c r="D65" t="n">
        <v>54.96</v>
      </c>
      <c r="E65" t="n">
        <v>54.02</v>
      </c>
      <c r="F65" t="n">
        <v>57.28</v>
      </c>
      <c r="G65" t="n">
        <v>58.8</v>
      </c>
      <c r="H65" t="n">
        <v>60.69</v>
      </c>
      <c r="I65" t="n">
        <v>58.14</v>
      </c>
      <c r="J65" t="n">
        <v>57.57</v>
      </c>
      <c r="K65" t="n">
        <v>58.53</v>
      </c>
      <c r="L65" t="n">
        <v>57.96</v>
      </c>
      <c r="M65" t="n">
        <v>58.86</v>
      </c>
      <c r="N65" t="n">
        <v>58.59</v>
      </c>
      <c r="O65" t="n">
        <v>60.49</v>
      </c>
      <c r="P65" t="n">
        <v>61.68</v>
      </c>
      <c r="Q65" t="n">
        <v>61.71</v>
      </c>
      <c r="R65" t="n">
        <v>62.86</v>
      </c>
      <c r="S65" t="n">
        <v>61.97</v>
      </c>
      <c r="T65" t="n">
        <v>62.33</v>
      </c>
      <c r="U65" t="n">
        <v>61.7</v>
      </c>
      <c r="V65" t="n">
        <v>61.96</v>
      </c>
      <c r="W65" t="n">
        <v>65.09</v>
      </c>
    </row>
    <row r="66">
      <c r="A66" s="5" t="inlineStr">
        <is>
          <t>Verschuldungsgrad in %</t>
        </is>
      </c>
      <c r="B66" s="5" t="inlineStr">
        <is>
          <t>Finance Gearing in %</t>
        </is>
      </c>
      <c r="C66" t="n">
        <v>134.03</v>
      </c>
      <c r="D66" t="n">
        <v>122.04</v>
      </c>
      <c r="E66" t="n">
        <v>117.5</v>
      </c>
      <c r="F66" t="n">
        <v>134.07</v>
      </c>
      <c r="G66" t="n">
        <v>142.7</v>
      </c>
      <c r="H66" t="n">
        <v>154.4</v>
      </c>
      <c r="I66" t="n">
        <v>138.87</v>
      </c>
      <c r="J66" t="n">
        <v>135.67</v>
      </c>
      <c r="K66" t="n">
        <v>141.12</v>
      </c>
      <c r="L66" t="n">
        <v>137.89</v>
      </c>
      <c r="M66" t="n">
        <v>143.1</v>
      </c>
      <c r="N66" t="n">
        <v>141.49</v>
      </c>
      <c r="O66" t="n">
        <v>153.11</v>
      </c>
      <c r="P66" t="n">
        <v>160.96</v>
      </c>
      <c r="Q66" t="n">
        <v>161.15</v>
      </c>
      <c r="R66" t="n">
        <v>169.23</v>
      </c>
      <c r="S66" t="n">
        <v>162.98</v>
      </c>
      <c r="T66" t="n">
        <v>165.44</v>
      </c>
      <c r="U66" t="n">
        <v>161.11</v>
      </c>
      <c r="V66" t="n">
        <v>162.87</v>
      </c>
      <c r="W66" t="n">
        <v>186.44</v>
      </c>
    </row>
    <row r="67">
      <c r="A67" s="5" t="inlineStr"/>
      <c r="B67" s="5" t="inlineStr"/>
    </row>
    <row r="68">
      <c r="A68" s="5" t="inlineStr">
        <is>
          <t>Kurzfristige Vermögensquote in %</t>
        </is>
      </c>
      <c r="B68" s="5" t="inlineStr">
        <is>
          <t>Current Assets Ratio in %</t>
        </is>
      </c>
      <c r="C68" t="n">
        <v>31.2</v>
      </c>
      <c r="D68" t="n">
        <v>31.08</v>
      </c>
      <c r="E68" t="n">
        <v>35.01</v>
      </c>
      <c r="F68" t="n">
        <v>31.4</v>
      </c>
      <c r="G68" t="n">
        <v>31.29</v>
      </c>
      <c r="H68" t="n">
        <v>33.93</v>
      </c>
      <c r="I68" t="n">
        <v>35.36</v>
      </c>
      <c r="J68" t="n">
        <v>39.29</v>
      </c>
      <c r="K68" t="n">
        <v>38.81</v>
      </c>
      <c r="L68" t="n">
        <v>39.62</v>
      </c>
      <c r="M68" t="n">
        <v>38.95</v>
      </c>
      <c r="N68" t="n">
        <v>39.78</v>
      </c>
      <c r="O68" t="n">
        <v>42.49</v>
      </c>
      <c r="P68" t="n">
        <v>40.66</v>
      </c>
      <c r="Q68" t="n">
        <v>41.22</v>
      </c>
      <c r="R68" t="n">
        <v>37.58</v>
      </c>
      <c r="S68" t="n">
        <v>36.91</v>
      </c>
      <c r="T68" t="n">
        <v>36.7</v>
      </c>
      <c r="U68" t="n">
        <v>36.07</v>
      </c>
      <c r="V68" t="n">
        <v>36.76</v>
      </c>
    </row>
    <row r="69">
      <c r="A69" s="5" t="inlineStr">
        <is>
          <t>Nettogewinn Marge in %</t>
        </is>
      </c>
      <c r="B69" s="5" t="inlineStr">
        <is>
          <t>Net Profit Marge in %</t>
        </is>
      </c>
      <c r="C69" t="n">
        <v>16632.71</v>
      </c>
      <c r="D69" t="n">
        <v>16417.1</v>
      </c>
      <c r="E69" t="n">
        <v>14638.74</v>
      </c>
      <c r="F69" t="n">
        <v>11770.52</v>
      </c>
      <c r="G69" t="n">
        <v>8654.299999999999</v>
      </c>
      <c r="H69" t="n">
        <v>4774.44</v>
      </c>
      <c r="I69" t="n">
        <v>11690.6</v>
      </c>
      <c r="J69" t="n">
        <v>13878.73</v>
      </c>
      <c r="K69" t="n">
        <v>17422.3</v>
      </c>
      <c r="L69" t="n">
        <v>17681.32</v>
      </c>
      <c r="M69" t="n">
        <v>17687.25</v>
      </c>
      <c r="N69" t="n">
        <v>15666.31</v>
      </c>
      <c r="O69" t="n">
        <v>23077.71</v>
      </c>
      <c r="P69" t="n">
        <v>21511.88</v>
      </c>
      <c r="Q69" t="n">
        <v>21091.46</v>
      </c>
      <c r="R69" t="n">
        <v>19898.75</v>
      </c>
      <c r="S69" t="n">
        <v>17442.49</v>
      </c>
      <c r="T69" t="n">
        <v>15953.03</v>
      </c>
      <c r="U69" t="n">
        <v>20203.65</v>
      </c>
      <c r="V69" t="n">
        <v>17116.08</v>
      </c>
    </row>
    <row r="70">
      <c r="A70" s="5" t="inlineStr">
        <is>
          <t>Operative Ergebnis Marge in %</t>
        </is>
      </c>
      <c r="B70" s="5" t="inlineStr">
        <is>
          <t>EBIT Marge in %</t>
        </is>
      </c>
      <c r="C70" t="n">
        <v>23956.3</v>
      </c>
      <c r="D70" t="n">
        <v>23783.71</v>
      </c>
      <c r="E70" t="n">
        <v>17862.96</v>
      </c>
      <c r="F70" t="n">
        <v>10887.16</v>
      </c>
      <c r="G70" t="n">
        <v>8035.05</v>
      </c>
      <c r="H70" t="n">
        <v>12033.97</v>
      </c>
      <c r="I70" t="n">
        <v>24670.37</v>
      </c>
      <c r="J70" t="n">
        <v>29082.9</v>
      </c>
      <c r="K70" t="n">
        <v>35466.22</v>
      </c>
      <c r="L70" t="n">
        <v>32416.36</v>
      </c>
      <c r="M70" t="n">
        <v>31070.01</v>
      </c>
      <c r="N70" t="n">
        <v>34767.82</v>
      </c>
      <c r="O70" t="n">
        <v>44654.91</v>
      </c>
      <c r="P70" t="n">
        <v>44108.62</v>
      </c>
      <c r="Q70" t="n">
        <v>41326.06</v>
      </c>
      <c r="R70" t="n">
        <v>33249.21</v>
      </c>
      <c r="S70" t="n">
        <v>31684.48</v>
      </c>
      <c r="T70" t="n">
        <v>27144.81</v>
      </c>
      <c r="U70" t="n">
        <v>33627.28</v>
      </c>
      <c r="V70" t="n">
        <v>35093.73</v>
      </c>
    </row>
    <row r="71">
      <c r="A71" s="5" t="inlineStr">
        <is>
          <t>Vermögensumsschlag in %</t>
        </is>
      </c>
      <c r="B71" s="5" t="inlineStr">
        <is>
          <t>Asset Turnover in %</t>
        </is>
      </c>
      <c r="C71" t="n">
        <v>0.02</v>
      </c>
      <c r="D71" t="n">
        <v>0.03</v>
      </c>
      <c r="E71" t="n">
        <v>0.02</v>
      </c>
      <c r="F71" t="n">
        <v>0.02</v>
      </c>
      <c r="G71" t="n">
        <v>0.03</v>
      </c>
      <c r="H71" t="n">
        <v>0.04</v>
      </c>
      <c r="I71" t="n">
        <v>0.04</v>
      </c>
      <c r="J71" t="n">
        <v>0.04</v>
      </c>
      <c r="K71" t="n">
        <v>0.04</v>
      </c>
      <c r="L71" t="n">
        <v>0.04</v>
      </c>
      <c r="M71" t="n">
        <v>0.04</v>
      </c>
      <c r="N71" t="n">
        <v>0.06</v>
      </c>
      <c r="O71" t="n">
        <v>0.05</v>
      </c>
      <c r="P71" t="n">
        <v>0.05</v>
      </c>
      <c r="Q71" t="n">
        <v>0.05</v>
      </c>
      <c r="R71" t="n">
        <v>0.06</v>
      </c>
      <c r="S71" t="n">
        <v>0.05</v>
      </c>
      <c r="T71" t="n">
        <v>0.04</v>
      </c>
      <c r="U71" t="n">
        <v>0.04</v>
      </c>
      <c r="V71" t="n">
        <v>0.05</v>
      </c>
    </row>
    <row r="72">
      <c r="A72" s="5" t="inlineStr">
        <is>
          <t>Langfristige Vermögensquote in %</t>
        </is>
      </c>
      <c r="B72" s="5" t="inlineStr">
        <is>
          <t>Non-Current Assets Ratio in %</t>
        </is>
      </c>
      <c r="C72" t="n">
        <v>66.53</v>
      </c>
      <c r="D72" t="n">
        <v>66.33</v>
      </c>
      <c r="E72" t="n">
        <v>62.84</v>
      </c>
      <c r="F72" t="n">
        <v>66.70999999999999</v>
      </c>
      <c r="G72" t="n">
        <v>66.94</v>
      </c>
      <c r="H72" t="n">
        <v>64.29000000000001</v>
      </c>
      <c r="I72" t="n">
        <v>63.02</v>
      </c>
      <c r="J72" t="n">
        <v>59.64</v>
      </c>
      <c r="K72" t="n">
        <v>61.19</v>
      </c>
      <c r="L72" t="n">
        <v>60.38</v>
      </c>
      <c r="M72" t="n">
        <v>61.05</v>
      </c>
      <c r="N72" t="n">
        <v>60.22</v>
      </c>
      <c r="O72" t="n">
        <v>57.51</v>
      </c>
      <c r="P72" t="n">
        <v>59.34</v>
      </c>
      <c r="Q72" t="n">
        <v>58.78</v>
      </c>
      <c r="R72" t="n">
        <v>62.42</v>
      </c>
      <c r="S72" t="n">
        <v>63.09</v>
      </c>
      <c r="T72" t="n">
        <v>63.3</v>
      </c>
      <c r="U72" t="n">
        <v>63.93</v>
      </c>
      <c r="V72" t="n">
        <v>63.24</v>
      </c>
    </row>
    <row r="73">
      <c r="A73" s="5" t="inlineStr">
        <is>
          <t>Gesamtkapitalrentabilität</t>
        </is>
      </c>
      <c r="B73" s="5" t="inlineStr">
        <is>
          <t>ROA Return on Assets in %</t>
        </is>
      </c>
      <c r="C73" t="n">
        <v>4.12</v>
      </c>
      <c r="D73" t="n">
        <v>4.46</v>
      </c>
      <c r="E73" t="n">
        <v>3.56</v>
      </c>
      <c r="F73" t="n">
        <v>2.68</v>
      </c>
      <c r="G73" t="n">
        <v>2.27</v>
      </c>
      <c r="H73" t="n">
        <v>1.85</v>
      </c>
      <c r="I73" t="n">
        <v>4.86</v>
      </c>
      <c r="J73" t="n">
        <v>6.22</v>
      </c>
      <c r="K73" t="n">
        <v>7.48</v>
      </c>
      <c r="L73" t="n">
        <v>7.36</v>
      </c>
      <c r="M73" t="n">
        <v>6.61</v>
      </c>
      <c r="N73" t="n">
        <v>8.949999999999999</v>
      </c>
      <c r="O73" t="n">
        <v>11.61</v>
      </c>
      <c r="P73" t="n">
        <v>11.18</v>
      </c>
      <c r="Q73" t="n">
        <v>11.56</v>
      </c>
      <c r="R73" t="n">
        <v>11.42</v>
      </c>
      <c r="S73" t="n">
        <v>8.789999999999999</v>
      </c>
      <c r="T73" t="n">
        <v>6.97</v>
      </c>
      <c r="U73" t="n">
        <v>8.66</v>
      </c>
      <c r="V73" t="n">
        <v>8.140000000000001</v>
      </c>
    </row>
    <row r="74">
      <c r="A74" s="5" t="inlineStr">
        <is>
          <t>Ertrag des eingesetzten Kapitals</t>
        </is>
      </c>
      <c r="B74" s="5" t="inlineStr">
        <is>
          <t>ROCE Return on Cap. Empl. in %</t>
        </is>
      </c>
      <c r="C74" t="n">
        <v>7.99</v>
      </c>
      <c r="D74" t="n">
        <v>8.52</v>
      </c>
      <c r="E74" t="n">
        <v>5.66</v>
      </c>
      <c r="F74" t="n">
        <v>3.25</v>
      </c>
      <c r="G74" t="n">
        <v>2.72</v>
      </c>
      <c r="H74" t="n">
        <v>6.07</v>
      </c>
      <c r="I74" t="n">
        <v>13.84</v>
      </c>
      <c r="J74" t="n">
        <v>18.25</v>
      </c>
      <c r="K74" t="n">
        <v>21.3</v>
      </c>
      <c r="L74" t="n">
        <v>18.73</v>
      </c>
      <c r="M74" t="n">
        <v>15.9</v>
      </c>
      <c r="N74" t="n">
        <v>27.98</v>
      </c>
      <c r="O74" t="n">
        <v>32.75</v>
      </c>
      <c r="P74" t="n">
        <v>33.65</v>
      </c>
      <c r="Q74" t="n">
        <v>33.07</v>
      </c>
      <c r="R74" t="n">
        <v>27.75</v>
      </c>
      <c r="S74" t="n">
        <v>22.46</v>
      </c>
      <c r="T74" t="n">
        <v>16.84</v>
      </c>
      <c r="U74" t="n">
        <v>20.43</v>
      </c>
      <c r="V74" t="n">
        <v>23.68</v>
      </c>
    </row>
    <row r="75">
      <c r="A75" s="5" t="inlineStr">
        <is>
          <t>Eigenkapital zu Anlagevermögen</t>
        </is>
      </c>
      <c r="B75" s="5" t="inlineStr">
        <is>
          <t>Equity to Fixed Assets in %</t>
        </is>
      </c>
      <c r="C75" t="n">
        <v>64.23</v>
      </c>
      <c r="D75" t="n">
        <v>67.90000000000001</v>
      </c>
      <c r="E75" t="n">
        <v>73.16</v>
      </c>
      <c r="F75" t="n">
        <v>64.04000000000001</v>
      </c>
      <c r="G75" t="n">
        <v>61.55</v>
      </c>
      <c r="H75" t="n">
        <v>61.14</v>
      </c>
      <c r="I75" t="n">
        <v>66.43000000000001</v>
      </c>
      <c r="J75" t="n">
        <v>71.15000000000001</v>
      </c>
      <c r="K75" t="n">
        <v>67.78</v>
      </c>
      <c r="L75" t="n">
        <v>69.62</v>
      </c>
      <c r="M75" t="n">
        <v>67.38</v>
      </c>
      <c r="N75" t="n">
        <v>68.76000000000001</v>
      </c>
      <c r="O75" t="n">
        <v>68.69</v>
      </c>
      <c r="P75" t="n">
        <v>64.58</v>
      </c>
      <c r="Q75" t="n">
        <v>65.15000000000001</v>
      </c>
      <c r="R75" t="n">
        <v>59.51</v>
      </c>
      <c r="S75" t="n">
        <v>60.27</v>
      </c>
      <c r="T75" t="n">
        <v>59.52</v>
      </c>
      <c r="U75" t="n">
        <v>59.91</v>
      </c>
      <c r="V75" t="n">
        <v>60.16</v>
      </c>
    </row>
    <row r="76">
      <c r="A76" s="5" t="inlineStr">
        <is>
          <t>Liquidität Dritten Grades</t>
        </is>
      </c>
      <c r="B76" s="5" t="inlineStr">
        <is>
          <t>Current Ratio in %</t>
        </is>
      </c>
      <c r="C76" t="n">
        <v>121.38</v>
      </c>
      <c r="D76" t="n">
        <v>128.22</v>
      </c>
      <c r="E76" t="n">
        <v>149.81</v>
      </c>
      <c r="F76" t="n">
        <v>132.61</v>
      </c>
      <c r="G76" t="n">
        <v>137.79</v>
      </c>
      <c r="H76" t="n">
        <v>145.28</v>
      </c>
      <c r="I76" t="n">
        <v>136.94</v>
      </c>
      <c r="J76" t="n">
        <v>137.74</v>
      </c>
      <c r="K76" t="n">
        <v>136.32</v>
      </c>
      <c r="L76" t="n">
        <v>141.45</v>
      </c>
      <c r="M76" t="n">
        <v>144.61</v>
      </c>
      <c r="N76" t="n">
        <v>137.09</v>
      </c>
      <c r="O76" t="n">
        <v>135.27</v>
      </c>
      <c r="P76" t="n">
        <v>127.64</v>
      </c>
      <c r="Q76" t="n">
        <v>130.89</v>
      </c>
      <c r="R76" t="n">
        <v>120.35</v>
      </c>
      <c r="S76" t="n">
        <v>127.71</v>
      </c>
      <c r="T76" t="n">
        <v>124.37</v>
      </c>
      <c r="U76" t="n">
        <v>122.6</v>
      </c>
      <c r="V76" t="n">
        <v>124.51</v>
      </c>
    </row>
    <row r="77">
      <c r="A77" s="5" t="inlineStr">
        <is>
          <t>Operativer Cashflow</t>
        </is>
      </c>
      <c r="B77" s="5" t="inlineStr">
        <is>
          <t>Operating Cashflow in M</t>
        </is>
      </c>
      <c r="C77" t="n">
        <v>13504.38</v>
      </c>
      <c r="D77" t="n">
        <v>13046.54</v>
      </c>
      <c r="E77" t="n">
        <v>12897.9</v>
      </c>
      <c r="F77" t="n">
        <v>17423.1</v>
      </c>
      <c r="G77" t="n">
        <v>13468.8</v>
      </c>
      <c r="H77" t="n">
        <v>12950.55</v>
      </c>
      <c r="I77" t="n">
        <v>11723.54</v>
      </c>
      <c r="J77" t="n">
        <v>9724.26</v>
      </c>
      <c r="K77" t="n">
        <v>11299.92</v>
      </c>
      <c r="L77" t="n">
        <v>11844</v>
      </c>
      <c r="M77" t="n">
        <v>20075.4</v>
      </c>
      <c r="N77" t="n">
        <v>11717.68</v>
      </c>
      <c r="O77" t="n">
        <v>18449.2</v>
      </c>
      <c r="P77" t="n">
        <v>20014.5</v>
      </c>
      <c r="Q77" t="n">
        <v>21894</v>
      </c>
      <c r="R77" t="n">
        <v>17957.8</v>
      </c>
      <c r="S77" t="n">
        <v>19885.36</v>
      </c>
      <c r="T77" t="n">
        <v>23366.5</v>
      </c>
      <c r="U77" t="n">
        <v>25031.16</v>
      </c>
      <c r="V77" t="n">
        <v>23670.36</v>
      </c>
    </row>
    <row r="78">
      <c r="A78" s="5" t="inlineStr">
        <is>
          <t>Aktienrückkauf</t>
        </is>
      </c>
      <c r="B78" s="5" t="inlineStr">
        <is>
          <t>Share Buyback in M</t>
        </is>
      </c>
      <c r="C78" t="n">
        <v>39</v>
      </c>
      <c r="D78" t="n">
        <v>-112</v>
      </c>
      <c r="E78" t="n">
        <v>-99</v>
      </c>
      <c r="F78" t="n">
        <v>10</v>
      </c>
      <c r="G78" t="n">
        <v>-55</v>
      </c>
      <c r="H78" t="n">
        <v>-7</v>
      </c>
      <c r="I78" t="n">
        <v>-12</v>
      </c>
      <c r="J78" t="n">
        <v>-2</v>
      </c>
      <c r="K78" t="n">
        <v>-14</v>
      </c>
      <c r="L78" t="n">
        <v>-2</v>
      </c>
      <c r="M78" t="n">
        <v>24</v>
      </c>
      <c r="N78" t="n">
        <v>24</v>
      </c>
      <c r="O78" t="n">
        <v>30</v>
      </c>
      <c r="P78" t="n">
        <v>34</v>
      </c>
      <c r="Q78" t="n">
        <v>80</v>
      </c>
      <c r="R78" t="n">
        <v>56</v>
      </c>
      <c r="S78" t="n">
        <v>153</v>
      </c>
      <c r="T78" t="n">
        <v>23</v>
      </c>
      <c r="U78" t="n">
        <v>56</v>
      </c>
      <c r="V78" t="inlineStr">
        <is>
          <t>-</t>
        </is>
      </c>
    </row>
    <row r="79">
      <c r="A79" s="5" t="inlineStr">
        <is>
          <t>Umsatzwachstum 1J in %</t>
        </is>
      </c>
      <c r="B79" s="5" t="inlineStr">
        <is>
          <t>Revenue Growth 1Y in %</t>
        </is>
      </c>
      <c r="C79" t="n">
        <v>-2.84</v>
      </c>
      <c r="D79" t="n">
        <v>18.25</v>
      </c>
      <c r="E79" t="n">
        <v>12.01</v>
      </c>
      <c r="F79" t="n">
        <v>-10.45</v>
      </c>
      <c r="G79" t="n">
        <v>-33.87</v>
      </c>
      <c r="H79" t="n">
        <v>-10.12</v>
      </c>
      <c r="I79" t="n">
        <v>-6.3</v>
      </c>
      <c r="J79" t="n">
        <v>9.359999999999999</v>
      </c>
      <c r="K79" t="n">
        <v>17.85</v>
      </c>
      <c r="L79" t="n">
        <v>25.19</v>
      </c>
      <c r="M79" t="n">
        <v>-29.35</v>
      </c>
      <c r="N79" t="n">
        <v>18.35</v>
      </c>
      <c r="O79" t="n">
        <v>4.4</v>
      </c>
      <c r="P79" t="n">
        <v>-5.98</v>
      </c>
      <c r="Q79" t="n">
        <v>20.46</v>
      </c>
      <c r="R79" t="n">
        <v>19.85</v>
      </c>
      <c r="S79" t="n">
        <v>8.039999999999999</v>
      </c>
      <c r="T79" t="n">
        <v>-1.83</v>
      </c>
      <c r="U79" t="n">
        <v>-6.18</v>
      </c>
      <c r="V79" t="inlineStr">
        <is>
          <t>-</t>
        </is>
      </c>
    </row>
    <row r="80">
      <c r="A80" s="5" t="inlineStr">
        <is>
          <t>Umsatzwachstum 3J in %</t>
        </is>
      </c>
      <c r="B80" s="5" t="inlineStr">
        <is>
          <t>Revenue Growth 3Y in %</t>
        </is>
      </c>
      <c r="C80" t="n">
        <v>9.140000000000001</v>
      </c>
      <c r="D80" t="n">
        <v>6.6</v>
      </c>
      <c r="E80" t="n">
        <v>-10.77</v>
      </c>
      <c r="F80" t="n">
        <v>-18.15</v>
      </c>
      <c r="G80" t="n">
        <v>-16.76</v>
      </c>
      <c r="H80" t="n">
        <v>-2.35</v>
      </c>
      <c r="I80" t="n">
        <v>6.97</v>
      </c>
      <c r="J80" t="n">
        <v>17.47</v>
      </c>
      <c r="K80" t="n">
        <v>4.56</v>
      </c>
      <c r="L80" t="n">
        <v>4.73</v>
      </c>
      <c r="M80" t="n">
        <v>-2.2</v>
      </c>
      <c r="N80" t="n">
        <v>5.59</v>
      </c>
      <c r="O80" t="n">
        <v>6.29</v>
      </c>
      <c r="P80" t="n">
        <v>11.44</v>
      </c>
      <c r="Q80" t="n">
        <v>16.12</v>
      </c>
      <c r="R80" t="n">
        <v>8.69</v>
      </c>
      <c r="S80" t="n">
        <v>0.01</v>
      </c>
      <c r="T80" t="inlineStr">
        <is>
          <t>-</t>
        </is>
      </c>
      <c r="U80" t="inlineStr">
        <is>
          <t>-</t>
        </is>
      </c>
      <c r="V80" t="inlineStr">
        <is>
          <t>-</t>
        </is>
      </c>
    </row>
    <row r="81">
      <c r="A81" s="5" t="inlineStr">
        <is>
          <t>Umsatzwachstum 5J in %</t>
        </is>
      </c>
      <c r="B81" s="5" t="inlineStr">
        <is>
          <t>Revenue Growth 5Y in %</t>
        </is>
      </c>
      <c r="C81" t="n">
        <v>-3.38</v>
      </c>
      <c r="D81" t="n">
        <v>-4.84</v>
      </c>
      <c r="E81" t="n">
        <v>-9.75</v>
      </c>
      <c r="F81" t="n">
        <v>-10.28</v>
      </c>
      <c r="G81" t="n">
        <v>-4.62</v>
      </c>
      <c r="H81" t="n">
        <v>7.2</v>
      </c>
      <c r="I81" t="n">
        <v>3.35</v>
      </c>
      <c r="J81" t="n">
        <v>8.279999999999999</v>
      </c>
      <c r="K81" t="n">
        <v>7.29</v>
      </c>
      <c r="L81" t="n">
        <v>2.52</v>
      </c>
      <c r="M81" t="n">
        <v>1.58</v>
      </c>
      <c r="N81" t="n">
        <v>11.42</v>
      </c>
      <c r="O81" t="n">
        <v>9.35</v>
      </c>
      <c r="P81" t="n">
        <v>8.109999999999999</v>
      </c>
      <c r="Q81" t="n">
        <v>8.07</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1.91</v>
      </c>
      <c r="D82" t="n">
        <v>-0.74</v>
      </c>
      <c r="E82" t="n">
        <v>-0.73</v>
      </c>
      <c r="F82" t="n">
        <v>-1.49</v>
      </c>
      <c r="G82" t="n">
        <v>-1.05</v>
      </c>
      <c r="H82" t="n">
        <v>4.39</v>
      </c>
      <c r="I82" t="n">
        <v>7.38</v>
      </c>
      <c r="J82" t="n">
        <v>8.82</v>
      </c>
      <c r="K82" t="n">
        <v>7.7</v>
      </c>
      <c r="L82" t="n">
        <v>5.3</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-1.56</v>
      </c>
      <c r="D83" t="n">
        <v>32.61</v>
      </c>
      <c r="E83" t="n">
        <v>39.3</v>
      </c>
      <c r="F83" t="n">
        <v>21.8</v>
      </c>
      <c r="G83" t="n">
        <v>19.86</v>
      </c>
      <c r="H83" t="n">
        <v>-63.29</v>
      </c>
      <c r="I83" t="n">
        <v>-21.07</v>
      </c>
      <c r="J83" t="n">
        <v>-12.89</v>
      </c>
      <c r="K83" t="n">
        <v>16.12</v>
      </c>
      <c r="L83" t="n">
        <v>25.15</v>
      </c>
      <c r="M83" t="n">
        <v>-20.24</v>
      </c>
      <c r="N83" t="n">
        <v>-19.66</v>
      </c>
      <c r="O83" t="n">
        <v>12</v>
      </c>
      <c r="P83" t="n">
        <v>-4.11</v>
      </c>
      <c r="Q83" t="n">
        <v>27.68</v>
      </c>
      <c r="R83" t="n">
        <v>36.73</v>
      </c>
      <c r="S83" t="n">
        <v>18.13</v>
      </c>
      <c r="T83" t="n">
        <v>-22.48</v>
      </c>
      <c r="U83" t="n">
        <v>10.74</v>
      </c>
      <c r="V83" t="n">
        <v>95.27</v>
      </c>
    </row>
    <row r="84">
      <c r="A84" s="5" t="inlineStr">
        <is>
          <t>Gewinnwachstum 3J in %</t>
        </is>
      </c>
      <c r="B84" s="5" t="inlineStr">
        <is>
          <t>Earnings Growth 3Y in %</t>
        </is>
      </c>
      <c r="C84" t="n">
        <v>23.45</v>
      </c>
      <c r="D84" t="n">
        <v>31.24</v>
      </c>
      <c r="E84" t="n">
        <v>26.99</v>
      </c>
      <c r="F84" t="n">
        <v>-7.21</v>
      </c>
      <c r="G84" t="n">
        <v>-21.5</v>
      </c>
      <c r="H84" t="n">
        <v>-32.42</v>
      </c>
      <c r="I84" t="n">
        <v>-5.95</v>
      </c>
      <c r="J84" t="n">
        <v>9.460000000000001</v>
      </c>
      <c r="K84" t="n">
        <v>7.01</v>
      </c>
      <c r="L84" t="n">
        <v>-4.92</v>
      </c>
      <c r="M84" t="n">
        <v>-9.300000000000001</v>
      </c>
      <c r="N84" t="n">
        <v>-3.92</v>
      </c>
      <c r="O84" t="n">
        <v>11.86</v>
      </c>
      <c r="P84" t="n">
        <v>20.1</v>
      </c>
      <c r="Q84" t="n">
        <v>27.51</v>
      </c>
      <c r="R84" t="n">
        <v>10.79</v>
      </c>
      <c r="S84" t="n">
        <v>2.13</v>
      </c>
      <c r="T84" t="n">
        <v>27.84</v>
      </c>
      <c r="U84" t="inlineStr">
        <is>
          <t>-</t>
        </is>
      </c>
      <c r="V84" t="inlineStr">
        <is>
          <t>-</t>
        </is>
      </c>
    </row>
    <row r="85">
      <c r="A85" s="5" t="inlineStr">
        <is>
          <t>Gewinnwachstum 5J in %</t>
        </is>
      </c>
      <c r="B85" s="5" t="inlineStr">
        <is>
          <t>Earnings Growth 5Y in %</t>
        </is>
      </c>
      <c r="C85" t="n">
        <v>22.4</v>
      </c>
      <c r="D85" t="n">
        <v>10.06</v>
      </c>
      <c r="E85" t="n">
        <v>-0.68</v>
      </c>
      <c r="F85" t="n">
        <v>-11.12</v>
      </c>
      <c r="G85" t="n">
        <v>-12.25</v>
      </c>
      <c r="H85" t="n">
        <v>-11.2</v>
      </c>
      <c r="I85" t="n">
        <v>-2.59</v>
      </c>
      <c r="J85" t="n">
        <v>-2.3</v>
      </c>
      <c r="K85" t="n">
        <v>2.67</v>
      </c>
      <c r="L85" t="n">
        <v>-1.37</v>
      </c>
      <c r="M85" t="n">
        <v>-0.87</v>
      </c>
      <c r="N85" t="n">
        <v>10.53</v>
      </c>
      <c r="O85" t="n">
        <v>18.09</v>
      </c>
      <c r="P85" t="n">
        <v>11.19</v>
      </c>
      <c r="Q85" t="n">
        <v>14.16</v>
      </c>
      <c r="R85" t="n">
        <v>27.68</v>
      </c>
      <c r="S85" t="inlineStr">
        <is>
          <t>-</t>
        </is>
      </c>
      <c r="T85" t="inlineStr">
        <is>
          <t>-</t>
        </is>
      </c>
      <c r="U85" t="inlineStr">
        <is>
          <t>-</t>
        </is>
      </c>
      <c r="V85" t="inlineStr">
        <is>
          <t>-</t>
        </is>
      </c>
    </row>
    <row r="86">
      <c r="A86" s="5" t="inlineStr">
        <is>
          <t>Gewinnwachstum 10J in %</t>
        </is>
      </c>
      <c r="B86" s="5" t="inlineStr">
        <is>
          <t>Earnings Growth 10Y in %</t>
        </is>
      </c>
      <c r="C86" t="n">
        <v>5.6</v>
      </c>
      <c r="D86" t="n">
        <v>3.73</v>
      </c>
      <c r="E86" t="n">
        <v>-1.49</v>
      </c>
      <c r="F86" t="n">
        <v>-4.22</v>
      </c>
      <c r="G86" t="n">
        <v>-6.81</v>
      </c>
      <c r="H86" t="n">
        <v>-6.03</v>
      </c>
      <c r="I86" t="n">
        <v>3.97</v>
      </c>
      <c r="J86" t="n">
        <v>7.89</v>
      </c>
      <c r="K86" t="n">
        <v>6.93</v>
      </c>
      <c r="L86" t="n">
        <v>6.39</v>
      </c>
      <c r="M86" t="n">
        <v>13.41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0.52</v>
      </c>
      <c r="D87" t="n">
        <v>1.07</v>
      </c>
      <c r="E87" t="n">
        <v>-19.71</v>
      </c>
      <c r="F87" t="n">
        <v>-1.74</v>
      </c>
      <c r="G87" t="n">
        <v>-1.7</v>
      </c>
      <c r="H87" t="n">
        <v>-2.78</v>
      </c>
      <c r="I87" t="n">
        <v>-4.59</v>
      </c>
      <c r="J87" t="n">
        <v>-3.57</v>
      </c>
      <c r="K87" t="n">
        <v>2.7</v>
      </c>
      <c r="L87" t="n">
        <v>-6.13</v>
      </c>
      <c r="M87" t="n">
        <v>-13.68</v>
      </c>
      <c r="N87" t="n">
        <v>0.78</v>
      </c>
      <c r="O87" t="n">
        <v>0.54</v>
      </c>
      <c r="P87" t="n">
        <v>0.95</v>
      </c>
      <c r="Q87" t="n">
        <v>0.71</v>
      </c>
      <c r="R87" t="n">
        <v>0.39</v>
      </c>
      <c r="S87" t="inlineStr">
        <is>
          <t>-</t>
        </is>
      </c>
      <c r="T87" t="inlineStr">
        <is>
          <t>-</t>
        </is>
      </c>
      <c r="U87" t="inlineStr">
        <is>
          <t>-</t>
        </is>
      </c>
      <c r="V87" t="inlineStr">
        <is>
          <t>-</t>
        </is>
      </c>
    </row>
    <row r="88">
      <c r="A88" s="5" t="inlineStr">
        <is>
          <t>EBIT-Wachstum 1J in %</t>
        </is>
      </c>
      <c r="B88" s="5" t="inlineStr">
        <is>
          <t>EBIT Growth 1Y in %</t>
        </is>
      </c>
      <c r="C88" t="n">
        <v>-2.13</v>
      </c>
      <c r="D88" t="n">
        <v>57.44</v>
      </c>
      <c r="E88" t="n">
        <v>83.77</v>
      </c>
      <c r="F88" t="n">
        <v>21.34</v>
      </c>
      <c r="G88" t="n">
        <v>-55.85</v>
      </c>
      <c r="H88" t="n">
        <v>-56.16</v>
      </c>
      <c r="I88" t="n">
        <v>-20.52</v>
      </c>
      <c r="J88" t="n">
        <v>-10.33</v>
      </c>
      <c r="K88" t="n">
        <v>28.94</v>
      </c>
      <c r="L88" t="n">
        <v>30.62</v>
      </c>
      <c r="M88" t="n">
        <v>-36.87</v>
      </c>
      <c r="N88" t="n">
        <v>-7.85</v>
      </c>
      <c r="O88" t="n">
        <v>5.7</v>
      </c>
      <c r="P88" t="n">
        <v>0.35</v>
      </c>
      <c r="Q88" t="n">
        <v>49.73</v>
      </c>
      <c r="R88" t="n">
        <v>25.77</v>
      </c>
      <c r="S88" t="n">
        <v>26.11</v>
      </c>
      <c r="T88" t="n">
        <v>-20.75</v>
      </c>
      <c r="U88" t="n">
        <v>-10.1</v>
      </c>
      <c r="V88" t="n">
        <v>157.54</v>
      </c>
    </row>
    <row r="89">
      <c r="A89" s="5" t="inlineStr">
        <is>
          <t>EBIT-Wachstum 3J in %</t>
        </is>
      </c>
      <c r="B89" s="5" t="inlineStr">
        <is>
          <t>EBIT Growth 3Y in %</t>
        </is>
      </c>
      <c r="C89" t="n">
        <v>46.36</v>
      </c>
      <c r="D89" t="n">
        <v>54.18</v>
      </c>
      <c r="E89" t="n">
        <v>16.42</v>
      </c>
      <c r="F89" t="n">
        <v>-30.22</v>
      </c>
      <c r="G89" t="n">
        <v>-44.18</v>
      </c>
      <c r="H89" t="n">
        <v>-29</v>
      </c>
      <c r="I89" t="n">
        <v>-0.64</v>
      </c>
      <c r="J89" t="n">
        <v>16.41</v>
      </c>
      <c r="K89" t="n">
        <v>7.56</v>
      </c>
      <c r="L89" t="n">
        <v>-4.7</v>
      </c>
      <c r="M89" t="n">
        <v>-13.01</v>
      </c>
      <c r="N89" t="n">
        <v>-0.6</v>
      </c>
      <c r="O89" t="n">
        <v>18.59</v>
      </c>
      <c r="P89" t="n">
        <v>25.28</v>
      </c>
      <c r="Q89" t="n">
        <v>33.87</v>
      </c>
      <c r="R89" t="n">
        <v>10.38</v>
      </c>
      <c r="S89" t="n">
        <v>-1.58</v>
      </c>
      <c r="T89" t="n">
        <v>42.23</v>
      </c>
      <c r="U89" t="inlineStr">
        <is>
          <t>-</t>
        </is>
      </c>
      <c r="V89" t="inlineStr">
        <is>
          <t>-</t>
        </is>
      </c>
    </row>
    <row r="90">
      <c r="A90" s="5" t="inlineStr">
        <is>
          <t>EBIT-Wachstum 5J in %</t>
        </is>
      </c>
      <c r="B90" s="5" t="inlineStr">
        <is>
          <t>EBIT Growth 5Y in %</t>
        </is>
      </c>
      <c r="C90" t="n">
        <v>20.91</v>
      </c>
      <c r="D90" t="n">
        <v>10.11</v>
      </c>
      <c r="E90" t="n">
        <v>-5.48</v>
      </c>
      <c r="F90" t="n">
        <v>-24.3</v>
      </c>
      <c r="G90" t="n">
        <v>-22.78</v>
      </c>
      <c r="H90" t="n">
        <v>-5.49</v>
      </c>
      <c r="I90" t="n">
        <v>-1.63</v>
      </c>
      <c r="J90" t="n">
        <v>0.9</v>
      </c>
      <c r="K90" t="n">
        <v>4.11</v>
      </c>
      <c r="L90" t="n">
        <v>-1.61</v>
      </c>
      <c r="M90" t="n">
        <v>2.21</v>
      </c>
      <c r="N90" t="n">
        <v>14.74</v>
      </c>
      <c r="O90" t="n">
        <v>21.53</v>
      </c>
      <c r="P90" t="n">
        <v>16.24</v>
      </c>
      <c r="Q90" t="n">
        <v>14.15</v>
      </c>
      <c r="R90" t="n">
        <v>35.71</v>
      </c>
      <c r="S90" t="inlineStr">
        <is>
          <t>-</t>
        </is>
      </c>
      <c r="T90" t="inlineStr">
        <is>
          <t>-</t>
        </is>
      </c>
      <c r="U90" t="inlineStr">
        <is>
          <t>-</t>
        </is>
      </c>
      <c r="V90" t="inlineStr">
        <is>
          <t>-</t>
        </is>
      </c>
    </row>
    <row r="91">
      <c r="A91" s="5" t="inlineStr">
        <is>
          <t>EBIT-Wachstum 10J in %</t>
        </is>
      </c>
      <c r="B91" s="5" t="inlineStr">
        <is>
          <t>EBIT Growth 10Y in %</t>
        </is>
      </c>
      <c r="C91" t="n">
        <v>7.71</v>
      </c>
      <c r="D91" t="n">
        <v>4.24</v>
      </c>
      <c r="E91" t="n">
        <v>-2.29</v>
      </c>
      <c r="F91" t="n">
        <v>-10.1</v>
      </c>
      <c r="G91" t="n">
        <v>-12.2</v>
      </c>
      <c r="H91" t="n">
        <v>-1.64</v>
      </c>
      <c r="I91" t="n">
        <v>6.55</v>
      </c>
      <c r="J91" t="n">
        <v>11.22</v>
      </c>
      <c r="K91" t="n">
        <v>10.18</v>
      </c>
      <c r="L91" t="n">
        <v>6.27</v>
      </c>
      <c r="M91" t="n">
        <v>18.96</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5.06</v>
      </c>
      <c r="D92" t="n">
        <v>-3.14</v>
      </c>
      <c r="E92" t="n">
        <v>-28.87</v>
      </c>
      <c r="F92" t="n">
        <v>29.89</v>
      </c>
      <c r="G92" t="n">
        <v>1.66</v>
      </c>
      <c r="H92" t="n">
        <v>10.14</v>
      </c>
      <c r="I92" t="n">
        <v>19.95</v>
      </c>
      <c r="J92" t="n">
        <v>-14.02</v>
      </c>
      <c r="K92" t="n">
        <v>-5.16</v>
      </c>
      <c r="L92" t="n">
        <v>-41.05</v>
      </c>
      <c r="M92" t="n">
        <v>73.08</v>
      </c>
      <c r="N92" t="n">
        <v>-35.84</v>
      </c>
      <c r="O92" t="n">
        <v>-6.67</v>
      </c>
      <c r="P92" t="n">
        <v>-7.3</v>
      </c>
      <c r="Q92" t="n">
        <v>25.88</v>
      </c>
      <c r="R92" t="n">
        <v>-7.7</v>
      </c>
      <c r="S92" t="n">
        <v>-9.880000000000001</v>
      </c>
      <c r="T92" t="n">
        <v>-5.87</v>
      </c>
      <c r="U92" t="n">
        <v>7.89</v>
      </c>
      <c r="V92" t="inlineStr">
        <is>
          <t>-</t>
        </is>
      </c>
    </row>
    <row r="93">
      <c r="A93" s="5" t="inlineStr">
        <is>
          <t>Op.Cashflow Wachstum 3J in %</t>
        </is>
      </c>
      <c r="B93" s="5" t="inlineStr">
        <is>
          <t>Op.Cashflow Wachstum 3Y in %</t>
        </is>
      </c>
      <c r="C93" t="n">
        <v>-8.98</v>
      </c>
      <c r="D93" t="n">
        <v>-0.71</v>
      </c>
      <c r="E93" t="n">
        <v>0.89</v>
      </c>
      <c r="F93" t="n">
        <v>13.9</v>
      </c>
      <c r="G93" t="n">
        <v>10.58</v>
      </c>
      <c r="H93" t="n">
        <v>5.36</v>
      </c>
      <c r="I93" t="n">
        <v>0.26</v>
      </c>
      <c r="J93" t="n">
        <v>-20.08</v>
      </c>
      <c r="K93" t="n">
        <v>8.960000000000001</v>
      </c>
      <c r="L93" t="n">
        <v>-1.27</v>
      </c>
      <c r="M93" t="n">
        <v>10.19</v>
      </c>
      <c r="N93" t="n">
        <v>-16.6</v>
      </c>
      <c r="O93" t="n">
        <v>3.97</v>
      </c>
      <c r="P93" t="n">
        <v>3.63</v>
      </c>
      <c r="Q93" t="n">
        <v>2.77</v>
      </c>
      <c r="R93" t="n">
        <v>-7.82</v>
      </c>
      <c r="S93" t="n">
        <v>-2.62</v>
      </c>
      <c r="T93" t="inlineStr">
        <is>
          <t>-</t>
        </is>
      </c>
      <c r="U93" t="inlineStr">
        <is>
          <t>-</t>
        </is>
      </c>
      <c r="V93" t="inlineStr">
        <is>
          <t>-</t>
        </is>
      </c>
    </row>
    <row r="94">
      <c r="A94" s="5" t="inlineStr">
        <is>
          <t>Op.Cashflow Wachstum 5J in %</t>
        </is>
      </c>
      <c r="B94" s="5" t="inlineStr">
        <is>
          <t>Op.Cashflow Wachstum 5Y in %</t>
        </is>
      </c>
      <c r="C94" t="n">
        <v>0.92</v>
      </c>
      <c r="D94" t="n">
        <v>1.94</v>
      </c>
      <c r="E94" t="n">
        <v>6.55</v>
      </c>
      <c r="F94" t="n">
        <v>9.52</v>
      </c>
      <c r="G94" t="n">
        <v>2.51</v>
      </c>
      <c r="H94" t="n">
        <v>-6.03</v>
      </c>
      <c r="I94" t="n">
        <v>6.56</v>
      </c>
      <c r="J94" t="n">
        <v>-4.6</v>
      </c>
      <c r="K94" t="n">
        <v>-3.13</v>
      </c>
      <c r="L94" t="n">
        <v>-3.56</v>
      </c>
      <c r="M94" t="n">
        <v>9.83</v>
      </c>
      <c r="N94" t="n">
        <v>-6.33</v>
      </c>
      <c r="O94" t="n">
        <v>-1.13</v>
      </c>
      <c r="P94" t="n">
        <v>-0.97</v>
      </c>
      <c r="Q94" t="n">
        <v>2.06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-2.55</v>
      </c>
      <c r="D95" t="n">
        <v>4.25</v>
      </c>
      <c r="E95" t="n">
        <v>0.98</v>
      </c>
      <c r="F95" t="n">
        <v>3.2</v>
      </c>
      <c r="G95" t="n">
        <v>-0.52</v>
      </c>
      <c r="H95" t="n">
        <v>1.9</v>
      </c>
      <c r="I95" t="n">
        <v>0.12</v>
      </c>
      <c r="J95" t="n">
        <v>-2.87</v>
      </c>
      <c r="K95" t="n">
        <v>-2.05</v>
      </c>
      <c r="L95" t="n">
        <v>-0.75</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15021</v>
      </c>
      <c r="D96" t="n">
        <v>17565</v>
      </c>
      <c r="E96" t="n">
        <v>28243</v>
      </c>
      <c r="F96" t="n">
        <v>17832</v>
      </c>
      <c r="G96" t="n">
        <v>19261</v>
      </c>
      <c r="H96" t="n">
        <v>24304</v>
      </c>
      <c r="I96" t="n">
        <v>22671</v>
      </c>
      <c r="J96" t="n">
        <v>25340</v>
      </c>
      <c r="K96" t="n">
        <v>23234</v>
      </c>
      <c r="L96" t="n">
        <v>22856</v>
      </c>
      <c r="M96" t="n">
        <v>21026</v>
      </c>
      <c r="N96" t="n">
        <v>17440</v>
      </c>
      <c r="O96" t="n">
        <v>17227</v>
      </c>
      <c r="P96" t="n">
        <v>12692</v>
      </c>
      <c r="Q96" t="n">
        <v>14144</v>
      </c>
      <c r="R96" t="n">
        <v>7327</v>
      </c>
      <c r="S96" t="n">
        <v>8773</v>
      </c>
      <c r="T96" t="n">
        <v>8407</v>
      </c>
      <c r="U96" t="n">
        <v>8070</v>
      </c>
      <c r="V96" t="n">
        <v>8445</v>
      </c>
      <c r="W96" t="n">
        <v>2329</v>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20"/>
    <col customWidth="1" max="15" min="15" width="10"/>
    <col customWidth="1" max="16" min="16" width="10"/>
  </cols>
  <sheetData>
    <row r="1">
      <c r="A1" s="1" t="inlineStr">
        <is>
          <t xml:space="preserve">UNIBAIL RODAMCO WESTFIELD </t>
        </is>
      </c>
      <c r="B1" s="2" t="inlineStr">
        <is>
          <t>WKN: A2JH5S  ISIN: FR0013326246  US-Symbol:UNBLF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+33-1-5343-7437</t>
        </is>
      </c>
      <c r="G4" t="inlineStr">
        <is>
          <t>12.02.2020</t>
        </is>
      </c>
      <c r="H4" t="inlineStr">
        <is>
          <t>Preliminary Results</t>
        </is>
      </c>
      <c r="J4" t="inlineStr">
        <is>
          <t>BlackRock</t>
        </is>
      </c>
      <c r="L4" t="inlineStr">
        <is>
          <t>7,70%</t>
        </is>
      </c>
    </row>
    <row r="5">
      <c r="A5" s="5" t="inlineStr">
        <is>
          <t>Ticker</t>
        </is>
      </c>
      <c r="B5" t="inlineStr">
        <is>
          <t>1BR1</t>
        </is>
      </c>
      <c r="C5" s="5" t="inlineStr">
        <is>
          <t>Fax</t>
        </is>
      </c>
      <c r="D5" s="5" t="inlineStr"/>
      <c r="E5" t="inlineStr">
        <is>
          <t>-</t>
        </is>
      </c>
      <c r="G5" t="inlineStr">
        <is>
          <t>27.03.2020</t>
        </is>
      </c>
      <c r="H5" t="inlineStr">
        <is>
          <t>Publication Of Annual Report</t>
        </is>
      </c>
      <c r="J5" t="inlineStr">
        <is>
          <t>State Street Corporation</t>
        </is>
      </c>
      <c r="L5" t="inlineStr">
        <is>
          <t>4,94%</t>
        </is>
      </c>
    </row>
    <row r="6">
      <c r="A6" s="5" t="inlineStr">
        <is>
          <t>Gelistet Seit / Listed Since</t>
        </is>
      </c>
      <c r="B6" t="inlineStr">
        <is>
          <t>-</t>
        </is>
      </c>
      <c r="C6" s="5" t="inlineStr">
        <is>
          <t>Internet</t>
        </is>
      </c>
      <c r="D6" s="5" t="inlineStr"/>
      <c r="E6" t="inlineStr">
        <is>
          <t>https://www.urw.com/en</t>
        </is>
      </c>
      <c r="G6" t="inlineStr">
        <is>
          <t>24.03.2020</t>
        </is>
      </c>
      <c r="H6" t="inlineStr">
        <is>
          <t>Ex Dividend</t>
        </is>
      </c>
      <c r="J6" t="inlineStr">
        <is>
          <t>Norges Bank Investment Management</t>
        </is>
      </c>
      <c r="L6" t="inlineStr">
        <is>
          <t>4,00%</t>
        </is>
      </c>
    </row>
    <row r="7">
      <c r="A7" s="5" t="inlineStr">
        <is>
          <t>Nominalwert / Nominal Value</t>
        </is>
      </c>
      <c r="B7" t="inlineStr">
        <is>
          <t>-</t>
        </is>
      </c>
      <c r="C7" s="5" t="inlineStr">
        <is>
          <t>Inv. Relations Telefon / Phone</t>
        </is>
      </c>
      <c r="D7" s="5" t="inlineStr"/>
      <c r="E7" t="inlineStr">
        <is>
          <t>+33-1-76775802</t>
        </is>
      </c>
      <c r="G7" t="inlineStr">
        <is>
          <t>26.03.2020</t>
        </is>
      </c>
      <c r="H7" t="inlineStr">
        <is>
          <t>Dividend Payout</t>
        </is>
      </c>
      <c r="J7" t="inlineStr">
        <is>
          <t>Freefloat</t>
        </is>
      </c>
      <c r="L7" t="inlineStr">
        <is>
          <t>83,36%</t>
        </is>
      </c>
    </row>
    <row r="8">
      <c r="A8" s="5" t="inlineStr">
        <is>
          <t>Land / Country</t>
        </is>
      </c>
      <c r="B8" t="inlineStr">
        <is>
          <t>Frankreich</t>
        </is>
      </c>
      <c r="C8" s="5" t="inlineStr">
        <is>
          <t>Inv. Relations E-Mail</t>
        </is>
      </c>
      <c r="D8" s="5" t="inlineStr"/>
      <c r="E8" t="inlineStr">
        <is>
          <t>Maarten.otte@urw.com</t>
        </is>
      </c>
      <c r="G8" t="inlineStr">
        <is>
          <t>15.05.2020</t>
        </is>
      </c>
      <c r="H8" t="inlineStr">
        <is>
          <t>Annual General Meeting</t>
        </is>
      </c>
    </row>
    <row r="9">
      <c r="A9" s="5" t="inlineStr">
        <is>
          <t>Währung / Currency</t>
        </is>
      </c>
      <c r="B9" t="inlineStr">
        <is>
          <t>EUR</t>
        </is>
      </c>
      <c r="C9" s="5" t="inlineStr">
        <is>
          <t>Kontaktperson / Contact Person</t>
        </is>
      </c>
      <c r="D9" s="5" t="inlineStr"/>
      <c r="E9" t="inlineStr">
        <is>
          <t>Maarten Otte</t>
        </is>
      </c>
      <c r="G9" t="inlineStr">
        <is>
          <t>29.07.2020</t>
        </is>
      </c>
      <c r="H9" t="inlineStr">
        <is>
          <t>Score Half Year</t>
        </is>
      </c>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Unibail-Rodamco-Westfield SE7 place du chancelier Adenauer  F-75772 Paris cedex 16</t>
        </is>
      </c>
    </row>
    <row r="14">
      <c r="A14" s="5" t="inlineStr">
        <is>
          <t>Management</t>
        </is>
      </c>
      <c r="B14" t="inlineStr">
        <is>
          <t>Christophe Cuvillier, Jaap L. Tonckens</t>
        </is>
      </c>
    </row>
    <row r="15">
      <c r="A15" s="5" t="inlineStr">
        <is>
          <t>Aufsichtsrat / Board</t>
        </is>
      </c>
      <c r="B15" t="inlineStr">
        <is>
          <t>Colin Dyer, Philippe Collombel, Jill Granoff, Mary Harris, Dagmar Kollmann, John McFarlane, Roderick Munsters, Sophie Stabile, Jacques Stern, Jacqueline Tammenoms Bakker</t>
        </is>
      </c>
    </row>
    <row r="16">
      <c r="A16" s="5" t="inlineStr">
        <is>
          <t>Beschreibung</t>
        </is>
      </c>
      <c r="B16" t="inlineStr">
        <is>
          <t>Unibail-Rodamco-Westfield SE (ehemals Unibail-Rodamco SE) ist eine in Europa und Nordamerika tätige Immobiliengesellschaft mit Fokus auf Gewerbeimmobilien. Die Geschäftsaktivitäten umfassen die Bereiche Entwicklung, Investment und Bewirtschaftung der Immobilien und beinhalten selektive Käufe, aktives Management, Bewirtschaftung und Restrukturierung, Sanierung sowie die Vermietung der Objekte. Die Unternehmensgruppe investiert in Büroliegenschaften, Einkaufs-, Kongress- und Messezentren in ausgewählten europäischen und amerikanischen Wirtschaftsregionen, wobei der Schwerpunkt des Portfolios auf Einkaufszentren liegt. Der Konzern besitzt über 90 Einkaufszentren in wirtschaftsstarken Städten in Europa und den USA. Im Portfolio Büroliegenschaften befinden sich hauptsächlich Objekte im Zentrum von Paris und seinem westlichen Stadtrand sowie in Lyon. Im Weiteren werden Kongress- und Messezentren in Frankreich durch die Tochtergesellschaft Viparis verwaltet. Der Hauptsitz der Gesellschaft ist in Paris, Frankreich. Die Vorgänger-Gesellschaft entstand im Jahr 2007 durch die Fusion von Unibail, Frankreich und Rodamco Europe, Niederlande. Im Juni 2018 schloss sich Unibail-Rodamco mit Westfield zusammen und firmiert seither unter dem Namen Unibail-Rodamco-Westfield. Copyright 2014 FINANCE BASE AG</t>
        </is>
      </c>
    </row>
    <row r="17">
      <c r="A17" s="5" t="inlineStr">
        <is>
          <t>Profile</t>
        </is>
      </c>
      <c r="B17" t="inlineStr">
        <is>
          <t>Unibail-Rodamco SE Westfield (formerly Unibail-Rodamco SE) is a real estate company active in Europe and North America with a focus on commercial real estate. Its principal activities include the development, investment and management of real estate and include the selective buying, active management, management and restructuring, renovation and renting the properties. The Group invests in office buildings, shopping, convention and exhibition centers in selected European and American economic regions, with the focus of the portfolio of shopping centers. The Group owns more than 90 shopping centers in economically strong cities in Europe and the United States. The portfolio office properties are primarily properties in the center of Paris and its western suburbs as well as in Lyon. In addition, congress and exhibition centers in France are managed by the subsidiary Viparis. The company is headquartered in Paris, France. The predecessor company was established in 2007 by the merger of Unibail, France and Rodamco Europe, Netherlands. In June 2018 to Unibail-Rodamco merged with Westfield and subsequently traded under the name of Unibail-Rodamco Westfield.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2418</v>
      </c>
      <c r="D20" t="n">
        <v>2211</v>
      </c>
      <c r="E20" t="n">
        <v>1822</v>
      </c>
      <c r="F20" t="n">
        <v>1770</v>
      </c>
      <c r="G20" t="n">
        <v>1685</v>
      </c>
      <c r="H20" t="n">
        <v>1702</v>
      </c>
      <c r="I20" t="n">
        <v>1584</v>
      </c>
      <c r="J20" t="n">
        <v>1548</v>
      </c>
      <c r="K20" t="n">
        <v>1463</v>
      </c>
      <c r="L20" t="n">
        <v>1485</v>
      </c>
      <c r="M20" t="n">
        <v>1473</v>
      </c>
      <c r="N20" t="n">
        <v>1423</v>
      </c>
      <c r="O20" t="n">
        <v>765.4</v>
      </c>
      <c r="P20" t="n">
        <v>765.4</v>
      </c>
    </row>
    <row r="21">
      <c r="A21" s="5" t="inlineStr">
        <is>
          <t>Operatives Ergebnis (EBIT)</t>
        </is>
      </c>
      <c r="B21" s="5" t="inlineStr">
        <is>
          <t>EBIT Earning Before Interest &amp; Tax</t>
        </is>
      </c>
      <c r="C21" t="n">
        <v>781.8</v>
      </c>
      <c r="D21" t="n">
        <v>1978</v>
      </c>
      <c r="E21" t="n">
        <v>2906</v>
      </c>
      <c r="F21" t="n">
        <v>3591</v>
      </c>
      <c r="G21" t="n">
        <v>3248</v>
      </c>
      <c r="H21" t="n">
        <v>2853</v>
      </c>
      <c r="I21" t="n">
        <v>1839</v>
      </c>
      <c r="J21" t="n">
        <v>2496</v>
      </c>
      <c r="K21" t="n">
        <v>2114</v>
      </c>
      <c r="L21" t="n">
        <v>2995</v>
      </c>
      <c r="M21" t="n">
        <v>-1074</v>
      </c>
      <c r="N21" t="n">
        <v>-596.9</v>
      </c>
      <c r="O21" t="n">
        <v>1067</v>
      </c>
      <c r="P21" t="n">
        <v>1067</v>
      </c>
    </row>
    <row r="22">
      <c r="A22" s="5" t="inlineStr">
        <is>
          <t>Finanzergebnis</t>
        </is>
      </c>
      <c r="B22" s="5" t="inlineStr">
        <is>
          <t>Financial Result</t>
        </is>
      </c>
      <c r="C22" t="n">
        <v>-741.7</v>
      </c>
      <c r="D22" t="n">
        <v>-621.3</v>
      </c>
      <c r="E22" t="n">
        <v>-109.3</v>
      </c>
      <c r="F22" t="n">
        <v>-489.9</v>
      </c>
      <c r="G22" t="n">
        <v>-326.6</v>
      </c>
      <c r="H22" t="n">
        <v>-669</v>
      </c>
      <c r="I22" t="n">
        <v>-260.5</v>
      </c>
      <c r="J22" t="n">
        <v>-675.4</v>
      </c>
      <c r="K22" t="n">
        <v>-472.2</v>
      </c>
      <c r="L22" t="n">
        <v>-388.1</v>
      </c>
      <c r="M22" t="n">
        <v>-607.6</v>
      </c>
      <c r="N22" t="n">
        <v>-565</v>
      </c>
      <c r="O22" t="n">
        <v>112</v>
      </c>
      <c r="P22" t="n">
        <v>112</v>
      </c>
    </row>
    <row r="23">
      <c r="A23" s="5" t="inlineStr">
        <is>
          <t>Ergebnis vor Steuer (EBT)</t>
        </is>
      </c>
      <c r="B23" s="5" t="inlineStr">
        <is>
          <t>EBT Earning Before Tax</t>
        </is>
      </c>
      <c r="C23" t="n">
        <v>40.1</v>
      </c>
      <c r="D23" t="n">
        <v>1357</v>
      </c>
      <c r="E23" t="n">
        <v>2797</v>
      </c>
      <c r="F23" t="n">
        <v>3101</v>
      </c>
      <c r="G23" t="n">
        <v>2922</v>
      </c>
      <c r="H23" t="n">
        <v>2184</v>
      </c>
      <c r="I23" t="n">
        <v>1579</v>
      </c>
      <c r="J23" t="n">
        <v>1820</v>
      </c>
      <c r="K23" t="n">
        <v>1642</v>
      </c>
      <c r="L23" t="n">
        <v>2607</v>
      </c>
      <c r="M23" t="n">
        <v>-1681</v>
      </c>
      <c r="N23" t="n">
        <v>-1162</v>
      </c>
      <c r="O23" t="n">
        <v>1179</v>
      </c>
      <c r="P23" t="n">
        <v>1179</v>
      </c>
    </row>
    <row r="24">
      <c r="A24" s="5" t="inlineStr">
        <is>
          <t>Ergebnis nach Steuer</t>
        </is>
      </c>
      <c r="B24" s="5" t="inlineStr">
        <is>
          <t>Earnings after tax</t>
        </is>
      </c>
      <c r="C24" t="n">
        <v>1106</v>
      </c>
      <c r="D24" t="n">
        <v>1243</v>
      </c>
      <c r="E24" t="n">
        <v>2723</v>
      </c>
      <c r="F24" t="n">
        <v>2817</v>
      </c>
      <c r="G24" t="n">
        <v>2633</v>
      </c>
      <c r="H24" t="n">
        <v>2004</v>
      </c>
      <c r="I24" t="n">
        <v>1543</v>
      </c>
      <c r="J24" t="n">
        <v>1684</v>
      </c>
      <c r="K24" t="n">
        <v>1521</v>
      </c>
      <c r="L24" t="n">
        <v>2486</v>
      </c>
      <c r="M24" t="n">
        <v>-1567</v>
      </c>
      <c r="N24" t="n">
        <v>-1124</v>
      </c>
      <c r="O24" t="n">
        <v>1126</v>
      </c>
      <c r="P24" t="n">
        <v>1126</v>
      </c>
    </row>
    <row r="25">
      <c r="A25" s="5" t="inlineStr">
        <is>
          <t>Minderheitenanteil</t>
        </is>
      </c>
      <c r="B25" s="5" t="inlineStr">
        <is>
          <t>Minority Share</t>
        </is>
      </c>
      <c r="C25" t="n">
        <v>-2.2</v>
      </c>
      <c r="D25" t="n">
        <v>-211.7</v>
      </c>
      <c r="E25" t="n">
        <v>-283</v>
      </c>
      <c r="F25" t="n">
        <v>-408.4</v>
      </c>
      <c r="G25" t="n">
        <v>-299.3</v>
      </c>
      <c r="H25" t="n">
        <v>-333.3</v>
      </c>
      <c r="I25" t="n">
        <v>-251.9</v>
      </c>
      <c r="J25" t="n">
        <v>-225.7</v>
      </c>
      <c r="K25" t="n">
        <v>-193.4</v>
      </c>
      <c r="L25" t="n">
        <v>-297.9</v>
      </c>
      <c r="M25" t="n">
        <v>98.8</v>
      </c>
      <c r="N25" t="n">
        <v>7.8</v>
      </c>
      <c r="O25" t="n">
        <v>-181.2</v>
      </c>
      <c r="P25" t="n">
        <v>-181.2</v>
      </c>
    </row>
    <row r="26">
      <c r="A26" s="5" t="inlineStr">
        <is>
          <t>Jahresüberschuss/-fehlbetrag</t>
        </is>
      </c>
      <c r="B26" s="5" t="inlineStr">
        <is>
          <t>Net Profit</t>
        </is>
      </c>
      <c r="C26" t="n">
        <v>1103</v>
      </c>
      <c r="D26" t="n">
        <v>1031</v>
      </c>
      <c r="E26" t="n">
        <v>2440</v>
      </c>
      <c r="F26" t="n">
        <v>2409</v>
      </c>
      <c r="G26" t="n">
        <v>2334</v>
      </c>
      <c r="H26" t="n">
        <v>1671</v>
      </c>
      <c r="I26" t="n">
        <v>1291</v>
      </c>
      <c r="J26" t="n">
        <v>1459</v>
      </c>
      <c r="K26" t="n">
        <v>1328</v>
      </c>
      <c r="L26" t="n">
        <v>2188</v>
      </c>
      <c r="M26" t="n">
        <v>-1468</v>
      </c>
      <c r="N26" t="n">
        <v>-1116</v>
      </c>
      <c r="O26" t="n">
        <v>944.8</v>
      </c>
      <c r="P26" t="n">
        <v>944.8</v>
      </c>
    </row>
    <row r="27">
      <c r="A27" s="5" t="inlineStr">
        <is>
          <t>Summe Umlaufvermögen</t>
        </is>
      </c>
      <c r="B27" s="5" t="inlineStr">
        <is>
          <t>Current Assets</t>
        </is>
      </c>
      <c r="C27" t="n">
        <v>3897</v>
      </c>
      <c r="D27" t="n">
        <v>1709</v>
      </c>
      <c r="E27" t="n">
        <v>1590</v>
      </c>
      <c r="F27" t="n">
        <v>1236</v>
      </c>
      <c r="G27" t="n">
        <v>1476</v>
      </c>
      <c r="H27" t="n">
        <v>2282</v>
      </c>
      <c r="I27" t="n">
        <v>1185</v>
      </c>
      <c r="J27" t="n">
        <v>773.6</v>
      </c>
      <c r="K27" t="n">
        <v>977.2</v>
      </c>
      <c r="L27" t="n">
        <v>1800</v>
      </c>
      <c r="M27" t="n">
        <v>1282</v>
      </c>
      <c r="N27" t="n">
        <v>1077</v>
      </c>
      <c r="O27" t="n">
        <v>1568</v>
      </c>
      <c r="P27" t="n">
        <v>1568</v>
      </c>
    </row>
    <row r="28">
      <c r="A28" s="5" t="inlineStr">
        <is>
          <t>Summe Anlagevermögen</t>
        </is>
      </c>
      <c r="B28" s="5" t="inlineStr">
        <is>
          <t>Fixed Assets</t>
        </is>
      </c>
      <c r="C28" t="n">
        <v>61107</v>
      </c>
      <c r="D28" t="n">
        <v>62819</v>
      </c>
      <c r="E28" t="n">
        <v>41651</v>
      </c>
      <c r="F28" t="n">
        <v>39509</v>
      </c>
      <c r="G28" t="n">
        <v>36634</v>
      </c>
      <c r="H28" t="n">
        <v>33288</v>
      </c>
      <c r="I28" t="n">
        <v>31160</v>
      </c>
      <c r="J28" t="n">
        <v>28798</v>
      </c>
      <c r="K28" t="n">
        <v>25426</v>
      </c>
      <c r="L28" t="n">
        <v>23177</v>
      </c>
      <c r="M28" t="n">
        <v>21399</v>
      </c>
      <c r="N28" t="n">
        <v>23847</v>
      </c>
      <c r="O28" t="n">
        <v>23860</v>
      </c>
      <c r="P28" t="n">
        <v>23860</v>
      </c>
    </row>
    <row r="29">
      <c r="A29" s="5" t="inlineStr">
        <is>
          <t>Summe Aktiva</t>
        </is>
      </c>
      <c r="B29" s="5" t="inlineStr">
        <is>
          <t>Total Assets</t>
        </is>
      </c>
      <c r="C29" t="n">
        <v>65003</v>
      </c>
      <c r="D29" t="n">
        <v>64527</v>
      </c>
      <c r="E29" t="n">
        <v>43241</v>
      </c>
      <c r="F29" t="n">
        <v>40745</v>
      </c>
      <c r="G29" t="n">
        <v>38110</v>
      </c>
      <c r="H29" t="n">
        <v>35570</v>
      </c>
      <c r="I29" t="n">
        <v>32345</v>
      </c>
      <c r="J29" t="n">
        <v>29571</v>
      </c>
      <c r="K29" t="n">
        <v>26403</v>
      </c>
      <c r="L29" t="n">
        <v>24977</v>
      </c>
      <c r="M29" t="n">
        <v>22680</v>
      </c>
      <c r="N29" t="n">
        <v>24924</v>
      </c>
      <c r="O29" t="n">
        <v>25428</v>
      </c>
      <c r="P29" t="n">
        <v>25428</v>
      </c>
    </row>
    <row r="30">
      <c r="A30" s="5" t="inlineStr">
        <is>
          <t>Summe kurzfristiges Fremdkapital</t>
        </is>
      </c>
      <c r="B30" s="5" t="inlineStr">
        <is>
          <t>Short-Term Debt</t>
        </is>
      </c>
      <c r="C30" t="n">
        <v>4860</v>
      </c>
      <c r="D30" t="n">
        <v>5987</v>
      </c>
      <c r="E30" t="n">
        <v>3696</v>
      </c>
      <c r="F30" t="n">
        <v>3515</v>
      </c>
      <c r="G30" t="n">
        <v>3743</v>
      </c>
      <c r="H30" t="n">
        <v>2529</v>
      </c>
      <c r="I30" t="n">
        <v>2906</v>
      </c>
      <c r="J30" t="n">
        <v>3362</v>
      </c>
      <c r="K30" t="n">
        <v>3221</v>
      </c>
      <c r="L30" t="n">
        <v>2997</v>
      </c>
      <c r="M30" t="n">
        <v>1921</v>
      </c>
      <c r="N30" t="n">
        <v>1924</v>
      </c>
      <c r="O30" t="n">
        <v>2699</v>
      </c>
      <c r="P30" t="n">
        <v>2699</v>
      </c>
    </row>
    <row r="31">
      <c r="A31" s="5" t="inlineStr">
        <is>
          <t>Summe langfristiges Fremdkapital</t>
        </is>
      </c>
      <c r="B31" s="5" t="inlineStr">
        <is>
          <t>Long-Term Debt</t>
        </is>
      </c>
      <c r="C31" t="n">
        <v>28291</v>
      </c>
      <c r="D31" t="n">
        <v>26399</v>
      </c>
      <c r="E31" t="n">
        <v>16852</v>
      </c>
      <c r="F31" t="n">
        <v>16210</v>
      </c>
      <c r="G31" t="n">
        <v>15128</v>
      </c>
      <c r="H31" t="n">
        <v>16108</v>
      </c>
      <c r="I31" t="n">
        <v>13555</v>
      </c>
      <c r="J31" t="n">
        <v>11724</v>
      </c>
      <c r="K31" t="n">
        <v>10127</v>
      </c>
      <c r="L31" t="n">
        <v>9609</v>
      </c>
      <c r="M31" t="n">
        <v>8324</v>
      </c>
      <c r="N31" t="n">
        <v>8851</v>
      </c>
      <c r="O31" t="n">
        <v>7109</v>
      </c>
      <c r="P31" t="n">
        <v>7109</v>
      </c>
    </row>
    <row r="32">
      <c r="A32" s="5" t="inlineStr">
        <is>
          <t>Summe Fremdkapital</t>
        </is>
      </c>
      <c r="B32" s="5" t="inlineStr">
        <is>
          <t>Total Liabilities</t>
        </is>
      </c>
      <c r="C32" t="n">
        <v>33151</v>
      </c>
      <c r="D32" t="n">
        <v>32386</v>
      </c>
      <c r="E32" t="n">
        <v>20548</v>
      </c>
      <c r="F32" t="n">
        <v>19725</v>
      </c>
      <c r="G32" t="n">
        <v>18871</v>
      </c>
      <c r="H32" t="n">
        <v>18637</v>
      </c>
      <c r="I32" t="n">
        <v>16461</v>
      </c>
      <c r="J32" t="n">
        <v>15086</v>
      </c>
      <c r="K32" t="n">
        <v>13348</v>
      </c>
      <c r="L32" t="n">
        <v>12607</v>
      </c>
      <c r="M32" t="n">
        <v>10245</v>
      </c>
      <c r="N32" t="n">
        <v>10775</v>
      </c>
      <c r="O32" t="n">
        <v>9808</v>
      </c>
      <c r="P32" t="n">
        <v>9808</v>
      </c>
    </row>
    <row r="33">
      <c r="A33" s="5" t="inlineStr">
        <is>
          <t>Minderheitenanteil</t>
        </is>
      </c>
      <c r="B33" s="5" t="inlineStr">
        <is>
          <t>Minority Share</t>
        </is>
      </c>
      <c r="C33" t="n">
        <v>3913</v>
      </c>
      <c r="D33" t="n">
        <v>3976</v>
      </c>
      <c r="E33" t="n">
        <v>3777</v>
      </c>
      <c r="F33" t="n">
        <v>3554</v>
      </c>
      <c r="G33" t="n">
        <v>3197</v>
      </c>
      <c r="H33" t="n">
        <v>2413</v>
      </c>
      <c r="I33" t="n">
        <v>2180</v>
      </c>
      <c r="J33" t="n">
        <v>1583</v>
      </c>
      <c r="K33" t="n">
        <v>1419</v>
      </c>
      <c r="L33" t="n">
        <v>1345</v>
      </c>
      <c r="M33" t="n">
        <v>1119</v>
      </c>
      <c r="N33" t="n">
        <v>1265</v>
      </c>
      <c r="O33" t="n">
        <v>1031</v>
      </c>
      <c r="P33" t="n">
        <v>1031</v>
      </c>
    </row>
    <row r="34">
      <c r="A34" s="5" t="inlineStr">
        <is>
          <t>Summe Eigenkapital</t>
        </is>
      </c>
      <c r="B34" s="5" t="inlineStr">
        <is>
          <t>Equity</t>
        </is>
      </c>
      <c r="C34" t="n">
        <v>27940</v>
      </c>
      <c r="D34" t="n">
        <v>26176</v>
      </c>
      <c r="E34" t="n">
        <v>18916</v>
      </c>
      <c r="F34" t="n">
        <v>17465</v>
      </c>
      <c r="G34" t="n">
        <v>16042</v>
      </c>
      <c r="H34" t="n">
        <v>14520</v>
      </c>
      <c r="I34" t="n">
        <v>13704</v>
      </c>
      <c r="J34" t="n">
        <v>12903</v>
      </c>
      <c r="K34" t="n">
        <v>11636</v>
      </c>
      <c r="L34" t="n">
        <v>11025</v>
      </c>
      <c r="M34" t="n">
        <v>11316</v>
      </c>
      <c r="N34" t="n">
        <v>12885</v>
      </c>
      <c r="O34" t="n">
        <v>14589</v>
      </c>
      <c r="P34" t="n">
        <v>14589</v>
      </c>
    </row>
    <row r="35">
      <c r="A35" s="5" t="inlineStr">
        <is>
          <t>Summe Passiva</t>
        </is>
      </c>
      <c r="B35" s="5" t="inlineStr">
        <is>
          <t>Liabilities &amp; Shareholder Equity</t>
        </is>
      </c>
      <c r="C35" t="n">
        <v>65003</v>
      </c>
      <c r="D35" t="n">
        <v>64527</v>
      </c>
      <c r="E35" t="n">
        <v>43241</v>
      </c>
      <c r="F35" t="n">
        <v>40745</v>
      </c>
      <c r="G35" t="n">
        <v>38110</v>
      </c>
      <c r="H35" t="n">
        <v>35570</v>
      </c>
      <c r="I35" t="n">
        <v>32345</v>
      </c>
      <c r="J35" t="n">
        <v>29571</v>
      </c>
      <c r="K35" t="n">
        <v>26403</v>
      </c>
      <c r="L35" t="n">
        <v>24977</v>
      </c>
      <c r="M35" t="n">
        <v>22680</v>
      </c>
      <c r="N35" t="n">
        <v>24924</v>
      </c>
      <c r="O35" t="n">
        <v>25428</v>
      </c>
      <c r="P35" t="n">
        <v>25428</v>
      </c>
    </row>
    <row r="36">
      <c r="A36" s="5" t="inlineStr">
        <is>
          <t>Mio.Aktien im Umlauf</t>
        </is>
      </c>
      <c r="B36" s="5" t="inlineStr">
        <is>
          <t>Million shares outstanding</t>
        </is>
      </c>
      <c r="C36" t="n">
        <v>138.38</v>
      </c>
      <c r="D36" t="n">
        <v>138.29</v>
      </c>
      <c r="E36" t="n">
        <v>99.86</v>
      </c>
      <c r="F36" t="n">
        <v>99.39</v>
      </c>
      <c r="G36" t="n">
        <v>98.69</v>
      </c>
      <c r="H36" t="n">
        <v>98.09999999999999</v>
      </c>
      <c r="I36" t="n">
        <v>97.3</v>
      </c>
      <c r="J36" t="n">
        <v>94.90000000000001</v>
      </c>
      <c r="K36" t="n">
        <v>91.8</v>
      </c>
      <c r="L36" t="n">
        <v>91.7</v>
      </c>
      <c r="M36" t="n">
        <v>85.7</v>
      </c>
      <c r="N36" t="n">
        <v>81.40000000000001</v>
      </c>
      <c r="O36" t="n">
        <v>81.8</v>
      </c>
      <c r="P36" t="n">
        <v>81.8</v>
      </c>
    </row>
    <row r="37">
      <c r="A37" s="5" t="inlineStr">
        <is>
          <t>Gezeichnetes Kapital (in Mio.)</t>
        </is>
      </c>
      <c r="B37" s="5" t="inlineStr">
        <is>
          <t>Subscribed Capital in M</t>
        </is>
      </c>
      <c r="C37" t="n">
        <v>691.9</v>
      </c>
      <c r="D37" t="n">
        <v>691.4</v>
      </c>
      <c r="E37" t="n">
        <v>499.3</v>
      </c>
      <c r="F37" t="n">
        <v>496.9</v>
      </c>
      <c r="G37" t="n">
        <v>493.5</v>
      </c>
      <c r="H37" t="n">
        <v>490.3</v>
      </c>
      <c r="I37" t="n">
        <v>486.4</v>
      </c>
      <c r="J37" t="n">
        <v>474.5</v>
      </c>
      <c r="K37" t="n">
        <v>459</v>
      </c>
      <c r="L37" t="n">
        <v>458.7</v>
      </c>
      <c r="M37" t="n">
        <v>456.4</v>
      </c>
      <c r="N37" t="n">
        <v>407.2</v>
      </c>
      <c r="O37" t="n">
        <v>408.8</v>
      </c>
      <c r="P37" t="n">
        <v>408.8</v>
      </c>
    </row>
    <row r="38">
      <c r="A38" s="5" t="inlineStr">
        <is>
          <t>Ergebnis je Aktie (brutto)</t>
        </is>
      </c>
      <c r="B38" s="5" t="inlineStr">
        <is>
          <t>Earnings per share</t>
        </is>
      </c>
      <c r="C38" t="n">
        <v>0.29</v>
      </c>
      <c r="D38" t="n">
        <v>9.81</v>
      </c>
      <c r="E38" t="n">
        <v>28.01</v>
      </c>
      <c r="F38" t="n">
        <v>31.2</v>
      </c>
      <c r="G38" t="n">
        <v>29.6</v>
      </c>
      <c r="H38" t="n">
        <v>22.26</v>
      </c>
      <c r="I38" t="n">
        <v>16.22</v>
      </c>
      <c r="J38" t="n">
        <v>19.18</v>
      </c>
      <c r="K38" t="n">
        <v>17.89</v>
      </c>
      <c r="L38" t="n">
        <v>28.42</v>
      </c>
      <c r="M38" t="n">
        <v>-19.62</v>
      </c>
      <c r="N38" t="n">
        <v>-14.27</v>
      </c>
      <c r="O38" t="n">
        <v>14.42</v>
      </c>
      <c r="P38" t="n">
        <v>14.42</v>
      </c>
    </row>
    <row r="39">
      <c r="A39" s="5" t="inlineStr">
        <is>
          <t>Ergebnis je Aktie (unverwässert)</t>
        </is>
      </c>
      <c r="B39" s="5" t="inlineStr">
        <is>
          <t>Basic Earnings per share</t>
        </is>
      </c>
      <c r="C39" t="n">
        <v>7.97</v>
      </c>
      <c r="D39" t="n">
        <v>8.42</v>
      </c>
      <c r="E39" t="n">
        <v>24.5</v>
      </c>
      <c r="F39" t="n">
        <v>24.3</v>
      </c>
      <c r="G39" t="n">
        <v>23.7</v>
      </c>
      <c r="H39" t="n">
        <v>17.1</v>
      </c>
      <c r="I39" t="n">
        <v>13.38</v>
      </c>
      <c r="J39" t="n">
        <v>15.79</v>
      </c>
      <c r="K39" t="n">
        <v>14.46</v>
      </c>
      <c r="L39" t="n">
        <v>23.91</v>
      </c>
      <c r="M39" t="n">
        <v>-17.14</v>
      </c>
      <c r="N39" t="n">
        <v>-13.64</v>
      </c>
      <c r="O39" t="n">
        <v>14.79</v>
      </c>
      <c r="P39" t="n">
        <v>14.79</v>
      </c>
    </row>
    <row r="40">
      <c r="A40" s="5" t="inlineStr">
        <is>
          <t>Ergebnis je Aktie (verwässert)</t>
        </is>
      </c>
      <c r="B40" s="5" t="inlineStr">
        <is>
          <t>Diluted Earnings per share</t>
        </is>
      </c>
      <c r="C40" t="n">
        <v>7.91</v>
      </c>
      <c r="D40" t="n">
        <v>7.95</v>
      </c>
      <c r="E40" t="n">
        <v>23.4</v>
      </c>
      <c r="F40" t="n">
        <v>23.1</v>
      </c>
      <c r="G40" t="n">
        <v>23.4</v>
      </c>
      <c r="H40" t="n">
        <v>16.6</v>
      </c>
      <c r="I40" t="n">
        <v>13.28</v>
      </c>
      <c r="J40" t="n">
        <v>17.59</v>
      </c>
      <c r="K40" t="n">
        <v>13.77</v>
      </c>
      <c r="L40" t="n">
        <v>23.82</v>
      </c>
      <c r="M40" t="n">
        <v>-16.1</v>
      </c>
      <c r="N40" t="n">
        <v>-12.19</v>
      </c>
      <c r="O40" t="n">
        <v>13.64</v>
      </c>
      <c r="P40" t="n">
        <v>13.64</v>
      </c>
    </row>
    <row r="41">
      <c r="A41" s="5" t="inlineStr">
        <is>
          <t>Dividende je Aktie</t>
        </is>
      </c>
      <c r="B41" s="5" t="inlineStr">
        <is>
          <t>Dividend per share</t>
        </is>
      </c>
      <c r="C41" t="n">
        <v>10.8</v>
      </c>
      <c r="D41" t="n">
        <v>10.8</v>
      </c>
      <c r="E41" t="n">
        <v>10.8</v>
      </c>
      <c r="F41" t="n">
        <v>10.2</v>
      </c>
      <c r="G41" t="n">
        <v>9.699999999999999</v>
      </c>
      <c r="H41" t="n">
        <v>9.6</v>
      </c>
      <c r="I41" t="n">
        <v>8.9</v>
      </c>
      <c r="J41" t="n">
        <v>8.4</v>
      </c>
      <c r="K41" t="n">
        <v>8</v>
      </c>
      <c r="L41" t="n">
        <v>8</v>
      </c>
      <c r="M41" t="n">
        <v>8</v>
      </c>
      <c r="N41" t="n">
        <v>7.5</v>
      </c>
      <c r="O41" t="n">
        <v>7</v>
      </c>
      <c r="P41" t="n">
        <v>7</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17.47</v>
      </c>
      <c r="D43" t="n">
        <v>15.99</v>
      </c>
      <c r="E43" t="n">
        <v>18.25</v>
      </c>
      <c r="F43" t="n">
        <v>17.81</v>
      </c>
      <c r="G43" t="n">
        <v>17.07</v>
      </c>
      <c r="H43" t="n">
        <v>17.35</v>
      </c>
      <c r="I43" t="n">
        <v>16.28</v>
      </c>
      <c r="J43" t="n">
        <v>16.32</v>
      </c>
      <c r="K43" t="n">
        <v>15.94</v>
      </c>
      <c r="L43" t="n">
        <v>16.19</v>
      </c>
      <c r="M43" t="n">
        <v>17.19</v>
      </c>
      <c r="N43" t="n">
        <v>17.48</v>
      </c>
      <c r="O43" t="n">
        <v>9.359999999999999</v>
      </c>
      <c r="P43" t="n">
        <v>9.359999999999999</v>
      </c>
    </row>
    <row r="44">
      <c r="A44" s="5" t="inlineStr">
        <is>
          <t>Buchwert je Aktie</t>
        </is>
      </c>
      <c r="B44" s="5" t="inlineStr">
        <is>
          <t>Book value per share</t>
        </is>
      </c>
      <c r="C44" t="n">
        <v>201.91</v>
      </c>
      <c r="D44" t="n">
        <v>189.29</v>
      </c>
      <c r="E44" t="n">
        <v>189.43</v>
      </c>
      <c r="F44" t="n">
        <v>175.72</v>
      </c>
      <c r="G44" t="n">
        <v>162.55</v>
      </c>
      <c r="H44" t="n">
        <v>148.01</v>
      </c>
      <c r="I44" t="n">
        <v>140.84</v>
      </c>
      <c r="J44" t="n">
        <v>135.96</v>
      </c>
      <c r="K44" t="n">
        <v>126.75</v>
      </c>
      <c r="L44" t="n">
        <v>120.23</v>
      </c>
      <c r="M44" t="n">
        <v>132.05</v>
      </c>
      <c r="N44" t="n">
        <v>158.29</v>
      </c>
      <c r="O44" t="n">
        <v>178.35</v>
      </c>
      <c r="P44" t="n">
        <v>178.35</v>
      </c>
    </row>
    <row r="45">
      <c r="A45" s="5" t="inlineStr">
        <is>
          <t>Cashflow je Aktie</t>
        </is>
      </c>
      <c r="B45" s="5" t="inlineStr">
        <is>
          <t>Cashflow per share</t>
        </is>
      </c>
      <c r="C45" t="n">
        <v>13.64</v>
      </c>
      <c r="D45" t="n">
        <v>12.97</v>
      </c>
      <c r="E45" t="n">
        <v>14.89</v>
      </c>
      <c r="F45" t="n">
        <v>15.67</v>
      </c>
      <c r="G45" t="n">
        <v>14.34</v>
      </c>
      <c r="H45" t="n">
        <v>16.19</v>
      </c>
      <c r="I45" t="n">
        <v>13.26</v>
      </c>
      <c r="J45" t="n">
        <v>14.03</v>
      </c>
      <c r="K45" t="n">
        <v>13.28</v>
      </c>
      <c r="L45" t="n">
        <v>13.33</v>
      </c>
      <c r="M45" t="n">
        <v>15.19</v>
      </c>
      <c r="N45" t="n">
        <v>12.74</v>
      </c>
      <c r="O45" t="n">
        <v>7.42</v>
      </c>
      <c r="P45" t="n">
        <v>7.42</v>
      </c>
    </row>
    <row r="46">
      <c r="A46" s="5" t="inlineStr">
        <is>
          <t>Bilanzsumme je Aktie</t>
        </is>
      </c>
      <c r="B46" s="5" t="inlineStr">
        <is>
          <t>Total assets per share</t>
        </is>
      </c>
      <c r="C46" t="n">
        <v>469.75</v>
      </c>
      <c r="D46" t="n">
        <v>466.61</v>
      </c>
      <c r="E46" t="n">
        <v>433.03</v>
      </c>
      <c r="F46" t="n">
        <v>409.93</v>
      </c>
      <c r="G46" t="n">
        <v>386.14</v>
      </c>
      <c r="H46" t="n">
        <v>362.59</v>
      </c>
      <c r="I46" t="n">
        <v>332.42</v>
      </c>
      <c r="J46" t="n">
        <v>311.6</v>
      </c>
      <c r="K46" t="n">
        <v>287.62</v>
      </c>
      <c r="L46" t="n">
        <v>272.38</v>
      </c>
      <c r="M46" t="n">
        <v>264.65</v>
      </c>
      <c r="N46" t="n">
        <v>306.19</v>
      </c>
      <c r="O46" t="n">
        <v>310.86</v>
      </c>
      <c r="P46" t="n">
        <v>310.86</v>
      </c>
    </row>
    <row r="47">
      <c r="A47" s="5" t="inlineStr">
        <is>
          <t>Personal am Ende des Jahres</t>
        </is>
      </c>
      <c r="B47" s="5" t="inlineStr">
        <is>
          <t>Staff at the end of year</t>
        </is>
      </c>
      <c r="C47" t="n">
        <v>3625</v>
      </c>
      <c r="D47" t="n">
        <v>3606</v>
      </c>
      <c r="E47" t="n">
        <v>2012</v>
      </c>
      <c r="F47" t="n">
        <v>1990</v>
      </c>
      <c r="G47" t="n">
        <v>1996</v>
      </c>
      <c r="H47" t="n">
        <v>2089</v>
      </c>
      <c r="I47" t="n">
        <v>1538</v>
      </c>
      <c r="J47" t="n">
        <v>1496</v>
      </c>
      <c r="K47" t="n">
        <v>1464</v>
      </c>
      <c r="L47" t="n">
        <v>1616</v>
      </c>
      <c r="M47" t="n">
        <v>1717</v>
      </c>
      <c r="N47" t="n">
        <v>1557</v>
      </c>
      <c r="O47" t="n">
        <v>1673</v>
      </c>
      <c r="P47" t="n">
        <v>1673</v>
      </c>
    </row>
    <row r="48">
      <c r="A48" s="5" t="inlineStr">
        <is>
          <t>Personalaufwand in Mio. EUR</t>
        </is>
      </c>
      <c r="B48" s="5" t="inlineStr">
        <is>
          <t>Personnel expenses in M</t>
        </is>
      </c>
      <c r="C48" t="n">
        <v>505.1</v>
      </c>
      <c r="D48" t="n">
        <v>383.5</v>
      </c>
      <c r="E48" t="n">
        <v>187.2</v>
      </c>
      <c r="F48" t="n">
        <v>180.4</v>
      </c>
      <c r="G48" t="n">
        <v>177.8</v>
      </c>
      <c r="H48" t="n">
        <v>156.1</v>
      </c>
      <c r="I48" t="n">
        <v>149</v>
      </c>
      <c r="J48" t="n">
        <v>146</v>
      </c>
      <c r="K48" t="n">
        <v>144.8</v>
      </c>
      <c r="L48" t="n">
        <v>150</v>
      </c>
      <c r="M48" t="n">
        <v>154.4</v>
      </c>
      <c r="N48" t="n">
        <v>150.2</v>
      </c>
      <c r="O48" t="n">
        <v>150.2</v>
      </c>
      <c r="P48" t="n">
        <v>150.2</v>
      </c>
    </row>
    <row r="49">
      <c r="A49" s="5" t="inlineStr">
        <is>
          <t>Aufwand je Mitarbeiter in EUR</t>
        </is>
      </c>
      <c r="B49" s="5" t="inlineStr">
        <is>
          <t>Effort per employee</t>
        </is>
      </c>
      <c r="C49" t="n">
        <v>139338</v>
      </c>
      <c r="D49" t="n">
        <v>106351</v>
      </c>
      <c r="E49" t="n">
        <v>93042</v>
      </c>
      <c r="F49" t="n">
        <v>90653</v>
      </c>
      <c r="G49" t="n">
        <v>89078</v>
      </c>
      <c r="H49" t="n">
        <v>74725</v>
      </c>
      <c r="I49" t="n">
        <v>96879</v>
      </c>
      <c r="J49" t="n">
        <v>97594</v>
      </c>
      <c r="K49" t="n">
        <v>98907</v>
      </c>
      <c r="L49" t="n">
        <v>92822</v>
      </c>
      <c r="M49" t="n">
        <v>89924</v>
      </c>
      <c r="N49" t="n">
        <v>96468</v>
      </c>
      <c r="O49" t="n">
        <v>89779</v>
      </c>
      <c r="P49" t="n">
        <v>89779</v>
      </c>
    </row>
    <row r="50">
      <c r="A50" s="5" t="inlineStr">
        <is>
          <t>Umsatz je Aktie</t>
        </is>
      </c>
      <c r="B50" s="5" t="inlineStr">
        <is>
          <t>Revenue per share</t>
        </is>
      </c>
      <c r="C50" t="n">
        <v>666924</v>
      </c>
      <c r="D50" t="n">
        <v>613228</v>
      </c>
      <c r="E50" t="n">
        <v>905716</v>
      </c>
      <c r="F50" t="n">
        <v>889598</v>
      </c>
      <c r="G50" t="n">
        <v>844188</v>
      </c>
      <c r="H50" t="n">
        <v>814744</v>
      </c>
      <c r="I50" t="n">
        <v>1030000</v>
      </c>
      <c r="J50" t="n">
        <v>1030000</v>
      </c>
      <c r="K50" t="n">
        <v>999385</v>
      </c>
      <c r="L50" t="n">
        <v>918626</v>
      </c>
      <c r="M50" t="n">
        <v>857833</v>
      </c>
      <c r="N50" t="n">
        <v>913744</v>
      </c>
      <c r="O50" t="n">
        <v>457501</v>
      </c>
      <c r="P50" t="n">
        <v>457501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304359</v>
      </c>
      <c r="D52" t="n">
        <v>285940</v>
      </c>
      <c r="E52" t="n">
        <v>1210000</v>
      </c>
      <c r="F52" t="n">
        <v>1210000</v>
      </c>
      <c r="G52" t="n">
        <v>1170000</v>
      </c>
      <c r="H52" t="n">
        <v>799665</v>
      </c>
      <c r="I52" t="n">
        <v>839142</v>
      </c>
      <c r="J52" t="n">
        <v>975000</v>
      </c>
      <c r="K52" t="n">
        <v>906967</v>
      </c>
      <c r="L52" t="n">
        <v>1350000</v>
      </c>
      <c r="M52" t="n">
        <v>-854863</v>
      </c>
      <c r="N52" t="n">
        <v>-716763</v>
      </c>
      <c r="O52" t="n">
        <v>564734</v>
      </c>
      <c r="P52" t="n">
        <v>564734</v>
      </c>
    </row>
    <row r="53">
      <c r="A53" s="5" t="inlineStr">
        <is>
          <t>KGV (Kurs/Gewinn)</t>
        </is>
      </c>
      <c r="B53" s="5" t="inlineStr">
        <is>
          <t>PE (price/earnings)</t>
        </is>
      </c>
      <c r="C53" t="n">
        <v>17.6</v>
      </c>
      <c r="D53" t="n">
        <v>16.1</v>
      </c>
      <c r="E53" t="n">
        <v>8.6</v>
      </c>
      <c r="F53" t="n">
        <v>9.300000000000001</v>
      </c>
      <c r="G53" t="n">
        <v>9.9</v>
      </c>
      <c r="H53" t="n">
        <v>12.4</v>
      </c>
      <c r="I53" t="n">
        <v>13.9</v>
      </c>
      <c r="J53" t="n">
        <v>11.5</v>
      </c>
      <c r="K53" t="n">
        <v>9.6</v>
      </c>
      <c r="L53" t="n">
        <v>6.2</v>
      </c>
      <c r="M53" t="inlineStr">
        <is>
          <t>-</t>
        </is>
      </c>
      <c r="N53" t="inlineStr">
        <is>
          <t>-</t>
        </is>
      </c>
      <c r="O53" t="n">
        <v>10.1</v>
      </c>
      <c r="P53" t="n">
        <v>10.1</v>
      </c>
    </row>
    <row r="54">
      <c r="A54" s="5" t="inlineStr">
        <is>
          <t>KUV (Kurs/Umsatz)</t>
        </is>
      </c>
      <c r="B54" s="5" t="inlineStr">
        <is>
          <t>PS (price/sales)</t>
        </is>
      </c>
      <c r="C54" t="n">
        <v>8.050000000000001</v>
      </c>
      <c r="D54" t="n">
        <v>8.470000000000001</v>
      </c>
      <c r="E54" t="n">
        <v>11.51</v>
      </c>
      <c r="F54" t="n">
        <v>12.73</v>
      </c>
      <c r="G54" t="n">
        <v>13.73</v>
      </c>
      <c r="H54" t="n">
        <v>12.27</v>
      </c>
      <c r="I54" t="n">
        <v>11.44</v>
      </c>
      <c r="J54" t="n">
        <v>11.15</v>
      </c>
      <c r="K54" t="n">
        <v>8.720000000000001</v>
      </c>
      <c r="L54" t="n">
        <v>9.140000000000001</v>
      </c>
      <c r="M54" t="n">
        <v>8.94</v>
      </c>
      <c r="N54" t="n">
        <v>6.09</v>
      </c>
      <c r="O54" t="n">
        <v>16.02</v>
      </c>
      <c r="P54" t="n">
        <v>16.02</v>
      </c>
    </row>
    <row r="55">
      <c r="A55" s="5" t="inlineStr">
        <is>
          <t>KBV (Kurs/Buchwert)</t>
        </is>
      </c>
      <c r="B55" s="5" t="inlineStr">
        <is>
          <t>PB (price/book value)</t>
        </is>
      </c>
      <c r="C55" t="n">
        <v>0.7</v>
      </c>
      <c r="D55" t="n">
        <v>0.72</v>
      </c>
      <c r="E55" t="n">
        <v>1.11</v>
      </c>
      <c r="F55" t="n">
        <v>1.29</v>
      </c>
      <c r="G55" t="n">
        <v>1.44</v>
      </c>
      <c r="H55" t="n">
        <v>1.44</v>
      </c>
      <c r="I55" t="n">
        <v>1.32</v>
      </c>
      <c r="J55" t="n">
        <v>1.34</v>
      </c>
      <c r="K55" t="n">
        <v>1.1</v>
      </c>
      <c r="L55" t="n">
        <v>1.23</v>
      </c>
      <c r="M55" t="n">
        <v>1.16</v>
      </c>
      <c r="N55" t="n">
        <v>0.67</v>
      </c>
      <c r="O55" t="n">
        <v>0.84</v>
      </c>
      <c r="P55" t="n">
        <v>0.84</v>
      </c>
    </row>
    <row r="56">
      <c r="A56" s="5" t="inlineStr">
        <is>
          <t>KCV (Kurs/Cashflow)</t>
        </is>
      </c>
      <c r="B56" s="5" t="inlineStr">
        <is>
          <t>PC (price/cashflow)</t>
        </is>
      </c>
      <c r="C56" t="n">
        <v>10.31</v>
      </c>
      <c r="D56" t="n">
        <v>10.44</v>
      </c>
      <c r="E56" t="n">
        <v>14.11</v>
      </c>
      <c r="F56" t="n">
        <v>14.47</v>
      </c>
      <c r="G56" t="n">
        <v>16.34</v>
      </c>
      <c r="H56" t="n">
        <v>13.15</v>
      </c>
      <c r="I56" t="n">
        <v>14.05</v>
      </c>
      <c r="J56" t="n">
        <v>12.97</v>
      </c>
      <c r="K56" t="n">
        <v>10.46</v>
      </c>
      <c r="L56" t="n">
        <v>11.11</v>
      </c>
      <c r="M56" t="n">
        <v>10.12</v>
      </c>
      <c r="N56" t="n">
        <v>8.359999999999999</v>
      </c>
      <c r="O56" t="n">
        <v>20.21</v>
      </c>
      <c r="P56" t="n">
        <v>20.21</v>
      </c>
    </row>
    <row r="57">
      <c r="A57" s="5" t="inlineStr">
        <is>
          <t>Dividendenrendite in %</t>
        </is>
      </c>
      <c r="B57" s="5" t="inlineStr">
        <is>
          <t>Dividend Yield in %</t>
        </is>
      </c>
      <c r="C57" t="n">
        <v>7.68</v>
      </c>
      <c r="D57" t="n">
        <v>7.98</v>
      </c>
      <c r="E57" t="n">
        <v>5.14</v>
      </c>
      <c r="F57" t="n">
        <v>4.5</v>
      </c>
      <c r="G57" t="n">
        <v>4.14</v>
      </c>
      <c r="H57" t="n">
        <v>4.51</v>
      </c>
      <c r="I57" t="n">
        <v>4.78</v>
      </c>
      <c r="J57" t="n">
        <v>4.62</v>
      </c>
      <c r="K57" t="n">
        <v>5.76</v>
      </c>
      <c r="L57" t="n">
        <v>5.41</v>
      </c>
      <c r="M57" t="n">
        <v>5.2</v>
      </c>
      <c r="N57" t="n">
        <v>7.04</v>
      </c>
      <c r="O57" t="n">
        <v>4.67</v>
      </c>
      <c r="P57" t="n">
        <v>4.67</v>
      </c>
    </row>
    <row r="58">
      <c r="A58" s="5" t="inlineStr">
        <is>
          <t>Gewinnrendite in %</t>
        </is>
      </c>
      <c r="B58" s="5" t="inlineStr">
        <is>
          <t>Return on profit in %</t>
        </is>
      </c>
      <c r="C58" t="n">
        <v>5.7</v>
      </c>
      <c r="D58" t="n">
        <v>6.2</v>
      </c>
      <c r="E58" t="n">
        <v>11.7</v>
      </c>
      <c r="F58" t="n">
        <v>10.7</v>
      </c>
      <c r="G58" t="n">
        <v>10.1</v>
      </c>
      <c r="H58" t="n">
        <v>8</v>
      </c>
      <c r="I58" t="n">
        <v>7.2</v>
      </c>
      <c r="J58" t="n">
        <v>8.699999999999999</v>
      </c>
      <c r="K58" t="n">
        <v>10.4</v>
      </c>
      <c r="L58" t="n">
        <v>16.2</v>
      </c>
      <c r="M58" t="n">
        <v>-11.2</v>
      </c>
      <c r="N58" t="n">
        <v>-12.8</v>
      </c>
      <c r="O58" t="n">
        <v>9.9</v>
      </c>
      <c r="P58" t="n">
        <v>9.9</v>
      </c>
    </row>
    <row r="59">
      <c r="A59" s="5" t="inlineStr">
        <is>
          <t>Eigenkapitalrendite in %</t>
        </is>
      </c>
      <c r="B59" s="5" t="inlineStr">
        <is>
          <t>Return on Equity in %</t>
        </is>
      </c>
      <c r="C59" t="n">
        <v>3.95</v>
      </c>
      <c r="D59" t="n">
        <v>3.94</v>
      </c>
      <c r="E59" t="n">
        <v>12.9</v>
      </c>
      <c r="F59" t="n">
        <v>13.79</v>
      </c>
      <c r="G59" t="n">
        <v>14.55</v>
      </c>
      <c r="H59" t="n">
        <v>11.5</v>
      </c>
      <c r="I59" t="n">
        <v>9.42</v>
      </c>
      <c r="J59" t="n">
        <v>11.3</v>
      </c>
      <c r="K59" t="n">
        <v>11.41</v>
      </c>
      <c r="L59" t="n">
        <v>19.84</v>
      </c>
      <c r="M59" t="n">
        <v>-12.97</v>
      </c>
      <c r="N59" t="n">
        <v>-8.66</v>
      </c>
      <c r="O59" t="n">
        <v>6.48</v>
      </c>
      <c r="P59" t="n">
        <v>6.48</v>
      </c>
    </row>
    <row r="60">
      <c r="A60" s="5" t="inlineStr">
        <is>
          <t>Umsatzrendite in %</t>
        </is>
      </c>
      <c r="B60" s="5" t="inlineStr">
        <is>
          <t>Return on sales in %</t>
        </is>
      </c>
      <c r="C60" t="n">
        <v>45.64</v>
      </c>
      <c r="D60" t="n">
        <v>46.63</v>
      </c>
      <c r="E60" t="n">
        <v>133.87</v>
      </c>
      <c r="F60" t="n">
        <v>136.08</v>
      </c>
      <c r="G60" t="n">
        <v>138.52</v>
      </c>
      <c r="H60" t="n">
        <v>98.15000000000001</v>
      </c>
      <c r="I60" t="n">
        <v>81.45999999999999</v>
      </c>
      <c r="J60" t="n">
        <v>94.20999999999999</v>
      </c>
      <c r="K60" t="n">
        <v>90.75</v>
      </c>
      <c r="L60" t="n">
        <v>147.36</v>
      </c>
      <c r="M60" t="n">
        <v>-99.65000000000001</v>
      </c>
      <c r="N60" t="n">
        <v>-78.44</v>
      </c>
      <c r="O60" t="n">
        <v>123.44</v>
      </c>
      <c r="P60" t="n">
        <v>123.44</v>
      </c>
    </row>
    <row r="61">
      <c r="A61" s="5" t="inlineStr">
        <is>
          <t>Gesamtkapitalrendite in %</t>
        </is>
      </c>
      <c r="B61" s="5" t="inlineStr">
        <is>
          <t>Total Return on Investment in %</t>
        </is>
      </c>
      <c r="C61" t="n">
        <v>1.7</v>
      </c>
      <c r="D61" t="n">
        <v>1.6</v>
      </c>
      <c r="E61" t="n">
        <v>5.64</v>
      </c>
      <c r="F61" t="n">
        <v>5.91</v>
      </c>
      <c r="G61" t="n">
        <v>6.12</v>
      </c>
      <c r="H61" t="n">
        <v>4.7</v>
      </c>
      <c r="I61" t="n">
        <v>3.99</v>
      </c>
      <c r="J61" t="n">
        <v>4.93</v>
      </c>
      <c r="K61" t="n">
        <v>5.03</v>
      </c>
      <c r="L61" t="n">
        <v>8.76</v>
      </c>
      <c r="M61" t="n">
        <v>-6.47</v>
      </c>
      <c r="N61" t="n">
        <v>-4.48</v>
      </c>
      <c r="O61" t="n">
        <v>3.72</v>
      </c>
      <c r="P61" t="n">
        <v>3.72</v>
      </c>
    </row>
    <row r="62">
      <c r="A62" s="5" t="inlineStr">
        <is>
          <t>Return on Investment in %</t>
        </is>
      </c>
      <c r="B62" s="5" t="inlineStr">
        <is>
          <t>Return on Investment in %</t>
        </is>
      </c>
      <c r="C62" t="n">
        <v>1.7</v>
      </c>
      <c r="D62" t="n">
        <v>1.6</v>
      </c>
      <c r="E62" t="n">
        <v>5.64</v>
      </c>
      <c r="F62" t="n">
        <v>5.91</v>
      </c>
      <c r="G62" t="n">
        <v>6.12</v>
      </c>
      <c r="H62" t="n">
        <v>4.7</v>
      </c>
      <c r="I62" t="n">
        <v>3.99</v>
      </c>
      <c r="J62" t="n">
        <v>4.93</v>
      </c>
      <c r="K62" t="n">
        <v>5.03</v>
      </c>
      <c r="L62" t="n">
        <v>8.76</v>
      </c>
      <c r="M62" t="n">
        <v>-6.47</v>
      </c>
      <c r="N62" t="n">
        <v>-4.48</v>
      </c>
      <c r="O62" t="n">
        <v>3.72</v>
      </c>
      <c r="P62" t="n">
        <v>3.72</v>
      </c>
    </row>
    <row r="63">
      <c r="A63" s="5" t="inlineStr">
        <is>
          <t>Arbeitsintensität in %</t>
        </is>
      </c>
      <c r="B63" s="5" t="inlineStr">
        <is>
          <t>Work Intensity in %</t>
        </is>
      </c>
      <c r="C63" t="n">
        <v>5.99</v>
      </c>
      <c r="D63" t="n">
        <v>2.65</v>
      </c>
      <c r="E63" t="n">
        <v>3.68</v>
      </c>
      <c r="F63" t="n">
        <v>3.03</v>
      </c>
      <c r="G63" t="n">
        <v>3.87</v>
      </c>
      <c r="H63" t="n">
        <v>6.42</v>
      </c>
      <c r="I63" t="n">
        <v>3.66</v>
      </c>
      <c r="J63" t="n">
        <v>2.62</v>
      </c>
      <c r="K63" t="n">
        <v>3.7</v>
      </c>
      <c r="L63" t="n">
        <v>7.21</v>
      </c>
      <c r="M63" t="n">
        <v>5.65</v>
      </c>
      <c r="N63" t="n">
        <v>4.32</v>
      </c>
      <c r="O63" t="n">
        <v>6.17</v>
      </c>
      <c r="P63" t="n">
        <v>6.17</v>
      </c>
    </row>
    <row r="64">
      <c r="A64" s="5" t="inlineStr">
        <is>
          <t>Eigenkapitalquote in %</t>
        </is>
      </c>
      <c r="B64" s="5" t="inlineStr">
        <is>
          <t>Equity Ratio in %</t>
        </is>
      </c>
      <c r="C64" t="n">
        <v>42.98</v>
      </c>
      <c r="D64" t="n">
        <v>40.57</v>
      </c>
      <c r="E64" t="n">
        <v>43.75</v>
      </c>
      <c r="F64" t="n">
        <v>42.86</v>
      </c>
      <c r="G64" t="n">
        <v>42.09</v>
      </c>
      <c r="H64" t="n">
        <v>40.82</v>
      </c>
      <c r="I64" t="n">
        <v>42.37</v>
      </c>
      <c r="J64" t="n">
        <v>43.63</v>
      </c>
      <c r="K64" t="n">
        <v>44.07</v>
      </c>
      <c r="L64" t="n">
        <v>44.14</v>
      </c>
      <c r="M64" t="n">
        <v>49.89</v>
      </c>
      <c r="N64" t="n">
        <v>51.7</v>
      </c>
      <c r="O64" t="n">
        <v>57.37</v>
      </c>
      <c r="P64" t="n">
        <v>57.37</v>
      </c>
    </row>
    <row r="65">
      <c r="A65" s="5" t="inlineStr">
        <is>
          <t>Fremdkapitalquote in %</t>
        </is>
      </c>
      <c r="B65" s="5" t="inlineStr">
        <is>
          <t>Debt Ratio in %</t>
        </is>
      </c>
      <c r="C65" t="n">
        <v>57.02</v>
      </c>
      <c r="D65" t="n">
        <v>59.43</v>
      </c>
      <c r="E65" t="n">
        <v>56.25</v>
      </c>
      <c r="F65" t="n">
        <v>57.14</v>
      </c>
      <c r="G65" t="n">
        <v>57.91</v>
      </c>
      <c r="H65" t="n">
        <v>59.18</v>
      </c>
      <c r="I65" t="n">
        <v>57.63</v>
      </c>
      <c r="J65" t="n">
        <v>56.37</v>
      </c>
      <c r="K65" t="n">
        <v>55.93</v>
      </c>
      <c r="L65" t="n">
        <v>55.86</v>
      </c>
      <c r="M65" t="n">
        <v>50.11</v>
      </c>
      <c r="N65" t="n">
        <v>48.3</v>
      </c>
      <c r="O65" t="n">
        <v>42.63</v>
      </c>
      <c r="P65" t="n">
        <v>42.63</v>
      </c>
    </row>
    <row r="66">
      <c r="A66" s="5" t="inlineStr">
        <is>
          <t>Verschuldungsgrad in %</t>
        </is>
      </c>
      <c r="B66" s="5" t="inlineStr">
        <is>
          <t>Finance Gearing in %</t>
        </is>
      </c>
      <c r="C66" t="n">
        <v>132.66</v>
      </c>
      <c r="D66" t="n">
        <v>146.51</v>
      </c>
      <c r="E66" t="n">
        <v>128.59</v>
      </c>
      <c r="F66" t="n">
        <v>133.29</v>
      </c>
      <c r="G66" t="n">
        <v>137.56</v>
      </c>
      <c r="H66" t="n">
        <v>144.98</v>
      </c>
      <c r="I66" t="n">
        <v>136.02</v>
      </c>
      <c r="J66" t="n">
        <v>129.19</v>
      </c>
      <c r="K66" t="n">
        <v>126.91</v>
      </c>
      <c r="L66" t="n">
        <v>126.55</v>
      </c>
      <c r="M66" t="n">
        <v>100.42</v>
      </c>
      <c r="N66" t="n">
        <v>93.43000000000001</v>
      </c>
      <c r="O66" t="n">
        <v>74.3</v>
      </c>
      <c r="P66" t="n">
        <v>74.3</v>
      </c>
    </row>
    <row r="67">
      <c r="A67" s="5" t="inlineStr"/>
      <c r="B67" s="5" t="inlineStr"/>
    </row>
    <row r="68">
      <c r="A68" s="5" t="inlineStr">
        <is>
          <t>Kurzfristige Vermögensquote in %</t>
        </is>
      </c>
      <c r="B68" s="5" t="inlineStr">
        <is>
          <t>Current Assets Ratio in %</t>
        </is>
      </c>
      <c r="C68" t="n">
        <v>6</v>
      </c>
      <c r="D68" t="n">
        <v>2.65</v>
      </c>
      <c r="E68" t="n">
        <v>3.68</v>
      </c>
      <c r="F68" t="n">
        <v>3.03</v>
      </c>
      <c r="G68" t="n">
        <v>3.87</v>
      </c>
      <c r="H68" t="n">
        <v>6.42</v>
      </c>
      <c r="I68" t="n">
        <v>3.66</v>
      </c>
      <c r="J68" t="n">
        <v>2.62</v>
      </c>
      <c r="K68" t="n">
        <v>3.7</v>
      </c>
      <c r="L68" t="n">
        <v>7.21</v>
      </c>
      <c r="M68" t="n">
        <v>5.65</v>
      </c>
      <c r="N68" t="n">
        <v>4.32</v>
      </c>
      <c r="O68" t="n">
        <v>6.17</v>
      </c>
    </row>
    <row r="69">
      <c r="A69" s="5" t="inlineStr">
        <is>
          <t>Nettogewinn Marge in %</t>
        </is>
      </c>
      <c r="B69" s="5" t="inlineStr">
        <is>
          <t>Net Profit Marge in %</t>
        </is>
      </c>
      <c r="C69" t="n">
        <v>6313.68</v>
      </c>
      <c r="D69" t="n">
        <v>6447.78</v>
      </c>
      <c r="E69" t="n">
        <v>13369.86</v>
      </c>
      <c r="F69" t="n">
        <v>13526.11</v>
      </c>
      <c r="G69" t="n">
        <v>13673.11</v>
      </c>
      <c r="H69" t="n">
        <v>9631.120000000001</v>
      </c>
      <c r="I69" t="n">
        <v>7929.98</v>
      </c>
      <c r="J69" t="n">
        <v>8939.950000000001</v>
      </c>
      <c r="K69" t="n">
        <v>8331.24</v>
      </c>
      <c r="L69" t="n">
        <v>13514.52</v>
      </c>
      <c r="M69" t="n">
        <v>-8539.85</v>
      </c>
      <c r="N69" t="n">
        <v>-6384.44</v>
      </c>
      <c r="O69" t="n">
        <v>10094.02</v>
      </c>
    </row>
    <row r="70">
      <c r="A70" s="5" t="inlineStr">
        <is>
          <t>Operative Ergebnis Marge in %</t>
        </is>
      </c>
      <c r="B70" s="5" t="inlineStr">
        <is>
          <t>EBIT Marge in %</t>
        </is>
      </c>
      <c r="C70" t="n">
        <v>4475.1</v>
      </c>
      <c r="D70" t="n">
        <v>12370.23</v>
      </c>
      <c r="E70" t="n">
        <v>15923.29</v>
      </c>
      <c r="F70" t="n">
        <v>20162.83</v>
      </c>
      <c r="G70" t="n">
        <v>19027.53</v>
      </c>
      <c r="H70" t="n">
        <v>16443.8</v>
      </c>
      <c r="I70" t="n">
        <v>11296.07</v>
      </c>
      <c r="J70" t="n">
        <v>15294.12</v>
      </c>
      <c r="K70" t="n">
        <v>13262.23</v>
      </c>
      <c r="L70" t="n">
        <v>18499.07</v>
      </c>
      <c r="M70" t="n">
        <v>-6247.82</v>
      </c>
      <c r="N70" t="n">
        <v>-3414.76</v>
      </c>
      <c r="O70" t="n">
        <v>11399.57</v>
      </c>
    </row>
    <row r="71">
      <c r="A71" s="5" t="inlineStr">
        <is>
          <t>Vermögensumsschlag in %</t>
        </is>
      </c>
      <c r="B71" s="5" t="inlineStr">
        <is>
          <t>Asset Turnover in %</t>
        </is>
      </c>
      <c r="C71" t="n">
        <v>0.03</v>
      </c>
      <c r="D71" t="n">
        <v>0.02</v>
      </c>
      <c r="E71" t="n">
        <v>0.04</v>
      </c>
      <c r="F71" t="n">
        <v>0.04</v>
      </c>
      <c r="G71" t="n">
        <v>0.04</v>
      </c>
      <c r="H71" t="n">
        <v>0.05</v>
      </c>
      <c r="I71" t="n">
        <v>0.05</v>
      </c>
      <c r="J71" t="n">
        <v>0.06</v>
      </c>
      <c r="K71" t="n">
        <v>0.06</v>
      </c>
      <c r="L71" t="n">
        <v>0.06</v>
      </c>
      <c r="M71" t="n">
        <v>0.08</v>
      </c>
      <c r="N71" t="n">
        <v>0.07000000000000001</v>
      </c>
      <c r="O71" t="n">
        <v>0.04</v>
      </c>
    </row>
    <row r="72">
      <c r="A72" s="5" t="inlineStr">
        <is>
          <t>Langfristige Vermögensquote in %</t>
        </is>
      </c>
      <c r="B72" s="5" t="inlineStr">
        <is>
          <t>Non-Current Assets Ratio in %</t>
        </is>
      </c>
      <c r="C72" t="n">
        <v>94.01000000000001</v>
      </c>
      <c r="D72" t="n">
        <v>97.34999999999999</v>
      </c>
      <c r="E72" t="n">
        <v>96.31999999999999</v>
      </c>
      <c r="F72" t="n">
        <v>96.97</v>
      </c>
      <c r="G72" t="n">
        <v>96.13</v>
      </c>
      <c r="H72" t="n">
        <v>93.58</v>
      </c>
      <c r="I72" t="n">
        <v>96.34</v>
      </c>
      <c r="J72" t="n">
        <v>97.39</v>
      </c>
      <c r="K72" t="n">
        <v>96.3</v>
      </c>
      <c r="L72" t="n">
        <v>92.79000000000001</v>
      </c>
      <c r="M72" t="n">
        <v>94.34999999999999</v>
      </c>
      <c r="N72" t="n">
        <v>95.68000000000001</v>
      </c>
      <c r="O72" t="n">
        <v>93.83</v>
      </c>
    </row>
    <row r="73">
      <c r="A73" s="5" t="inlineStr">
        <is>
          <t>Gesamtkapitalrentabilität</t>
        </is>
      </c>
      <c r="B73" s="5" t="inlineStr">
        <is>
          <t>ROA Return on Assets in %</t>
        </is>
      </c>
      <c r="C73" t="n">
        <v>1.7</v>
      </c>
      <c r="D73" t="n">
        <v>1.6</v>
      </c>
      <c r="E73" t="n">
        <v>5.64</v>
      </c>
      <c r="F73" t="n">
        <v>5.91</v>
      </c>
      <c r="G73" t="n">
        <v>6.12</v>
      </c>
      <c r="H73" t="n">
        <v>4.7</v>
      </c>
      <c r="I73" t="n">
        <v>3.99</v>
      </c>
      <c r="J73" t="n">
        <v>4.93</v>
      </c>
      <c r="K73" t="n">
        <v>5.03</v>
      </c>
      <c r="L73" t="n">
        <v>8.76</v>
      </c>
      <c r="M73" t="n">
        <v>-6.47</v>
      </c>
      <c r="N73" t="n">
        <v>-4.48</v>
      </c>
      <c r="O73" t="n">
        <v>3.72</v>
      </c>
    </row>
    <row r="74">
      <c r="A74" s="5" t="inlineStr">
        <is>
          <t>Ertrag des eingesetzten Kapitals</t>
        </is>
      </c>
      <c r="B74" s="5" t="inlineStr">
        <is>
          <t>ROCE Return on Cap. Empl. in %</t>
        </is>
      </c>
      <c r="C74" t="n">
        <v>1.3</v>
      </c>
      <c r="D74" t="n">
        <v>3.38</v>
      </c>
      <c r="E74" t="n">
        <v>7.35</v>
      </c>
      <c r="F74" t="n">
        <v>9.65</v>
      </c>
      <c r="G74" t="n">
        <v>9.449999999999999</v>
      </c>
      <c r="H74" t="n">
        <v>8.630000000000001</v>
      </c>
      <c r="I74" t="n">
        <v>6.25</v>
      </c>
      <c r="J74" t="n">
        <v>9.52</v>
      </c>
      <c r="K74" t="n">
        <v>9.119999999999999</v>
      </c>
      <c r="L74" t="n">
        <v>13.63</v>
      </c>
      <c r="M74" t="n">
        <v>-5.17</v>
      </c>
      <c r="N74" t="n">
        <v>-2.6</v>
      </c>
      <c r="O74" t="n">
        <v>4.69</v>
      </c>
    </row>
    <row r="75">
      <c r="A75" s="5" t="inlineStr">
        <is>
          <t>Eigenkapital zu Anlagevermögen</t>
        </is>
      </c>
      <c r="B75" s="5" t="inlineStr">
        <is>
          <t>Equity to Fixed Assets in %</t>
        </is>
      </c>
      <c r="C75" t="n">
        <v>45.72</v>
      </c>
      <c r="D75" t="n">
        <v>41.67</v>
      </c>
      <c r="E75" t="n">
        <v>45.42</v>
      </c>
      <c r="F75" t="n">
        <v>44.21</v>
      </c>
      <c r="G75" t="n">
        <v>43.79</v>
      </c>
      <c r="H75" t="n">
        <v>43.62</v>
      </c>
      <c r="I75" t="n">
        <v>43.98</v>
      </c>
      <c r="J75" t="n">
        <v>44.81</v>
      </c>
      <c r="K75" t="n">
        <v>45.76</v>
      </c>
      <c r="L75" t="n">
        <v>47.57</v>
      </c>
      <c r="M75" t="n">
        <v>52.88</v>
      </c>
      <c r="N75" t="n">
        <v>54.03</v>
      </c>
      <c r="O75" t="n">
        <v>61.14</v>
      </c>
    </row>
    <row r="76">
      <c r="A76" s="5" t="inlineStr">
        <is>
          <t>Liquidität Dritten Grades</t>
        </is>
      </c>
      <c r="B76" s="5" t="inlineStr">
        <is>
          <t>Current Ratio in %</t>
        </is>
      </c>
      <c r="C76" t="n">
        <v>80.19</v>
      </c>
      <c r="D76" t="n">
        <v>28.55</v>
      </c>
      <c r="E76" t="n">
        <v>43.02</v>
      </c>
      <c r="F76" t="n">
        <v>35.16</v>
      </c>
      <c r="G76" t="n">
        <v>39.43</v>
      </c>
      <c r="H76" t="n">
        <v>90.23</v>
      </c>
      <c r="I76" t="n">
        <v>40.78</v>
      </c>
      <c r="J76" t="n">
        <v>23.01</v>
      </c>
      <c r="K76" t="n">
        <v>30.34</v>
      </c>
      <c r="L76" t="n">
        <v>60.06</v>
      </c>
      <c r="M76" t="n">
        <v>66.73999999999999</v>
      </c>
      <c r="N76" t="n">
        <v>55.98</v>
      </c>
      <c r="O76" t="n">
        <v>58.1</v>
      </c>
    </row>
    <row r="77">
      <c r="A77" s="5" t="inlineStr">
        <is>
          <t>Operativer Cashflow</t>
        </is>
      </c>
      <c r="B77" s="5" t="inlineStr">
        <is>
          <t>Operating Cashflow in M</t>
        </is>
      </c>
      <c r="C77" t="n">
        <v>1426.6978</v>
      </c>
      <c r="D77" t="n">
        <v>1443.7476</v>
      </c>
      <c r="E77" t="n">
        <v>1409.0246</v>
      </c>
      <c r="F77" t="n">
        <v>1438.1733</v>
      </c>
      <c r="G77" t="n">
        <v>1612.5946</v>
      </c>
      <c r="H77" t="n">
        <v>1290.015</v>
      </c>
      <c r="I77" t="n">
        <v>1367.065</v>
      </c>
      <c r="J77" t="n">
        <v>1230.853</v>
      </c>
      <c r="K77" t="n">
        <v>960.2280000000001</v>
      </c>
      <c r="L77" t="n">
        <v>1018.787</v>
      </c>
      <c r="M77" t="n">
        <v>867.284</v>
      </c>
      <c r="N77" t="n">
        <v>680.504</v>
      </c>
      <c r="O77" t="n">
        <v>1653.178</v>
      </c>
    </row>
    <row r="78">
      <c r="A78" s="5" t="inlineStr">
        <is>
          <t>Aktienrückkauf</t>
        </is>
      </c>
      <c r="B78" s="5" t="inlineStr">
        <is>
          <t>Share Buyback in M</t>
        </is>
      </c>
      <c r="C78" t="n">
        <v>-0.09000000000000341</v>
      </c>
      <c r="D78" t="n">
        <v>-38.42999999999999</v>
      </c>
      <c r="E78" t="n">
        <v>-0.4699999999999989</v>
      </c>
      <c r="F78" t="n">
        <v>-0.7000000000000028</v>
      </c>
      <c r="G78" t="n">
        <v>-0.5900000000000034</v>
      </c>
      <c r="H78" t="n">
        <v>-0.7999999999999972</v>
      </c>
      <c r="I78" t="n">
        <v>-2.399999999999991</v>
      </c>
      <c r="J78" t="n">
        <v>-3.100000000000009</v>
      </c>
      <c r="K78" t="n">
        <v>-0.09999999999999432</v>
      </c>
      <c r="L78" t="n">
        <v>-6</v>
      </c>
      <c r="M78" t="n">
        <v>-4.299999999999997</v>
      </c>
      <c r="N78" t="n">
        <v>0.3999999999999915</v>
      </c>
      <c r="O78" t="n">
        <v>0</v>
      </c>
    </row>
    <row r="79">
      <c r="A79" s="5" t="inlineStr">
        <is>
          <t>Umsatzwachstum 1J in %</t>
        </is>
      </c>
      <c r="B79" s="5" t="inlineStr">
        <is>
          <t>Revenue Growth 1Y in %</t>
        </is>
      </c>
      <c r="C79" t="n">
        <v>9.26</v>
      </c>
      <c r="D79" t="n">
        <v>-12.38</v>
      </c>
      <c r="E79" t="n">
        <v>2.47</v>
      </c>
      <c r="F79" t="n">
        <v>4.34</v>
      </c>
      <c r="G79" t="n">
        <v>-1.61</v>
      </c>
      <c r="H79" t="n">
        <v>6.57</v>
      </c>
      <c r="I79" t="n">
        <v>-0.25</v>
      </c>
      <c r="J79" t="n">
        <v>2.38</v>
      </c>
      <c r="K79" t="n">
        <v>-1.54</v>
      </c>
      <c r="L79" t="n">
        <v>-5.82</v>
      </c>
      <c r="M79" t="n">
        <v>-1.66</v>
      </c>
      <c r="N79" t="n">
        <v>86.75</v>
      </c>
      <c r="O79" t="inlineStr">
        <is>
          <t>-</t>
        </is>
      </c>
    </row>
    <row r="80">
      <c r="A80" s="5" t="inlineStr">
        <is>
          <t>Umsatzwachstum 3J in %</t>
        </is>
      </c>
      <c r="B80" s="5" t="inlineStr">
        <is>
          <t>Revenue Growth 3Y in %</t>
        </is>
      </c>
      <c r="C80" t="n">
        <v>-0.22</v>
      </c>
      <c r="D80" t="n">
        <v>-1.86</v>
      </c>
      <c r="E80" t="n">
        <v>1.73</v>
      </c>
      <c r="F80" t="n">
        <v>3.1</v>
      </c>
      <c r="G80" t="n">
        <v>1.57</v>
      </c>
      <c r="H80" t="n">
        <v>2.9</v>
      </c>
      <c r="I80" t="n">
        <v>0.2</v>
      </c>
      <c r="J80" t="n">
        <v>-1.66</v>
      </c>
      <c r="K80" t="n">
        <v>-3.01</v>
      </c>
      <c r="L80" t="n">
        <v>26.42</v>
      </c>
      <c r="M80" t="n">
        <v>28.36</v>
      </c>
      <c r="N80" t="inlineStr">
        <is>
          <t>-</t>
        </is>
      </c>
      <c r="O80" t="inlineStr">
        <is>
          <t>-</t>
        </is>
      </c>
    </row>
    <row r="81">
      <c r="A81" s="5" t="inlineStr">
        <is>
          <t>Umsatzwachstum 5J in %</t>
        </is>
      </c>
      <c r="B81" s="5" t="inlineStr">
        <is>
          <t>Revenue Growth 5Y in %</t>
        </is>
      </c>
      <c r="C81" t="n">
        <v>0.42</v>
      </c>
      <c r="D81" t="n">
        <v>-0.12</v>
      </c>
      <c r="E81" t="n">
        <v>2.3</v>
      </c>
      <c r="F81" t="n">
        <v>2.29</v>
      </c>
      <c r="G81" t="n">
        <v>1.11</v>
      </c>
      <c r="H81" t="n">
        <v>0.27</v>
      </c>
      <c r="I81" t="n">
        <v>-1.38</v>
      </c>
      <c r="J81" t="n">
        <v>16.02</v>
      </c>
      <c r="K81" t="n">
        <v>15.55</v>
      </c>
      <c r="L81" t="inlineStr">
        <is>
          <t>-</t>
        </is>
      </c>
      <c r="M81" t="inlineStr">
        <is>
          <t>-</t>
        </is>
      </c>
      <c r="N81" t="inlineStr">
        <is>
          <t>-</t>
        </is>
      </c>
      <c r="O81" t="inlineStr">
        <is>
          <t>-</t>
        </is>
      </c>
    </row>
    <row r="82">
      <c r="A82" s="5" t="inlineStr">
        <is>
          <t>Umsatzwachstum 10J in %</t>
        </is>
      </c>
      <c r="B82" s="5" t="inlineStr">
        <is>
          <t>Revenue Growth 10Y in %</t>
        </is>
      </c>
      <c r="C82" t="n">
        <v>0.34</v>
      </c>
      <c r="D82" t="n">
        <v>-0.75</v>
      </c>
      <c r="E82" t="n">
        <v>9.16</v>
      </c>
      <c r="F82" t="n">
        <v>8.92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6.98</v>
      </c>
      <c r="D83" t="n">
        <v>-57.75</v>
      </c>
      <c r="E83" t="n">
        <v>1.29</v>
      </c>
      <c r="F83" t="n">
        <v>3.21</v>
      </c>
      <c r="G83" t="n">
        <v>39.68</v>
      </c>
      <c r="H83" t="n">
        <v>29.43</v>
      </c>
      <c r="I83" t="n">
        <v>-11.51</v>
      </c>
      <c r="J83" t="n">
        <v>9.859999999999999</v>
      </c>
      <c r="K83" t="n">
        <v>-39.31</v>
      </c>
      <c r="L83" t="n">
        <v>-249.05</v>
      </c>
      <c r="M83" t="n">
        <v>31.54</v>
      </c>
      <c r="N83" t="n">
        <v>-218.12</v>
      </c>
      <c r="O83" t="inlineStr">
        <is>
          <t>-</t>
        </is>
      </c>
    </row>
    <row r="84">
      <c r="A84" s="5" t="inlineStr">
        <is>
          <t>Gewinnwachstum 3J in %</t>
        </is>
      </c>
      <c r="B84" s="5" t="inlineStr">
        <is>
          <t>Earnings Growth 3Y in %</t>
        </is>
      </c>
      <c r="C84" t="n">
        <v>-16.49</v>
      </c>
      <c r="D84" t="n">
        <v>-17.75</v>
      </c>
      <c r="E84" t="n">
        <v>14.73</v>
      </c>
      <c r="F84" t="n">
        <v>24.11</v>
      </c>
      <c r="G84" t="n">
        <v>19.2</v>
      </c>
      <c r="H84" t="n">
        <v>9.26</v>
      </c>
      <c r="I84" t="n">
        <v>-13.65</v>
      </c>
      <c r="J84" t="n">
        <v>-92.83</v>
      </c>
      <c r="K84" t="n">
        <v>-85.61</v>
      </c>
      <c r="L84" t="n">
        <v>-145.21</v>
      </c>
      <c r="M84" t="n">
        <v>-62.19</v>
      </c>
      <c r="N84" t="inlineStr">
        <is>
          <t>-</t>
        </is>
      </c>
      <c r="O84" t="inlineStr">
        <is>
          <t>-</t>
        </is>
      </c>
    </row>
    <row r="85">
      <c r="A85" s="5" t="inlineStr">
        <is>
          <t>Gewinnwachstum 5J in %</t>
        </is>
      </c>
      <c r="B85" s="5" t="inlineStr">
        <is>
          <t>Earnings Growth 5Y in %</t>
        </is>
      </c>
      <c r="C85" t="n">
        <v>-1.32</v>
      </c>
      <c r="D85" t="n">
        <v>3.17</v>
      </c>
      <c r="E85" t="n">
        <v>12.42</v>
      </c>
      <c r="F85" t="n">
        <v>14.13</v>
      </c>
      <c r="G85" t="n">
        <v>5.63</v>
      </c>
      <c r="H85" t="n">
        <v>-52.12</v>
      </c>
      <c r="I85" t="n">
        <v>-51.69</v>
      </c>
      <c r="J85" t="n">
        <v>-93.02</v>
      </c>
      <c r="K85" t="n">
        <v>-94.98999999999999</v>
      </c>
      <c r="L85" t="inlineStr">
        <is>
          <t>-</t>
        </is>
      </c>
      <c r="M85" t="inlineStr">
        <is>
          <t>-</t>
        </is>
      </c>
      <c r="N85" t="inlineStr">
        <is>
          <t>-</t>
        </is>
      </c>
      <c r="O85" t="inlineStr">
        <is>
          <t>-</t>
        </is>
      </c>
    </row>
    <row r="86">
      <c r="A86" s="5" t="inlineStr">
        <is>
          <t>Gewinnwachstum 10J in %</t>
        </is>
      </c>
      <c r="B86" s="5" t="inlineStr">
        <is>
          <t>Earnings Growth 10Y in %</t>
        </is>
      </c>
      <c r="C86" t="n">
        <v>-26.72</v>
      </c>
      <c r="D86" t="n">
        <v>-24.26</v>
      </c>
      <c r="E86" t="n">
        <v>-40.3</v>
      </c>
      <c r="F86" t="n">
        <v>-40.43</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-13.33</v>
      </c>
      <c r="D87" t="n">
        <v>5.08</v>
      </c>
      <c r="E87" t="n">
        <v>0.6899999999999999</v>
      </c>
      <c r="F87" t="n">
        <v>0.66</v>
      </c>
      <c r="G87" t="n">
        <v>1.76</v>
      </c>
      <c r="H87" t="n">
        <v>-0.24</v>
      </c>
      <c r="I87" t="n">
        <v>-0.27</v>
      </c>
      <c r="J87" t="n">
        <v>-0.12</v>
      </c>
      <c r="K87" t="n">
        <v>-0.1</v>
      </c>
      <c r="L87" t="inlineStr">
        <is>
          <t>-</t>
        </is>
      </c>
      <c r="M87" t="inlineStr">
        <is>
          <t>-</t>
        </is>
      </c>
      <c r="N87" t="inlineStr">
        <is>
          <t>-</t>
        </is>
      </c>
      <c r="O87" t="inlineStr">
        <is>
          <t>-</t>
        </is>
      </c>
    </row>
    <row r="88">
      <c r="A88" s="5" t="inlineStr">
        <is>
          <t>EBIT-Wachstum 1J in %</t>
        </is>
      </c>
      <c r="B88" s="5" t="inlineStr">
        <is>
          <t>EBIT Growth 1Y in %</t>
        </is>
      </c>
      <c r="C88" t="n">
        <v>-60.48</v>
      </c>
      <c r="D88" t="n">
        <v>-31.93</v>
      </c>
      <c r="E88" t="n">
        <v>-19.08</v>
      </c>
      <c r="F88" t="n">
        <v>10.56</v>
      </c>
      <c r="G88" t="n">
        <v>13.85</v>
      </c>
      <c r="H88" t="n">
        <v>55.14</v>
      </c>
      <c r="I88" t="n">
        <v>-26.32</v>
      </c>
      <c r="J88" t="n">
        <v>18.07</v>
      </c>
      <c r="K88" t="n">
        <v>-29.42</v>
      </c>
      <c r="L88" t="n">
        <v>-378.86</v>
      </c>
      <c r="M88" t="n">
        <v>79.93000000000001</v>
      </c>
      <c r="N88" t="n">
        <v>-155.94</v>
      </c>
      <c r="O88" t="inlineStr">
        <is>
          <t>-</t>
        </is>
      </c>
    </row>
    <row r="89">
      <c r="A89" s="5" t="inlineStr">
        <is>
          <t>EBIT-Wachstum 3J in %</t>
        </is>
      </c>
      <c r="B89" s="5" t="inlineStr">
        <is>
          <t>EBIT Growth 3Y in %</t>
        </is>
      </c>
      <c r="C89" t="n">
        <v>-37.16</v>
      </c>
      <c r="D89" t="n">
        <v>-13.48</v>
      </c>
      <c r="E89" t="n">
        <v>1.78</v>
      </c>
      <c r="F89" t="n">
        <v>26.52</v>
      </c>
      <c r="G89" t="n">
        <v>14.22</v>
      </c>
      <c r="H89" t="n">
        <v>15.63</v>
      </c>
      <c r="I89" t="n">
        <v>-12.56</v>
      </c>
      <c r="J89" t="n">
        <v>-130.07</v>
      </c>
      <c r="K89" t="n">
        <v>-109.45</v>
      </c>
      <c r="L89" t="n">
        <v>-151.62</v>
      </c>
      <c r="M89" t="n">
        <v>-25.34</v>
      </c>
      <c r="N89" t="inlineStr">
        <is>
          <t>-</t>
        </is>
      </c>
      <c r="O89" t="inlineStr">
        <is>
          <t>-</t>
        </is>
      </c>
    </row>
    <row r="90">
      <c r="A90" s="5" t="inlineStr">
        <is>
          <t>EBIT-Wachstum 5J in %</t>
        </is>
      </c>
      <c r="B90" s="5" t="inlineStr">
        <is>
          <t>EBIT Growth 5Y in %</t>
        </is>
      </c>
      <c r="C90" t="n">
        <v>-17.42</v>
      </c>
      <c r="D90" t="n">
        <v>5.71</v>
      </c>
      <c r="E90" t="n">
        <v>6.83</v>
      </c>
      <c r="F90" t="n">
        <v>14.26</v>
      </c>
      <c r="G90" t="n">
        <v>6.26</v>
      </c>
      <c r="H90" t="n">
        <v>-72.28</v>
      </c>
      <c r="I90" t="n">
        <v>-67.31999999999999</v>
      </c>
      <c r="J90" t="n">
        <v>-93.23999999999999</v>
      </c>
      <c r="K90" t="n">
        <v>-96.86</v>
      </c>
      <c r="L90" t="inlineStr">
        <is>
          <t>-</t>
        </is>
      </c>
      <c r="M90" t="inlineStr">
        <is>
          <t>-</t>
        </is>
      </c>
      <c r="N90" t="inlineStr">
        <is>
          <t>-</t>
        </is>
      </c>
      <c r="O90" t="inlineStr">
        <is>
          <t>-</t>
        </is>
      </c>
    </row>
    <row r="91">
      <c r="A91" s="5" t="inlineStr">
        <is>
          <t>EBIT-Wachstum 10J in %</t>
        </is>
      </c>
      <c r="B91" s="5" t="inlineStr">
        <is>
          <t>EBIT Growth 10Y in %</t>
        </is>
      </c>
      <c r="C91" t="n">
        <v>-44.85</v>
      </c>
      <c r="D91" t="n">
        <v>-30.81</v>
      </c>
      <c r="E91" t="n">
        <v>-43.21</v>
      </c>
      <c r="F91" t="n">
        <v>-41.3</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-1.25</v>
      </c>
      <c r="D92" t="n">
        <v>-26.01</v>
      </c>
      <c r="E92" t="n">
        <v>-2.49</v>
      </c>
      <c r="F92" t="n">
        <v>-11.44</v>
      </c>
      <c r="G92" t="n">
        <v>24.26</v>
      </c>
      <c r="H92" t="n">
        <v>-6.41</v>
      </c>
      <c r="I92" t="n">
        <v>8.33</v>
      </c>
      <c r="J92" t="n">
        <v>24</v>
      </c>
      <c r="K92" t="n">
        <v>-5.85</v>
      </c>
      <c r="L92" t="n">
        <v>9.779999999999999</v>
      </c>
      <c r="M92" t="n">
        <v>21.05</v>
      </c>
      <c r="N92" t="n">
        <v>-58.63</v>
      </c>
      <c r="O92" t="inlineStr">
        <is>
          <t>-</t>
        </is>
      </c>
    </row>
    <row r="93">
      <c r="A93" s="5" t="inlineStr">
        <is>
          <t>Op.Cashflow Wachstum 3J in %</t>
        </is>
      </c>
      <c r="B93" s="5" t="inlineStr">
        <is>
          <t>Op.Cashflow Wachstum 3Y in %</t>
        </is>
      </c>
      <c r="C93" t="n">
        <v>-9.92</v>
      </c>
      <c r="D93" t="n">
        <v>-13.31</v>
      </c>
      <c r="E93" t="n">
        <v>3.44</v>
      </c>
      <c r="F93" t="n">
        <v>2.14</v>
      </c>
      <c r="G93" t="n">
        <v>8.73</v>
      </c>
      <c r="H93" t="n">
        <v>8.640000000000001</v>
      </c>
      <c r="I93" t="n">
        <v>8.83</v>
      </c>
      <c r="J93" t="n">
        <v>9.31</v>
      </c>
      <c r="K93" t="n">
        <v>8.33</v>
      </c>
      <c r="L93" t="n">
        <v>-9.27</v>
      </c>
      <c r="M93" t="n">
        <v>-12.53</v>
      </c>
      <c r="N93" t="inlineStr">
        <is>
          <t>-</t>
        </is>
      </c>
      <c r="O93" t="inlineStr">
        <is>
          <t>-</t>
        </is>
      </c>
    </row>
    <row r="94">
      <c r="A94" s="5" t="inlineStr">
        <is>
          <t>Op.Cashflow Wachstum 5J in %</t>
        </is>
      </c>
      <c r="B94" s="5" t="inlineStr">
        <is>
          <t>Op.Cashflow Wachstum 5Y in %</t>
        </is>
      </c>
      <c r="C94" t="n">
        <v>-3.39</v>
      </c>
      <c r="D94" t="n">
        <v>-4.42</v>
      </c>
      <c r="E94" t="n">
        <v>2.45</v>
      </c>
      <c r="F94" t="n">
        <v>7.75</v>
      </c>
      <c r="G94" t="n">
        <v>8.869999999999999</v>
      </c>
      <c r="H94" t="n">
        <v>5.97</v>
      </c>
      <c r="I94" t="n">
        <v>11.46</v>
      </c>
      <c r="J94" t="n">
        <v>-1.93</v>
      </c>
      <c r="K94" t="n">
        <v>-6.73</v>
      </c>
      <c r="L94" t="inlineStr">
        <is>
          <t>-</t>
        </is>
      </c>
      <c r="M94" t="inlineStr">
        <is>
          <t>-</t>
        </is>
      </c>
      <c r="N94" t="inlineStr">
        <is>
          <t>-</t>
        </is>
      </c>
      <c r="O94" t="inlineStr">
        <is>
          <t>-</t>
        </is>
      </c>
    </row>
    <row r="95">
      <c r="A95" s="5" t="inlineStr">
        <is>
          <t>Op.Cashflow Wachstum 10J in %</t>
        </is>
      </c>
      <c r="B95" s="5" t="inlineStr">
        <is>
          <t>Op.Cashflow Wachstum 10Y in %</t>
        </is>
      </c>
      <c r="C95" t="n">
        <v>1.29</v>
      </c>
      <c r="D95" t="n">
        <v>3.52</v>
      </c>
      <c r="E95" t="n">
        <v>0.26</v>
      </c>
      <c r="F95" t="n">
        <v>0.51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-963.2</v>
      </c>
      <c r="D96" t="n">
        <v>-4278</v>
      </c>
      <c r="E96" t="n">
        <v>-2106</v>
      </c>
      <c r="F96" t="n">
        <v>-2280</v>
      </c>
      <c r="G96" t="n">
        <v>-2268</v>
      </c>
      <c r="H96" t="n">
        <v>-246.1</v>
      </c>
      <c r="I96" t="n">
        <v>-1721</v>
      </c>
      <c r="J96" t="n">
        <v>-2588</v>
      </c>
      <c r="K96" t="n">
        <v>-2244</v>
      </c>
      <c r="L96" t="n">
        <v>-1198</v>
      </c>
      <c r="M96" t="n">
        <v>-639.3</v>
      </c>
      <c r="N96" t="n">
        <v>-847.1</v>
      </c>
      <c r="O96" t="n">
        <v>-1130</v>
      </c>
      <c r="P96" t="n">
        <v>-1130</v>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1"/>
    <col customWidth="1" max="15" min="15" width="10"/>
    <col customWidth="1" max="16" min="16" width="10"/>
  </cols>
  <sheetData>
    <row r="1">
      <c r="A1" s="1" t="inlineStr">
        <is>
          <t xml:space="preserve">VEOLIA ENVIRONNEMENT </t>
        </is>
      </c>
      <c r="B1" s="2" t="inlineStr">
        <is>
          <t>WKN: 501451  ISIN: FR0000124141  US-Symbol:VEOEF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+33-1-71-750000</t>
        </is>
      </c>
      <c r="G4" t="inlineStr">
        <is>
          <t>27.02.2020</t>
        </is>
      </c>
      <c r="H4" t="inlineStr">
        <is>
          <t>Preliminary Results</t>
        </is>
      </c>
      <c r="J4" t="inlineStr">
        <is>
          <t>Franklin Resources</t>
        </is>
      </c>
      <c r="L4" t="inlineStr">
        <is>
          <t>8,57%</t>
        </is>
      </c>
    </row>
    <row r="5">
      <c r="A5" s="5" t="inlineStr">
        <is>
          <t>Ticker</t>
        </is>
      </c>
      <c r="B5" t="inlineStr">
        <is>
          <t>VVD</t>
        </is>
      </c>
      <c r="C5" s="5" t="inlineStr">
        <is>
          <t>Fax</t>
        </is>
      </c>
      <c r="D5" s="5" t="inlineStr"/>
      <c r="E5" t="inlineStr">
        <is>
          <t>+33-1-71-751045</t>
        </is>
      </c>
      <c r="G5" t="inlineStr">
        <is>
          <t>12.03.2020</t>
        </is>
      </c>
      <c r="H5" t="inlineStr">
        <is>
          <t>Publication Of Annual Report</t>
        </is>
      </c>
      <c r="J5" t="inlineStr">
        <is>
          <t>Blackrock</t>
        </is>
      </c>
      <c r="L5" t="inlineStr">
        <is>
          <t>4,99%</t>
        </is>
      </c>
    </row>
    <row r="6">
      <c r="A6" s="5" t="inlineStr">
        <is>
          <t>Gelistet Seit / Listed Since</t>
        </is>
      </c>
      <c r="B6" t="inlineStr">
        <is>
          <t>-</t>
        </is>
      </c>
      <c r="C6" s="5" t="inlineStr">
        <is>
          <t>Internet</t>
        </is>
      </c>
      <c r="D6" s="5" t="inlineStr"/>
      <c r="E6" t="inlineStr">
        <is>
          <t>http://www.veolia.com/en/</t>
        </is>
      </c>
      <c r="G6" t="inlineStr">
        <is>
          <t>22.04.2020</t>
        </is>
      </c>
      <c r="H6" t="inlineStr">
        <is>
          <t>Annual General Meeting</t>
        </is>
      </c>
      <c r="J6" t="inlineStr">
        <is>
          <t>Caisse des Depots &amp; Consignations</t>
        </is>
      </c>
      <c r="L6" t="inlineStr">
        <is>
          <t>4,60%</t>
        </is>
      </c>
    </row>
    <row r="7">
      <c r="A7" s="5" t="inlineStr">
        <is>
          <t>Nominalwert / Nominal Value</t>
        </is>
      </c>
      <c r="B7" t="inlineStr">
        <is>
          <t>-</t>
        </is>
      </c>
      <c r="C7" s="5" t="inlineStr">
        <is>
          <t>Inv. Relations Telefon / Phone</t>
        </is>
      </c>
      <c r="D7" s="5" t="inlineStr"/>
      <c r="E7" t="inlineStr">
        <is>
          <t>+33-1-71-751993</t>
        </is>
      </c>
      <c r="G7" t="inlineStr">
        <is>
          <t>06.05.2020</t>
        </is>
      </c>
      <c r="H7" t="inlineStr">
        <is>
          <t>Result Q1</t>
        </is>
      </c>
      <c r="J7" t="inlineStr">
        <is>
          <t>eigene Aktien</t>
        </is>
      </c>
      <c r="L7" t="inlineStr">
        <is>
          <t>2,21%</t>
        </is>
      </c>
    </row>
    <row r="8">
      <c r="A8" s="5" t="inlineStr">
        <is>
          <t>Land / Country</t>
        </is>
      </c>
      <c r="B8" t="inlineStr">
        <is>
          <t>Frankreich</t>
        </is>
      </c>
      <c r="C8" s="5" t="inlineStr">
        <is>
          <t>Inv. Relations E-Mail</t>
        </is>
      </c>
      <c r="D8" s="5" t="inlineStr"/>
      <c r="E8" t="inlineStr">
        <is>
          <t>investor-relations@veolia.com</t>
        </is>
      </c>
      <c r="G8" t="inlineStr">
        <is>
          <t>12.05.2020</t>
        </is>
      </c>
      <c r="H8" t="inlineStr">
        <is>
          <t>Ex Dividend</t>
        </is>
      </c>
      <c r="J8" t="inlineStr">
        <is>
          <t>Freefloat</t>
        </is>
      </c>
      <c r="L8" t="inlineStr">
        <is>
          <t>79,63%</t>
        </is>
      </c>
    </row>
    <row r="9">
      <c r="A9" s="5" t="inlineStr">
        <is>
          <t>Währung / Currency</t>
        </is>
      </c>
      <c r="B9" t="inlineStr">
        <is>
          <t>EUR</t>
        </is>
      </c>
      <c r="C9" s="5" t="inlineStr">
        <is>
          <t>Kontaktperson / Contact Person</t>
        </is>
      </c>
      <c r="D9" s="5" t="inlineStr"/>
      <c r="E9" t="inlineStr">
        <is>
          <t>-</t>
        </is>
      </c>
      <c r="G9" t="inlineStr">
        <is>
          <t>14.05.2020</t>
        </is>
      </c>
      <c r="H9" t="inlineStr">
        <is>
          <t>Dividend Payout</t>
        </is>
      </c>
    </row>
    <row r="10">
      <c r="A10" s="5" t="inlineStr">
        <is>
          <t>Branche / Industry</t>
        </is>
      </c>
      <c r="B10" t="inlineStr">
        <is>
          <t>Waste Disposal / Environmental Technology / Service Covered</t>
        </is>
      </c>
      <c r="C10" s="5" t="inlineStr">
        <is>
          <t>30.07.2020</t>
        </is>
      </c>
      <c r="D10" s="5" t="inlineStr">
        <is>
          <t>Score Half Year</t>
        </is>
      </c>
    </row>
    <row r="11">
      <c r="A11" s="5" t="inlineStr">
        <is>
          <t>Sektor / Sector</t>
        </is>
      </c>
      <c r="B11" t="inlineStr">
        <is>
          <t>Provider</t>
        </is>
      </c>
      <c r="C11" t="inlineStr">
        <is>
          <t>05.11.2020</t>
        </is>
      </c>
      <c r="D11" t="inlineStr">
        <is>
          <t>Q3 Earnings</t>
        </is>
      </c>
    </row>
    <row r="12">
      <c r="A12" s="5" t="inlineStr">
        <is>
          <t>Typ / Genre</t>
        </is>
      </c>
      <c r="B12" t="inlineStr">
        <is>
          <t>Stammaktie</t>
        </is>
      </c>
    </row>
    <row r="13">
      <c r="A13" s="5" t="inlineStr">
        <is>
          <t>Adresse / Address</t>
        </is>
      </c>
      <c r="B13" t="inlineStr">
        <is>
          <t>Veolia Environnement S.A.21, rie La Boétie  F-75008 Paris</t>
        </is>
      </c>
    </row>
    <row r="14">
      <c r="A14" s="5" t="inlineStr">
        <is>
          <t>Management</t>
        </is>
      </c>
      <c r="B14" t="inlineStr">
        <is>
          <t>Antoine Frérot, Estelle Brachlianoff, Régis Calmels, Marc Delaye, Philippe Guitard, Eric Haza, Patrick Labat, Jean-Marie Lambert, Claude Laruelle, Jean-François Nogrette, Helman le Pas de Sécheval</t>
        </is>
      </c>
    </row>
    <row r="15">
      <c r="A15" s="5" t="inlineStr">
        <is>
          <t>Aufsichtsrat / Board</t>
        </is>
      </c>
      <c r="B15" t="inlineStr">
        <is>
          <t>Antoine Frérot, Louis Schweitzer, Maryse Aulagnon, Jacques Aschenbroich, Olivier Mareuse, Isabelle Courville, Clara Gaymard, Marion Guillou, Franck Le Roux, Pavel Pasa, Nathalie Rachou, Paolo Scaroni, Guillaume Texier</t>
        </is>
      </c>
    </row>
    <row r="16">
      <c r="A16" s="5" t="inlineStr">
        <is>
          <t>Beschreibung</t>
        </is>
      </c>
      <c r="B16" t="inlineStr">
        <is>
          <t>Veolia Environnement S.A. ist eine Unternehmensgruppe, die im Bereich Umweltdienstleistungen international tätig ist. Die Geschäftsaktivitäten sind in die Segmente Wasser- und Abwasser, Abfallbewirtschaftung und Energieservice gegliedert. Der Bereich Wasser und Abwasser ist auf die ausgelagerte Verwaltung von Wasser- und Abwasserdienstleistungen für kommunale Einrichtungen und industrielle Kunden spezialisiert. Ergänzend dazu bietet Veolia Environnement weltweit Technik, Planung und Ausführung von Bauprojekten zur Herstellung und Lieferung von Trinkwasser, Abwasserentsorgungsnetzen, Entsalzungsanlagen und Kläranlagen sowie deren Wartung und Instandhaltung an. Die Division Abfallbewirtschaftung deckt den gesamten Abfallzyklus ab, von der Stadtreinigung und Boden- und Altlastensanierung über Einsammeln und Sortieren bis hin zu Wiederaufbereitung, Umwandlung in Energie und Entsorgung von privatem und industriellem Müll. Der Sektor Energieservice bietet Behörden und industriellen Kunden Dienstleistungen zur Optimierung der Energieeffizienz wie beispielsweise zur Wahl der am besten geeigneten Energien, für die leistungsfähigere und wirtschaftlichere Produktion von erneuerbarer Energie, zur öffentlichen Beleuchtung, zur Aufrechterhaltung und Verwaltung von städtischen Heizungs- und Kühlversorgungsnetzen und Verringerung von C02 an. Darüber hinaus ist der Konzern mit einem umfassenden Gebäudemanagementservice wie auch der Instandhaltung und dem Betrieb von dezentralen und objektbezogenen Stromversorgungsnetzen präsent. Die Veolia Group belieferte im Jahr 2015 rund 100 Millionen Menschen mit Trinkwasser, entsorgt Abwasser von über 60 Millionen Menschen, entsorgt und konvertiert mehr als 40 Millionen Tonnen Abfall und produziert 53 Millionen MW Strom. Gegründet wurde das Unternehmen zu Beginn des industriellen Zeitalters und der städtischen Entwicklung im Jahr 1853 und hat seinen Hauptsitz in Paris, Frankreich. Copyright 2014 FINANCE BASE AG</t>
        </is>
      </c>
    </row>
    <row r="17">
      <c r="A17" s="5" t="inlineStr">
        <is>
          <t>Profile</t>
        </is>
      </c>
      <c r="B17" t="inlineStr">
        <is>
          <t>Veolia Environnement S.A. is a corporate group that operates internationally in the field of environmental services. Business activities are organized into two segments: water and wastewater, waste management and energy services. The water and sanitation specializes in the outsourced management of water and wastewater services for municipal facilities and industrial customers. Additionally, Veolia Environnement is a global engineering, planning and execution of construction projects for the production and supply of drinking water, sanitation networks, desalination plants and sewage treatment plants as well as their maintenance and repair of. The waste management division covers the entire waste cycle, from sanitation and soil and remediation of contaminated sites on collection and sorting to recycling, conversion into energy and disposal of private and industrial waste. The Energy Services sector provides authorities and industrial customers services to optimize energy efficiency, such as to select the most appropriate energies for the efficient and economical production of renewable energy for public lighting, for the maintenance and management of urban heating and cooling supply systems and reducing C02 to. Furthermore, the Group with a comprehensive building management services as well as the maintenance and operation of distributed and object-oriented power supply networks is present. The Veolia Group supplied in 2015 about 100 million people with drinking water, waste water disposed of over 60 million people, disposed of and convert more than 40 million tons of waste and produces 53 million MW of electricity. the company at the beginning of the industrial age and urban development in 1853 was founded and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27189</v>
      </c>
      <c r="D20" t="n">
        <v>25911</v>
      </c>
      <c r="E20" t="n">
        <v>25125</v>
      </c>
      <c r="F20" t="n">
        <v>24390</v>
      </c>
      <c r="G20" t="n">
        <v>24965</v>
      </c>
      <c r="H20" t="n">
        <v>23880</v>
      </c>
      <c r="I20" t="n">
        <v>22315</v>
      </c>
      <c r="J20" t="n">
        <v>29439</v>
      </c>
      <c r="K20" t="n">
        <v>29647</v>
      </c>
      <c r="L20" t="n">
        <v>34787</v>
      </c>
      <c r="M20" t="n">
        <v>34551</v>
      </c>
      <c r="N20" t="n">
        <v>35765</v>
      </c>
      <c r="O20" t="n">
        <v>31574</v>
      </c>
      <c r="P20" t="n">
        <v>31574</v>
      </c>
    </row>
    <row r="21">
      <c r="A21" s="5" t="inlineStr">
        <is>
          <t>Bruttoergebnis vom Umsatz</t>
        </is>
      </c>
      <c r="B21" s="5" t="inlineStr">
        <is>
          <t>Gross Profit</t>
        </is>
      </c>
      <c r="C21" t="n">
        <v>4361</v>
      </c>
      <c r="D21" t="n">
        <v>4239</v>
      </c>
      <c r="E21" t="n">
        <v>4269</v>
      </c>
      <c r="F21" t="n">
        <v>4234</v>
      </c>
      <c r="G21" t="n">
        <v>4175</v>
      </c>
      <c r="H21" t="n">
        <v>3420</v>
      </c>
      <c r="I21" t="n">
        <v>3355</v>
      </c>
      <c r="J21" t="n">
        <v>4643</v>
      </c>
      <c r="K21" t="n">
        <v>4728</v>
      </c>
      <c r="L21" t="n">
        <v>6153</v>
      </c>
      <c r="M21" t="n">
        <v>5765</v>
      </c>
      <c r="N21" t="n">
        <v>5751</v>
      </c>
      <c r="O21" t="n">
        <v>5864</v>
      </c>
      <c r="P21" t="n">
        <v>5864</v>
      </c>
    </row>
    <row r="22">
      <c r="A22" s="5" t="inlineStr">
        <is>
          <t>Operatives Ergebnis (EBIT)</t>
        </is>
      </c>
      <c r="B22" s="5" t="inlineStr">
        <is>
          <t>EBIT Earning Before Interest &amp; Tax</t>
        </is>
      </c>
      <c r="C22" t="n">
        <v>1465</v>
      </c>
      <c r="D22" t="n">
        <v>1420</v>
      </c>
      <c r="E22" t="n">
        <v>1186</v>
      </c>
      <c r="F22" t="n">
        <v>1075</v>
      </c>
      <c r="G22" t="n">
        <v>1123</v>
      </c>
      <c r="H22" t="n">
        <v>414.1</v>
      </c>
      <c r="I22" t="n">
        <v>490.5</v>
      </c>
      <c r="J22" t="n">
        <v>1095</v>
      </c>
      <c r="K22" t="n">
        <v>1017</v>
      </c>
      <c r="L22" t="n">
        <v>2120</v>
      </c>
      <c r="M22" t="n">
        <v>2020</v>
      </c>
      <c r="N22" t="n">
        <v>1951</v>
      </c>
      <c r="O22" t="n">
        <v>2483</v>
      </c>
      <c r="P22" t="n">
        <v>2483</v>
      </c>
    </row>
    <row r="23">
      <c r="A23" s="5" t="inlineStr">
        <is>
          <t>Finanzergebnis</t>
        </is>
      </c>
      <c r="B23" s="5" t="inlineStr">
        <is>
          <t>Financial Result</t>
        </is>
      </c>
      <c r="C23" t="n">
        <v>-293.8</v>
      </c>
      <c r="D23" t="n">
        <v>-561.6</v>
      </c>
      <c r="E23" t="n">
        <v>-455.5</v>
      </c>
      <c r="F23" t="n">
        <v>-424</v>
      </c>
      <c r="G23" t="n">
        <v>-418</v>
      </c>
      <c r="H23" t="n">
        <v>106.5</v>
      </c>
      <c r="I23" t="n">
        <v>-411</v>
      </c>
      <c r="J23" t="n">
        <v>-792.3</v>
      </c>
      <c r="K23" t="n">
        <v>-792.4</v>
      </c>
      <c r="L23" t="n">
        <v>-888.8</v>
      </c>
      <c r="M23" t="n">
        <v>-893.2</v>
      </c>
      <c r="N23" t="n">
        <v>-975.9</v>
      </c>
      <c r="O23" t="n">
        <v>-814.7</v>
      </c>
      <c r="P23" t="n">
        <v>-814.7</v>
      </c>
    </row>
    <row r="24">
      <c r="A24" s="5" t="inlineStr">
        <is>
          <t>Ergebnis vor Steuer (EBT)</t>
        </is>
      </c>
      <c r="B24" s="5" t="inlineStr">
        <is>
          <t>EBT Earning Before Tax</t>
        </is>
      </c>
      <c r="C24" t="n">
        <v>1171</v>
      </c>
      <c r="D24" t="n">
        <v>858</v>
      </c>
      <c r="E24" t="n">
        <v>730.9</v>
      </c>
      <c r="F24" t="n">
        <v>651.4</v>
      </c>
      <c r="G24" t="n">
        <v>704.9</v>
      </c>
      <c r="H24" t="n">
        <v>520.6</v>
      </c>
      <c r="I24" t="n">
        <v>79.5</v>
      </c>
      <c r="J24" t="n">
        <v>302.7</v>
      </c>
      <c r="K24" t="n">
        <v>224.8</v>
      </c>
      <c r="L24" t="n">
        <v>1232</v>
      </c>
      <c r="M24" t="n">
        <v>1127</v>
      </c>
      <c r="N24" t="n">
        <v>975.4</v>
      </c>
      <c r="O24" t="n">
        <v>1668</v>
      </c>
      <c r="P24" t="n">
        <v>1668</v>
      </c>
    </row>
    <row r="25">
      <c r="A25" s="5" t="inlineStr">
        <is>
          <t>Ergebnis nach Steuer</t>
        </is>
      </c>
      <c r="B25" s="5" t="inlineStr">
        <is>
          <t>Earnings after tax</t>
        </is>
      </c>
      <c r="C25" t="n">
        <v>872.5</v>
      </c>
      <c r="D25" t="n">
        <v>657.7</v>
      </c>
      <c r="E25" t="n">
        <v>525.9</v>
      </c>
      <c r="F25" t="n">
        <v>486.1</v>
      </c>
      <c r="G25" t="n">
        <v>551.3</v>
      </c>
      <c r="H25" t="n">
        <v>353.3</v>
      </c>
      <c r="I25" t="n">
        <v>-48.8</v>
      </c>
      <c r="J25" t="n">
        <v>143.7</v>
      </c>
      <c r="K25" t="n">
        <v>-314.2</v>
      </c>
      <c r="L25" t="n">
        <v>895.2</v>
      </c>
      <c r="M25" t="n">
        <v>884.7</v>
      </c>
      <c r="N25" t="n">
        <v>525</v>
      </c>
      <c r="O25" t="n">
        <v>1267</v>
      </c>
      <c r="P25" t="n">
        <v>1267</v>
      </c>
    </row>
    <row r="26">
      <c r="A26" s="5" t="inlineStr">
        <is>
          <t>Minderheitenanteil</t>
        </is>
      </c>
      <c r="B26" s="5" t="inlineStr">
        <is>
          <t>Minority Share</t>
        </is>
      </c>
      <c r="C26" t="n">
        <v>-135.7</v>
      </c>
      <c r="D26" t="n">
        <v>-167.8</v>
      </c>
      <c r="E26" t="n">
        <v>-137.6</v>
      </c>
      <c r="F26" t="n">
        <v>-103</v>
      </c>
      <c r="G26" t="n">
        <v>-101.1</v>
      </c>
      <c r="H26" t="n">
        <v>-85.3</v>
      </c>
      <c r="I26" t="n">
        <v>-113.8</v>
      </c>
      <c r="J26" t="n">
        <v>-136</v>
      </c>
      <c r="K26" t="n">
        <v>-173.2</v>
      </c>
      <c r="L26" t="n">
        <v>-290.5</v>
      </c>
      <c r="M26" t="n">
        <v>-257.8</v>
      </c>
      <c r="N26" t="n">
        <v>-304.1</v>
      </c>
      <c r="O26" t="n">
        <v>-326.9</v>
      </c>
      <c r="P26" t="n">
        <v>-326.9</v>
      </c>
    </row>
    <row r="27">
      <c r="A27" s="5" t="inlineStr">
        <is>
          <t>Jahresüberschuss/-fehlbetrag</t>
        </is>
      </c>
      <c r="B27" s="5" t="inlineStr">
        <is>
          <t>Net Profit</t>
        </is>
      </c>
      <c r="C27" t="n">
        <v>624.9</v>
      </c>
      <c r="D27" t="n">
        <v>439.3</v>
      </c>
      <c r="E27" t="n">
        <v>401.6</v>
      </c>
      <c r="F27" t="n">
        <v>383.1</v>
      </c>
      <c r="G27" t="n">
        <v>450.2</v>
      </c>
      <c r="H27" t="n">
        <v>246.1</v>
      </c>
      <c r="I27" t="n">
        <v>-135.3</v>
      </c>
      <c r="J27" t="n">
        <v>393.8</v>
      </c>
      <c r="K27" t="n">
        <v>-489.8</v>
      </c>
      <c r="L27" t="n">
        <v>581.1</v>
      </c>
      <c r="M27" t="n">
        <v>584.1</v>
      </c>
      <c r="N27" t="n">
        <v>405.1</v>
      </c>
      <c r="O27" t="n">
        <v>927.9</v>
      </c>
      <c r="P27" t="n">
        <v>927.9</v>
      </c>
    </row>
    <row r="28">
      <c r="A28" s="5" t="inlineStr">
        <is>
          <t>Summe Umlaufvermögen</t>
        </is>
      </c>
      <c r="B28" s="5" t="inlineStr">
        <is>
          <t>Current Assets</t>
        </is>
      </c>
      <c r="C28" t="n">
        <v>16926</v>
      </c>
      <c r="D28" t="n">
        <v>15333</v>
      </c>
      <c r="E28" t="n">
        <v>16673</v>
      </c>
      <c r="F28" t="n">
        <v>15486</v>
      </c>
      <c r="G28" t="n">
        <v>14358</v>
      </c>
      <c r="H28" t="n">
        <v>13306</v>
      </c>
      <c r="I28" t="n">
        <v>17139</v>
      </c>
      <c r="J28" t="n">
        <v>22038</v>
      </c>
      <c r="K28" t="n">
        <v>21949</v>
      </c>
      <c r="L28" t="n">
        <v>20417</v>
      </c>
      <c r="M28" t="n">
        <v>20222</v>
      </c>
      <c r="N28" t="n">
        <v>19084</v>
      </c>
      <c r="O28" t="n">
        <v>17337</v>
      </c>
      <c r="P28" t="n">
        <v>17337</v>
      </c>
    </row>
    <row r="29">
      <c r="A29" s="5" t="inlineStr">
        <is>
          <t>Summe Anlagevermögen</t>
        </is>
      </c>
      <c r="B29" s="5" t="inlineStr">
        <is>
          <t>Fixed Assets</t>
        </is>
      </c>
      <c r="C29" t="n">
        <v>24093</v>
      </c>
      <c r="D29" t="n">
        <v>22260</v>
      </c>
      <c r="E29" t="n">
        <v>21636</v>
      </c>
      <c r="F29" t="n">
        <v>22464</v>
      </c>
      <c r="G29" t="n">
        <v>21531</v>
      </c>
      <c r="H29" t="n">
        <v>21419</v>
      </c>
      <c r="I29" t="n">
        <v>19104</v>
      </c>
      <c r="J29" t="n">
        <v>22574</v>
      </c>
      <c r="K29" t="n">
        <v>28457</v>
      </c>
      <c r="L29" t="n">
        <v>31095</v>
      </c>
      <c r="M29" t="n">
        <v>29595</v>
      </c>
      <c r="N29" t="n">
        <v>30042</v>
      </c>
      <c r="O29" t="n">
        <v>28970</v>
      </c>
      <c r="P29" t="n">
        <v>28970</v>
      </c>
    </row>
    <row r="30">
      <c r="A30" s="5" t="inlineStr">
        <is>
          <t>Summe Aktiva</t>
        </is>
      </c>
      <c r="B30" s="5" t="inlineStr">
        <is>
          <t>Total Assets</t>
        </is>
      </c>
      <c r="C30" t="n">
        <v>41019</v>
      </c>
      <c r="D30" t="n">
        <v>37593</v>
      </c>
      <c r="E30" t="n">
        <v>38309</v>
      </c>
      <c r="F30" t="n">
        <v>37949</v>
      </c>
      <c r="G30" t="n">
        <v>35889</v>
      </c>
      <c r="H30" t="n">
        <v>34725</v>
      </c>
      <c r="I30" t="n">
        <v>36242</v>
      </c>
      <c r="J30" t="n">
        <v>44612</v>
      </c>
      <c r="K30" t="n">
        <v>50406</v>
      </c>
      <c r="L30" t="n">
        <v>51511</v>
      </c>
      <c r="M30" t="n">
        <v>49817</v>
      </c>
      <c r="N30" t="n">
        <v>49126</v>
      </c>
      <c r="O30" t="n">
        <v>46307</v>
      </c>
      <c r="P30" t="n">
        <v>46307</v>
      </c>
    </row>
    <row r="31">
      <c r="A31" s="5" t="inlineStr">
        <is>
          <t>Summe kurzfristiges Fremdkapital</t>
        </is>
      </c>
      <c r="B31" s="5" t="inlineStr">
        <is>
          <t>Short-Term Debt</t>
        </is>
      </c>
      <c r="C31" t="n">
        <v>18849</v>
      </c>
      <c r="D31" t="n">
        <v>16554</v>
      </c>
      <c r="E31" t="n">
        <v>15886</v>
      </c>
      <c r="F31" t="n">
        <v>16004</v>
      </c>
      <c r="G31" t="n">
        <v>15063</v>
      </c>
      <c r="H31" t="n">
        <v>13734</v>
      </c>
      <c r="I31" t="n">
        <v>14419</v>
      </c>
      <c r="J31" t="n">
        <v>18682</v>
      </c>
      <c r="K31" t="n">
        <v>19680</v>
      </c>
      <c r="L31" t="n">
        <v>18110</v>
      </c>
      <c r="M31" t="n">
        <v>17657</v>
      </c>
      <c r="N31" t="n">
        <v>18274</v>
      </c>
      <c r="O31" t="n">
        <v>18071</v>
      </c>
      <c r="P31" t="n">
        <v>18071</v>
      </c>
    </row>
    <row r="32">
      <c r="A32" s="5" t="inlineStr">
        <is>
          <t>Summe langfristiges Fremdkapital</t>
        </is>
      </c>
      <c r="B32" s="5" t="inlineStr">
        <is>
          <t>Long-Term Debt</t>
        </is>
      </c>
      <c r="C32" t="n">
        <v>15092</v>
      </c>
      <c r="D32" t="n">
        <v>13895</v>
      </c>
      <c r="E32" t="n">
        <v>13767</v>
      </c>
      <c r="F32" t="n">
        <v>13069</v>
      </c>
      <c r="G32" t="n">
        <v>11322</v>
      </c>
      <c r="H32" t="n">
        <v>11531</v>
      </c>
      <c r="I32" t="n">
        <v>12140</v>
      </c>
      <c r="J32" t="n">
        <v>16804</v>
      </c>
      <c r="K32" t="n">
        <v>20890</v>
      </c>
      <c r="L32" t="n">
        <v>22507</v>
      </c>
      <c r="M32" t="n">
        <v>22029</v>
      </c>
      <c r="N32" t="n">
        <v>21320</v>
      </c>
      <c r="O32" t="n">
        <v>18045</v>
      </c>
      <c r="P32" t="n">
        <v>18045</v>
      </c>
    </row>
    <row r="33">
      <c r="A33" s="5" t="inlineStr">
        <is>
          <t>Summe Fremdkapital</t>
        </is>
      </c>
      <c r="B33" s="5" t="inlineStr">
        <is>
          <t>Total Liabilities</t>
        </is>
      </c>
      <c r="C33" t="n">
        <v>33941</v>
      </c>
      <c r="D33" t="n">
        <v>30448</v>
      </c>
      <c r="E33" t="n">
        <v>29652</v>
      </c>
      <c r="F33" t="n">
        <v>29073</v>
      </c>
      <c r="G33" t="n">
        <v>26385</v>
      </c>
      <c r="H33" t="n">
        <v>25265</v>
      </c>
      <c r="I33" t="n">
        <v>26559</v>
      </c>
      <c r="J33" t="n">
        <v>44612</v>
      </c>
      <c r="K33" t="n">
        <v>40571</v>
      </c>
      <c r="L33" t="n">
        <v>40617</v>
      </c>
      <c r="M33" t="n">
        <v>39686</v>
      </c>
      <c r="N33" t="n">
        <v>39594</v>
      </c>
      <c r="O33" t="n">
        <v>36116</v>
      </c>
      <c r="P33" t="n">
        <v>36116</v>
      </c>
    </row>
    <row r="34">
      <c r="A34" s="5" t="inlineStr">
        <is>
          <t>Minderheitenanteil</t>
        </is>
      </c>
      <c r="B34" s="5" t="inlineStr">
        <is>
          <t>Minority Share</t>
        </is>
      </c>
      <c r="C34" t="n">
        <v>1145</v>
      </c>
      <c r="D34" t="n">
        <v>1159</v>
      </c>
      <c r="E34" t="n">
        <v>1154</v>
      </c>
      <c r="F34" t="n">
        <v>1127</v>
      </c>
      <c r="G34" t="n">
        <v>1165</v>
      </c>
      <c r="H34" t="n">
        <v>1167</v>
      </c>
      <c r="I34" t="n">
        <v>1478</v>
      </c>
      <c r="J34" t="n">
        <v>1974</v>
      </c>
      <c r="K34" t="n">
        <v>2765</v>
      </c>
      <c r="L34" t="n">
        <v>2929</v>
      </c>
      <c r="M34" t="n">
        <v>2670</v>
      </c>
      <c r="N34" t="n">
        <v>2531</v>
      </c>
      <c r="O34" t="n">
        <v>2578</v>
      </c>
      <c r="P34" t="n">
        <v>2578</v>
      </c>
    </row>
    <row r="35">
      <c r="A35" s="5" t="inlineStr">
        <is>
          <t>Summe Eigenkapital</t>
        </is>
      </c>
      <c r="B35" s="5" t="inlineStr">
        <is>
          <t>Equity</t>
        </is>
      </c>
      <c r="C35" t="n">
        <v>5934</v>
      </c>
      <c r="D35" t="n">
        <v>5985</v>
      </c>
      <c r="E35" t="n">
        <v>7503</v>
      </c>
      <c r="F35" t="n">
        <v>7749</v>
      </c>
      <c r="G35" t="n">
        <v>8338</v>
      </c>
      <c r="H35" t="n">
        <v>8292</v>
      </c>
      <c r="I35" t="n">
        <v>8205</v>
      </c>
      <c r="J35" t="n">
        <v>7152</v>
      </c>
      <c r="K35" t="n">
        <v>7070</v>
      </c>
      <c r="L35" t="n">
        <v>7966</v>
      </c>
      <c r="M35" t="n">
        <v>7461</v>
      </c>
      <c r="N35" t="n">
        <v>7001</v>
      </c>
      <c r="O35" t="n">
        <v>7613</v>
      </c>
      <c r="P35" t="n">
        <v>7613</v>
      </c>
    </row>
    <row r="36">
      <c r="A36" s="5" t="inlineStr">
        <is>
          <t>Summe Passiva</t>
        </is>
      </c>
      <c r="B36" s="5" t="inlineStr">
        <is>
          <t>Liabilities &amp; Shareholder Equity</t>
        </is>
      </c>
      <c r="C36" t="n">
        <v>41019</v>
      </c>
      <c r="D36" t="n">
        <v>37593</v>
      </c>
      <c r="E36" t="n">
        <v>38309</v>
      </c>
      <c r="F36" t="n">
        <v>37949</v>
      </c>
      <c r="G36" t="n">
        <v>35889</v>
      </c>
      <c r="H36" t="n">
        <v>34725</v>
      </c>
      <c r="I36" t="n">
        <v>36242</v>
      </c>
      <c r="J36" t="n">
        <v>44612</v>
      </c>
      <c r="K36" t="n">
        <v>50406</v>
      </c>
      <c r="L36" t="n">
        <v>51511</v>
      </c>
      <c r="M36" t="n">
        <v>49817</v>
      </c>
      <c r="N36" t="n">
        <v>49126</v>
      </c>
      <c r="O36" t="n">
        <v>46307</v>
      </c>
      <c r="P36" t="n">
        <v>46307</v>
      </c>
    </row>
    <row r="37">
      <c r="A37" s="5" t="inlineStr">
        <is>
          <t>Mio.Aktien im Umlauf</t>
        </is>
      </c>
      <c r="B37" s="5" t="inlineStr">
        <is>
          <t>Million shares outstanding</t>
        </is>
      </c>
      <c r="C37" t="n">
        <v>565.59</v>
      </c>
      <c r="D37" t="n">
        <v>565.59</v>
      </c>
      <c r="E37" t="n">
        <v>563.37</v>
      </c>
      <c r="F37" t="n">
        <v>563.36</v>
      </c>
      <c r="G37" t="n">
        <v>563.36</v>
      </c>
      <c r="H37" t="n">
        <v>562.3</v>
      </c>
      <c r="I37" t="n">
        <v>548.88</v>
      </c>
      <c r="J37" t="n">
        <v>522.1</v>
      </c>
      <c r="K37" t="n">
        <v>519.7</v>
      </c>
      <c r="L37" t="n">
        <v>499.1</v>
      </c>
      <c r="M37" t="n">
        <v>493.6</v>
      </c>
      <c r="N37" t="n">
        <v>472.6</v>
      </c>
      <c r="O37" t="n">
        <v>471.8</v>
      </c>
      <c r="P37" t="n">
        <v>471.8</v>
      </c>
    </row>
    <row r="38">
      <c r="A38" s="5" t="inlineStr">
        <is>
          <t>Gezeichnetes Kapital (in Mio.)</t>
        </is>
      </c>
      <c r="B38" s="5" t="inlineStr">
        <is>
          <t>Subscribed Capital in M</t>
        </is>
      </c>
      <c r="C38" t="n">
        <v>2828</v>
      </c>
      <c r="D38" t="n">
        <v>2828</v>
      </c>
      <c r="E38" t="n">
        <v>2817</v>
      </c>
      <c r="F38" t="n">
        <v>2817</v>
      </c>
      <c r="G38" t="n">
        <v>2817</v>
      </c>
      <c r="H38" t="n">
        <v>2812</v>
      </c>
      <c r="I38" t="n">
        <v>2744</v>
      </c>
      <c r="J38" t="n">
        <v>2610</v>
      </c>
      <c r="K38" t="n">
        <v>2598</v>
      </c>
      <c r="L38" t="n">
        <v>2496</v>
      </c>
      <c r="M38" t="n">
        <v>2468</v>
      </c>
      <c r="N38" t="n">
        <v>2363</v>
      </c>
      <c r="O38" t="n">
        <v>2359</v>
      </c>
      <c r="P38" t="n">
        <v>2359</v>
      </c>
    </row>
    <row r="39">
      <c r="A39" s="5" t="inlineStr">
        <is>
          <t>Ergebnis je Aktie (brutto)</t>
        </is>
      </c>
      <c r="B39" s="5" t="inlineStr">
        <is>
          <t>Earnings per share</t>
        </is>
      </c>
      <c r="C39" t="n">
        <v>2.07</v>
      </c>
      <c r="D39" t="n">
        <v>1.52</v>
      </c>
      <c r="E39" t="n">
        <v>1.3</v>
      </c>
      <c r="F39" t="n">
        <v>1.16</v>
      </c>
      <c r="G39" t="n">
        <v>1.25</v>
      </c>
      <c r="H39" t="n">
        <v>0.93</v>
      </c>
      <c r="I39" t="n">
        <v>0.14</v>
      </c>
      <c r="J39" t="n">
        <v>0.58</v>
      </c>
      <c r="K39" t="n">
        <v>0.43</v>
      </c>
      <c r="L39" t="n">
        <v>2.47</v>
      </c>
      <c r="M39" t="n">
        <v>2.28</v>
      </c>
      <c r="N39" t="n">
        <v>2.06</v>
      </c>
      <c r="O39" t="n">
        <v>3.53</v>
      </c>
      <c r="P39" t="n">
        <v>3.53</v>
      </c>
    </row>
    <row r="40">
      <c r="A40" s="5" t="inlineStr">
        <is>
          <t>Ergebnis je Aktie (unverwässert)</t>
        </is>
      </c>
      <c r="B40" s="5" t="inlineStr">
        <is>
          <t>Basic Earnings per share</t>
        </is>
      </c>
      <c r="C40" t="n">
        <v>-0.2</v>
      </c>
      <c r="D40" t="n">
        <v>0.6</v>
      </c>
      <c r="E40" t="n">
        <v>0.57</v>
      </c>
      <c r="F40" t="n">
        <v>0.55</v>
      </c>
      <c r="G40" t="n">
        <v>0.6899999999999999</v>
      </c>
      <c r="H40" t="n">
        <v>0.33</v>
      </c>
      <c r="I40" t="n">
        <v>-0.29</v>
      </c>
      <c r="J40" t="n">
        <v>0.78</v>
      </c>
      <c r="K40" t="n">
        <v>-0.99</v>
      </c>
      <c r="L40" t="n">
        <v>1.21</v>
      </c>
      <c r="M40" t="n">
        <v>1.24</v>
      </c>
      <c r="N40" t="n">
        <v>0.89</v>
      </c>
      <c r="O40" t="n">
        <v>2.16</v>
      </c>
      <c r="P40" t="n">
        <v>2.16</v>
      </c>
    </row>
    <row r="41">
      <c r="A41" s="5" t="inlineStr">
        <is>
          <t>Ergebnis je Aktie (verwässert)</t>
        </is>
      </c>
      <c r="B41" s="5" t="inlineStr">
        <is>
          <t>Diluted Earnings per share</t>
        </is>
      </c>
      <c r="C41" t="n">
        <v>-0.19</v>
      </c>
      <c r="D41" t="n">
        <v>0.57</v>
      </c>
      <c r="E41" t="n">
        <v>0.55</v>
      </c>
      <c r="F41" t="n">
        <v>0.57</v>
      </c>
      <c r="G41" t="n">
        <v>0.6899999999999999</v>
      </c>
      <c r="H41" t="n">
        <v>0.33</v>
      </c>
      <c r="I41" t="n">
        <v>-0.29</v>
      </c>
      <c r="J41" t="n">
        <v>0.78</v>
      </c>
      <c r="K41" t="n">
        <v>-0.99</v>
      </c>
      <c r="L41" t="n">
        <v>1.21</v>
      </c>
      <c r="M41" t="n">
        <v>1.24</v>
      </c>
      <c r="N41" t="n">
        <v>0.88</v>
      </c>
      <c r="O41" t="n">
        <v>2.13</v>
      </c>
      <c r="P41" t="n">
        <v>2.13</v>
      </c>
    </row>
    <row r="42">
      <c r="A42" s="5" t="inlineStr">
        <is>
          <t>Dividende je Aktie</t>
        </is>
      </c>
      <c r="B42" s="5" t="inlineStr">
        <is>
          <t>Dividend per share</t>
        </is>
      </c>
      <c r="C42" t="n">
        <v>0.5</v>
      </c>
      <c r="D42" t="n">
        <v>0.92</v>
      </c>
      <c r="E42" t="n">
        <v>0.84</v>
      </c>
      <c r="F42" t="n">
        <v>0.8</v>
      </c>
      <c r="G42" t="n">
        <v>0.73</v>
      </c>
      <c r="H42" t="n">
        <v>0.7</v>
      </c>
      <c r="I42" t="n">
        <v>0.7</v>
      </c>
      <c r="J42" t="n">
        <v>0.7</v>
      </c>
      <c r="K42" t="n">
        <v>0.7</v>
      </c>
      <c r="L42" t="n">
        <v>1.21</v>
      </c>
      <c r="M42" t="n">
        <v>1.21</v>
      </c>
      <c r="N42" t="n">
        <v>1.21</v>
      </c>
      <c r="O42" t="n">
        <v>1.05</v>
      </c>
      <c r="P42" t="n">
        <v>1.05</v>
      </c>
    </row>
    <row r="43">
      <c r="A43" s="5" t="inlineStr">
        <is>
          <t>Dividendenausschüttung in Mio</t>
        </is>
      </c>
      <c r="B43" s="5" t="inlineStr">
        <is>
          <t>Dividend Payment in M</t>
        </is>
      </c>
      <c r="C43" t="n">
        <v>277</v>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48.07</v>
      </c>
      <c r="D44" t="n">
        <v>45.81</v>
      </c>
      <c r="E44" t="n">
        <v>44.6</v>
      </c>
      <c r="F44" t="n">
        <v>43.29</v>
      </c>
      <c r="G44" t="n">
        <v>44.31</v>
      </c>
      <c r="H44" t="n">
        <v>42.47</v>
      </c>
      <c r="I44" t="n">
        <v>40.66</v>
      </c>
      <c r="J44" t="n">
        <v>56.38</v>
      </c>
      <c r="K44" t="n">
        <v>57.05</v>
      </c>
      <c r="L44" t="n">
        <v>69.7</v>
      </c>
      <c r="M44" t="n">
        <v>70</v>
      </c>
      <c r="N44" t="n">
        <v>75.68000000000001</v>
      </c>
      <c r="O44" t="n">
        <v>66.92</v>
      </c>
      <c r="P44" t="n">
        <v>66.92</v>
      </c>
    </row>
    <row r="45">
      <c r="A45" s="5" t="inlineStr">
        <is>
          <t>Buchwert je Aktie</t>
        </is>
      </c>
      <c r="B45" s="5" t="inlineStr">
        <is>
          <t>Book value per share</t>
        </is>
      </c>
      <c r="C45" t="n">
        <v>10.49</v>
      </c>
      <c r="D45" t="n">
        <v>10.58</v>
      </c>
      <c r="E45" t="n">
        <v>13.32</v>
      </c>
      <c r="F45" t="n">
        <v>13.76</v>
      </c>
      <c r="G45" t="n">
        <v>14.8</v>
      </c>
      <c r="H45" t="n">
        <v>14.75</v>
      </c>
      <c r="I45" t="n">
        <v>14.95</v>
      </c>
      <c r="J45" t="n">
        <v>13.7</v>
      </c>
      <c r="K45" t="n">
        <v>13.6</v>
      </c>
      <c r="L45" t="n">
        <v>15.96</v>
      </c>
      <c r="M45" t="n">
        <v>15.11</v>
      </c>
      <c r="N45" t="n">
        <v>14.81</v>
      </c>
      <c r="O45" t="n">
        <v>16.14</v>
      </c>
      <c r="P45" t="n">
        <v>16.14</v>
      </c>
    </row>
    <row r="46">
      <c r="A46" s="5" t="inlineStr">
        <is>
          <t>Cashflow je Aktie</t>
        </is>
      </c>
      <c r="B46" s="5" t="inlineStr">
        <is>
          <t>Cashflow per share</t>
        </is>
      </c>
      <c r="C46" t="n">
        <v>5.46</v>
      </c>
      <c r="D46" t="n">
        <v>4.23</v>
      </c>
      <c r="E46" t="n">
        <v>4.35</v>
      </c>
      <c r="F46" t="n">
        <v>4.54</v>
      </c>
      <c r="G46" t="n">
        <v>4.21</v>
      </c>
      <c r="H46" t="n">
        <v>3.64</v>
      </c>
      <c r="I46" t="n">
        <v>3.21</v>
      </c>
      <c r="J46" t="n">
        <v>5.46</v>
      </c>
      <c r="K46" t="n">
        <v>5.66</v>
      </c>
      <c r="L46" t="n">
        <v>6.93</v>
      </c>
      <c r="M46" t="n">
        <v>8.029999999999999</v>
      </c>
      <c r="N46" t="n">
        <v>7.93</v>
      </c>
      <c r="O46" t="n">
        <v>7.7</v>
      </c>
      <c r="P46" t="n">
        <v>7.7</v>
      </c>
    </row>
    <row r="47">
      <c r="A47" s="5" t="inlineStr">
        <is>
          <t>Bilanzsumme je Aktie</t>
        </is>
      </c>
      <c r="B47" s="5" t="inlineStr">
        <is>
          <t>Total assets per share</t>
        </is>
      </c>
      <c r="C47" t="n">
        <v>72.52</v>
      </c>
      <c r="D47" t="n">
        <v>66.47</v>
      </c>
      <c r="E47" t="n">
        <v>68</v>
      </c>
      <c r="F47" t="n">
        <v>67.36</v>
      </c>
      <c r="G47" t="n">
        <v>63.7</v>
      </c>
      <c r="H47" t="n">
        <v>61.75</v>
      </c>
      <c r="I47" t="n">
        <v>66.03</v>
      </c>
      <c r="J47" t="n">
        <v>85.45</v>
      </c>
      <c r="K47" t="n">
        <v>96.98999999999999</v>
      </c>
      <c r="L47" t="n">
        <v>103.21</v>
      </c>
      <c r="M47" t="n">
        <v>100.93</v>
      </c>
      <c r="N47" t="n">
        <v>103.95</v>
      </c>
      <c r="O47" t="n">
        <v>98.15000000000001</v>
      </c>
      <c r="P47" t="n">
        <v>98.15000000000001</v>
      </c>
    </row>
    <row r="48">
      <c r="A48" s="5" t="inlineStr">
        <is>
          <t>Personal am Ende des Jahres</t>
        </is>
      </c>
      <c r="B48" s="5" t="inlineStr">
        <is>
          <t>Staff at the end of year</t>
        </is>
      </c>
      <c r="C48" t="n">
        <v>178021</v>
      </c>
      <c r="D48" t="n">
        <v>170819</v>
      </c>
      <c r="E48" t="n">
        <v>164385</v>
      </c>
      <c r="F48" t="n">
        <v>156225</v>
      </c>
      <c r="G48" t="n">
        <v>158780</v>
      </c>
      <c r="H48" t="n">
        <v>179508</v>
      </c>
      <c r="I48" t="n">
        <v>202800</v>
      </c>
      <c r="J48" t="n">
        <v>248805</v>
      </c>
      <c r="K48" t="n">
        <v>258400</v>
      </c>
      <c r="L48" t="n">
        <v>287043</v>
      </c>
      <c r="M48" t="n">
        <v>291000</v>
      </c>
      <c r="N48" t="n">
        <v>297965</v>
      </c>
      <c r="O48" t="n">
        <v>284072</v>
      </c>
      <c r="P48" t="n">
        <v>284072</v>
      </c>
    </row>
    <row r="49">
      <c r="A49" s="5" t="inlineStr">
        <is>
          <t>Personalaufwand in Mio. EUR</t>
        </is>
      </c>
      <c r="B49" s="5" t="inlineStr">
        <is>
          <t>Personnel expenses in M</t>
        </is>
      </c>
      <c r="C49" t="n">
        <v>7668</v>
      </c>
      <c r="D49" t="n">
        <v>7078</v>
      </c>
      <c r="E49" t="n">
        <v>7128</v>
      </c>
      <c r="F49" t="n">
        <v>7093</v>
      </c>
      <c r="G49" t="n">
        <v>7226</v>
      </c>
      <c r="H49" t="n">
        <v>6867</v>
      </c>
      <c r="I49" t="n">
        <v>6570</v>
      </c>
      <c r="J49" t="n">
        <v>8118</v>
      </c>
      <c r="K49" t="n">
        <v>8140</v>
      </c>
      <c r="L49" t="n">
        <v>10801</v>
      </c>
      <c r="M49" t="n">
        <v>10737</v>
      </c>
      <c r="N49" t="n">
        <v>10627</v>
      </c>
      <c r="O49" t="n">
        <v>9806</v>
      </c>
      <c r="P49" t="n">
        <v>9806</v>
      </c>
    </row>
    <row r="50">
      <c r="A50" s="5" t="inlineStr">
        <is>
          <t>Aufwand je Mitarbeiter in EUR</t>
        </is>
      </c>
      <c r="B50" s="5" t="inlineStr">
        <is>
          <t>Effort per employee</t>
        </is>
      </c>
      <c r="C50" t="n">
        <v>43073</v>
      </c>
      <c r="D50" t="n">
        <v>41437</v>
      </c>
      <c r="E50" t="n">
        <v>43363</v>
      </c>
      <c r="F50" t="n">
        <v>45405</v>
      </c>
      <c r="G50" t="n">
        <v>45507</v>
      </c>
      <c r="H50" t="n">
        <v>38254</v>
      </c>
      <c r="I50" t="n">
        <v>32395</v>
      </c>
      <c r="J50" t="n">
        <v>32627</v>
      </c>
      <c r="K50" t="n">
        <v>31500</v>
      </c>
      <c r="L50" t="n">
        <v>37630</v>
      </c>
      <c r="M50" t="n">
        <v>36897</v>
      </c>
      <c r="N50" t="n">
        <v>35666</v>
      </c>
      <c r="O50" t="n">
        <v>34518</v>
      </c>
      <c r="P50" t="n">
        <v>34518</v>
      </c>
    </row>
    <row r="51">
      <c r="A51" s="5" t="inlineStr">
        <is>
          <t>Umsatz je Mitarbeiter in EUR</t>
        </is>
      </c>
      <c r="B51" s="5" t="inlineStr">
        <is>
          <t>Turnover per employee</t>
        </is>
      </c>
      <c r="C51" t="n">
        <v>152727</v>
      </c>
      <c r="D51" t="n">
        <v>151687</v>
      </c>
      <c r="E51" t="n">
        <v>152840</v>
      </c>
      <c r="F51" t="n">
        <v>156122</v>
      </c>
      <c r="G51" t="n">
        <v>157229</v>
      </c>
      <c r="H51" t="n">
        <v>133028</v>
      </c>
      <c r="I51" t="n">
        <v>110034</v>
      </c>
      <c r="J51" t="n">
        <v>118320</v>
      </c>
      <c r="K51" t="n">
        <v>114734</v>
      </c>
      <c r="L51" t="n">
        <v>121190</v>
      </c>
      <c r="M51" t="n">
        <v>118732</v>
      </c>
      <c r="N51" t="n">
        <v>120030</v>
      </c>
      <c r="O51" t="n">
        <v>111148</v>
      </c>
      <c r="P51" t="n">
        <v>111148</v>
      </c>
    </row>
    <row r="52">
      <c r="A52" s="5" t="inlineStr">
        <is>
          <t>Bruttoergebnis je Mitarbeiter in EUR</t>
        </is>
      </c>
      <c r="B52" s="5" t="inlineStr">
        <is>
          <t>Gross Profit per employee</t>
        </is>
      </c>
      <c r="C52" t="n">
        <v>24497</v>
      </c>
      <c r="D52" t="n">
        <v>24818</v>
      </c>
      <c r="E52" t="n">
        <v>25972</v>
      </c>
      <c r="F52" t="n">
        <v>27102</v>
      </c>
      <c r="G52" t="n">
        <v>26295</v>
      </c>
      <c r="H52" t="n">
        <v>19052</v>
      </c>
      <c r="I52" t="n">
        <v>16543</v>
      </c>
      <c r="J52" t="n">
        <v>18662</v>
      </c>
      <c r="K52" t="n">
        <v>18298</v>
      </c>
      <c r="L52" t="n">
        <v>21436</v>
      </c>
      <c r="M52" t="n">
        <v>19810</v>
      </c>
      <c r="N52" t="n">
        <v>19302</v>
      </c>
      <c r="O52" t="n">
        <v>20642</v>
      </c>
      <c r="P52" t="n">
        <v>20642</v>
      </c>
    </row>
    <row r="53">
      <c r="A53" s="5" t="inlineStr">
        <is>
          <t>Gewinn je Mitarbeiter in EUR</t>
        </is>
      </c>
      <c r="B53" s="5" t="inlineStr">
        <is>
          <t>Earnings per employee</t>
        </is>
      </c>
      <c r="C53" t="n">
        <v>3510</v>
      </c>
      <c r="D53" t="n">
        <v>2572</v>
      </c>
      <c r="E53" t="n">
        <v>2443</v>
      </c>
      <c r="F53" t="n">
        <v>2452</v>
      </c>
      <c r="G53" t="n">
        <v>2835</v>
      </c>
      <c r="H53" t="n">
        <v>1371</v>
      </c>
      <c r="I53" t="n">
        <v>-667.16</v>
      </c>
      <c r="J53" t="n">
        <v>1583</v>
      </c>
      <c r="K53" t="n">
        <v>-1896</v>
      </c>
      <c r="L53" t="n">
        <v>2024</v>
      </c>
      <c r="M53" t="n">
        <v>2007</v>
      </c>
      <c r="N53" t="n">
        <v>1360</v>
      </c>
      <c r="O53" t="n">
        <v>3266</v>
      </c>
      <c r="P53" t="n">
        <v>3266</v>
      </c>
    </row>
    <row r="54">
      <c r="A54" s="5" t="inlineStr">
        <is>
          <t>KGV (Kurs/Gewinn)</t>
        </is>
      </c>
      <c r="B54" s="5" t="inlineStr">
        <is>
          <t>PE (price/earnings)</t>
        </is>
      </c>
      <c r="C54" t="inlineStr">
        <is>
          <t>-</t>
        </is>
      </c>
      <c r="D54" t="n">
        <v>29.9</v>
      </c>
      <c r="E54" t="n">
        <v>37.3</v>
      </c>
      <c r="F54" t="n">
        <v>29.4</v>
      </c>
      <c r="G54" t="n">
        <v>32</v>
      </c>
      <c r="H54" t="n">
        <v>44.7</v>
      </c>
      <c r="I54" t="inlineStr">
        <is>
          <t>-</t>
        </is>
      </c>
      <c r="J54" t="n">
        <v>11.7</v>
      </c>
      <c r="K54" t="inlineStr">
        <is>
          <t>-</t>
        </is>
      </c>
      <c r="L54" t="n">
        <v>18.1</v>
      </c>
      <c r="M54" t="n">
        <v>18.6</v>
      </c>
      <c r="N54" t="n">
        <v>24.9</v>
      </c>
      <c r="O54" t="n">
        <v>28.9</v>
      </c>
      <c r="P54" t="n">
        <v>28.9</v>
      </c>
    </row>
    <row r="55">
      <c r="A55" s="5" t="inlineStr">
        <is>
          <t>KUV (Kurs/Umsatz)</t>
        </is>
      </c>
      <c r="B55" s="5" t="inlineStr">
        <is>
          <t>PS (price/sales)</t>
        </is>
      </c>
      <c r="C55" t="n">
        <v>0.49</v>
      </c>
      <c r="D55" t="n">
        <v>0.39</v>
      </c>
      <c r="E55" t="n">
        <v>0.48</v>
      </c>
      <c r="F55" t="n">
        <v>0.37</v>
      </c>
      <c r="G55" t="n">
        <v>0.5</v>
      </c>
      <c r="H55" t="n">
        <v>0.35</v>
      </c>
      <c r="I55" t="n">
        <v>0.29</v>
      </c>
      <c r="J55" t="n">
        <v>0.16</v>
      </c>
      <c r="K55" t="n">
        <v>0.15</v>
      </c>
      <c r="L55" t="n">
        <v>0.31</v>
      </c>
      <c r="M55" t="n">
        <v>0.33</v>
      </c>
      <c r="N55" t="n">
        <v>0.29</v>
      </c>
      <c r="O55" t="n">
        <v>0.93</v>
      </c>
      <c r="P55" t="n">
        <v>0.93</v>
      </c>
    </row>
    <row r="56">
      <c r="A56" s="5" t="inlineStr">
        <is>
          <t>KBV (Kurs/Buchwert)</t>
        </is>
      </c>
      <c r="B56" s="5" t="inlineStr">
        <is>
          <t>PB (price/book value)</t>
        </is>
      </c>
      <c r="C56" t="n">
        <v>2.26</v>
      </c>
      <c r="D56" t="n">
        <v>1.7</v>
      </c>
      <c r="E56" t="n">
        <v>1.6</v>
      </c>
      <c r="F56" t="n">
        <v>1.18</v>
      </c>
      <c r="G56" t="n">
        <v>1.49</v>
      </c>
      <c r="H56" t="n">
        <v>1</v>
      </c>
      <c r="I56" t="n">
        <v>0.79</v>
      </c>
      <c r="J56" t="n">
        <v>0.67</v>
      </c>
      <c r="K56" t="n">
        <v>0.62</v>
      </c>
      <c r="L56" t="n">
        <v>1.37</v>
      </c>
      <c r="M56" t="n">
        <v>1.53</v>
      </c>
      <c r="N56" t="n">
        <v>1.5</v>
      </c>
      <c r="O56" t="n">
        <v>3.87</v>
      </c>
      <c r="P56" t="n">
        <v>3.87</v>
      </c>
    </row>
    <row r="57">
      <c r="A57" s="5" t="inlineStr">
        <is>
          <t>KCV (Kurs/Cashflow)</t>
        </is>
      </c>
      <c r="B57" s="5" t="inlineStr">
        <is>
          <t>PC (price/cashflow)</t>
        </is>
      </c>
      <c r="C57" t="n">
        <v>4.34</v>
      </c>
      <c r="D57" t="n">
        <v>4.25</v>
      </c>
      <c r="E57" t="n">
        <v>4.89</v>
      </c>
      <c r="F57" t="n">
        <v>3.57</v>
      </c>
      <c r="G57" t="n">
        <v>5.25</v>
      </c>
      <c r="H57" t="n">
        <v>4.05</v>
      </c>
      <c r="I57" t="n">
        <v>3.69</v>
      </c>
      <c r="J57" t="n">
        <v>1.68</v>
      </c>
      <c r="K57" t="n">
        <v>1.5</v>
      </c>
      <c r="L57" t="n">
        <v>3.16</v>
      </c>
      <c r="M57" t="n">
        <v>2.88</v>
      </c>
      <c r="N57" t="n">
        <v>2.8</v>
      </c>
      <c r="O57" t="n">
        <v>8.109999999999999</v>
      </c>
      <c r="P57" t="n">
        <v>8.109999999999999</v>
      </c>
    </row>
    <row r="58">
      <c r="A58" s="5" t="inlineStr">
        <is>
          <t>Dividendenrendite in %</t>
        </is>
      </c>
      <c r="B58" s="5" t="inlineStr">
        <is>
          <t>Dividend Yield in %</t>
        </is>
      </c>
      <c r="C58" t="n">
        <v>2.11</v>
      </c>
      <c r="D58" t="n">
        <v>5.13</v>
      </c>
      <c r="E58" t="n">
        <v>3.95</v>
      </c>
      <c r="F58" t="n">
        <v>4.94</v>
      </c>
      <c r="G58" t="n">
        <v>3.31</v>
      </c>
      <c r="H58" t="n">
        <v>4.74</v>
      </c>
      <c r="I58" t="n">
        <v>5.91</v>
      </c>
      <c r="J58" t="n">
        <v>7.65</v>
      </c>
      <c r="K58" t="n">
        <v>8.26</v>
      </c>
      <c r="L58" t="n">
        <v>5.53</v>
      </c>
      <c r="M58" t="n">
        <v>5.23</v>
      </c>
      <c r="N58" t="n">
        <v>5.45</v>
      </c>
      <c r="O58" t="n">
        <v>1.68</v>
      </c>
      <c r="P58" t="n">
        <v>1.68</v>
      </c>
    </row>
    <row r="59">
      <c r="A59" s="5" t="inlineStr">
        <is>
          <t>Gewinnrendite in %</t>
        </is>
      </c>
      <c r="B59" s="5" t="inlineStr">
        <is>
          <t>Return on profit in %</t>
        </is>
      </c>
      <c r="C59" t="n">
        <v>-0.8</v>
      </c>
      <c r="D59" t="n">
        <v>3.3</v>
      </c>
      <c r="E59" t="n">
        <v>2.7</v>
      </c>
      <c r="F59" t="n">
        <v>3.4</v>
      </c>
      <c r="G59" t="n">
        <v>3.1</v>
      </c>
      <c r="H59" t="n">
        <v>2.2</v>
      </c>
      <c r="I59" t="n">
        <v>-2.4</v>
      </c>
      <c r="J59" t="n">
        <v>8.5</v>
      </c>
      <c r="K59" t="n">
        <v>-11.7</v>
      </c>
      <c r="L59" t="n">
        <v>5.5</v>
      </c>
      <c r="M59" t="n">
        <v>5.4</v>
      </c>
      <c r="N59" t="n">
        <v>4</v>
      </c>
      <c r="O59" t="n">
        <v>3.5</v>
      </c>
      <c r="P59" t="n">
        <v>3.5</v>
      </c>
    </row>
    <row r="60">
      <c r="A60" s="5" t="inlineStr">
        <is>
          <t>Eigenkapitalrendite in %</t>
        </is>
      </c>
      <c r="B60" s="5" t="inlineStr">
        <is>
          <t>Return on Equity in %</t>
        </is>
      </c>
      <c r="C60" t="n">
        <v>10.53</v>
      </c>
      <c r="D60" t="n">
        <v>7.34</v>
      </c>
      <c r="E60" t="n">
        <v>5.35</v>
      </c>
      <c r="F60" t="n">
        <v>4.94</v>
      </c>
      <c r="G60" t="n">
        <v>5.4</v>
      </c>
      <c r="H60" t="n">
        <v>2.97</v>
      </c>
      <c r="I60" t="n">
        <v>-1.65</v>
      </c>
      <c r="J60" t="n">
        <v>5.51</v>
      </c>
      <c r="K60" t="n">
        <v>-6.93</v>
      </c>
      <c r="L60" t="n">
        <v>7.29</v>
      </c>
      <c r="M60" t="n">
        <v>7.83</v>
      </c>
      <c r="N60" t="n">
        <v>5.79</v>
      </c>
      <c r="O60" t="n">
        <v>12.19</v>
      </c>
      <c r="P60" t="n">
        <v>12.19</v>
      </c>
    </row>
    <row r="61">
      <c r="A61" s="5" t="inlineStr">
        <is>
          <t>Umsatzrendite in %</t>
        </is>
      </c>
      <c r="B61" s="5" t="inlineStr">
        <is>
          <t>Return on sales in %</t>
        </is>
      </c>
      <c r="C61" t="n">
        <v>2.3</v>
      </c>
      <c r="D61" t="n">
        <v>1.7</v>
      </c>
      <c r="E61" t="n">
        <v>1.6</v>
      </c>
      <c r="F61" t="n">
        <v>1.57</v>
      </c>
      <c r="G61" t="n">
        <v>1.8</v>
      </c>
      <c r="H61" t="n">
        <v>1.03</v>
      </c>
      <c r="I61" t="n">
        <v>-0.61</v>
      </c>
      <c r="J61" t="n">
        <v>1.34</v>
      </c>
      <c r="K61" t="n">
        <v>-1.65</v>
      </c>
      <c r="L61" t="n">
        <v>1.67</v>
      </c>
      <c r="M61" t="n">
        <v>1.69</v>
      </c>
      <c r="N61" t="n">
        <v>1.13</v>
      </c>
      <c r="O61" t="n">
        <v>2.94</v>
      </c>
      <c r="P61" t="n">
        <v>2.94</v>
      </c>
    </row>
    <row r="62">
      <c r="A62" s="5" t="inlineStr">
        <is>
          <t>Gesamtkapitalrendite in %</t>
        </is>
      </c>
      <c r="B62" s="5" t="inlineStr">
        <is>
          <t>Total Return on Investment in %</t>
        </is>
      </c>
      <c r="C62" t="n">
        <v>1.52</v>
      </c>
      <c r="D62" t="n">
        <v>1.17</v>
      </c>
      <c r="E62" t="n">
        <v>1.05</v>
      </c>
      <c r="F62" t="n">
        <v>1.01</v>
      </c>
      <c r="G62" t="n">
        <v>1.25</v>
      </c>
      <c r="H62" t="n">
        <v>0.71</v>
      </c>
      <c r="I62" t="n">
        <v>-0.37</v>
      </c>
      <c r="J62" t="n">
        <v>0.88</v>
      </c>
      <c r="K62" t="n">
        <v>-0.97</v>
      </c>
      <c r="L62" t="n">
        <v>1.13</v>
      </c>
      <c r="M62" t="n">
        <v>1.17</v>
      </c>
      <c r="N62" t="n">
        <v>0.82</v>
      </c>
      <c r="O62" t="n">
        <v>2</v>
      </c>
      <c r="P62" t="n">
        <v>2</v>
      </c>
    </row>
    <row r="63">
      <c r="A63" s="5" t="inlineStr">
        <is>
          <t>Return on Investment in %</t>
        </is>
      </c>
      <c r="B63" s="5" t="inlineStr">
        <is>
          <t>Return on Investment in %</t>
        </is>
      </c>
      <c r="C63" t="n">
        <v>1.52</v>
      </c>
      <c r="D63" t="n">
        <v>1.17</v>
      </c>
      <c r="E63" t="n">
        <v>1.05</v>
      </c>
      <c r="F63" t="n">
        <v>1.01</v>
      </c>
      <c r="G63" t="n">
        <v>1.25</v>
      </c>
      <c r="H63" t="n">
        <v>0.71</v>
      </c>
      <c r="I63" t="n">
        <v>-0.37</v>
      </c>
      <c r="J63" t="n">
        <v>0.88</v>
      </c>
      <c r="K63" t="n">
        <v>-0.97</v>
      </c>
      <c r="L63" t="n">
        <v>1.13</v>
      </c>
      <c r="M63" t="n">
        <v>1.17</v>
      </c>
      <c r="N63" t="n">
        <v>0.82</v>
      </c>
      <c r="O63" t="n">
        <v>2</v>
      </c>
      <c r="P63" t="n">
        <v>2</v>
      </c>
    </row>
    <row r="64">
      <c r="A64" s="5" t="inlineStr">
        <is>
          <t>Arbeitsintensität in %</t>
        </is>
      </c>
      <c r="B64" s="5" t="inlineStr">
        <is>
          <t>Work Intensity in %</t>
        </is>
      </c>
      <c r="C64" t="n">
        <v>41.26</v>
      </c>
      <c r="D64" t="n">
        <v>40.79</v>
      </c>
      <c r="E64" t="n">
        <v>43.52</v>
      </c>
      <c r="F64" t="n">
        <v>40.81</v>
      </c>
      <c r="G64" t="n">
        <v>40.01</v>
      </c>
      <c r="H64" t="n">
        <v>38.32</v>
      </c>
      <c r="I64" t="n">
        <v>47.29</v>
      </c>
      <c r="J64" t="n">
        <v>49.4</v>
      </c>
      <c r="K64" t="n">
        <v>43.54</v>
      </c>
      <c r="L64" t="n">
        <v>39.64</v>
      </c>
      <c r="M64" t="n">
        <v>40.59</v>
      </c>
      <c r="N64" t="n">
        <v>38.85</v>
      </c>
      <c r="O64" t="n">
        <v>37.44</v>
      </c>
      <c r="P64" t="n">
        <v>37.44</v>
      </c>
    </row>
    <row r="65">
      <c r="A65" s="5" t="inlineStr">
        <is>
          <t>Eigenkapitalquote in %</t>
        </is>
      </c>
      <c r="B65" s="5" t="inlineStr">
        <is>
          <t>Equity Ratio in %</t>
        </is>
      </c>
      <c r="C65" t="n">
        <v>14.47</v>
      </c>
      <c r="D65" t="n">
        <v>15.92</v>
      </c>
      <c r="E65" t="n">
        <v>19.59</v>
      </c>
      <c r="F65" t="n">
        <v>20.42</v>
      </c>
      <c r="G65" t="n">
        <v>23.23</v>
      </c>
      <c r="H65" t="n">
        <v>23.88</v>
      </c>
      <c r="I65" t="n">
        <v>22.64</v>
      </c>
      <c r="J65" t="n">
        <v>16.03</v>
      </c>
      <c r="K65" t="n">
        <v>14.03</v>
      </c>
      <c r="L65" t="n">
        <v>15.46</v>
      </c>
      <c r="M65" t="n">
        <v>14.98</v>
      </c>
      <c r="N65" t="n">
        <v>14.25</v>
      </c>
      <c r="O65" t="n">
        <v>16.44</v>
      </c>
      <c r="P65" t="n">
        <v>16.44</v>
      </c>
    </row>
    <row r="66">
      <c r="A66" s="5" t="inlineStr">
        <is>
          <t>Fremdkapitalquote in %</t>
        </is>
      </c>
      <c r="B66" s="5" t="inlineStr">
        <is>
          <t>Debt Ratio in %</t>
        </is>
      </c>
      <c r="C66" t="n">
        <v>85.53</v>
      </c>
      <c r="D66" t="n">
        <v>84.08</v>
      </c>
      <c r="E66" t="n">
        <v>80.41</v>
      </c>
      <c r="F66" t="n">
        <v>79.58</v>
      </c>
      <c r="G66" t="n">
        <v>76.77</v>
      </c>
      <c r="H66" t="n">
        <v>76.12</v>
      </c>
      <c r="I66" t="n">
        <v>77.36</v>
      </c>
      <c r="J66" t="n">
        <v>83.97</v>
      </c>
      <c r="K66" t="n">
        <v>85.97</v>
      </c>
      <c r="L66" t="n">
        <v>84.54000000000001</v>
      </c>
      <c r="M66" t="n">
        <v>85.02</v>
      </c>
      <c r="N66" t="n">
        <v>85.75</v>
      </c>
      <c r="O66" t="n">
        <v>83.56</v>
      </c>
      <c r="P66" t="n">
        <v>83.56</v>
      </c>
    </row>
    <row r="67">
      <c r="A67" s="5" t="inlineStr">
        <is>
          <t>Verschuldungsgrad in %</t>
        </is>
      </c>
      <c r="B67" s="5" t="inlineStr">
        <is>
          <t>Finance Gearing in %</t>
        </is>
      </c>
      <c r="C67" t="n">
        <v>591.29</v>
      </c>
      <c r="D67" t="n">
        <v>528.0700000000001</v>
      </c>
      <c r="E67" t="n">
        <v>410.59</v>
      </c>
      <c r="F67" t="n">
        <v>389.72</v>
      </c>
      <c r="G67" t="n">
        <v>330.41</v>
      </c>
      <c r="H67" t="n">
        <v>318.78</v>
      </c>
      <c r="I67" t="n">
        <v>341.7</v>
      </c>
      <c r="J67" t="n">
        <v>523.76</v>
      </c>
      <c r="K67" t="n">
        <v>612.98</v>
      </c>
      <c r="L67" t="n">
        <v>546.62</v>
      </c>
      <c r="M67" t="n">
        <v>567.73</v>
      </c>
      <c r="N67" t="n">
        <v>601.6799999999999</v>
      </c>
      <c r="O67" t="n">
        <v>508.27</v>
      </c>
      <c r="P67" t="n">
        <v>508.27</v>
      </c>
    </row>
    <row r="68">
      <c r="A68" s="5" t="inlineStr">
        <is>
          <t>Bruttoergebnis Marge in %</t>
        </is>
      </c>
      <c r="B68" s="5" t="inlineStr">
        <is>
          <t>Gross Profit Marge in %</t>
        </is>
      </c>
      <c r="C68" t="n">
        <v>16.04</v>
      </c>
      <c r="D68" t="n">
        <v>16.36</v>
      </c>
      <c r="E68" t="n">
        <v>16.99</v>
      </c>
      <c r="F68" t="n">
        <v>17.36</v>
      </c>
      <c r="G68" t="n">
        <v>16.72</v>
      </c>
      <c r="H68" t="n">
        <v>14.32</v>
      </c>
      <c r="I68" t="n">
        <v>15.03</v>
      </c>
      <c r="J68" t="n">
        <v>15.77</v>
      </c>
      <c r="K68" t="n">
        <v>15.95</v>
      </c>
      <c r="L68" t="n">
        <v>17.69</v>
      </c>
      <c r="M68" t="n">
        <v>16.69</v>
      </c>
      <c r="N68" t="n">
        <v>16.08</v>
      </c>
      <c r="O68" t="n">
        <v>18.57</v>
      </c>
    </row>
    <row r="69">
      <c r="A69" s="5" t="inlineStr">
        <is>
          <t>Kurzfristige Vermögensquote in %</t>
        </is>
      </c>
      <c r="B69" s="5" t="inlineStr">
        <is>
          <t>Current Assets Ratio in %</t>
        </is>
      </c>
      <c r="C69" t="n">
        <v>41.26</v>
      </c>
      <c r="D69" t="n">
        <v>40.79</v>
      </c>
      <c r="E69" t="n">
        <v>43.52</v>
      </c>
      <c r="F69" t="n">
        <v>40.81</v>
      </c>
      <c r="G69" t="n">
        <v>40.01</v>
      </c>
      <c r="H69" t="n">
        <v>38.32</v>
      </c>
      <c r="I69" t="n">
        <v>47.29</v>
      </c>
      <c r="J69" t="n">
        <v>49.4</v>
      </c>
      <c r="K69" t="n">
        <v>43.54</v>
      </c>
      <c r="L69" t="n">
        <v>39.64</v>
      </c>
      <c r="M69" t="n">
        <v>40.59</v>
      </c>
      <c r="N69" t="n">
        <v>38.85</v>
      </c>
      <c r="O69" t="n">
        <v>37.44</v>
      </c>
    </row>
    <row r="70">
      <c r="A70" s="5" t="inlineStr">
        <is>
          <t>Nettogewinn Marge in %</t>
        </is>
      </c>
      <c r="B70" s="5" t="inlineStr">
        <is>
          <t>Net Profit Marge in %</t>
        </is>
      </c>
      <c r="C70" t="n">
        <v>2.3</v>
      </c>
      <c r="D70" t="n">
        <v>1.7</v>
      </c>
      <c r="E70" t="n">
        <v>1.6</v>
      </c>
      <c r="F70" t="n">
        <v>1.57</v>
      </c>
      <c r="G70" t="n">
        <v>1.8</v>
      </c>
      <c r="H70" t="n">
        <v>1.03</v>
      </c>
      <c r="I70" t="n">
        <v>-0.61</v>
      </c>
      <c r="J70" t="n">
        <v>1.34</v>
      </c>
      <c r="K70" t="n">
        <v>-1.65</v>
      </c>
      <c r="L70" t="n">
        <v>1.67</v>
      </c>
      <c r="M70" t="n">
        <v>1.69</v>
      </c>
      <c r="N70" t="n">
        <v>1.13</v>
      </c>
      <c r="O70" t="n">
        <v>2.94</v>
      </c>
    </row>
    <row r="71">
      <c r="A71" s="5" t="inlineStr">
        <is>
          <t>Operative Ergebnis Marge in %</t>
        </is>
      </c>
      <c r="B71" s="5" t="inlineStr">
        <is>
          <t>EBIT Marge in %</t>
        </is>
      </c>
      <c r="C71" t="n">
        <v>5.39</v>
      </c>
      <c r="D71" t="n">
        <v>5.48</v>
      </c>
      <c r="E71" t="n">
        <v>4.72</v>
      </c>
      <c r="F71" t="n">
        <v>4.41</v>
      </c>
      <c r="G71" t="n">
        <v>4.5</v>
      </c>
      <c r="H71" t="n">
        <v>1.73</v>
      </c>
      <c r="I71" t="n">
        <v>2.2</v>
      </c>
      <c r="J71" t="n">
        <v>3.72</v>
      </c>
      <c r="K71" t="n">
        <v>3.43</v>
      </c>
      <c r="L71" t="n">
        <v>6.09</v>
      </c>
      <c r="M71" t="n">
        <v>5.85</v>
      </c>
      <c r="N71" t="n">
        <v>5.46</v>
      </c>
      <c r="O71" t="n">
        <v>7.86</v>
      </c>
    </row>
    <row r="72">
      <c r="A72" s="5" t="inlineStr">
        <is>
          <t>Vermögensumsschlag in %</t>
        </is>
      </c>
      <c r="B72" s="5" t="inlineStr">
        <is>
          <t>Asset Turnover in %</t>
        </is>
      </c>
      <c r="C72" t="n">
        <v>66.28</v>
      </c>
      <c r="D72" t="n">
        <v>68.93000000000001</v>
      </c>
      <c r="E72" t="n">
        <v>65.59</v>
      </c>
      <c r="F72" t="n">
        <v>64.27</v>
      </c>
      <c r="G72" t="n">
        <v>69.56</v>
      </c>
      <c r="H72" t="n">
        <v>68.77</v>
      </c>
      <c r="I72" t="n">
        <v>61.57</v>
      </c>
      <c r="J72" t="n">
        <v>65.98999999999999</v>
      </c>
      <c r="K72" t="n">
        <v>58.82</v>
      </c>
      <c r="L72" t="n">
        <v>67.53</v>
      </c>
      <c r="M72" t="n">
        <v>69.36</v>
      </c>
      <c r="N72" t="n">
        <v>72.8</v>
      </c>
      <c r="O72" t="n">
        <v>68.18000000000001</v>
      </c>
    </row>
    <row r="73">
      <c r="A73" s="5" t="inlineStr">
        <is>
          <t>Langfristige Vermögensquote in %</t>
        </is>
      </c>
      <c r="B73" s="5" t="inlineStr">
        <is>
          <t>Non-Current Assets Ratio in %</t>
        </is>
      </c>
      <c r="C73" t="n">
        <v>58.74</v>
      </c>
      <c r="D73" t="n">
        <v>59.21</v>
      </c>
      <c r="E73" t="n">
        <v>56.48</v>
      </c>
      <c r="F73" t="n">
        <v>59.2</v>
      </c>
      <c r="G73" t="n">
        <v>59.99</v>
      </c>
      <c r="H73" t="n">
        <v>61.68</v>
      </c>
      <c r="I73" t="n">
        <v>52.71</v>
      </c>
      <c r="J73" t="n">
        <v>50.6</v>
      </c>
      <c r="K73" t="n">
        <v>56.46</v>
      </c>
      <c r="L73" t="n">
        <v>60.37</v>
      </c>
      <c r="M73" t="n">
        <v>59.41</v>
      </c>
      <c r="N73" t="n">
        <v>61.15</v>
      </c>
      <c r="O73" t="n">
        <v>62.56</v>
      </c>
    </row>
    <row r="74">
      <c r="A74" s="5" t="inlineStr">
        <is>
          <t>Gesamtkapitalrentabilität</t>
        </is>
      </c>
      <c r="B74" s="5" t="inlineStr">
        <is>
          <t>ROA Return on Assets in %</t>
        </is>
      </c>
      <c r="C74" t="n">
        <v>1.52</v>
      </c>
      <c r="D74" t="n">
        <v>1.17</v>
      </c>
      <c r="E74" t="n">
        <v>1.05</v>
      </c>
      <c r="F74" t="n">
        <v>1.01</v>
      </c>
      <c r="G74" t="n">
        <v>1.25</v>
      </c>
      <c r="H74" t="n">
        <v>0.71</v>
      </c>
      <c r="I74" t="n">
        <v>-0.37</v>
      </c>
      <c r="J74" t="n">
        <v>0.88</v>
      </c>
      <c r="K74" t="n">
        <v>-0.97</v>
      </c>
      <c r="L74" t="n">
        <v>1.13</v>
      </c>
      <c r="M74" t="n">
        <v>1.17</v>
      </c>
      <c r="N74" t="n">
        <v>0.82</v>
      </c>
      <c r="O74" t="n">
        <v>2</v>
      </c>
    </row>
    <row r="75">
      <c r="A75" s="5" t="inlineStr">
        <is>
          <t>Ertrag des eingesetzten Kapitals</t>
        </is>
      </c>
      <c r="B75" s="5" t="inlineStr">
        <is>
          <t>ROCE Return on Cap. Empl. in %</t>
        </is>
      </c>
      <c r="C75" t="n">
        <v>6.61</v>
      </c>
      <c r="D75" t="n">
        <v>6.75</v>
      </c>
      <c r="E75" t="n">
        <v>5.29</v>
      </c>
      <c r="F75" t="n">
        <v>4.9</v>
      </c>
      <c r="G75" t="n">
        <v>5.39</v>
      </c>
      <c r="H75" t="n">
        <v>1.97</v>
      </c>
      <c r="I75" t="n">
        <v>2.25</v>
      </c>
      <c r="J75" t="n">
        <v>4.22</v>
      </c>
      <c r="K75" t="n">
        <v>3.31</v>
      </c>
      <c r="L75" t="n">
        <v>6.35</v>
      </c>
      <c r="M75" t="n">
        <v>6.28</v>
      </c>
      <c r="N75" t="n">
        <v>6.32</v>
      </c>
      <c r="O75" t="n">
        <v>8.789999999999999</v>
      </c>
    </row>
    <row r="76">
      <c r="A76" s="5" t="inlineStr">
        <is>
          <t>Eigenkapital zu Anlagevermögen</t>
        </is>
      </c>
      <c r="B76" s="5" t="inlineStr">
        <is>
          <t>Equity to Fixed Assets in %</t>
        </is>
      </c>
      <c r="C76" t="n">
        <v>24.63</v>
      </c>
      <c r="D76" t="n">
        <v>26.89</v>
      </c>
      <c r="E76" t="n">
        <v>34.68</v>
      </c>
      <c r="F76" t="n">
        <v>34.5</v>
      </c>
      <c r="G76" t="n">
        <v>38.73</v>
      </c>
      <c r="H76" t="n">
        <v>38.71</v>
      </c>
      <c r="I76" t="n">
        <v>42.95</v>
      </c>
      <c r="J76" t="n">
        <v>31.68</v>
      </c>
      <c r="K76" t="n">
        <v>24.84</v>
      </c>
      <c r="L76" t="n">
        <v>25.62</v>
      </c>
      <c r="M76" t="n">
        <v>25.21</v>
      </c>
      <c r="N76" t="n">
        <v>23.3</v>
      </c>
      <c r="O76" t="n">
        <v>26.28</v>
      </c>
    </row>
    <row r="77">
      <c r="A77" s="5" t="inlineStr">
        <is>
          <t>Liquidität Dritten Grades</t>
        </is>
      </c>
      <c r="B77" s="5" t="inlineStr">
        <is>
          <t>Current Ratio in %</t>
        </is>
      </c>
      <c r="C77" t="n">
        <v>89.8</v>
      </c>
      <c r="D77" t="n">
        <v>92.62</v>
      </c>
      <c r="E77" t="n">
        <v>104.95</v>
      </c>
      <c r="F77" t="n">
        <v>96.76000000000001</v>
      </c>
      <c r="G77" t="n">
        <v>95.31999999999999</v>
      </c>
      <c r="H77" t="n">
        <v>96.88</v>
      </c>
      <c r="I77" t="n">
        <v>118.86</v>
      </c>
      <c r="J77" t="n">
        <v>117.96</v>
      </c>
      <c r="K77" t="n">
        <v>111.53</v>
      </c>
      <c r="L77" t="n">
        <v>112.74</v>
      </c>
      <c r="M77" t="n">
        <v>114.53</v>
      </c>
      <c r="N77" t="n">
        <v>104.43</v>
      </c>
      <c r="O77" t="n">
        <v>95.94</v>
      </c>
    </row>
    <row r="78">
      <c r="A78" s="5" t="inlineStr">
        <is>
          <t>Operativer Cashflow</t>
        </is>
      </c>
      <c r="B78" s="5" t="inlineStr">
        <is>
          <t>Operating Cashflow in M</t>
        </is>
      </c>
      <c r="C78" t="n">
        <v>2454.6606</v>
      </c>
      <c r="D78" t="n">
        <v>2403.7575</v>
      </c>
      <c r="E78" t="n">
        <v>2754.8793</v>
      </c>
      <c r="F78" t="n">
        <v>2011.1952</v>
      </c>
      <c r="G78" t="n">
        <v>2957.64</v>
      </c>
      <c r="H78" t="n">
        <v>2277.315</v>
      </c>
      <c r="I78" t="n">
        <v>2025.3672</v>
      </c>
      <c r="J78" t="n">
        <v>877.128</v>
      </c>
      <c r="K78" t="n">
        <v>779.5500000000001</v>
      </c>
      <c r="L78" t="n">
        <v>1577.156</v>
      </c>
      <c r="M78" t="n">
        <v>1421.568</v>
      </c>
      <c r="N78" t="n">
        <v>1323.28</v>
      </c>
      <c r="O78" t="n">
        <v>3826.298</v>
      </c>
    </row>
    <row r="79">
      <c r="A79" s="5" t="inlineStr">
        <is>
          <t>Aktienrückkauf</t>
        </is>
      </c>
      <c r="B79" s="5" t="inlineStr">
        <is>
          <t>Share Buyback in M</t>
        </is>
      </c>
      <c r="C79" t="n">
        <v>0</v>
      </c>
      <c r="D79" t="n">
        <v>-2.220000000000027</v>
      </c>
      <c r="E79" t="n">
        <v>-0.009999999999990905</v>
      </c>
      <c r="F79" t="n">
        <v>0</v>
      </c>
      <c r="G79" t="n">
        <v>-1.060000000000059</v>
      </c>
      <c r="H79" t="n">
        <v>-13.41999999999996</v>
      </c>
      <c r="I79" t="n">
        <v>-26.77999999999997</v>
      </c>
      <c r="J79" t="n">
        <v>-2.399999999999977</v>
      </c>
      <c r="K79" t="n">
        <v>-20.60000000000002</v>
      </c>
      <c r="L79" t="n">
        <v>-5.5</v>
      </c>
      <c r="M79" t="n">
        <v>-21</v>
      </c>
      <c r="N79" t="n">
        <v>-0.8000000000000114</v>
      </c>
      <c r="O79" t="n">
        <v>0</v>
      </c>
    </row>
    <row r="80">
      <c r="A80" s="5" t="inlineStr">
        <is>
          <t>Umsatzwachstum 1J in %</t>
        </is>
      </c>
      <c r="B80" s="5" t="inlineStr">
        <is>
          <t>Revenue Growth 1Y in %</t>
        </is>
      </c>
      <c r="C80" t="n">
        <v>4.93</v>
      </c>
      <c r="D80" t="n">
        <v>3.13</v>
      </c>
      <c r="E80" t="n">
        <v>3.01</v>
      </c>
      <c r="F80" t="n">
        <v>-2.3</v>
      </c>
      <c r="G80" t="n">
        <v>4.54</v>
      </c>
      <c r="H80" t="n">
        <v>7.01</v>
      </c>
      <c r="I80" t="n">
        <v>-24.2</v>
      </c>
      <c r="J80" t="n">
        <v>-0.7</v>
      </c>
      <c r="K80" t="n">
        <v>-14.78</v>
      </c>
      <c r="L80" t="n">
        <v>0.68</v>
      </c>
      <c r="M80" t="n">
        <v>-3.39</v>
      </c>
      <c r="N80" t="n">
        <v>13.27</v>
      </c>
      <c r="O80" t="inlineStr">
        <is>
          <t>-</t>
        </is>
      </c>
    </row>
    <row r="81">
      <c r="A81" s="5" t="inlineStr">
        <is>
          <t>Umsatzwachstum 3J in %</t>
        </is>
      </c>
      <c r="B81" s="5" t="inlineStr">
        <is>
          <t>Revenue Growth 3Y in %</t>
        </is>
      </c>
      <c r="C81" t="n">
        <v>3.69</v>
      </c>
      <c r="D81" t="n">
        <v>1.28</v>
      </c>
      <c r="E81" t="n">
        <v>1.75</v>
      </c>
      <c r="F81" t="n">
        <v>3.08</v>
      </c>
      <c r="G81" t="n">
        <v>-4.22</v>
      </c>
      <c r="H81" t="n">
        <v>-5.96</v>
      </c>
      <c r="I81" t="n">
        <v>-13.23</v>
      </c>
      <c r="J81" t="n">
        <v>-4.93</v>
      </c>
      <c r="K81" t="n">
        <v>-5.83</v>
      </c>
      <c r="L81" t="n">
        <v>3.52</v>
      </c>
      <c r="M81" t="n">
        <v>3.29</v>
      </c>
      <c r="N81" t="inlineStr">
        <is>
          <t>-</t>
        </is>
      </c>
      <c r="O81" t="inlineStr">
        <is>
          <t>-</t>
        </is>
      </c>
    </row>
    <row r="82">
      <c r="A82" s="5" t="inlineStr">
        <is>
          <t>Umsatzwachstum 5J in %</t>
        </is>
      </c>
      <c r="B82" s="5" t="inlineStr">
        <is>
          <t>Revenue Growth 5Y in %</t>
        </is>
      </c>
      <c r="C82" t="n">
        <v>2.66</v>
      </c>
      <c r="D82" t="n">
        <v>3.08</v>
      </c>
      <c r="E82" t="n">
        <v>-2.39</v>
      </c>
      <c r="F82" t="n">
        <v>-3.13</v>
      </c>
      <c r="G82" t="n">
        <v>-5.63</v>
      </c>
      <c r="H82" t="n">
        <v>-6.4</v>
      </c>
      <c r="I82" t="n">
        <v>-8.48</v>
      </c>
      <c r="J82" t="n">
        <v>-0.98</v>
      </c>
      <c r="K82" t="n">
        <v>-0.84</v>
      </c>
      <c r="L82" t="inlineStr">
        <is>
          <t>-</t>
        </is>
      </c>
      <c r="M82" t="inlineStr">
        <is>
          <t>-</t>
        </is>
      </c>
      <c r="N82" t="inlineStr">
        <is>
          <t>-</t>
        </is>
      </c>
      <c r="O82" t="inlineStr">
        <is>
          <t>-</t>
        </is>
      </c>
    </row>
    <row r="83">
      <c r="A83" s="5" t="inlineStr">
        <is>
          <t>Umsatzwachstum 10J in %</t>
        </is>
      </c>
      <c r="B83" s="5" t="inlineStr">
        <is>
          <t>Revenue Growth 10Y in %</t>
        </is>
      </c>
      <c r="C83" t="n">
        <v>-1.87</v>
      </c>
      <c r="D83" t="n">
        <v>-2.7</v>
      </c>
      <c r="E83" t="n">
        <v>-1.69</v>
      </c>
      <c r="F83" t="n">
        <v>-1.99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42.25</v>
      </c>
      <c r="D84" t="n">
        <v>9.390000000000001</v>
      </c>
      <c r="E84" t="n">
        <v>4.83</v>
      </c>
      <c r="F84" t="n">
        <v>-14.9</v>
      </c>
      <c r="G84" t="n">
        <v>82.93000000000001</v>
      </c>
      <c r="H84" t="n">
        <v>-281.89</v>
      </c>
      <c r="I84" t="n">
        <v>-134.36</v>
      </c>
      <c r="J84" t="n">
        <v>-180.4</v>
      </c>
      <c r="K84" t="n">
        <v>-184.29</v>
      </c>
      <c r="L84" t="n">
        <v>-0.51</v>
      </c>
      <c r="M84" t="n">
        <v>44.19</v>
      </c>
      <c r="N84" t="n">
        <v>-56.34</v>
      </c>
      <c r="O84" t="inlineStr">
        <is>
          <t>-</t>
        </is>
      </c>
    </row>
    <row r="85">
      <c r="A85" s="5" t="inlineStr">
        <is>
          <t>Gewinnwachstum 3J in %</t>
        </is>
      </c>
      <c r="B85" s="5" t="inlineStr">
        <is>
          <t>Earnings Growth 3Y in %</t>
        </is>
      </c>
      <c r="C85" t="n">
        <v>18.82</v>
      </c>
      <c r="D85" t="n">
        <v>-0.23</v>
      </c>
      <c r="E85" t="n">
        <v>24.29</v>
      </c>
      <c r="F85" t="n">
        <v>-71.29000000000001</v>
      </c>
      <c r="G85" t="n">
        <v>-111.11</v>
      </c>
      <c r="H85" t="n">
        <v>-198.88</v>
      </c>
      <c r="I85" t="n">
        <v>-166.35</v>
      </c>
      <c r="J85" t="n">
        <v>-121.73</v>
      </c>
      <c r="K85" t="n">
        <v>-46.87</v>
      </c>
      <c r="L85" t="n">
        <v>-4.22</v>
      </c>
      <c r="M85" t="n">
        <v>-4.05</v>
      </c>
      <c r="N85" t="inlineStr">
        <is>
          <t>-</t>
        </is>
      </c>
      <c r="O85" t="inlineStr">
        <is>
          <t>-</t>
        </is>
      </c>
    </row>
    <row r="86">
      <c r="A86" s="5" t="inlineStr">
        <is>
          <t>Gewinnwachstum 5J in %</t>
        </is>
      </c>
      <c r="B86" s="5" t="inlineStr">
        <is>
          <t>Earnings Growth 5Y in %</t>
        </is>
      </c>
      <c r="C86" t="n">
        <v>24.9</v>
      </c>
      <c r="D86" t="n">
        <v>-39.93</v>
      </c>
      <c r="E86" t="n">
        <v>-68.68000000000001</v>
      </c>
      <c r="F86" t="n">
        <v>-105.72</v>
      </c>
      <c r="G86" t="n">
        <v>-139.6</v>
      </c>
      <c r="H86" t="n">
        <v>-156.29</v>
      </c>
      <c r="I86" t="n">
        <v>-91.06999999999999</v>
      </c>
      <c r="J86" t="n">
        <v>-75.47</v>
      </c>
      <c r="K86" t="n">
        <v>-39.39</v>
      </c>
      <c r="L86" t="inlineStr">
        <is>
          <t>-</t>
        </is>
      </c>
      <c r="M86" t="inlineStr">
        <is>
          <t>-</t>
        </is>
      </c>
      <c r="N86" t="inlineStr">
        <is>
          <t>-</t>
        </is>
      </c>
      <c r="O86" t="inlineStr">
        <is>
          <t>-</t>
        </is>
      </c>
    </row>
    <row r="87">
      <c r="A87" s="5" t="inlineStr">
        <is>
          <t>Gewinnwachstum 10J in %</t>
        </is>
      </c>
      <c r="B87" s="5" t="inlineStr">
        <is>
          <t>Earnings Growth 10Y in %</t>
        </is>
      </c>
      <c r="C87" t="n">
        <v>-65.69</v>
      </c>
      <c r="D87" t="n">
        <v>-65.5</v>
      </c>
      <c r="E87" t="n">
        <v>-72.06999999999999</v>
      </c>
      <c r="F87" t="n">
        <v>-72.56</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-0.75</v>
      </c>
      <c r="E88" t="n">
        <v>-0.54</v>
      </c>
      <c r="F88" t="n">
        <v>-0.28</v>
      </c>
      <c r="G88" t="n">
        <v>-0.23</v>
      </c>
      <c r="H88" t="n">
        <v>-0.29</v>
      </c>
      <c r="I88" t="inlineStr">
        <is>
          <t>-</t>
        </is>
      </c>
      <c r="J88" t="n">
        <v>-0.16</v>
      </c>
      <c r="K88" t="inlineStr">
        <is>
          <t>-</t>
        </is>
      </c>
      <c r="L88" t="inlineStr">
        <is>
          <t>-</t>
        </is>
      </c>
      <c r="M88" t="inlineStr">
        <is>
          <t>-</t>
        </is>
      </c>
      <c r="N88" t="inlineStr">
        <is>
          <t>-</t>
        </is>
      </c>
      <c r="O88" t="inlineStr">
        <is>
          <t>-</t>
        </is>
      </c>
    </row>
    <row r="89">
      <c r="A89" s="5" t="inlineStr">
        <is>
          <t>EBIT-Wachstum 1J in %</t>
        </is>
      </c>
      <c r="B89" s="5" t="inlineStr">
        <is>
          <t>EBIT Growth 1Y in %</t>
        </is>
      </c>
      <c r="C89" t="n">
        <v>3.17</v>
      </c>
      <c r="D89" t="n">
        <v>19.73</v>
      </c>
      <c r="E89" t="n">
        <v>10.33</v>
      </c>
      <c r="F89" t="n">
        <v>-4.27</v>
      </c>
      <c r="G89" t="n">
        <v>171.19</v>
      </c>
      <c r="H89" t="n">
        <v>-15.58</v>
      </c>
      <c r="I89" t="n">
        <v>-55.21</v>
      </c>
      <c r="J89" t="n">
        <v>7.67</v>
      </c>
      <c r="K89" t="n">
        <v>-52.03</v>
      </c>
      <c r="L89" t="n">
        <v>4.95</v>
      </c>
      <c r="M89" t="n">
        <v>3.54</v>
      </c>
      <c r="N89" t="n">
        <v>-21.43</v>
      </c>
      <c r="O89" t="inlineStr">
        <is>
          <t>-</t>
        </is>
      </c>
    </row>
    <row r="90">
      <c r="A90" s="5" t="inlineStr">
        <is>
          <t>EBIT-Wachstum 3J in %</t>
        </is>
      </c>
      <c r="B90" s="5" t="inlineStr">
        <is>
          <t>EBIT Growth 3Y in %</t>
        </is>
      </c>
      <c r="C90" t="n">
        <v>11.08</v>
      </c>
      <c r="D90" t="n">
        <v>8.6</v>
      </c>
      <c r="E90" t="n">
        <v>59.08</v>
      </c>
      <c r="F90" t="n">
        <v>50.45</v>
      </c>
      <c r="G90" t="n">
        <v>33.47</v>
      </c>
      <c r="H90" t="n">
        <v>-21.04</v>
      </c>
      <c r="I90" t="n">
        <v>-33.19</v>
      </c>
      <c r="J90" t="n">
        <v>-13.14</v>
      </c>
      <c r="K90" t="n">
        <v>-14.51</v>
      </c>
      <c r="L90" t="n">
        <v>-4.31</v>
      </c>
      <c r="M90" t="n">
        <v>-5.96</v>
      </c>
      <c r="N90" t="inlineStr">
        <is>
          <t>-</t>
        </is>
      </c>
      <c r="O90" t="inlineStr">
        <is>
          <t>-</t>
        </is>
      </c>
    </row>
    <row r="91">
      <c r="A91" s="5" t="inlineStr">
        <is>
          <t>EBIT-Wachstum 5J in %</t>
        </is>
      </c>
      <c r="B91" s="5" t="inlineStr">
        <is>
          <t>EBIT Growth 5Y in %</t>
        </is>
      </c>
      <c r="C91" t="n">
        <v>40.03</v>
      </c>
      <c r="D91" t="n">
        <v>36.28</v>
      </c>
      <c r="E91" t="n">
        <v>21.29</v>
      </c>
      <c r="F91" t="n">
        <v>20.76</v>
      </c>
      <c r="G91" t="n">
        <v>11.21</v>
      </c>
      <c r="H91" t="n">
        <v>-22.04</v>
      </c>
      <c r="I91" t="n">
        <v>-18.22</v>
      </c>
      <c r="J91" t="n">
        <v>-11.46</v>
      </c>
      <c r="K91" t="n">
        <v>-12.99</v>
      </c>
      <c r="L91" t="inlineStr">
        <is>
          <t>-</t>
        </is>
      </c>
      <c r="M91" t="inlineStr">
        <is>
          <t>-</t>
        </is>
      </c>
      <c r="N91" t="inlineStr">
        <is>
          <t>-</t>
        </is>
      </c>
      <c r="O91" t="inlineStr">
        <is>
          <t>-</t>
        </is>
      </c>
    </row>
    <row r="92">
      <c r="A92" s="5" t="inlineStr">
        <is>
          <t>EBIT-Wachstum 10J in %</t>
        </is>
      </c>
      <c r="B92" s="5" t="inlineStr">
        <is>
          <t>EBIT Growth 10Y in %</t>
        </is>
      </c>
      <c r="C92" t="n">
        <v>8.99</v>
      </c>
      <c r="D92" t="n">
        <v>9.029999999999999</v>
      </c>
      <c r="E92" t="n">
        <v>4.92</v>
      </c>
      <c r="F92" t="n">
        <v>3.88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2.12</v>
      </c>
      <c r="D93" t="n">
        <v>-13.09</v>
      </c>
      <c r="E93" t="n">
        <v>36.97</v>
      </c>
      <c r="F93" t="n">
        <v>-32</v>
      </c>
      <c r="G93" t="n">
        <v>29.63</v>
      </c>
      <c r="H93" t="n">
        <v>9.76</v>
      </c>
      <c r="I93" t="n">
        <v>119.64</v>
      </c>
      <c r="J93" t="n">
        <v>12</v>
      </c>
      <c r="K93" t="n">
        <v>-52.53</v>
      </c>
      <c r="L93" t="n">
        <v>9.720000000000001</v>
      </c>
      <c r="M93" t="n">
        <v>2.86</v>
      </c>
      <c r="N93" t="n">
        <v>-65.47</v>
      </c>
      <c r="O93" t="inlineStr">
        <is>
          <t>-</t>
        </is>
      </c>
    </row>
    <row r="94">
      <c r="A94" s="5" t="inlineStr">
        <is>
          <t>Op.Cashflow Wachstum 3J in %</t>
        </is>
      </c>
      <c r="B94" s="5" t="inlineStr">
        <is>
          <t>Op.Cashflow Wachstum 3Y in %</t>
        </is>
      </c>
      <c r="C94" t="n">
        <v>8.67</v>
      </c>
      <c r="D94" t="n">
        <v>-2.71</v>
      </c>
      <c r="E94" t="n">
        <v>11.53</v>
      </c>
      <c r="F94" t="n">
        <v>2.46</v>
      </c>
      <c r="G94" t="n">
        <v>53.01</v>
      </c>
      <c r="H94" t="n">
        <v>47.13</v>
      </c>
      <c r="I94" t="n">
        <v>26.37</v>
      </c>
      <c r="J94" t="n">
        <v>-10.27</v>
      </c>
      <c r="K94" t="n">
        <v>-13.32</v>
      </c>
      <c r="L94" t="n">
        <v>-17.63</v>
      </c>
      <c r="M94" t="n">
        <v>-20.87</v>
      </c>
      <c r="N94" t="inlineStr">
        <is>
          <t>-</t>
        </is>
      </c>
      <c r="O94" t="inlineStr">
        <is>
          <t>-</t>
        </is>
      </c>
    </row>
    <row r="95">
      <c r="A95" s="5" t="inlineStr">
        <is>
          <t>Op.Cashflow Wachstum 5J in %</t>
        </is>
      </c>
      <c r="B95" s="5" t="inlineStr">
        <is>
          <t>Op.Cashflow Wachstum 5Y in %</t>
        </is>
      </c>
      <c r="C95" t="n">
        <v>4.73</v>
      </c>
      <c r="D95" t="n">
        <v>6.25</v>
      </c>
      <c r="E95" t="n">
        <v>32.8</v>
      </c>
      <c r="F95" t="n">
        <v>27.81</v>
      </c>
      <c r="G95" t="n">
        <v>23.7</v>
      </c>
      <c r="H95" t="n">
        <v>19.72</v>
      </c>
      <c r="I95" t="n">
        <v>18.34</v>
      </c>
      <c r="J95" t="n">
        <v>-18.68</v>
      </c>
      <c r="K95" t="n">
        <v>-21.08</v>
      </c>
      <c r="L95" t="inlineStr">
        <is>
          <t>-</t>
        </is>
      </c>
      <c r="M95" t="inlineStr">
        <is>
          <t>-</t>
        </is>
      </c>
      <c r="N95" t="inlineStr">
        <is>
          <t>-</t>
        </is>
      </c>
      <c r="O95" t="inlineStr">
        <is>
          <t>-</t>
        </is>
      </c>
    </row>
    <row r="96">
      <c r="A96" s="5" t="inlineStr">
        <is>
          <t>Op.Cashflow Wachstum 10J in %</t>
        </is>
      </c>
      <c r="B96" s="5" t="inlineStr">
        <is>
          <t>Op.Cashflow Wachstum 10Y in %</t>
        </is>
      </c>
      <c r="C96" t="n">
        <v>12.22</v>
      </c>
      <c r="D96" t="n">
        <v>12.3</v>
      </c>
      <c r="E96" t="n">
        <v>7.06</v>
      </c>
      <c r="F96" t="n">
        <v>3.36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-1922</v>
      </c>
      <c r="D97" t="n">
        <v>-1221</v>
      </c>
      <c r="E97" t="n">
        <v>786.8</v>
      </c>
      <c r="F97" t="n">
        <v>-518.1</v>
      </c>
      <c r="G97" t="n">
        <v>-705.3</v>
      </c>
      <c r="H97" t="n">
        <v>-428.5</v>
      </c>
      <c r="I97" t="n">
        <v>2720</v>
      </c>
      <c r="J97" t="n">
        <v>3356</v>
      </c>
      <c r="K97" t="n">
        <v>2268</v>
      </c>
      <c r="L97" t="n">
        <v>2307</v>
      </c>
      <c r="M97" t="n">
        <v>2565</v>
      </c>
      <c r="N97" t="n">
        <v>809.9</v>
      </c>
      <c r="O97" t="n">
        <v>-734.3</v>
      </c>
      <c r="P97" t="n">
        <v>-734.3</v>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R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1"/>
    <col customWidth="1" max="15" min="15" width="21"/>
    <col customWidth="1" max="16" min="16" width="20"/>
    <col customWidth="1" max="17" min="17" width="20"/>
    <col customWidth="1" max="18" min="18" width="8"/>
  </cols>
  <sheetData>
    <row r="1">
      <c r="A1" s="1" t="inlineStr">
        <is>
          <t xml:space="preserve">VINCI </t>
        </is>
      </c>
      <c r="B1" s="2" t="inlineStr">
        <is>
          <t>WKN: 867475  ISIN: FR0000125486  US-Symbol:VCISF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1899</t>
        </is>
      </c>
      <c r="C4" s="5" t="inlineStr">
        <is>
          <t>Telefon / Phone</t>
        </is>
      </c>
      <c r="D4" s="5" t="inlineStr"/>
      <c r="E4" t="inlineStr">
        <is>
          <t>+33-1-471635-00</t>
        </is>
      </c>
      <c r="G4" t="inlineStr">
        <is>
          <t>05.02.2020</t>
        </is>
      </c>
      <c r="H4" t="inlineStr">
        <is>
          <t>Preliminary Results</t>
        </is>
      </c>
      <c r="J4" t="inlineStr">
        <is>
          <t>Institutional Investors outside France</t>
        </is>
      </c>
      <c r="L4" t="inlineStr">
        <is>
          <t>57,20%</t>
        </is>
      </c>
    </row>
    <row r="5">
      <c r="A5" s="5" t="inlineStr">
        <is>
          <t>Ticker</t>
        </is>
      </c>
      <c r="B5" t="inlineStr">
        <is>
          <t>SQU</t>
        </is>
      </c>
      <c r="C5" s="5" t="inlineStr">
        <is>
          <t>Fax</t>
        </is>
      </c>
      <c r="D5" s="5" t="inlineStr"/>
      <c r="E5" t="inlineStr">
        <is>
          <t>+33-1-471635-91</t>
        </is>
      </c>
      <c r="G5" t="inlineStr">
        <is>
          <t>28.02.2020</t>
        </is>
      </c>
      <c r="H5" t="inlineStr">
        <is>
          <t>Publication Of Annual Report</t>
        </is>
      </c>
      <c r="J5" t="inlineStr">
        <is>
          <t>French Instutional</t>
        </is>
      </c>
      <c r="L5" t="inlineStr">
        <is>
          <t>17,10%</t>
        </is>
      </c>
    </row>
    <row r="6">
      <c r="A6" s="5" t="inlineStr">
        <is>
          <t>Gelistet Seit / Listed Since</t>
        </is>
      </c>
      <c r="B6" t="inlineStr">
        <is>
          <t>-</t>
        </is>
      </c>
      <c r="C6" s="5" t="inlineStr">
        <is>
          <t>Internet</t>
        </is>
      </c>
      <c r="D6" s="5" t="inlineStr"/>
      <c r="E6" t="inlineStr">
        <is>
          <t>http://www.vinci.com</t>
        </is>
      </c>
      <c r="G6" t="inlineStr">
        <is>
          <t>09.04.2020</t>
        </is>
      </c>
      <c r="H6" t="inlineStr">
        <is>
          <t>Annual General Meeting</t>
        </is>
      </c>
      <c r="J6" t="inlineStr">
        <is>
          <t>Mitarbeiter</t>
        </is>
      </c>
      <c r="L6" t="inlineStr">
        <is>
          <t>8,80%</t>
        </is>
      </c>
    </row>
    <row r="7">
      <c r="A7" s="5" t="inlineStr">
        <is>
          <t>Nominalwert / Nominal Value</t>
        </is>
      </c>
      <c r="B7" t="inlineStr">
        <is>
          <t>-</t>
        </is>
      </c>
      <c r="C7" s="5" t="inlineStr">
        <is>
          <t>Inv. Relations Telefon / Phone</t>
        </is>
      </c>
      <c r="D7" s="5" t="inlineStr"/>
      <c r="E7" t="inlineStr">
        <is>
          <t>+33-1-471642-86</t>
        </is>
      </c>
      <c r="G7" t="inlineStr">
        <is>
          <t>23.04.2020</t>
        </is>
      </c>
      <c r="H7" t="inlineStr">
        <is>
          <t>Result Q1</t>
        </is>
      </c>
      <c r="J7" t="inlineStr">
        <is>
          <t>eigene Aktien</t>
        </is>
      </c>
      <c r="L7" t="inlineStr">
        <is>
          <t>8,30%</t>
        </is>
      </c>
    </row>
    <row r="8">
      <c r="A8" s="5" t="inlineStr">
        <is>
          <t>Land / Country</t>
        </is>
      </c>
      <c r="B8" t="inlineStr">
        <is>
          <t>Frankreich</t>
        </is>
      </c>
      <c r="C8" s="5" t="inlineStr">
        <is>
          <t>Inv. Relations E-Mail</t>
        </is>
      </c>
      <c r="D8" s="5" t="inlineStr"/>
      <c r="E8" t="inlineStr">
        <is>
          <t>pa.bonnet-vigne@vinci.com</t>
        </is>
      </c>
      <c r="G8" t="inlineStr">
        <is>
          <t>21.04.2020</t>
        </is>
      </c>
      <c r="H8" t="inlineStr">
        <is>
          <t>Ex Dividend</t>
        </is>
      </c>
      <c r="J8" t="inlineStr">
        <is>
          <t>Qatari Holding LLC</t>
        </is>
      </c>
      <c r="L8" t="inlineStr">
        <is>
          <t>3,70%</t>
        </is>
      </c>
    </row>
    <row r="9">
      <c r="A9" s="5" t="inlineStr">
        <is>
          <t>Währung / Currency</t>
        </is>
      </c>
      <c r="B9" t="inlineStr">
        <is>
          <t>EUR</t>
        </is>
      </c>
      <c r="C9" s="5" t="inlineStr">
        <is>
          <t>Kontaktperson / Contact Person</t>
        </is>
      </c>
      <c r="D9" s="5" t="inlineStr"/>
      <c r="E9" t="inlineStr">
        <is>
          <t>Pauline Bonnet-Vigne</t>
        </is>
      </c>
      <c r="G9" t="inlineStr">
        <is>
          <t>24.04.2020</t>
        </is>
      </c>
      <c r="H9" t="inlineStr">
        <is>
          <t>Dividend Payout</t>
        </is>
      </c>
      <c r="J9" t="inlineStr">
        <is>
          <t>Freefloat</t>
        </is>
      </c>
      <c r="L9" t="inlineStr">
        <is>
          <t>4,90%</t>
        </is>
      </c>
    </row>
    <row r="10">
      <c r="A10" s="5" t="inlineStr">
        <is>
          <t>Branche / Industry</t>
        </is>
      </c>
      <c r="B10" t="inlineStr">
        <is>
          <t>Construction Industry</t>
        </is>
      </c>
      <c r="C10" s="5" t="inlineStr">
        <is>
          <t>30.07.2020</t>
        </is>
      </c>
      <c r="D10" s="5" t="inlineStr">
        <is>
          <t>Score Half Year</t>
        </is>
      </c>
    </row>
    <row r="11">
      <c r="A11" s="5" t="inlineStr">
        <is>
          <t>Sektor / Sector</t>
        </is>
      </c>
      <c r="B11" t="inlineStr">
        <is>
          <t>Building Industry</t>
        </is>
      </c>
      <c r="C11" t="inlineStr">
        <is>
          <t>20.10.2020</t>
        </is>
      </c>
      <c r="D11" t="inlineStr">
        <is>
          <t>Q3 Earnings</t>
        </is>
      </c>
    </row>
    <row r="12">
      <c r="A12" s="5" t="inlineStr">
        <is>
          <t>Typ / Genre</t>
        </is>
      </c>
      <c r="B12" t="inlineStr">
        <is>
          <t>Inhaberaktie</t>
        </is>
      </c>
    </row>
    <row r="13">
      <c r="A13" s="5" t="inlineStr">
        <is>
          <t>Adresse / Address</t>
        </is>
      </c>
      <c r="B13" t="inlineStr">
        <is>
          <t>VINCI S.A.1 cours Ferdinand de Lesseps  F-92851 Rueil-Malmaison Cedex</t>
        </is>
      </c>
    </row>
    <row r="14">
      <c r="A14" s="5" t="inlineStr">
        <is>
          <t>Management</t>
        </is>
      </c>
      <c r="B14" t="inlineStr">
        <is>
          <t>Xavier Huillard, Pierre Coppey, Richard Francioli, Christian Labeyrie, Arnaud Grison, Pierre Anjolras, Jérôme Stubler, Nicolas Notebaert, Pierre Duprat, Jocelyne Vassoille, Christophe Pélissié du Rausas, Patrick Richard</t>
        </is>
      </c>
    </row>
    <row r="15">
      <c r="A15" s="5" t="inlineStr">
        <is>
          <t>Aufsichtsrat / Board</t>
        </is>
      </c>
      <c r="B15" t="inlineStr">
        <is>
          <t>Xavier Huillard, Yves-Thibault de Silguy, Yannick Assouad, Robert Castaigne, Uwe Chlebos, Graziella Gavezotti, Caroline Grégoire Sainte Marie, Miloud Hakimi, Jean-Pierre Lamoure, Marie-Christine Lombard, René Medori, Dominique Muller Joly-Pottuz, Ana Paula Pessoa, Michael Pragnell, Pascale Sourisse, Abdullah Hamad Al Attiyah (Qatar Holding LLC)</t>
        </is>
      </c>
    </row>
    <row r="16">
      <c r="A16" s="5" t="inlineStr">
        <is>
          <t>Beschreibung</t>
        </is>
      </c>
      <c r="B16" t="inlineStr">
        <is>
          <t>VINCI S.A. ist einer der weltweit größten Baukonzerne. Die Tätigkeiten umfassen Konzessionen und Baudienstleistungen. In Frankreich ist das Unternehmen Konzessionsnehmer und hat dort mehr als die Hälfte aller Autobahnkonzessionen inne. Andererseits entwickelt und betreibt VINCI ein eigenes Portfolio an solchen in den Bereichen Verkehrsinfrastruktur und öffentliche Einrichtungen in rund 20 Ländern, wozu Flughäfen, Straßen und Schienenwege, Parkhäuser und Stadien gehören. Darüber hinaus werden jegliche Art von Baudienstleistungen im Hoch- und Tiefbau, Verkehrswegebau und kommunaler Gestaltungsmaßnahmen sowie der Installation von Energie-, Verkehrs- und Kommunikationsinfrastruktur angeboten. Copyright 2014 FINANCE BASE AG</t>
        </is>
      </c>
    </row>
    <row r="17">
      <c r="A17" s="5" t="inlineStr">
        <is>
          <t>Profile</t>
        </is>
      </c>
      <c r="B17" t="inlineStr">
        <is>
          <t>VINCI S.A. is one of the largest construction groups. The activities include concessions and construction services. In France, the company concessionaire and has held there for more than half of all motorway concessions. On the other hand, develops and operates VINCI own portfolio of those in the fields of transport infrastructure and public facilities in some 20 countries, including airports, roads and railways, car parks and stadiums are. Moreover, any kind of construction services in civil engineering, transportation infrastructure and community design measures and the installation of energy, transport and communications infrastructure are offered.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48053</v>
      </c>
      <c r="D20" t="n">
        <v>43519</v>
      </c>
      <c r="E20" t="n">
        <v>40248</v>
      </c>
      <c r="F20" t="n">
        <v>38073</v>
      </c>
      <c r="G20" t="n">
        <v>38518</v>
      </c>
      <c r="H20" t="n">
        <v>38703</v>
      </c>
      <c r="I20" t="n">
        <v>40338</v>
      </c>
      <c r="J20" t="n">
        <v>38634</v>
      </c>
      <c r="K20" t="n">
        <v>36956</v>
      </c>
      <c r="L20" t="n">
        <v>33376</v>
      </c>
      <c r="M20" t="n">
        <v>32460</v>
      </c>
      <c r="N20" t="n">
        <v>33930</v>
      </c>
      <c r="O20" t="n">
        <v>30874</v>
      </c>
      <c r="P20" t="inlineStr">
        <is>
          <t>-</t>
        </is>
      </c>
      <c r="Q20" t="inlineStr">
        <is>
          <t>-</t>
        </is>
      </c>
      <c r="R20" t="inlineStr">
        <is>
          <t>-</t>
        </is>
      </c>
    </row>
    <row r="21">
      <c r="A21" s="5" t="inlineStr">
        <is>
          <t>Operatives Ergebnis (EBIT)</t>
        </is>
      </c>
      <c r="B21" s="5" t="inlineStr">
        <is>
          <t>EBIT Earning Before Interest &amp; Tax</t>
        </is>
      </c>
      <c r="C21" t="n">
        <v>5664</v>
      </c>
      <c r="D21" t="n">
        <v>4920</v>
      </c>
      <c r="E21" t="n">
        <v>4550</v>
      </c>
      <c r="F21" t="n">
        <v>4118</v>
      </c>
      <c r="G21" t="n">
        <v>3715</v>
      </c>
      <c r="H21" t="n">
        <v>4243</v>
      </c>
      <c r="I21" t="n">
        <v>3767</v>
      </c>
      <c r="J21" t="n">
        <v>3651</v>
      </c>
      <c r="K21" t="n">
        <v>3601</v>
      </c>
      <c r="L21" t="n">
        <v>3429</v>
      </c>
      <c r="M21" t="n">
        <v>3145</v>
      </c>
      <c r="N21" t="n">
        <v>3276</v>
      </c>
      <c r="O21" t="n">
        <v>3011</v>
      </c>
      <c r="P21" t="inlineStr">
        <is>
          <t>-</t>
        </is>
      </c>
      <c r="Q21" t="inlineStr">
        <is>
          <t>-</t>
        </is>
      </c>
      <c r="R21" t="inlineStr">
        <is>
          <t>-</t>
        </is>
      </c>
    </row>
    <row r="22">
      <c r="A22" s="5" t="inlineStr">
        <is>
          <t>Finanzergebnis</t>
        </is>
      </c>
      <c r="B22" s="5" t="inlineStr">
        <is>
          <t>Financial Result</t>
        </is>
      </c>
      <c r="C22" t="n">
        <v>-622</v>
      </c>
      <c r="D22" t="n">
        <v>-445</v>
      </c>
      <c r="E22" t="n">
        <v>-442</v>
      </c>
      <c r="F22" t="n">
        <v>-560</v>
      </c>
      <c r="G22" t="n">
        <v>-581</v>
      </c>
      <c r="H22" t="n">
        <v>-677</v>
      </c>
      <c r="I22" t="n">
        <v>-651</v>
      </c>
      <c r="J22" t="n">
        <v>-656.6</v>
      </c>
      <c r="K22" t="n">
        <v>-621.4</v>
      </c>
      <c r="L22" t="n">
        <v>-681.1</v>
      </c>
      <c r="M22" t="n">
        <v>-701.9</v>
      </c>
      <c r="N22" t="n">
        <v>-806.3</v>
      </c>
      <c r="O22" t="n">
        <v>-691.6</v>
      </c>
      <c r="P22" t="inlineStr">
        <is>
          <t>-</t>
        </is>
      </c>
      <c r="Q22" t="inlineStr">
        <is>
          <t>-</t>
        </is>
      </c>
      <c r="R22" t="inlineStr">
        <is>
          <t>-</t>
        </is>
      </c>
    </row>
    <row r="23">
      <c r="A23" s="5" t="inlineStr">
        <is>
          <t>Ergebnis vor Steuer (EBT)</t>
        </is>
      </c>
      <c r="B23" s="5" t="inlineStr">
        <is>
          <t>EBT Earning Before Tax</t>
        </is>
      </c>
      <c r="C23" t="n">
        <v>5042</v>
      </c>
      <c r="D23" t="n">
        <v>4475</v>
      </c>
      <c r="E23" t="n">
        <v>4108</v>
      </c>
      <c r="F23" t="n">
        <v>3558</v>
      </c>
      <c r="G23" t="n">
        <v>3134</v>
      </c>
      <c r="H23" t="n">
        <v>3566</v>
      </c>
      <c r="I23" t="n">
        <v>3116</v>
      </c>
      <c r="J23" t="n">
        <v>2994</v>
      </c>
      <c r="K23" t="n">
        <v>2980</v>
      </c>
      <c r="L23" t="n">
        <v>2748</v>
      </c>
      <c r="M23" t="n">
        <v>2443</v>
      </c>
      <c r="N23" t="n">
        <v>2470</v>
      </c>
      <c r="O23" t="n">
        <v>2319</v>
      </c>
      <c r="P23" t="inlineStr">
        <is>
          <t>-</t>
        </is>
      </c>
      <c r="Q23" t="inlineStr">
        <is>
          <t>-</t>
        </is>
      </c>
      <c r="R23" t="inlineStr">
        <is>
          <t>-</t>
        </is>
      </c>
    </row>
    <row r="24">
      <c r="A24" s="5" t="inlineStr">
        <is>
          <t>Steuern auf Einkommen und Ertrag</t>
        </is>
      </c>
      <c r="B24" s="5" t="inlineStr">
        <is>
          <t>Taxes on income and earnings</t>
        </is>
      </c>
      <c r="C24" t="n">
        <v>1634</v>
      </c>
      <c r="D24" t="n">
        <v>1418</v>
      </c>
      <c r="E24" t="n">
        <v>1271</v>
      </c>
      <c r="F24" t="n">
        <v>1013</v>
      </c>
      <c r="G24" t="n">
        <v>1055</v>
      </c>
      <c r="H24" t="n">
        <v>1050</v>
      </c>
      <c r="I24" t="n">
        <v>1070</v>
      </c>
      <c r="J24" t="n">
        <v>969.2</v>
      </c>
      <c r="K24" t="n">
        <v>983.6</v>
      </c>
      <c r="L24" t="n">
        <v>847</v>
      </c>
      <c r="M24" t="n">
        <v>744.7</v>
      </c>
      <c r="N24" t="n">
        <v>770.5</v>
      </c>
      <c r="O24" t="n">
        <v>741.2</v>
      </c>
      <c r="P24" t="inlineStr">
        <is>
          <t>-</t>
        </is>
      </c>
      <c r="Q24" t="inlineStr">
        <is>
          <t>-</t>
        </is>
      </c>
      <c r="R24" t="inlineStr">
        <is>
          <t>-</t>
        </is>
      </c>
    </row>
    <row r="25">
      <c r="A25" s="5" t="inlineStr">
        <is>
          <t>Ergebnis nach Steuer</t>
        </is>
      </c>
      <c r="B25" s="5" t="inlineStr">
        <is>
          <t>Earnings after tax</t>
        </is>
      </c>
      <c r="C25" t="n">
        <v>3408</v>
      </c>
      <c r="D25" t="n">
        <v>3057</v>
      </c>
      <c r="E25" t="n">
        <v>2837</v>
      </c>
      <c r="F25" t="n">
        <v>2545</v>
      </c>
      <c r="G25" t="n">
        <v>2079</v>
      </c>
      <c r="H25" t="n">
        <v>2516</v>
      </c>
      <c r="I25" t="n">
        <v>2046</v>
      </c>
      <c r="J25" t="n">
        <v>2025</v>
      </c>
      <c r="K25" t="n">
        <v>1996</v>
      </c>
      <c r="L25" t="n">
        <v>1901</v>
      </c>
      <c r="M25" t="n">
        <v>1698</v>
      </c>
      <c r="N25" t="n">
        <v>1699</v>
      </c>
      <c r="O25" t="n">
        <v>1578</v>
      </c>
      <c r="P25" t="inlineStr">
        <is>
          <t>-</t>
        </is>
      </c>
      <c r="Q25" t="inlineStr">
        <is>
          <t>-</t>
        </is>
      </c>
      <c r="R25" t="inlineStr">
        <is>
          <t>-</t>
        </is>
      </c>
    </row>
    <row r="26">
      <c r="A26" s="5" t="inlineStr">
        <is>
          <t>Minderheitenanteil</t>
        </is>
      </c>
      <c r="B26" s="5" t="inlineStr">
        <is>
          <t>Minority Share</t>
        </is>
      </c>
      <c r="C26" t="n">
        <v>-148</v>
      </c>
      <c r="D26" t="n">
        <v>-74</v>
      </c>
      <c r="E26" t="n">
        <v>-90</v>
      </c>
      <c r="F26" t="n">
        <v>-39</v>
      </c>
      <c r="G26" t="n">
        <v>-34</v>
      </c>
      <c r="H26" t="n">
        <v>-30</v>
      </c>
      <c r="I26" t="n">
        <v>-84</v>
      </c>
      <c r="J26" t="n">
        <v>-108.5</v>
      </c>
      <c r="K26" t="n">
        <v>-91.7</v>
      </c>
      <c r="L26" t="n">
        <v>-124.7</v>
      </c>
      <c r="M26" t="n">
        <v>-102.2</v>
      </c>
      <c r="N26" t="n">
        <v>-107.7</v>
      </c>
      <c r="O26" t="n">
        <v>-122.9</v>
      </c>
      <c r="P26" t="inlineStr">
        <is>
          <t>-</t>
        </is>
      </c>
      <c r="Q26" t="inlineStr">
        <is>
          <t>-</t>
        </is>
      </c>
      <c r="R26" t="inlineStr">
        <is>
          <t>-</t>
        </is>
      </c>
    </row>
    <row r="27">
      <c r="A27" s="5" t="inlineStr">
        <is>
          <t>Jahresüberschuss/-fehlbetrag</t>
        </is>
      </c>
      <c r="B27" s="5" t="inlineStr">
        <is>
          <t>Net Profit</t>
        </is>
      </c>
      <c r="C27" t="n">
        <v>3260</v>
      </c>
      <c r="D27" t="n">
        <v>2983</v>
      </c>
      <c r="E27" t="n">
        <v>2747</v>
      </c>
      <c r="F27" t="n">
        <v>2505</v>
      </c>
      <c r="G27" t="n">
        <v>2046</v>
      </c>
      <c r="H27" t="n">
        <v>2486</v>
      </c>
      <c r="I27" t="n">
        <v>1962</v>
      </c>
      <c r="J27" t="n">
        <v>1917</v>
      </c>
      <c r="K27" t="n">
        <v>1904</v>
      </c>
      <c r="L27" t="n">
        <v>1776</v>
      </c>
      <c r="M27" t="n">
        <v>1596</v>
      </c>
      <c r="N27" t="n">
        <v>1591</v>
      </c>
      <c r="O27" t="n">
        <v>1455</v>
      </c>
      <c r="P27" t="inlineStr">
        <is>
          <t>-</t>
        </is>
      </c>
      <c r="Q27" t="inlineStr">
        <is>
          <t>-</t>
        </is>
      </c>
      <c r="R27" t="inlineStr">
        <is>
          <t>-</t>
        </is>
      </c>
    </row>
    <row r="28">
      <c r="A28" s="5" t="inlineStr">
        <is>
          <t>Summe Umlaufvermögen</t>
        </is>
      </c>
      <c r="B28" s="5" t="inlineStr">
        <is>
          <t>Current Assets</t>
        </is>
      </c>
      <c r="C28" t="n">
        <v>30229</v>
      </c>
      <c r="D28" t="n">
        <v>28621</v>
      </c>
      <c r="E28" t="n">
        <v>26276</v>
      </c>
      <c r="F28" t="n">
        <v>24915</v>
      </c>
      <c r="G28" t="n">
        <v>22880</v>
      </c>
      <c r="H28" t="n">
        <v>23776</v>
      </c>
      <c r="I28" t="n">
        <v>22691</v>
      </c>
      <c r="J28" t="n">
        <v>23559</v>
      </c>
      <c r="K28" t="n">
        <v>23373</v>
      </c>
      <c r="L28" t="n">
        <v>20003</v>
      </c>
      <c r="M28" t="n">
        <v>18475</v>
      </c>
      <c r="N28" t="n">
        <v>18419</v>
      </c>
      <c r="O28" t="n">
        <v>17215</v>
      </c>
      <c r="P28" t="inlineStr">
        <is>
          <t>-</t>
        </is>
      </c>
      <c r="Q28" t="inlineStr">
        <is>
          <t>-</t>
        </is>
      </c>
      <c r="R28" t="inlineStr">
        <is>
          <t>-</t>
        </is>
      </c>
    </row>
    <row r="29">
      <c r="A29" s="5" t="inlineStr">
        <is>
          <t>Summe Anlagevermögen</t>
        </is>
      </c>
      <c r="B29" s="5" t="inlineStr">
        <is>
          <t>Fixed Assets</t>
        </is>
      </c>
      <c r="C29" t="n">
        <v>60873</v>
      </c>
      <c r="D29" t="n">
        <v>46736</v>
      </c>
      <c r="E29" t="n">
        <v>43527</v>
      </c>
      <c r="F29" t="n">
        <v>43016</v>
      </c>
      <c r="G29" t="n">
        <v>39267</v>
      </c>
      <c r="H29" t="n">
        <v>39254</v>
      </c>
      <c r="I29" t="n">
        <v>40385</v>
      </c>
      <c r="J29" t="n">
        <v>38032</v>
      </c>
      <c r="K29" t="n">
        <v>37203</v>
      </c>
      <c r="L29" t="n">
        <v>36410</v>
      </c>
      <c r="M29" t="n">
        <v>33961</v>
      </c>
      <c r="N29" t="n">
        <v>33373</v>
      </c>
      <c r="O29" t="n">
        <v>32562</v>
      </c>
      <c r="P29" t="inlineStr">
        <is>
          <t>-</t>
        </is>
      </c>
      <c r="Q29" t="inlineStr">
        <is>
          <t>-</t>
        </is>
      </c>
      <c r="R29" t="inlineStr">
        <is>
          <t>-</t>
        </is>
      </c>
    </row>
    <row r="30">
      <c r="A30" s="5" t="inlineStr">
        <is>
          <t>Summe Aktiva</t>
        </is>
      </c>
      <c r="B30" s="5" t="inlineStr">
        <is>
          <t>Total Assets</t>
        </is>
      </c>
      <c r="C30" t="n">
        <v>91102</v>
      </c>
      <c r="D30" t="n">
        <v>75357</v>
      </c>
      <c r="E30" t="n">
        <v>69803</v>
      </c>
      <c r="F30" t="n">
        <v>67931</v>
      </c>
      <c r="G30" t="n">
        <v>62147</v>
      </c>
      <c r="H30" t="n">
        <v>63030</v>
      </c>
      <c r="I30" t="n">
        <v>63076</v>
      </c>
      <c r="J30" t="n">
        <v>61591</v>
      </c>
      <c r="K30" t="n">
        <v>60575</v>
      </c>
      <c r="L30" t="n">
        <v>56413</v>
      </c>
      <c r="M30" t="n">
        <v>52436</v>
      </c>
      <c r="N30" t="n">
        <v>51792</v>
      </c>
      <c r="O30" t="n">
        <v>49777</v>
      </c>
      <c r="P30" t="inlineStr">
        <is>
          <t>-</t>
        </is>
      </c>
      <c r="Q30" t="inlineStr">
        <is>
          <t>-</t>
        </is>
      </c>
      <c r="R30" t="inlineStr">
        <is>
          <t>-</t>
        </is>
      </c>
    </row>
    <row r="31">
      <c r="A31" s="5" t="inlineStr">
        <is>
          <t>Summe kurzfristiges Fremdkapital</t>
        </is>
      </c>
      <c r="B31" s="5" t="inlineStr">
        <is>
          <t>Short-Term Debt</t>
        </is>
      </c>
      <c r="C31" t="n">
        <v>33497</v>
      </c>
      <c r="D31" t="n">
        <v>31048</v>
      </c>
      <c r="E31" t="n">
        <v>30029</v>
      </c>
      <c r="F31" t="n">
        <v>29815</v>
      </c>
      <c r="G31" t="n">
        <v>27417</v>
      </c>
      <c r="H31" t="n">
        <v>26748</v>
      </c>
      <c r="I31" t="n">
        <v>27198</v>
      </c>
      <c r="J31" t="n">
        <v>26959</v>
      </c>
      <c r="K31" t="n">
        <v>25737</v>
      </c>
      <c r="L31" t="n">
        <v>21957</v>
      </c>
      <c r="M31" t="n">
        <v>20289</v>
      </c>
      <c r="N31" t="n">
        <v>21496</v>
      </c>
      <c r="O31" t="n">
        <v>19526</v>
      </c>
      <c r="P31" t="inlineStr">
        <is>
          <t>-</t>
        </is>
      </c>
      <c r="Q31" t="inlineStr">
        <is>
          <t>-</t>
        </is>
      </c>
      <c r="R31" t="inlineStr">
        <is>
          <t>-</t>
        </is>
      </c>
    </row>
    <row r="32">
      <c r="A32" s="5" t="inlineStr">
        <is>
          <t>Summe langfristiges Fremdkapital</t>
        </is>
      </c>
      <c r="B32" s="5" t="inlineStr">
        <is>
          <t>Long-Term Debt</t>
        </is>
      </c>
      <c r="C32" t="n">
        <v>34563</v>
      </c>
      <c r="D32" t="n">
        <v>24491</v>
      </c>
      <c r="E32" t="n">
        <v>21391</v>
      </c>
      <c r="F32" t="n">
        <v>21110</v>
      </c>
      <c r="G32" t="n">
        <v>19474</v>
      </c>
      <c r="H32" t="n">
        <v>21414</v>
      </c>
      <c r="I32" t="n">
        <v>21618</v>
      </c>
      <c r="J32" t="n">
        <v>20562</v>
      </c>
      <c r="K32" t="n">
        <v>21223</v>
      </c>
      <c r="L32" t="n">
        <v>21431</v>
      </c>
      <c r="M32" t="n">
        <v>21708</v>
      </c>
      <c r="N32" t="n">
        <v>21270</v>
      </c>
      <c r="O32" t="n">
        <v>22136</v>
      </c>
      <c r="P32" t="inlineStr">
        <is>
          <t>-</t>
        </is>
      </c>
      <c r="Q32" t="inlineStr">
        <is>
          <t>-</t>
        </is>
      </c>
      <c r="R32" t="inlineStr">
        <is>
          <t>-</t>
        </is>
      </c>
    </row>
    <row r="33">
      <c r="A33" s="5" t="inlineStr">
        <is>
          <t>Summe Fremdkapital</t>
        </is>
      </c>
      <c r="B33" s="5" t="inlineStr">
        <is>
          <t>Total Liabilities</t>
        </is>
      </c>
      <c r="C33" t="n">
        <v>68060</v>
      </c>
      <c r="D33" t="n">
        <v>55539</v>
      </c>
      <c r="E33" t="n">
        <v>51420</v>
      </c>
      <c r="F33" t="n">
        <v>50935</v>
      </c>
      <c r="G33" t="n">
        <v>46891</v>
      </c>
      <c r="H33" t="n">
        <v>48162</v>
      </c>
      <c r="I33" t="n">
        <v>48815</v>
      </c>
      <c r="J33" t="n">
        <v>47521</v>
      </c>
      <c r="K33" t="n">
        <v>46960</v>
      </c>
      <c r="L33" t="n">
        <v>43389</v>
      </c>
      <c r="M33" t="n">
        <v>41996</v>
      </c>
      <c r="N33" t="n">
        <v>42766</v>
      </c>
      <c r="O33" t="n">
        <v>41664</v>
      </c>
      <c r="P33" t="inlineStr">
        <is>
          <t>-</t>
        </is>
      </c>
      <c r="Q33" t="inlineStr">
        <is>
          <t>-</t>
        </is>
      </c>
      <c r="R33" t="inlineStr">
        <is>
          <t>-</t>
        </is>
      </c>
    </row>
    <row r="34">
      <c r="A34" s="5" t="inlineStr">
        <is>
          <t>Minderheitenanteil</t>
        </is>
      </c>
      <c r="B34" s="5" t="inlineStr">
        <is>
          <t>Minority Share</t>
        </is>
      </c>
      <c r="C34" t="n">
        <v>2604</v>
      </c>
      <c r="D34" t="n">
        <v>633</v>
      </c>
      <c r="E34" t="n">
        <v>572</v>
      </c>
      <c r="F34" t="n">
        <v>541</v>
      </c>
      <c r="G34" t="n">
        <v>137</v>
      </c>
      <c r="H34" t="n">
        <v>125</v>
      </c>
      <c r="I34" t="n">
        <v>118</v>
      </c>
      <c r="J34" t="n">
        <v>735.4</v>
      </c>
      <c r="K34" t="n">
        <v>725.4</v>
      </c>
      <c r="L34" t="n">
        <v>720.6</v>
      </c>
      <c r="M34" t="n">
        <v>631.5</v>
      </c>
      <c r="N34" t="n">
        <v>605.3</v>
      </c>
      <c r="O34" t="n">
        <v>577.7</v>
      </c>
      <c r="P34" t="inlineStr">
        <is>
          <t>-</t>
        </is>
      </c>
      <c r="Q34" t="inlineStr">
        <is>
          <t>-</t>
        </is>
      </c>
      <c r="R34" t="inlineStr">
        <is>
          <t>-</t>
        </is>
      </c>
    </row>
    <row r="35">
      <c r="A35" s="5" t="inlineStr">
        <is>
          <t>Summe Eigenkapital</t>
        </is>
      </c>
      <c r="B35" s="5" t="inlineStr">
        <is>
          <t>Equity</t>
        </is>
      </c>
      <c r="C35" t="n">
        <v>20438</v>
      </c>
      <c r="D35" t="n">
        <v>19185</v>
      </c>
      <c r="E35" t="n">
        <v>17812</v>
      </c>
      <c r="F35" t="n">
        <v>16465</v>
      </c>
      <c r="G35" t="n">
        <v>15119</v>
      </c>
      <c r="H35" t="n">
        <v>14743</v>
      </c>
      <c r="I35" t="n">
        <v>14142</v>
      </c>
      <c r="J35" t="n">
        <v>13334</v>
      </c>
      <c r="K35" t="n">
        <v>12890</v>
      </c>
      <c r="L35" t="n">
        <v>12304</v>
      </c>
      <c r="M35" t="n">
        <v>9808</v>
      </c>
      <c r="N35" t="n">
        <v>8421</v>
      </c>
      <c r="O35" t="n">
        <v>7536</v>
      </c>
      <c r="P35" t="inlineStr">
        <is>
          <t>-</t>
        </is>
      </c>
      <c r="Q35" t="inlineStr">
        <is>
          <t>-</t>
        </is>
      </c>
      <c r="R35" t="inlineStr">
        <is>
          <t>-</t>
        </is>
      </c>
    </row>
    <row r="36">
      <c r="A36" s="5" t="inlineStr">
        <is>
          <t>Summe Passiva</t>
        </is>
      </c>
      <c r="B36" s="5" t="inlineStr">
        <is>
          <t>Liabilities &amp; Shareholder Equity</t>
        </is>
      </c>
      <c r="C36" t="n">
        <v>91102</v>
      </c>
      <c r="D36" t="n">
        <v>75357</v>
      </c>
      <c r="E36" t="n">
        <v>69803</v>
      </c>
      <c r="F36" t="n">
        <v>67931</v>
      </c>
      <c r="G36" t="n">
        <v>62147</v>
      </c>
      <c r="H36" t="n">
        <v>63030</v>
      </c>
      <c r="I36" t="n">
        <v>63076</v>
      </c>
      <c r="J36" t="n">
        <v>61591</v>
      </c>
      <c r="K36" t="n">
        <v>60575</v>
      </c>
      <c r="L36" t="n">
        <v>56413</v>
      </c>
      <c r="M36" t="n">
        <v>52436</v>
      </c>
      <c r="N36" t="n">
        <v>51792</v>
      </c>
      <c r="O36" t="n">
        <v>49777</v>
      </c>
      <c r="P36" t="inlineStr">
        <is>
          <t>-</t>
        </is>
      </c>
      <c r="Q36" t="inlineStr">
        <is>
          <t>-</t>
        </is>
      </c>
      <c r="R36" t="inlineStr">
        <is>
          <t>-</t>
        </is>
      </c>
    </row>
    <row r="37">
      <c r="A37" s="5" t="inlineStr">
        <is>
          <t>Mio.Aktien im Umlauf</t>
        </is>
      </c>
      <c r="B37" s="5" t="inlineStr">
        <is>
          <t>Million shares outstanding</t>
        </is>
      </c>
      <c r="C37" t="n">
        <v>605.24</v>
      </c>
      <c r="D37" t="n">
        <v>597.52</v>
      </c>
      <c r="E37" t="n">
        <v>591.22</v>
      </c>
      <c r="F37" t="n">
        <v>589.3099999999999</v>
      </c>
      <c r="G37" t="n">
        <v>588.45</v>
      </c>
      <c r="H37" t="n">
        <v>590.1</v>
      </c>
      <c r="I37" t="n">
        <v>601.7</v>
      </c>
      <c r="J37" t="n">
        <v>577.35</v>
      </c>
      <c r="K37" t="n">
        <v>561</v>
      </c>
      <c r="L37" t="n">
        <v>542.1</v>
      </c>
      <c r="M37" t="n">
        <v>521</v>
      </c>
      <c r="N37" t="n">
        <v>496.2</v>
      </c>
      <c r="O37" t="n">
        <v>486</v>
      </c>
      <c r="P37" t="n">
        <v>470.6</v>
      </c>
      <c r="Q37" t="n">
        <v>393.2</v>
      </c>
      <c r="R37" t="n">
        <v>335.3</v>
      </c>
    </row>
    <row r="38">
      <c r="A38" s="5" t="inlineStr">
        <is>
          <t>Gezeichnetes Kapital (in Mio.)</t>
        </is>
      </c>
      <c r="B38" s="5" t="inlineStr">
        <is>
          <t>Subscribed Capital in M</t>
        </is>
      </c>
      <c r="C38" t="n">
        <v>1513</v>
      </c>
      <c r="D38" t="n">
        <v>1494</v>
      </c>
      <c r="E38" t="n">
        <v>1478</v>
      </c>
      <c r="F38" t="n">
        <v>1473</v>
      </c>
      <c r="G38" t="n">
        <v>1471</v>
      </c>
      <c r="H38" t="n">
        <v>1475</v>
      </c>
      <c r="I38" t="n">
        <v>1504</v>
      </c>
      <c r="J38" t="n">
        <v>1443</v>
      </c>
      <c r="K38" t="n">
        <v>1413</v>
      </c>
      <c r="L38" t="n">
        <v>1382</v>
      </c>
      <c r="M38" t="n">
        <v>1302</v>
      </c>
      <c r="N38" t="n">
        <v>1240</v>
      </c>
      <c r="O38" t="n">
        <v>1215</v>
      </c>
      <c r="P38" t="inlineStr">
        <is>
          <t>-</t>
        </is>
      </c>
      <c r="Q38" t="inlineStr">
        <is>
          <t>-</t>
        </is>
      </c>
      <c r="R38" t="inlineStr">
        <is>
          <t>-</t>
        </is>
      </c>
    </row>
    <row r="39">
      <c r="A39" s="5" t="inlineStr">
        <is>
          <t>Ergebnis je Aktie (brutto)</t>
        </is>
      </c>
      <c r="B39" s="5" t="inlineStr">
        <is>
          <t>Earnings per share</t>
        </is>
      </c>
      <c r="C39" t="n">
        <v>8.33</v>
      </c>
      <c r="D39" t="n">
        <v>7.49</v>
      </c>
      <c r="E39" t="n">
        <v>6.95</v>
      </c>
      <c r="F39" t="n">
        <v>6.04</v>
      </c>
      <c r="G39" t="n">
        <v>5.33</v>
      </c>
      <c r="H39" t="n">
        <v>6.04</v>
      </c>
      <c r="I39" t="n">
        <v>5.18</v>
      </c>
      <c r="J39" t="n">
        <v>5.19</v>
      </c>
      <c r="K39" t="n">
        <v>5.31</v>
      </c>
      <c r="L39" t="n">
        <v>5.07</v>
      </c>
      <c r="M39" t="n">
        <v>4.69</v>
      </c>
      <c r="N39" t="n">
        <v>4.98</v>
      </c>
      <c r="O39" t="n">
        <v>4.77</v>
      </c>
      <c r="P39" t="inlineStr">
        <is>
          <t>-</t>
        </is>
      </c>
      <c r="Q39" t="inlineStr">
        <is>
          <t>-</t>
        </is>
      </c>
      <c r="R39" t="inlineStr">
        <is>
          <t>-</t>
        </is>
      </c>
    </row>
    <row r="40">
      <c r="A40" s="5" t="inlineStr">
        <is>
          <t>Ergebnis je Aktie (unverwässert)</t>
        </is>
      </c>
      <c r="B40" s="5" t="inlineStr">
        <is>
          <t>Basic Earnings per share</t>
        </is>
      </c>
      <c r="C40" t="n">
        <v>5.88</v>
      </c>
      <c r="D40" t="n">
        <v>5.38</v>
      </c>
      <c r="E40" t="n">
        <v>4.95</v>
      </c>
      <c r="F40" t="n">
        <v>4.52</v>
      </c>
      <c r="G40" t="n">
        <v>3.69</v>
      </c>
      <c r="H40" t="n">
        <v>4.47</v>
      </c>
      <c r="I40" t="n">
        <v>3.57</v>
      </c>
      <c r="J40" t="n">
        <v>3.57</v>
      </c>
      <c r="K40" t="n">
        <v>3.52</v>
      </c>
      <c r="L40" t="n">
        <v>3.35</v>
      </c>
      <c r="M40" t="n">
        <v>3.21</v>
      </c>
      <c r="N40" t="n">
        <v>3.39</v>
      </c>
      <c r="O40" t="n">
        <v>3.13</v>
      </c>
      <c r="P40" t="inlineStr">
        <is>
          <t>-</t>
        </is>
      </c>
      <c r="Q40" t="inlineStr">
        <is>
          <t>-</t>
        </is>
      </c>
      <c r="R40" t="inlineStr">
        <is>
          <t>-</t>
        </is>
      </c>
    </row>
    <row r="41">
      <c r="A41" s="5" t="inlineStr">
        <is>
          <t>Ergebnis je Aktie (verwässert)</t>
        </is>
      </c>
      <c r="B41" s="5" t="inlineStr">
        <is>
          <t>Diluted Earnings per share</t>
        </is>
      </c>
      <c r="C41" t="n">
        <v>5.82</v>
      </c>
      <c r="D41" t="n">
        <v>5.32</v>
      </c>
      <c r="E41" t="n">
        <v>4.91</v>
      </c>
      <c r="F41" t="n">
        <v>4.48</v>
      </c>
      <c r="G41" t="n">
        <v>3.66</v>
      </c>
      <c r="H41" t="n">
        <v>4.43</v>
      </c>
      <c r="I41" t="n">
        <v>3.54</v>
      </c>
      <c r="J41" t="n">
        <v>3.54</v>
      </c>
      <c r="K41" t="n">
        <v>3.48</v>
      </c>
      <c r="L41" t="n">
        <v>3.3</v>
      </c>
      <c r="M41" t="n">
        <v>3.21</v>
      </c>
      <c r="N41" t="n">
        <v>3.3</v>
      </c>
      <c r="O41" t="n">
        <v>3.01</v>
      </c>
      <c r="P41" t="inlineStr">
        <is>
          <t>-</t>
        </is>
      </c>
      <c r="Q41" t="inlineStr">
        <is>
          <t>-</t>
        </is>
      </c>
      <c r="R41" t="inlineStr">
        <is>
          <t>-</t>
        </is>
      </c>
    </row>
    <row r="42">
      <c r="A42" s="5" t="inlineStr">
        <is>
          <t>Dividende je Aktie</t>
        </is>
      </c>
      <c r="B42" s="5" t="inlineStr">
        <is>
          <t>Dividend per share</t>
        </is>
      </c>
      <c r="C42" t="n">
        <v>3.05</v>
      </c>
      <c r="D42" t="n">
        <v>2.67</v>
      </c>
      <c r="E42" t="n">
        <v>2.45</v>
      </c>
      <c r="F42" t="n">
        <v>2.1</v>
      </c>
      <c r="G42" t="n">
        <v>1.84</v>
      </c>
      <c r="H42" t="n">
        <v>1.77</v>
      </c>
      <c r="I42" t="n">
        <v>1.77</v>
      </c>
      <c r="J42" t="n">
        <v>1.77</v>
      </c>
      <c r="K42" t="n">
        <v>1.77</v>
      </c>
      <c r="L42" t="n">
        <v>1.67</v>
      </c>
      <c r="M42" t="n">
        <v>1.62</v>
      </c>
      <c r="N42" t="n">
        <v>1.62</v>
      </c>
      <c r="O42" t="n">
        <v>1.52</v>
      </c>
      <c r="P42" t="n">
        <v>1.33</v>
      </c>
      <c r="Q42" t="n">
        <v>1</v>
      </c>
      <c r="R42" t="n">
        <v>0.88</v>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0.45</v>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row>
    <row r="44">
      <c r="A44" s="5" t="inlineStr">
        <is>
          <t>Dividendenausschüttung in Mio</t>
        </is>
      </c>
      <c r="B44" s="5" t="inlineStr">
        <is>
          <t>Dividend Payment in M</t>
        </is>
      </c>
      <c r="C44" t="n">
        <v>1772</v>
      </c>
      <c r="D44" t="n">
        <v>1443</v>
      </c>
      <c r="E44" t="n">
        <v>1248</v>
      </c>
      <c r="F44" t="n">
        <v>1084</v>
      </c>
      <c r="G44" t="n">
        <v>1044</v>
      </c>
      <c r="H44" t="n">
        <v>1287</v>
      </c>
      <c r="I44" t="n">
        <v>1072</v>
      </c>
      <c r="J44" t="n">
        <v>1057</v>
      </c>
      <c r="K44" t="n">
        <v>1036</v>
      </c>
      <c r="L44" t="n">
        <v>964.8</v>
      </c>
      <c r="M44" t="n">
        <v>873</v>
      </c>
      <c r="N44" t="n">
        <v>829</v>
      </c>
      <c r="O44" t="n">
        <v>765.1</v>
      </c>
      <c r="P44" t="n">
        <v>664.5</v>
      </c>
      <c r="Q44" t="inlineStr">
        <is>
          <t>-</t>
        </is>
      </c>
      <c r="R44" t="inlineStr">
        <is>
          <t>-</t>
        </is>
      </c>
    </row>
    <row r="45">
      <c r="A45" s="5" t="inlineStr">
        <is>
          <t>Umsatz</t>
        </is>
      </c>
      <c r="B45" s="5" t="inlineStr">
        <is>
          <t>Revenue</t>
        </is>
      </c>
      <c r="C45" t="n">
        <v>79.40000000000001</v>
      </c>
      <c r="D45" t="n">
        <v>72.83</v>
      </c>
      <c r="E45" t="n">
        <v>68.08</v>
      </c>
      <c r="F45" t="n">
        <v>64.61</v>
      </c>
      <c r="G45" t="n">
        <v>65.45999999999999</v>
      </c>
      <c r="H45" t="n">
        <v>65.59</v>
      </c>
      <c r="I45" t="n">
        <v>67.04000000000001</v>
      </c>
      <c r="J45" t="n">
        <v>66.92</v>
      </c>
      <c r="K45" t="n">
        <v>65.88</v>
      </c>
      <c r="L45" t="n">
        <v>61.57</v>
      </c>
      <c r="M45" t="n">
        <v>62.3</v>
      </c>
      <c r="N45" t="n">
        <v>68.38</v>
      </c>
      <c r="O45" t="n">
        <v>63.53</v>
      </c>
      <c r="P45" t="inlineStr">
        <is>
          <t>-</t>
        </is>
      </c>
      <c r="Q45" t="inlineStr">
        <is>
          <t>-</t>
        </is>
      </c>
      <c r="R45" t="inlineStr">
        <is>
          <t>-</t>
        </is>
      </c>
    </row>
    <row r="46">
      <c r="A46" s="5" t="inlineStr">
        <is>
          <t>Buchwert je Aktie</t>
        </is>
      </c>
      <c r="B46" s="5" t="inlineStr">
        <is>
          <t>Book value per share</t>
        </is>
      </c>
      <c r="C46" t="n">
        <v>33.77</v>
      </c>
      <c r="D46" t="n">
        <v>32.11</v>
      </c>
      <c r="E46" t="n">
        <v>30.13</v>
      </c>
      <c r="F46" t="n">
        <v>27.94</v>
      </c>
      <c r="G46" t="n">
        <v>25.69</v>
      </c>
      <c r="H46" t="n">
        <v>24.98</v>
      </c>
      <c r="I46" t="n">
        <v>23.5</v>
      </c>
      <c r="J46" t="n">
        <v>23.1</v>
      </c>
      <c r="K46" t="n">
        <v>22.98</v>
      </c>
      <c r="L46" t="n">
        <v>22.7</v>
      </c>
      <c r="M46" t="n">
        <v>18.83</v>
      </c>
      <c r="N46" t="n">
        <v>16.97</v>
      </c>
      <c r="O46" t="n">
        <v>15.51</v>
      </c>
      <c r="P46" t="inlineStr">
        <is>
          <t>-</t>
        </is>
      </c>
      <c r="Q46" t="inlineStr">
        <is>
          <t>-</t>
        </is>
      </c>
      <c r="R46" t="inlineStr">
        <is>
          <t>-</t>
        </is>
      </c>
    </row>
    <row r="47">
      <c r="A47" s="5" t="inlineStr">
        <is>
          <t>Cashflow je Aktie</t>
        </is>
      </c>
      <c r="B47" s="5" t="inlineStr">
        <is>
          <t>Cashflow per share</t>
        </is>
      </c>
      <c r="C47" t="n">
        <v>11.71</v>
      </c>
      <c r="D47" t="n">
        <v>8.609999999999999</v>
      </c>
      <c r="E47" t="n">
        <v>7.24</v>
      </c>
      <c r="F47" t="n">
        <v>7.37</v>
      </c>
      <c r="G47" t="n">
        <v>7.68</v>
      </c>
      <c r="H47" t="n">
        <v>6.16</v>
      </c>
      <c r="I47" t="n">
        <v>6.06</v>
      </c>
      <c r="J47" t="n">
        <v>6.69</v>
      </c>
      <c r="K47" t="n">
        <v>7.02</v>
      </c>
      <c r="L47" t="n">
        <v>6.24</v>
      </c>
      <c r="M47" t="n">
        <v>7.87</v>
      </c>
      <c r="N47" t="n">
        <v>8.35</v>
      </c>
      <c r="O47" t="n">
        <v>7.37</v>
      </c>
      <c r="P47" t="inlineStr">
        <is>
          <t>-</t>
        </is>
      </c>
      <c r="Q47" t="inlineStr">
        <is>
          <t>-</t>
        </is>
      </c>
      <c r="R47" t="inlineStr">
        <is>
          <t>-</t>
        </is>
      </c>
    </row>
    <row r="48">
      <c r="A48" s="5" t="inlineStr">
        <is>
          <t>Bilanzsumme je Aktie</t>
        </is>
      </c>
      <c r="B48" s="5" t="inlineStr">
        <is>
          <t>Total assets per share</t>
        </is>
      </c>
      <c r="C48" t="n">
        <v>150.52</v>
      </c>
      <c r="D48" t="n">
        <v>126.12</v>
      </c>
      <c r="E48" t="n">
        <v>118.07</v>
      </c>
      <c r="F48" t="n">
        <v>115.27</v>
      </c>
      <c r="G48" t="n">
        <v>105.61</v>
      </c>
      <c r="H48" t="n">
        <v>106.81</v>
      </c>
      <c r="I48" t="n">
        <v>104.83</v>
      </c>
      <c r="J48" t="n">
        <v>106.68</v>
      </c>
      <c r="K48" t="n">
        <v>107.98</v>
      </c>
      <c r="L48" t="n">
        <v>104.06</v>
      </c>
      <c r="M48" t="n">
        <v>100.65</v>
      </c>
      <c r="N48" t="n">
        <v>104.38</v>
      </c>
      <c r="O48" t="n">
        <v>102.42</v>
      </c>
      <c r="P48" t="inlineStr">
        <is>
          <t>-</t>
        </is>
      </c>
      <c r="Q48" t="inlineStr">
        <is>
          <t>-</t>
        </is>
      </c>
      <c r="R48" t="inlineStr">
        <is>
          <t>-</t>
        </is>
      </c>
    </row>
    <row r="49">
      <c r="A49" s="5" t="inlineStr">
        <is>
          <t>Personal am Ende des Jahres</t>
        </is>
      </c>
      <c r="B49" s="5" t="inlineStr">
        <is>
          <t>Staff at the end of year</t>
        </is>
      </c>
      <c r="C49" t="n">
        <v>222397</v>
      </c>
      <c r="D49" t="n">
        <v>211233</v>
      </c>
      <c r="E49" t="n">
        <v>194428</v>
      </c>
      <c r="F49" t="n">
        <v>183487</v>
      </c>
      <c r="G49" t="n">
        <v>185000</v>
      </c>
      <c r="H49" t="n">
        <v>185293</v>
      </c>
      <c r="I49" t="n">
        <v>190704</v>
      </c>
      <c r="J49" t="n">
        <v>192701</v>
      </c>
      <c r="K49" t="n">
        <v>183320</v>
      </c>
      <c r="L49" t="n">
        <v>179527</v>
      </c>
      <c r="M49" t="n">
        <v>161746</v>
      </c>
      <c r="N49" t="n">
        <v>164057</v>
      </c>
      <c r="O49" t="n">
        <v>158628</v>
      </c>
      <c r="P49" t="inlineStr">
        <is>
          <t>-</t>
        </is>
      </c>
      <c r="Q49" t="inlineStr">
        <is>
          <t>-</t>
        </is>
      </c>
      <c r="R49" t="inlineStr">
        <is>
          <t>-</t>
        </is>
      </c>
    </row>
    <row r="50">
      <c r="A50" s="5" t="inlineStr">
        <is>
          <t>Personalaufwand in Mio. EUR</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row>
    <row r="51">
      <c r="A51" s="5" t="inlineStr">
        <is>
          <t>Aufwand je Mitarbeiter in EUR</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row>
    <row r="52">
      <c r="A52" s="5" t="inlineStr">
        <is>
          <t>Umsatz je Aktie</t>
        </is>
      </c>
      <c r="B52" s="5" t="inlineStr">
        <is>
          <t>Revenue per share</t>
        </is>
      </c>
      <c r="C52" t="n">
        <v>216069</v>
      </c>
      <c r="D52" t="n">
        <v>206024</v>
      </c>
      <c r="E52" t="n">
        <v>207007</v>
      </c>
      <c r="F52" t="n">
        <v>207497</v>
      </c>
      <c r="G52" t="n">
        <v>208205</v>
      </c>
      <c r="H52" t="n">
        <v>208875</v>
      </c>
      <c r="I52" t="n">
        <v>211522</v>
      </c>
      <c r="J52" t="n">
        <v>200485</v>
      </c>
      <c r="K52" t="n">
        <v>201592</v>
      </c>
      <c r="L52" t="n">
        <v>185910</v>
      </c>
      <c r="M52" t="n">
        <v>200685</v>
      </c>
      <c r="N52" t="n">
        <v>206820</v>
      </c>
      <c r="O52" t="n">
        <v>194633</v>
      </c>
      <c r="P52" t="inlineStr">
        <is>
          <t>-</t>
        </is>
      </c>
      <c r="Q52" t="inlineStr">
        <is>
          <t>-</t>
        </is>
      </c>
      <c r="R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row>
    <row r="54">
      <c r="A54" s="5" t="inlineStr">
        <is>
          <t>Gewinn je Mitarbeiter in EUR</t>
        </is>
      </c>
      <c r="B54" s="5" t="inlineStr">
        <is>
          <t>Earnings per employee</t>
        </is>
      </c>
      <c r="C54" t="n">
        <v>14658</v>
      </c>
      <c r="D54" t="n">
        <v>14122</v>
      </c>
      <c r="E54" t="n">
        <v>14129</v>
      </c>
      <c r="F54" t="n">
        <v>13652</v>
      </c>
      <c r="G54" t="n">
        <v>11059</v>
      </c>
      <c r="H54" t="n">
        <v>13417</v>
      </c>
      <c r="I54" t="n">
        <v>10288</v>
      </c>
      <c r="J54" t="n">
        <v>9947</v>
      </c>
      <c r="K54" t="n">
        <v>10388</v>
      </c>
      <c r="L54" t="n">
        <v>9892</v>
      </c>
      <c r="M54" t="n">
        <v>9867</v>
      </c>
      <c r="N54" t="n">
        <v>9700</v>
      </c>
      <c r="O54" t="n">
        <v>9172</v>
      </c>
      <c r="P54" t="inlineStr">
        <is>
          <t>-</t>
        </is>
      </c>
      <c r="Q54" t="inlineStr">
        <is>
          <t>-</t>
        </is>
      </c>
      <c r="R54" t="inlineStr">
        <is>
          <t>-</t>
        </is>
      </c>
    </row>
    <row r="55">
      <c r="A55" s="5" t="inlineStr">
        <is>
          <t>KGV (Kurs/Gewinn)</t>
        </is>
      </c>
      <c r="B55" s="5" t="inlineStr">
        <is>
          <t>PE (price/earnings)</t>
        </is>
      </c>
      <c r="C55" t="n">
        <v>16.8</v>
      </c>
      <c r="D55" t="n">
        <v>13.4</v>
      </c>
      <c r="E55" t="n">
        <v>17.2</v>
      </c>
      <c r="F55" t="n">
        <v>13.9</v>
      </c>
      <c r="G55" t="n">
        <v>16.1</v>
      </c>
      <c r="H55" t="n">
        <v>10.2</v>
      </c>
      <c r="I55" t="n">
        <v>13.4</v>
      </c>
      <c r="J55" t="n">
        <v>10.1</v>
      </c>
      <c r="K55" t="n">
        <v>9.6</v>
      </c>
      <c r="L55" t="n">
        <v>12.1</v>
      </c>
      <c r="M55" t="n">
        <v>12.3</v>
      </c>
      <c r="N55" t="n">
        <v>8.800000000000001</v>
      </c>
      <c r="O55" t="n">
        <v>16.2</v>
      </c>
      <c r="P55" t="inlineStr">
        <is>
          <t>-</t>
        </is>
      </c>
      <c r="Q55" t="inlineStr">
        <is>
          <t>-</t>
        </is>
      </c>
      <c r="R55" t="inlineStr">
        <is>
          <t>-</t>
        </is>
      </c>
    </row>
    <row r="56">
      <c r="A56" s="5" t="inlineStr">
        <is>
          <t>KUV (Kurs/Umsatz)</t>
        </is>
      </c>
      <c r="B56" s="5" t="inlineStr">
        <is>
          <t>PS (price/sales)</t>
        </is>
      </c>
      <c r="C56" t="n">
        <v>1.25</v>
      </c>
      <c r="D56" t="n">
        <v>0.99</v>
      </c>
      <c r="E56" t="n">
        <v>1.25</v>
      </c>
      <c r="F56" t="n">
        <v>0.97</v>
      </c>
      <c r="G56" t="n">
        <v>0.91</v>
      </c>
      <c r="H56" t="n">
        <v>0.6899999999999999</v>
      </c>
      <c r="I56" t="n">
        <v>0.71</v>
      </c>
      <c r="J56" t="n">
        <v>0.54</v>
      </c>
      <c r="K56" t="n">
        <v>0.51</v>
      </c>
      <c r="L56" t="n">
        <v>0.66</v>
      </c>
      <c r="M56" t="n">
        <v>0.63</v>
      </c>
      <c r="N56" t="n">
        <v>0.44</v>
      </c>
      <c r="O56" t="n">
        <v>0.8</v>
      </c>
      <c r="P56" t="inlineStr">
        <is>
          <t>-</t>
        </is>
      </c>
      <c r="Q56" t="inlineStr">
        <is>
          <t>-</t>
        </is>
      </c>
      <c r="R56" t="inlineStr">
        <is>
          <t>-</t>
        </is>
      </c>
    </row>
    <row r="57">
      <c r="A57" s="5" t="inlineStr">
        <is>
          <t>KBV (Kurs/Buchwert)</t>
        </is>
      </c>
      <c r="B57" s="5" t="inlineStr">
        <is>
          <t>PB (price/book value)</t>
        </is>
      </c>
      <c r="C57" t="n">
        <v>2.93</v>
      </c>
      <c r="D57" t="n">
        <v>2.24</v>
      </c>
      <c r="E57" t="n">
        <v>2.83</v>
      </c>
      <c r="F57" t="n">
        <v>2.25</v>
      </c>
      <c r="G57" t="n">
        <v>2.32</v>
      </c>
      <c r="H57" t="n">
        <v>1.82</v>
      </c>
      <c r="I57" t="n">
        <v>2.03</v>
      </c>
      <c r="J57" t="n">
        <v>1.56</v>
      </c>
      <c r="K57" t="n">
        <v>1.47</v>
      </c>
      <c r="L57" t="n">
        <v>1.79</v>
      </c>
      <c r="M57" t="n">
        <v>2.1</v>
      </c>
      <c r="N57" t="n">
        <v>1.77</v>
      </c>
      <c r="O57" t="n">
        <v>3.27</v>
      </c>
      <c r="P57" t="inlineStr">
        <is>
          <t>-</t>
        </is>
      </c>
      <c r="Q57" t="inlineStr">
        <is>
          <t>-</t>
        </is>
      </c>
      <c r="R57" t="inlineStr">
        <is>
          <t>-</t>
        </is>
      </c>
    </row>
    <row r="58">
      <c r="A58" s="5" t="inlineStr">
        <is>
          <t>KCV (Kurs/Cashflow)</t>
        </is>
      </c>
      <c r="B58" s="5" t="inlineStr">
        <is>
          <t>PC (price/cashflow)</t>
        </is>
      </c>
      <c r="C58" t="n">
        <v>8.449999999999999</v>
      </c>
      <c r="D58" t="n">
        <v>8.369999999999999</v>
      </c>
      <c r="E58" t="n">
        <v>11.76</v>
      </c>
      <c r="F58" t="n">
        <v>8.539999999999999</v>
      </c>
      <c r="G58" t="n">
        <v>7.74</v>
      </c>
      <c r="H58" t="n">
        <v>7.39</v>
      </c>
      <c r="I58" t="n">
        <v>7.87</v>
      </c>
      <c r="J58" t="n">
        <v>5.37</v>
      </c>
      <c r="K58" t="n">
        <v>4.81</v>
      </c>
      <c r="L58" t="n">
        <v>6.51</v>
      </c>
      <c r="M58" t="n">
        <v>5.02</v>
      </c>
      <c r="N58" t="n">
        <v>3.59</v>
      </c>
      <c r="O58" t="n">
        <v>6.87</v>
      </c>
      <c r="P58" t="inlineStr">
        <is>
          <t>-</t>
        </is>
      </c>
      <c r="Q58" t="inlineStr">
        <is>
          <t>-</t>
        </is>
      </c>
      <c r="R58" t="inlineStr">
        <is>
          <t>-</t>
        </is>
      </c>
    </row>
    <row r="59">
      <c r="A59" s="5" t="inlineStr">
        <is>
          <t>Dividendenrendite in %</t>
        </is>
      </c>
      <c r="B59" s="5" t="inlineStr">
        <is>
          <t>Dividend Yield in %</t>
        </is>
      </c>
      <c r="C59" t="n">
        <v>3.08</v>
      </c>
      <c r="D59" t="n">
        <v>3.71</v>
      </c>
      <c r="E59" t="n">
        <v>2.88</v>
      </c>
      <c r="F59" t="n">
        <v>3.34</v>
      </c>
      <c r="G59" t="n">
        <v>3.09</v>
      </c>
      <c r="H59" t="n">
        <v>3.89</v>
      </c>
      <c r="I59" t="n">
        <v>3.71</v>
      </c>
      <c r="J59" t="n">
        <v>4.92</v>
      </c>
      <c r="K59" t="n">
        <v>5.24</v>
      </c>
      <c r="L59" t="n">
        <v>4.11</v>
      </c>
      <c r="M59" t="n">
        <v>4.1</v>
      </c>
      <c r="N59" t="n">
        <v>5.4</v>
      </c>
      <c r="O59" t="n">
        <v>3</v>
      </c>
      <c r="P59" t="n">
        <v>2.75</v>
      </c>
      <c r="Q59" t="n">
        <v>2.75</v>
      </c>
      <c r="R59" t="n">
        <v>3.56</v>
      </c>
    </row>
    <row r="60">
      <c r="A60" s="5" t="inlineStr">
        <is>
          <t>Gewinnrendite in %</t>
        </is>
      </c>
      <c r="B60" s="5" t="inlineStr">
        <is>
          <t>Return on profit in %</t>
        </is>
      </c>
      <c r="C60" t="n">
        <v>5.9</v>
      </c>
      <c r="D60" t="n">
        <v>7.5</v>
      </c>
      <c r="E60" t="n">
        <v>5.8</v>
      </c>
      <c r="F60" t="n">
        <v>7.2</v>
      </c>
      <c r="G60" t="n">
        <v>6.2</v>
      </c>
      <c r="H60" t="n">
        <v>9.800000000000001</v>
      </c>
      <c r="I60" t="n">
        <v>7.5</v>
      </c>
      <c r="J60" t="n">
        <v>9.9</v>
      </c>
      <c r="K60" t="n">
        <v>10.4</v>
      </c>
      <c r="L60" t="n">
        <v>8.199999999999999</v>
      </c>
      <c r="M60" t="n">
        <v>8.1</v>
      </c>
      <c r="N60" t="n">
        <v>11.3</v>
      </c>
      <c r="O60" t="n">
        <v>6.2</v>
      </c>
      <c r="P60" t="inlineStr">
        <is>
          <t>-</t>
        </is>
      </c>
      <c r="Q60" t="inlineStr">
        <is>
          <t>-</t>
        </is>
      </c>
      <c r="R60" t="inlineStr">
        <is>
          <t>-</t>
        </is>
      </c>
    </row>
    <row r="61">
      <c r="A61" s="5" t="inlineStr">
        <is>
          <t>Eigenkapitalrendite in %</t>
        </is>
      </c>
      <c r="B61" s="5" t="inlineStr">
        <is>
          <t>Return on Equity in %</t>
        </is>
      </c>
      <c r="C61" t="n">
        <v>15.95</v>
      </c>
      <c r="D61" t="n">
        <v>15.55</v>
      </c>
      <c r="E61" t="n">
        <v>15.42</v>
      </c>
      <c r="F61" t="n">
        <v>15.21</v>
      </c>
      <c r="G61" t="n">
        <v>13.53</v>
      </c>
      <c r="H61" t="n">
        <v>16.86</v>
      </c>
      <c r="I61" t="n">
        <v>13.87</v>
      </c>
      <c r="J61" t="n">
        <v>14.37</v>
      </c>
      <c r="K61" t="n">
        <v>14.77</v>
      </c>
      <c r="L61" t="n">
        <v>14.43</v>
      </c>
      <c r="M61" t="n">
        <v>16.27</v>
      </c>
      <c r="N61" t="n">
        <v>18.9</v>
      </c>
      <c r="O61" t="n">
        <v>19.31</v>
      </c>
      <c r="P61" t="inlineStr">
        <is>
          <t>-</t>
        </is>
      </c>
      <c r="Q61" t="inlineStr">
        <is>
          <t>-</t>
        </is>
      </c>
      <c r="R61" t="inlineStr">
        <is>
          <t>-</t>
        </is>
      </c>
    </row>
    <row r="62">
      <c r="A62" s="5" t="inlineStr">
        <is>
          <t>Umsatzrendite in %</t>
        </is>
      </c>
      <c r="B62" s="5" t="inlineStr">
        <is>
          <t>Return on sales in %</t>
        </is>
      </c>
      <c r="C62" t="n">
        <v>6.78</v>
      </c>
      <c r="D62" t="n">
        <v>6.85</v>
      </c>
      <c r="E62" t="n">
        <v>6.83</v>
      </c>
      <c r="F62" t="n">
        <v>6.58</v>
      </c>
      <c r="G62" t="n">
        <v>5.31</v>
      </c>
      <c r="H62" t="n">
        <v>6.42</v>
      </c>
      <c r="I62" t="n">
        <v>4.86</v>
      </c>
      <c r="J62" t="n">
        <v>4.96</v>
      </c>
      <c r="K62" t="n">
        <v>5.15</v>
      </c>
      <c r="L62" t="n">
        <v>5.32</v>
      </c>
      <c r="M62" t="n">
        <v>4.92</v>
      </c>
      <c r="N62" t="n">
        <v>4.69</v>
      </c>
      <c r="O62" t="n">
        <v>4.71</v>
      </c>
      <c r="P62" t="inlineStr">
        <is>
          <t>-</t>
        </is>
      </c>
      <c r="Q62" t="inlineStr">
        <is>
          <t>-</t>
        </is>
      </c>
      <c r="R62" t="inlineStr">
        <is>
          <t>-</t>
        </is>
      </c>
    </row>
    <row r="63">
      <c r="A63" s="5" t="inlineStr">
        <is>
          <t>Gesamtkapitalrendite in %</t>
        </is>
      </c>
      <c r="B63" s="5" t="inlineStr">
        <is>
          <t>Total Return on Investment in %</t>
        </is>
      </c>
      <c r="C63" t="n">
        <v>4.18</v>
      </c>
      <c r="D63" t="n">
        <v>4.57</v>
      </c>
      <c r="E63" t="n">
        <v>4.62</v>
      </c>
      <c r="F63" t="n">
        <v>4.46</v>
      </c>
      <c r="G63" t="n">
        <v>4.19</v>
      </c>
      <c r="H63" t="n">
        <v>4.92</v>
      </c>
      <c r="I63" t="n">
        <v>4.06</v>
      </c>
      <c r="J63" t="n">
        <v>4.15</v>
      </c>
      <c r="K63" t="n">
        <v>4.21</v>
      </c>
      <c r="L63" t="n">
        <v>4.28</v>
      </c>
      <c r="M63" t="n">
        <v>4.46</v>
      </c>
      <c r="N63" t="n">
        <v>4.74</v>
      </c>
      <c r="O63" t="n">
        <v>4.55</v>
      </c>
      <c r="P63" t="inlineStr">
        <is>
          <t>-</t>
        </is>
      </c>
      <c r="Q63" t="inlineStr">
        <is>
          <t>-</t>
        </is>
      </c>
      <c r="R63" t="inlineStr">
        <is>
          <t>-</t>
        </is>
      </c>
    </row>
    <row r="64">
      <c r="A64" s="5" t="inlineStr">
        <is>
          <t>Return on Investment in %</t>
        </is>
      </c>
      <c r="B64" s="5" t="inlineStr">
        <is>
          <t>Return on Investment in %</t>
        </is>
      </c>
      <c r="C64" t="n">
        <v>3.58</v>
      </c>
      <c r="D64" t="n">
        <v>3.96</v>
      </c>
      <c r="E64" t="n">
        <v>3.94</v>
      </c>
      <c r="F64" t="n">
        <v>3.69</v>
      </c>
      <c r="G64" t="n">
        <v>3.29</v>
      </c>
      <c r="H64" t="n">
        <v>3.94</v>
      </c>
      <c r="I64" t="n">
        <v>3.11</v>
      </c>
      <c r="J64" t="n">
        <v>3.11</v>
      </c>
      <c r="K64" t="n">
        <v>3.14</v>
      </c>
      <c r="L64" t="n">
        <v>3.15</v>
      </c>
      <c r="M64" t="n">
        <v>3.04</v>
      </c>
      <c r="N64" t="n">
        <v>3.07</v>
      </c>
      <c r="O64" t="n">
        <v>2.92</v>
      </c>
      <c r="P64" t="inlineStr">
        <is>
          <t>-</t>
        </is>
      </c>
      <c r="Q64" t="inlineStr">
        <is>
          <t>-</t>
        </is>
      </c>
      <c r="R64" t="inlineStr">
        <is>
          <t>-</t>
        </is>
      </c>
    </row>
    <row r="65">
      <c r="A65" s="5" t="inlineStr">
        <is>
          <t>Arbeitsintensität in %</t>
        </is>
      </c>
      <c r="B65" s="5" t="inlineStr">
        <is>
          <t>Work Intensity in %</t>
        </is>
      </c>
      <c r="C65" t="n">
        <v>33.18</v>
      </c>
      <c r="D65" t="n">
        <v>37.98</v>
      </c>
      <c r="E65" t="n">
        <v>37.64</v>
      </c>
      <c r="F65" t="n">
        <v>36.68</v>
      </c>
      <c r="G65" t="n">
        <v>36.82</v>
      </c>
      <c r="H65" t="n">
        <v>37.72</v>
      </c>
      <c r="I65" t="n">
        <v>35.97</v>
      </c>
      <c r="J65" t="n">
        <v>38.25</v>
      </c>
      <c r="K65" t="n">
        <v>38.58</v>
      </c>
      <c r="L65" t="n">
        <v>35.46</v>
      </c>
      <c r="M65" t="n">
        <v>35.23</v>
      </c>
      <c r="N65" t="n">
        <v>35.56</v>
      </c>
      <c r="O65" t="n">
        <v>34.58</v>
      </c>
      <c r="P65" t="inlineStr">
        <is>
          <t>-</t>
        </is>
      </c>
      <c r="Q65" t="inlineStr">
        <is>
          <t>-</t>
        </is>
      </c>
      <c r="R65" t="inlineStr">
        <is>
          <t>-</t>
        </is>
      </c>
    </row>
    <row r="66">
      <c r="A66" s="5" t="inlineStr">
        <is>
          <t>Eigenkapitalquote in %</t>
        </is>
      </c>
      <c r="B66" s="5" t="inlineStr">
        <is>
          <t>Equity Ratio in %</t>
        </is>
      </c>
      <c r="C66" t="n">
        <v>22.43</v>
      </c>
      <c r="D66" t="n">
        <v>25.46</v>
      </c>
      <c r="E66" t="n">
        <v>25.52</v>
      </c>
      <c r="F66" t="n">
        <v>24.24</v>
      </c>
      <c r="G66" t="n">
        <v>24.33</v>
      </c>
      <c r="H66" t="n">
        <v>23.39</v>
      </c>
      <c r="I66" t="n">
        <v>22.42</v>
      </c>
      <c r="J66" t="n">
        <v>21.65</v>
      </c>
      <c r="K66" t="n">
        <v>21.28</v>
      </c>
      <c r="L66" t="n">
        <v>21.81</v>
      </c>
      <c r="M66" t="n">
        <v>18.71</v>
      </c>
      <c r="N66" t="n">
        <v>16.26</v>
      </c>
      <c r="O66" t="n">
        <v>15.14</v>
      </c>
      <c r="P66" t="inlineStr">
        <is>
          <t>-</t>
        </is>
      </c>
      <c r="Q66" t="inlineStr">
        <is>
          <t>-</t>
        </is>
      </c>
      <c r="R66" t="inlineStr">
        <is>
          <t>-</t>
        </is>
      </c>
    </row>
    <row r="67">
      <c r="A67" s="5" t="inlineStr">
        <is>
          <t>Fremdkapitalquote in %</t>
        </is>
      </c>
      <c r="B67" s="5" t="inlineStr">
        <is>
          <t>Debt Ratio in %</t>
        </is>
      </c>
      <c r="C67" t="n">
        <v>77.56999999999999</v>
      </c>
      <c r="D67" t="n">
        <v>74.54000000000001</v>
      </c>
      <c r="E67" t="n">
        <v>74.48</v>
      </c>
      <c r="F67" t="n">
        <v>75.76000000000001</v>
      </c>
      <c r="G67" t="n">
        <v>75.67</v>
      </c>
      <c r="H67" t="n">
        <v>76.61</v>
      </c>
      <c r="I67" t="n">
        <v>77.58</v>
      </c>
      <c r="J67" t="n">
        <v>78.34999999999999</v>
      </c>
      <c r="K67" t="n">
        <v>78.72</v>
      </c>
      <c r="L67" t="n">
        <v>78.19</v>
      </c>
      <c r="M67" t="n">
        <v>81.29000000000001</v>
      </c>
      <c r="N67" t="n">
        <v>83.73999999999999</v>
      </c>
      <c r="O67" t="n">
        <v>84.86</v>
      </c>
      <c r="P67" t="inlineStr">
        <is>
          <t>-</t>
        </is>
      </c>
      <c r="Q67" t="inlineStr">
        <is>
          <t>-</t>
        </is>
      </c>
      <c r="R67" t="inlineStr">
        <is>
          <t>-</t>
        </is>
      </c>
    </row>
    <row r="68">
      <c r="A68" s="5" t="inlineStr">
        <is>
          <t>Verschuldungsgrad in %</t>
        </is>
      </c>
      <c r="B68" s="5" t="inlineStr">
        <is>
          <t>Finance Gearing in %</t>
        </is>
      </c>
      <c r="C68" t="n">
        <v>345.75</v>
      </c>
      <c r="D68" t="n">
        <v>292.79</v>
      </c>
      <c r="E68" t="n">
        <v>291.89</v>
      </c>
      <c r="F68" t="n">
        <v>312.58</v>
      </c>
      <c r="G68" t="n">
        <v>311.05</v>
      </c>
      <c r="H68" t="n">
        <v>327.52</v>
      </c>
      <c r="I68" t="n">
        <v>346.02</v>
      </c>
      <c r="J68" t="n">
        <v>361.89</v>
      </c>
      <c r="K68" t="n">
        <v>369.94</v>
      </c>
      <c r="L68" t="n">
        <v>358.49</v>
      </c>
      <c r="M68" t="n">
        <v>434.6</v>
      </c>
      <c r="N68" t="n">
        <v>515.0700000000001</v>
      </c>
      <c r="O68" t="n">
        <v>560.54</v>
      </c>
      <c r="P68" t="inlineStr">
        <is>
          <t>-</t>
        </is>
      </c>
      <c r="Q68" t="inlineStr">
        <is>
          <t>-</t>
        </is>
      </c>
      <c r="R68" t="inlineStr">
        <is>
          <t>-</t>
        </is>
      </c>
    </row>
    <row r="69">
      <c r="A69" s="5" t="inlineStr"/>
      <c r="B69" s="5" t="inlineStr"/>
    </row>
    <row r="70">
      <c r="A70" s="5" t="inlineStr">
        <is>
          <t>Kurzfristige Vermögensquote in %</t>
        </is>
      </c>
      <c r="B70" s="5" t="inlineStr">
        <is>
          <t>Current Assets Ratio in %</t>
        </is>
      </c>
      <c r="C70" t="n">
        <v>33.18</v>
      </c>
      <c r="D70" t="n">
        <v>37.98</v>
      </c>
      <c r="E70" t="n">
        <v>37.64</v>
      </c>
      <c r="F70" t="n">
        <v>36.68</v>
      </c>
      <c r="G70" t="n">
        <v>36.82</v>
      </c>
      <c r="H70" t="n">
        <v>37.72</v>
      </c>
      <c r="I70" t="n">
        <v>35.97</v>
      </c>
      <c r="J70" t="n">
        <v>38.25</v>
      </c>
      <c r="K70" t="n">
        <v>38.59</v>
      </c>
      <c r="L70" t="n">
        <v>35.46</v>
      </c>
      <c r="M70" t="n">
        <v>35.23</v>
      </c>
      <c r="N70" t="n">
        <v>35.56</v>
      </c>
      <c r="O70" t="n">
        <v>34.58</v>
      </c>
      <c r="P70" t="inlineStr">
        <is>
          <t>-</t>
        </is>
      </c>
      <c r="Q70" t="inlineStr">
        <is>
          <t>-</t>
        </is>
      </c>
    </row>
    <row r="71">
      <c r="A71" s="5" t="inlineStr">
        <is>
          <t>Nettogewinn Marge in %</t>
        </is>
      </c>
      <c r="B71" s="5" t="inlineStr">
        <is>
          <t>Net Profit Marge in %</t>
        </is>
      </c>
      <c r="C71" t="n">
        <v>4105.79</v>
      </c>
      <c r="D71" t="n">
        <v>4095.84</v>
      </c>
      <c r="E71" t="n">
        <v>4034.96</v>
      </c>
      <c r="F71" t="n">
        <v>3877.11</v>
      </c>
      <c r="G71" t="n">
        <v>3125.57</v>
      </c>
      <c r="H71" t="n">
        <v>3790.21</v>
      </c>
      <c r="I71" t="n">
        <v>2926.61</v>
      </c>
      <c r="J71" t="n">
        <v>2864.61</v>
      </c>
      <c r="K71" t="n">
        <v>2890.1</v>
      </c>
      <c r="L71" t="n">
        <v>2884.52</v>
      </c>
      <c r="M71" t="n">
        <v>2561.8</v>
      </c>
      <c r="N71" t="n">
        <v>2326.7</v>
      </c>
      <c r="O71" t="n">
        <v>2290.26</v>
      </c>
      <c r="P71" t="inlineStr">
        <is>
          <t>-</t>
        </is>
      </c>
      <c r="Q71" t="inlineStr">
        <is>
          <t>-</t>
        </is>
      </c>
    </row>
    <row r="72">
      <c r="A72" s="5" t="inlineStr">
        <is>
          <t>Operative Ergebnis Marge in %</t>
        </is>
      </c>
      <c r="B72" s="5" t="inlineStr">
        <is>
          <t>EBIT Marge in %</t>
        </is>
      </c>
      <c r="C72" t="n">
        <v>7133.5</v>
      </c>
      <c r="D72" t="n">
        <v>6755.46</v>
      </c>
      <c r="E72" t="n">
        <v>6683.31</v>
      </c>
      <c r="F72" t="n">
        <v>6373.63</v>
      </c>
      <c r="G72" t="n">
        <v>5675.22</v>
      </c>
      <c r="H72" t="n">
        <v>6468.97</v>
      </c>
      <c r="I72" t="n">
        <v>5619.03</v>
      </c>
      <c r="J72" t="n">
        <v>5455.77</v>
      </c>
      <c r="K72" t="n">
        <v>5466</v>
      </c>
      <c r="L72" t="n">
        <v>5569.27</v>
      </c>
      <c r="M72" t="n">
        <v>5048.15</v>
      </c>
      <c r="N72" t="n">
        <v>4790.87</v>
      </c>
      <c r="O72" t="n">
        <v>4739.49</v>
      </c>
      <c r="P72" t="inlineStr">
        <is>
          <t>-</t>
        </is>
      </c>
      <c r="Q72" t="inlineStr">
        <is>
          <t>-</t>
        </is>
      </c>
    </row>
    <row r="73">
      <c r="A73" s="5" t="inlineStr">
        <is>
          <t>Vermögensumsschlag in %</t>
        </is>
      </c>
      <c r="B73" s="5" t="inlineStr">
        <is>
          <t>Asset Turnover in %</t>
        </is>
      </c>
      <c r="C73" t="n">
        <v>0.09</v>
      </c>
      <c r="D73" t="n">
        <v>0.1</v>
      </c>
      <c r="E73" t="n">
        <v>0.1</v>
      </c>
      <c r="F73" t="n">
        <v>0.1</v>
      </c>
      <c r="G73" t="n">
        <v>0.11</v>
      </c>
      <c r="H73" t="n">
        <v>0.1</v>
      </c>
      <c r="I73" t="n">
        <v>0.11</v>
      </c>
      <c r="J73" t="n">
        <v>0.11</v>
      </c>
      <c r="K73" t="n">
        <v>0.11</v>
      </c>
      <c r="L73" t="n">
        <v>0.11</v>
      </c>
      <c r="M73" t="n">
        <v>0.12</v>
      </c>
      <c r="N73" t="n">
        <v>0.13</v>
      </c>
      <c r="O73" t="n">
        <v>0.13</v>
      </c>
      <c r="P73" t="inlineStr">
        <is>
          <t>-</t>
        </is>
      </c>
      <c r="Q73" t="inlineStr">
        <is>
          <t>-</t>
        </is>
      </c>
    </row>
    <row r="74">
      <c r="A74" s="5" t="inlineStr">
        <is>
          <t>Langfristige Vermögensquote in %</t>
        </is>
      </c>
      <c r="B74" s="5" t="inlineStr">
        <is>
          <t>Non-Current Assets Ratio in %</t>
        </is>
      </c>
      <c r="C74" t="n">
        <v>66.81999999999999</v>
      </c>
      <c r="D74" t="n">
        <v>62.02</v>
      </c>
      <c r="E74" t="n">
        <v>62.36</v>
      </c>
      <c r="F74" t="n">
        <v>63.32</v>
      </c>
      <c r="G74" t="n">
        <v>63.18</v>
      </c>
      <c r="H74" t="n">
        <v>62.28</v>
      </c>
      <c r="I74" t="n">
        <v>64.03</v>
      </c>
      <c r="J74" t="n">
        <v>61.75</v>
      </c>
      <c r="K74" t="n">
        <v>61.42</v>
      </c>
      <c r="L74" t="n">
        <v>64.54000000000001</v>
      </c>
      <c r="M74" t="n">
        <v>64.77</v>
      </c>
      <c r="N74" t="n">
        <v>64.44</v>
      </c>
      <c r="O74" t="n">
        <v>65.42</v>
      </c>
      <c r="P74" t="inlineStr">
        <is>
          <t>-</t>
        </is>
      </c>
      <c r="Q74" t="inlineStr">
        <is>
          <t>-</t>
        </is>
      </c>
    </row>
    <row r="75">
      <c r="A75" s="5" t="inlineStr">
        <is>
          <t>Gesamtkapitalrentabilität</t>
        </is>
      </c>
      <c r="B75" s="5" t="inlineStr">
        <is>
          <t>ROA Return on Assets in %</t>
        </is>
      </c>
      <c r="C75" t="n">
        <v>3.58</v>
      </c>
      <c r="D75" t="n">
        <v>3.96</v>
      </c>
      <c r="E75" t="n">
        <v>3.94</v>
      </c>
      <c r="F75" t="n">
        <v>3.69</v>
      </c>
      <c r="G75" t="n">
        <v>3.29</v>
      </c>
      <c r="H75" t="n">
        <v>3.94</v>
      </c>
      <c r="I75" t="n">
        <v>3.11</v>
      </c>
      <c r="J75" t="n">
        <v>3.11</v>
      </c>
      <c r="K75" t="n">
        <v>3.14</v>
      </c>
      <c r="L75" t="n">
        <v>3.15</v>
      </c>
      <c r="M75" t="n">
        <v>3.04</v>
      </c>
      <c r="N75" t="n">
        <v>3.07</v>
      </c>
      <c r="O75" t="n">
        <v>2.92</v>
      </c>
      <c r="P75" t="inlineStr">
        <is>
          <t>-</t>
        </is>
      </c>
      <c r="Q75" t="inlineStr">
        <is>
          <t>-</t>
        </is>
      </c>
    </row>
    <row r="76">
      <c r="A76" s="5" t="inlineStr">
        <is>
          <t>Ertrag des eingesetzten Kapitals</t>
        </is>
      </c>
      <c r="B76" s="5" t="inlineStr">
        <is>
          <t>ROCE Return on Cap. Empl. in %</t>
        </is>
      </c>
      <c r="C76" t="n">
        <v>9.83</v>
      </c>
      <c r="D76" t="n">
        <v>11.1</v>
      </c>
      <c r="E76" t="n">
        <v>11.44</v>
      </c>
      <c r="F76" t="n">
        <v>10.8</v>
      </c>
      <c r="G76" t="n">
        <v>10.7</v>
      </c>
      <c r="H76" t="n">
        <v>11.69</v>
      </c>
      <c r="I76" t="n">
        <v>10.5</v>
      </c>
      <c r="J76" t="n">
        <v>10.54</v>
      </c>
      <c r="K76" t="n">
        <v>10.34</v>
      </c>
      <c r="L76" t="n">
        <v>9.949999999999999</v>
      </c>
      <c r="M76" t="n">
        <v>9.779999999999999</v>
      </c>
      <c r="N76" t="n">
        <v>10.81</v>
      </c>
      <c r="O76" t="n">
        <v>9.949999999999999</v>
      </c>
      <c r="P76" t="inlineStr">
        <is>
          <t>-</t>
        </is>
      </c>
      <c r="Q76" t="inlineStr">
        <is>
          <t>-</t>
        </is>
      </c>
    </row>
    <row r="77">
      <c r="A77" s="5" t="inlineStr">
        <is>
          <t>Eigenkapital zu Anlagevermögen</t>
        </is>
      </c>
      <c r="B77" s="5" t="inlineStr">
        <is>
          <t>Equity to Fixed Assets in %</t>
        </is>
      </c>
      <c r="C77" t="n">
        <v>33.57</v>
      </c>
      <c r="D77" t="n">
        <v>41.05</v>
      </c>
      <c r="E77" t="n">
        <v>40.92</v>
      </c>
      <c r="F77" t="n">
        <v>38.28</v>
      </c>
      <c r="G77" t="n">
        <v>38.5</v>
      </c>
      <c r="H77" t="n">
        <v>37.56</v>
      </c>
      <c r="I77" t="n">
        <v>35.02</v>
      </c>
      <c r="J77" t="n">
        <v>35.06</v>
      </c>
      <c r="K77" t="n">
        <v>34.65</v>
      </c>
      <c r="L77" t="n">
        <v>33.79</v>
      </c>
      <c r="M77" t="n">
        <v>28.88</v>
      </c>
      <c r="N77" t="n">
        <v>25.23</v>
      </c>
      <c r="O77" t="n">
        <v>23.14</v>
      </c>
      <c r="P77" t="inlineStr">
        <is>
          <t>-</t>
        </is>
      </c>
      <c r="Q77" t="inlineStr">
        <is>
          <t>-</t>
        </is>
      </c>
    </row>
    <row r="78">
      <c r="A78" s="5" t="inlineStr">
        <is>
          <t>Liquidität Dritten Grades</t>
        </is>
      </c>
      <c r="B78" s="5" t="inlineStr">
        <is>
          <t>Current Ratio in %</t>
        </is>
      </c>
      <c r="C78" t="n">
        <v>90.23999999999999</v>
      </c>
      <c r="D78" t="n">
        <v>92.18000000000001</v>
      </c>
      <c r="E78" t="n">
        <v>87.5</v>
      </c>
      <c r="F78" t="n">
        <v>83.56999999999999</v>
      </c>
      <c r="G78" t="n">
        <v>83.45</v>
      </c>
      <c r="H78" t="n">
        <v>88.89</v>
      </c>
      <c r="I78" t="n">
        <v>83.43000000000001</v>
      </c>
      <c r="J78" t="n">
        <v>87.39</v>
      </c>
      <c r="K78" t="n">
        <v>90.81</v>
      </c>
      <c r="L78" t="n">
        <v>91.09999999999999</v>
      </c>
      <c r="M78" t="n">
        <v>91.06</v>
      </c>
      <c r="N78" t="n">
        <v>85.69</v>
      </c>
      <c r="O78" t="n">
        <v>88.16</v>
      </c>
      <c r="P78" t="inlineStr">
        <is>
          <t>-</t>
        </is>
      </c>
      <c r="Q78" t="inlineStr">
        <is>
          <t>-</t>
        </is>
      </c>
    </row>
    <row r="79">
      <c r="A79" s="5" t="inlineStr">
        <is>
          <t>Operativer Cashflow</t>
        </is>
      </c>
      <c r="B79" s="5" t="inlineStr">
        <is>
          <t>Operating Cashflow in M</t>
        </is>
      </c>
      <c r="C79" t="n">
        <v>5114.277999999999</v>
      </c>
      <c r="D79" t="n">
        <v>5001.242399999999</v>
      </c>
      <c r="E79" t="n">
        <v>6952.7472</v>
      </c>
      <c r="F79" t="n">
        <v>5032.707399999999</v>
      </c>
      <c r="G79" t="n">
        <v>4554.603</v>
      </c>
      <c r="H79" t="n">
        <v>4360.839</v>
      </c>
      <c r="I79" t="n">
        <v>4735.379000000001</v>
      </c>
      <c r="J79" t="n">
        <v>3100.3695</v>
      </c>
      <c r="K79" t="n">
        <v>2698.41</v>
      </c>
      <c r="L79" t="n">
        <v>3529.071</v>
      </c>
      <c r="M79" t="n">
        <v>2615.42</v>
      </c>
      <c r="N79" t="n">
        <v>1781.358</v>
      </c>
      <c r="O79" t="n">
        <v>3338.82</v>
      </c>
      <c r="P79" t="inlineStr">
        <is>
          <t>-</t>
        </is>
      </c>
      <c r="Q79" t="inlineStr">
        <is>
          <t>-</t>
        </is>
      </c>
    </row>
    <row r="80">
      <c r="A80" s="5" t="inlineStr">
        <is>
          <t>Aktienrückkauf</t>
        </is>
      </c>
      <c r="B80" s="5" t="inlineStr">
        <is>
          <t>Share Buyback in M</t>
        </is>
      </c>
      <c r="C80" t="n">
        <v>-7.720000000000027</v>
      </c>
      <c r="D80" t="n">
        <v>-6.299999999999955</v>
      </c>
      <c r="E80" t="n">
        <v>-1.910000000000082</v>
      </c>
      <c r="F80" t="n">
        <v>-0.8599999999999</v>
      </c>
      <c r="G80" t="n">
        <v>1.649999999999977</v>
      </c>
      <c r="H80" t="n">
        <v>11.60000000000002</v>
      </c>
      <c r="I80" t="n">
        <v>-24.35000000000002</v>
      </c>
      <c r="J80" t="n">
        <v>-16.35000000000002</v>
      </c>
      <c r="K80" t="n">
        <v>-18.89999999999998</v>
      </c>
      <c r="L80" t="n">
        <v>-21.10000000000002</v>
      </c>
      <c r="M80" t="n">
        <v>-24.80000000000001</v>
      </c>
      <c r="N80" t="n">
        <v>-10.19999999999999</v>
      </c>
      <c r="O80" t="n">
        <v>-15.39999999999998</v>
      </c>
      <c r="P80" t="n">
        <v>-77.40000000000003</v>
      </c>
      <c r="Q80" t="n">
        <v>-57.89999999999998</v>
      </c>
    </row>
    <row r="81">
      <c r="A81" s="5" t="inlineStr">
        <is>
          <t>Umsatzwachstum 1J in %</t>
        </is>
      </c>
      <c r="B81" s="5" t="inlineStr">
        <is>
          <t>Revenue Growth 1Y in %</t>
        </is>
      </c>
      <c r="C81" t="n">
        <v>9.02</v>
      </c>
      <c r="D81" t="n">
        <v>6.98</v>
      </c>
      <c r="E81" t="n">
        <v>5.37</v>
      </c>
      <c r="F81" t="n">
        <v>-1.3</v>
      </c>
      <c r="G81" t="n">
        <v>-0.2</v>
      </c>
      <c r="H81" t="n">
        <v>-2.16</v>
      </c>
      <c r="I81" t="n">
        <v>0.18</v>
      </c>
      <c r="J81" t="n">
        <v>1.58</v>
      </c>
      <c r="K81" t="n">
        <v>7</v>
      </c>
      <c r="L81" t="n">
        <v>-1.17</v>
      </c>
      <c r="M81" t="n">
        <v>-8.890000000000001</v>
      </c>
      <c r="N81" t="n">
        <v>7.63</v>
      </c>
      <c r="O81" t="inlineStr">
        <is>
          <t>-</t>
        </is>
      </c>
      <c r="P81" t="inlineStr">
        <is>
          <t>-</t>
        </is>
      </c>
      <c r="Q81" t="inlineStr">
        <is>
          <t>-</t>
        </is>
      </c>
    </row>
    <row r="82">
      <c r="A82" s="5" t="inlineStr">
        <is>
          <t>Umsatzwachstum 3J in %</t>
        </is>
      </c>
      <c r="B82" s="5" t="inlineStr">
        <is>
          <t>Revenue Growth 3Y in %</t>
        </is>
      </c>
      <c r="C82" t="n">
        <v>7.12</v>
      </c>
      <c r="D82" t="n">
        <v>3.68</v>
      </c>
      <c r="E82" t="n">
        <v>1.29</v>
      </c>
      <c r="F82" t="n">
        <v>-1.22</v>
      </c>
      <c r="G82" t="n">
        <v>-0.73</v>
      </c>
      <c r="H82" t="n">
        <v>-0.13</v>
      </c>
      <c r="I82" t="n">
        <v>2.92</v>
      </c>
      <c r="J82" t="n">
        <v>2.47</v>
      </c>
      <c r="K82" t="n">
        <v>-1.02</v>
      </c>
      <c r="L82" t="n">
        <v>-0.8100000000000001</v>
      </c>
      <c r="M82" t="inlineStr">
        <is>
          <t>-</t>
        </is>
      </c>
      <c r="N82" t="inlineStr">
        <is>
          <t>-</t>
        </is>
      </c>
      <c r="O82" t="inlineStr">
        <is>
          <t>-</t>
        </is>
      </c>
      <c r="P82" t="inlineStr">
        <is>
          <t>-</t>
        </is>
      </c>
      <c r="Q82" t="inlineStr">
        <is>
          <t>-</t>
        </is>
      </c>
    </row>
    <row r="83">
      <c r="A83" s="5" t="inlineStr">
        <is>
          <t>Umsatzwachstum 5J in %</t>
        </is>
      </c>
      <c r="B83" s="5" t="inlineStr">
        <is>
          <t>Revenue Growth 5Y in %</t>
        </is>
      </c>
      <c r="C83" t="n">
        <v>3.97</v>
      </c>
      <c r="D83" t="n">
        <v>1.74</v>
      </c>
      <c r="E83" t="n">
        <v>0.38</v>
      </c>
      <c r="F83" t="n">
        <v>-0.38</v>
      </c>
      <c r="G83" t="n">
        <v>1.28</v>
      </c>
      <c r="H83" t="n">
        <v>1.09</v>
      </c>
      <c r="I83" t="n">
        <v>-0.26</v>
      </c>
      <c r="J83" t="n">
        <v>1.23</v>
      </c>
      <c r="K83" t="inlineStr">
        <is>
          <t>-</t>
        </is>
      </c>
      <c r="L83" t="inlineStr">
        <is>
          <t>-</t>
        </is>
      </c>
      <c r="M83" t="inlineStr">
        <is>
          <t>-</t>
        </is>
      </c>
      <c r="N83" t="inlineStr">
        <is>
          <t>-</t>
        </is>
      </c>
      <c r="O83" t="inlineStr">
        <is>
          <t>-</t>
        </is>
      </c>
      <c r="P83" t="inlineStr">
        <is>
          <t>-</t>
        </is>
      </c>
      <c r="Q83" t="inlineStr">
        <is>
          <t>-</t>
        </is>
      </c>
    </row>
    <row r="84">
      <c r="A84" s="5" t="inlineStr">
        <is>
          <t>Umsatzwachstum 10J in %</t>
        </is>
      </c>
      <c r="B84" s="5" t="inlineStr">
        <is>
          <t>Revenue Growth 10Y in %</t>
        </is>
      </c>
      <c r="C84" t="n">
        <v>2.53</v>
      </c>
      <c r="D84" t="n">
        <v>0.74</v>
      </c>
      <c r="E84" t="n">
        <v>0.8</v>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c r="P84" t="inlineStr">
        <is>
          <t>-</t>
        </is>
      </c>
      <c r="Q84" t="inlineStr">
        <is>
          <t>-</t>
        </is>
      </c>
    </row>
    <row r="85">
      <c r="A85" s="5" t="inlineStr">
        <is>
          <t>Gewinnwachstum 1J in %</t>
        </is>
      </c>
      <c r="B85" s="5" t="inlineStr">
        <is>
          <t>Earnings Growth 1Y in %</t>
        </is>
      </c>
      <c r="C85" t="n">
        <v>9.289999999999999</v>
      </c>
      <c r="D85" t="n">
        <v>8.59</v>
      </c>
      <c r="E85" t="n">
        <v>9.66</v>
      </c>
      <c r="F85" t="n">
        <v>22.43</v>
      </c>
      <c r="G85" t="n">
        <v>-17.7</v>
      </c>
      <c r="H85" t="n">
        <v>26.71</v>
      </c>
      <c r="I85" t="n">
        <v>2.35</v>
      </c>
      <c r="J85" t="n">
        <v>0.68</v>
      </c>
      <c r="K85" t="n">
        <v>7.21</v>
      </c>
      <c r="L85" t="n">
        <v>11.28</v>
      </c>
      <c r="M85" t="n">
        <v>0.31</v>
      </c>
      <c r="N85" t="n">
        <v>9.35</v>
      </c>
      <c r="O85" t="inlineStr">
        <is>
          <t>-</t>
        </is>
      </c>
      <c r="P85" t="inlineStr">
        <is>
          <t>-</t>
        </is>
      </c>
      <c r="Q85" t="inlineStr">
        <is>
          <t>-</t>
        </is>
      </c>
    </row>
    <row r="86">
      <c r="A86" s="5" t="inlineStr">
        <is>
          <t>Gewinnwachstum 3J in %</t>
        </is>
      </c>
      <c r="B86" s="5" t="inlineStr">
        <is>
          <t>Earnings Growth 3Y in %</t>
        </is>
      </c>
      <c r="C86" t="n">
        <v>9.18</v>
      </c>
      <c r="D86" t="n">
        <v>13.56</v>
      </c>
      <c r="E86" t="n">
        <v>4.8</v>
      </c>
      <c r="F86" t="n">
        <v>10.48</v>
      </c>
      <c r="G86" t="n">
        <v>3.79</v>
      </c>
      <c r="H86" t="n">
        <v>9.91</v>
      </c>
      <c r="I86" t="n">
        <v>3.41</v>
      </c>
      <c r="J86" t="n">
        <v>6.39</v>
      </c>
      <c r="K86" t="n">
        <v>6.27</v>
      </c>
      <c r="L86" t="n">
        <v>6.98</v>
      </c>
      <c r="M86" t="inlineStr">
        <is>
          <t>-</t>
        </is>
      </c>
      <c r="N86" t="inlineStr">
        <is>
          <t>-</t>
        </is>
      </c>
      <c r="O86" t="inlineStr">
        <is>
          <t>-</t>
        </is>
      </c>
      <c r="P86" t="inlineStr">
        <is>
          <t>-</t>
        </is>
      </c>
      <c r="Q86" t="inlineStr">
        <is>
          <t>-</t>
        </is>
      </c>
    </row>
    <row r="87">
      <c r="A87" s="5" t="inlineStr">
        <is>
          <t>Gewinnwachstum 5J in %</t>
        </is>
      </c>
      <c r="B87" s="5" t="inlineStr">
        <is>
          <t>Earnings Growth 5Y in %</t>
        </is>
      </c>
      <c r="C87" t="n">
        <v>6.45</v>
      </c>
      <c r="D87" t="n">
        <v>9.94</v>
      </c>
      <c r="E87" t="n">
        <v>8.69</v>
      </c>
      <c r="F87" t="n">
        <v>6.89</v>
      </c>
      <c r="G87" t="n">
        <v>3.85</v>
      </c>
      <c r="H87" t="n">
        <v>9.65</v>
      </c>
      <c r="I87" t="n">
        <v>4.37</v>
      </c>
      <c r="J87" t="n">
        <v>5.77</v>
      </c>
      <c r="K87" t="inlineStr">
        <is>
          <t>-</t>
        </is>
      </c>
      <c r="L87" t="inlineStr">
        <is>
          <t>-</t>
        </is>
      </c>
      <c r="M87" t="inlineStr">
        <is>
          <t>-</t>
        </is>
      </c>
      <c r="N87" t="inlineStr">
        <is>
          <t>-</t>
        </is>
      </c>
      <c r="O87" t="inlineStr">
        <is>
          <t>-</t>
        </is>
      </c>
      <c r="P87" t="inlineStr">
        <is>
          <t>-</t>
        </is>
      </c>
      <c r="Q87" t="inlineStr">
        <is>
          <t>-</t>
        </is>
      </c>
    </row>
    <row r="88">
      <c r="A88" s="5" t="inlineStr">
        <is>
          <t>Gewinnwachstum 10J in %</t>
        </is>
      </c>
      <c r="B88" s="5" t="inlineStr">
        <is>
          <t>Earnings Growth 10Y in %</t>
        </is>
      </c>
      <c r="C88" t="n">
        <v>8.050000000000001</v>
      </c>
      <c r="D88" t="n">
        <v>7.15</v>
      </c>
      <c r="E88" t="n">
        <v>7.23</v>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row>
    <row r="89">
      <c r="A89" s="5" t="inlineStr">
        <is>
          <t>PEG Ratio</t>
        </is>
      </c>
      <c r="B89" s="5" t="inlineStr">
        <is>
          <t>KGW Kurs/Gewinn/Wachstum</t>
        </is>
      </c>
      <c r="C89" t="n">
        <v>2.6</v>
      </c>
      <c r="D89" t="n">
        <v>1.35</v>
      </c>
      <c r="E89" t="n">
        <v>1.98</v>
      </c>
      <c r="F89" t="n">
        <v>2.02</v>
      </c>
      <c r="G89" t="n">
        <v>4.18</v>
      </c>
      <c r="H89" t="n">
        <v>1.06</v>
      </c>
      <c r="I89" t="n">
        <v>3.07</v>
      </c>
      <c r="J89" t="n">
        <v>1.75</v>
      </c>
      <c r="K89" t="inlineStr">
        <is>
          <t>-</t>
        </is>
      </c>
      <c r="L89" t="inlineStr">
        <is>
          <t>-</t>
        </is>
      </c>
      <c r="M89" t="inlineStr">
        <is>
          <t>-</t>
        </is>
      </c>
      <c r="N89" t="inlineStr">
        <is>
          <t>-</t>
        </is>
      </c>
      <c r="O89" t="inlineStr">
        <is>
          <t>-</t>
        </is>
      </c>
      <c r="P89" t="inlineStr">
        <is>
          <t>-</t>
        </is>
      </c>
      <c r="Q89" t="inlineStr">
        <is>
          <t>-</t>
        </is>
      </c>
    </row>
    <row r="90">
      <c r="A90" s="5" t="inlineStr">
        <is>
          <t>EBIT-Wachstum 1J in %</t>
        </is>
      </c>
      <c r="B90" s="5" t="inlineStr">
        <is>
          <t>EBIT Growth 1Y in %</t>
        </is>
      </c>
      <c r="C90" t="n">
        <v>15.12</v>
      </c>
      <c r="D90" t="n">
        <v>8.130000000000001</v>
      </c>
      <c r="E90" t="n">
        <v>10.49</v>
      </c>
      <c r="F90" t="n">
        <v>10.85</v>
      </c>
      <c r="G90" t="n">
        <v>-12.44</v>
      </c>
      <c r="H90" t="n">
        <v>12.64</v>
      </c>
      <c r="I90" t="n">
        <v>3.18</v>
      </c>
      <c r="J90" t="n">
        <v>1.39</v>
      </c>
      <c r="K90" t="n">
        <v>5.02</v>
      </c>
      <c r="L90" t="n">
        <v>9.029999999999999</v>
      </c>
      <c r="M90" t="n">
        <v>-4</v>
      </c>
      <c r="N90" t="n">
        <v>8.800000000000001</v>
      </c>
      <c r="O90" t="inlineStr">
        <is>
          <t>-</t>
        </is>
      </c>
      <c r="P90" t="inlineStr">
        <is>
          <t>-</t>
        </is>
      </c>
      <c r="Q90" t="inlineStr">
        <is>
          <t>-</t>
        </is>
      </c>
    </row>
    <row r="91">
      <c r="A91" s="5" t="inlineStr">
        <is>
          <t>EBIT-Wachstum 3J in %</t>
        </is>
      </c>
      <c r="B91" s="5" t="inlineStr">
        <is>
          <t>EBIT Growth 3Y in %</t>
        </is>
      </c>
      <c r="C91" t="n">
        <v>11.25</v>
      </c>
      <c r="D91" t="n">
        <v>9.82</v>
      </c>
      <c r="E91" t="n">
        <v>2.97</v>
      </c>
      <c r="F91" t="n">
        <v>3.68</v>
      </c>
      <c r="G91" t="n">
        <v>1.13</v>
      </c>
      <c r="H91" t="n">
        <v>5.74</v>
      </c>
      <c r="I91" t="n">
        <v>3.2</v>
      </c>
      <c r="J91" t="n">
        <v>5.15</v>
      </c>
      <c r="K91" t="n">
        <v>3.35</v>
      </c>
      <c r="L91" t="n">
        <v>4.61</v>
      </c>
      <c r="M91" t="inlineStr">
        <is>
          <t>-</t>
        </is>
      </c>
      <c r="N91" t="inlineStr">
        <is>
          <t>-</t>
        </is>
      </c>
      <c r="O91" t="inlineStr">
        <is>
          <t>-</t>
        </is>
      </c>
      <c r="P91" t="inlineStr">
        <is>
          <t>-</t>
        </is>
      </c>
      <c r="Q91" t="inlineStr">
        <is>
          <t>-</t>
        </is>
      </c>
    </row>
    <row r="92">
      <c r="A92" s="5" t="inlineStr">
        <is>
          <t>EBIT-Wachstum 5J in %</t>
        </is>
      </c>
      <c r="B92" s="5" t="inlineStr">
        <is>
          <t>EBIT Growth 5Y in %</t>
        </is>
      </c>
      <c r="C92" t="n">
        <v>6.43</v>
      </c>
      <c r="D92" t="n">
        <v>5.93</v>
      </c>
      <c r="E92" t="n">
        <v>4.94</v>
      </c>
      <c r="F92" t="n">
        <v>3.12</v>
      </c>
      <c r="G92" t="n">
        <v>1.96</v>
      </c>
      <c r="H92" t="n">
        <v>6.25</v>
      </c>
      <c r="I92" t="n">
        <v>2.92</v>
      </c>
      <c r="J92" t="n">
        <v>4.05</v>
      </c>
      <c r="K92" t="inlineStr">
        <is>
          <t>-</t>
        </is>
      </c>
      <c r="L92" t="inlineStr">
        <is>
          <t>-</t>
        </is>
      </c>
      <c r="M92" t="inlineStr">
        <is>
          <t>-</t>
        </is>
      </c>
      <c r="N92" t="inlineStr">
        <is>
          <t>-</t>
        </is>
      </c>
      <c r="O92" t="inlineStr">
        <is>
          <t>-</t>
        </is>
      </c>
      <c r="P92" t="inlineStr">
        <is>
          <t>-</t>
        </is>
      </c>
      <c r="Q92" t="inlineStr">
        <is>
          <t>-</t>
        </is>
      </c>
    </row>
    <row r="93">
      <c r="A93" s="5" t="inlineStr">
        <is>
          <t>EBIT-Wachstum 10J in %</t>
        </is>
      </c>
      <c r="B93" s="5" t="inlineStr">
        <is>
          <t>EBIT Growth 10Y in %</t>
        </is>
      </c>
      <c r="C93" t="n">
        <v>6.34</v>
      </c>
      <c r="D93" t="n">
        <v>4.43</v>
      </c>
      <c r="E93" t="n">
        <v>4.5</v>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c r="P93" t="inlineStr">
        <is>
          <t>-</t>
        </is>
      </c>
      <c r="Q93" t="inlineStr">
        <is>
          <t>-</t>
        </is>
      </c>
    </row>
    <row r="94">
      <c r="A94" s="5" t="inlineStr">
        <is>
          <t>Op.Cashflow Wachstum 1J in %</t>
        </is>
      </c>
      <c r="B94" s="5" t="inlineStr">
        <is>
          <t>Op.Cashflow Wachstum 1Y in %</t>
        </is>
      </c>
      <c r="C94" t="n">
        <v>0.96</v>
      </c>
      <c r="D94" t="n">
        <v>-28.83</v>
      </c>
      <c r="E94" t="n">
        <v>37.7</v>
      </c>
      <c r="F94" t="n">
        <v>10.34</v>
      </c>
      <c r="G94" t="n">
        <v>4.74</v>
      </c>
      <c r="H94" t="n">
        <v>-6.1</v>
      </c>
      <c r="I94" t="n">
        <v>46.55</v>
      </c>
      <c r="J94" t="n">
        <v>11.64</v>
      </c>
      <c r="K94" t="n">
        <v>-26.11</v>
      </c>
      <c r="L94" t="n">
        <v>29.68</v>
      </c>
      <c r="M94" t="n">
        <v>39.83</v>
      </c>
      <c r="N94" t="n">
        <v>-47.74</v>
      </c>
      <c r="O94" t="inlineStr">
        <is>
          <t>-</t>
        </is>
      </c>
      <c r="P94" t="inlineStr">
        <is>
          <t>-</t>
        </is>
      </c>
      <c r="Q94" t="inlineStr">
        <is>
          <t>-</t>
        </is>
      </c>
    </row>
    <row r="95">
      <c r="A95" s="5" t="inlineStr">
        <is>
          <t>Op.Cashflow Wachstum 3J in %</t>
        </is>
      </c>
      <c r="B95" s="5" t="inlineStr">
        <is>
          <t>Op.Cashflow Wachstum 3Y in %</t>
        </is>
      </c>
      <c r="C95" t="n">
        <v>3.28</v>
      </c>
      <c r="D95" t="n">
        <v>6.4</v>
      </c>
      <c r="E95" t="n">
        <v>17.59</v>
      </c>
      <c r="F95" t="n">
        <v>2.99</v>
      </c>
      <c r="G95" t="n">
        <v>15.06</v>
      </c>
      <c r="H95" t="n">
        <v>17.36</v>
      </c>
      <c r="I95" t="n">
        <v>10.69</v>
      </c>
      <c r="J95" t="n">
        <v>5.07</v>
      </c>
      <c r="K95" t="n">
        <v>14.47</v>
      </c>
      <c r="L95" t="n">
        <v>7.26</v>
      </c>
      <c r="M95" t="inlineStr">
        <is>
          <t>-</t>
        </is>
      </c>
      <c r="N95" t="inlineStr">
        <is>
          <t>-</t>
        </is>
      </c>
      <c r="O95" t="inlineStr">
        <is>
          <t>-</t>
        </is>
      </c>
      <c r="P95" t="inlineStr">
        <is>
          <t>-</t>
        </is>
      </c>
      <c r="Q95" t="inlineStr">
        <is>
          <t>-</t>
        </is>
      </c>
    </row>
    <row r="96">
      <c r="A96" s="5" t="inlineStr">
        <is>
          <t>Op.Cashflow Wachstum 5J in %</t>
        </is>
      </c>
      <c r="B96" s="5" t="inlineStr">
        <is>
          <t>Op.Cashflow Wachstum 5Y in %</t>
        </is>
      </c>
      <c r="C96" t="n">
        <v>4.98</v>
      </c>
      <c r="D96" t="n">
        <v>3.57</v>
      </c>
      <c r="E96" t="n">
        <v>18.65</v>
      </c>
      <c r="F96" t="n">
        <v>13.43</v>
      </c>
      <c r="G96" t="n">
        <v>6.14</v>
      </c>
      <c r="H96" t="n">
        <v>11.13</v>
      </c>
      <c r="I96" t="n">
        <v>20.32</v>
      </c>
      <c r="J96" t="n">
        <v>1.46</v>
      </c>
      <c r="K96" t="inlineStr">
        <is>
          <t>-</t>
        </is>
      </c>
      <c r="L96" t="inlineStr">
        <is>
          <t>-</t>
        </is>
      </c>
      <c r="M96" t="inlineStr">
        <is>
          <t>-</t>
        </is>
      </c>
      <c r="N96" t="inlineStr">
        <is>
          <t>-</t>
        </is>
      </c>
      <c r="O96" t="inlineStr">
        <is>
          <t>-</t>
        </is>
      </c>
      <c r="P96" t="inlineStr">
        <is>
          <t>-</t>
        </is>
      </c>
      <c r="Q96" t="inlineStr">
        <is>
          <t>-</t>
        </is>
      </c>
    </row>
    <row r="97">
      <c r="A97" s="5" t="inlineStr">
        <is>
          <t>Op.Cashflow Wachstum 10J in %</t>
        </is>
      </c>
      <c r="B97" s="5" t="inlineStr">
        <is>
          <t>Op.Cashflow Wachstum 10Y in %</t>
        </is>
      </c>
      <c r="C97" t="n">
        <v>8.06</v>
      </c>
      <c r="D97" t="n">
        <v>11.94</v>
      </c>
      <c r="E97" t="n">
        <v>10.05</v>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c r="P97" t="inlineStr">
        <is>
          <t>-</t>
        </is>
      </c>
      <c r="Q97" t="inlineStr">
        <is>
          <t>-</t>
        </is>
      </c>
    </row>
    <row r="98">
      <c r="A98" s="5" t="inlineStr">
        <is>
          <t>Working Capital in Mio</t>
        </is>
      </c>
      <c r="B98" s="5" t="inlineStr">
        <is>
          <t>Working Capital in M</t>
        </is>
      </c>
      <c r="C98" t="n">
        <v>-3268</v>
      </c>
      <c r="D98" t="n">
        <v>-2427</v>
      </c>
      <c r="E98" t="n">
        <v>-3753</v>
      </c>
      <c r="F98" t="n">
        <v>-4900</v>
      </c>
      <c r="G98" t="n">
        <v>-4537</v>
      </c>
      <c r="H98" t="n">
        <v>-2972</v>
      </c>
      <c r="I98" t="n">
        <v>-4507</v>
      </c>
      <c r="J98" t="n">
        <v>-3400</v>
      </c>
      <c r="K98" t="n">
        <v>-2364</v>
      </c>
      <c r="L98" t="n">
        <v>-1954</v>
      </c>
      <c r="M98" t="n">
        <v>-1814</v>
      </c>
      <c r="N98" t="n">
        <v>-3077</v>
      </c>
      <c r="O98" t="n">
        <v>-2311</v>
      </c>
      <c r="P98" t="inlineStr">
        <is>
          <t>-</t>
        </is>
      </c>
      <c r="Q98" t="inlineStr">
        <is>
          <t>-</t>
        </is>
      </c>
      <c r="R98" t="inlineStr">
        <is>
          <t>-</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1"/>
    <col customWidth="1" max="14" min="14" width="21"/>
    <col customWidth="1" max="15" min="15" width="21"/>
    <col customWidth="1" max="16" min="16" width="20"/>
    <col customWidth="1" max="17" min="17" width="20"/>
    <col customWidth="1" max="18" min="18" width="20"/>
    <col customWidth="1" max="19" min="19" width="21"/>
    <col customWidth="1" max="20" min="20" width="20"/>
    <col customWidth="1" max="21" min="21" width="22"/>
    <col customWidth="1" max="22" min="22" width="10"/>
    <col customWidth="1" max="23" min="23" width="9"/>
  </cols>
  <sheetData>
    <row r="1">
      <c r="A1" s="1" t="inlineStr">
        <is>
          <t xml:space="preserve">AIRBUS GROUP </t>
        </is>
      </c>
      <c r="B1" s="2" t="inlineStr">
        <is>
          <t>WKN: 938914  ISIN: NL0000235190  US-Symbol:EADSF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+31-71-524-5600</t>
        </is>
      </c>
      <c r="G4" t="inlineStr">
        <is>
          <t>13.02.2020</t>
        </is>
      </c>
      <c r="H4" t="inlineStr">
        <is>
          <t>Q4 Result</t>
        </is>
      </c>
      <c r="J4" t="inlineStr">
        <is>
          <t>Société de Gestion de Participations Aéronautiques (SOGEPA)</t>
        </is>
      </c>
      <c r="L4" t="inlineStr">
        <is>
          <t>11,00%</t>
        </is>
      </c>
    </row>
    <row r="5">
      <c r="A5" s="5" t="inlineStr">
        <is>
          <t>Ticker</t>
        </is>
      </c>
      <c r="B5" t="inlineStr">
        <is>
          <t>AIR</t>
        </is>
      </c>
      <c r="C5" s="5" t="inlineStr">
        <is>
          <t>Fax</t>
        </is>
      </c>
      <c r="D5" s="5" t="inlineStr"/>
      <c r="E5" t="inlineStr">
        <is>
          <t>-</t>
        </is>
      </c>
      <c r="G5" t="inlineStr">
        <is>
          <t>24.04.2020</t>
        </is>
      </c>
      <c r="H5" t="inlineStr">
        <is>
          <t>Publication Of Annual Report</t>
        </is>
      </c>
      <c r="J5" t="inlineStr">
        <is>
          <t>Gesellschaft zur Beteiligungsverwaltung GZBV mbH &amp; Co.KG (GZBV)</t>
        </is>
      </c>
      <c r="L5" t="inlineStr">
        <is>
          <t>10,90%</t>
        </is>
      </c>
    </row>
    <row r="6">
      <c r="A6" s="5" t="inlineStr">
        <is>
          <t>Gelistet Seit / Listed Since</t>
        </is>
      </c>
      <c r="B6" t="inlineStr">
        <is>
          <t>07.10.2000</t>
        </is>
      </c>
      <c r="C6" s="5" t="inlineStr">
        <is>
          <t>Internet</t>
        </is>
      </c>
      <c r="D6" s="5" t="inlineStr"/>
      <c r="E6" t="inlineStr">
        <is>
          <t>http://:www.airbus.com</t>
        </is>
      </c>
      <c r="G6" t="inlineStr">
        <is>
          <t>16.04.2020</t>
        </is>
      </c>
      <c r="H6" t="inlineStr">
        <is>
          <t>Annual General Meeting</t>
        </is>
      </c>
      <c r="J6" t="inlineStr">
        <is>
          <t>Sociedad Estatal de Participaciones Industriales (SEPI)</t>
        </is>
      </c>
      <c r="L6" t="inlineStr">
        <is>
          <t>4,10%</t>
        </is>
      </c>
    </row>
    <row r="7">
      <c r="A7" s="5" t="inlineStr">
        <is>
          <t>Nominalwert / Nominal Value</t>
        </is>
      </c>
      <c r="B7" t="inlineStr">
        <is>
          <t>1,00</t>
        </is>
      </c>
      <c r="C7" s="5" t="inlineStr">
        <is>
          <t>Inv. Relations Telefon / Phone</t>
        </is>
      </c>
      <c r="D7" s="5" t="inlineStr"/>
      <c r="E7" t="inlineStr">
        <is>
          <t>+33-567-1902-64</t>
        </is>
      </c>
      <c r="G7" t="inlineStr">
        <is>
          <t>29.04.2020</t>
        </is>
      </c>
      <c r="H7" t="inlineStr">
        <is>
          <t>Result Q1</t>
        </is>
      </c>
      <c r="J7" t="inlineStr">
        <is>
          <t>Freefloat</t>
        </is>
      </c>
      <c r="L7" t="inlineStr">
        <is>
          <t>74,00%</t>
        </is>
      </c>
    </row>
    <row r="8">
      <c r="A8" s="5" t="inlineStr">
        <is>
          <t>Land / Country</t>
        </is>
      </c>
      <c r="B8" t="inlineStr">
        <is>
          <t>Niederlande</t>
        </is>
      </c>
      <c r="C8" s="5" t="inlineStr">
        <is>
          <t>Inv. Relations E-Mail</t>
        </is>
      </c>
      <c r="D8" s="5" t="inlineStr"/>
      <c r="E8" t="inlineStr">
        <is>
          <t>ir@airbus.com</t>
        </is>
      </c>
      <c r="G8" t="inlineStr">
        <is>
          <t>30.07.2020</t>
        </is>
      </c>
      <c r="H8" t="inlineStr">
        <is>
          <t>Score Half Year</t>
        </is>
      </c>
    </row>
    <row r="9">
      <c r="A9" s="5" t="inlineStr">
        <is>
          <t>Währung / Currency</t>
        </is>
      </c>
      <c r="B9" t="inlineStr">
        <is>
          <t>EUR</t>
        </is>
      </c>
      <c r="C9" s="5" t="inlineStr">
        <is>
          <t>Kontaktperson / Contact Person</t>
        </is>
      </c>
      <c r="D9" s="5" t="inlineStr"/>
      <c r="E9" t="inlineStr">
        <is>
          <t>Thorsten Fischer</t>
        </is>
      </c>
      <c r="G9" t="inlineStr">
        <is>
          <t>29.10.2020</t>
        </is>
      </c>
      <c r="H9" t="inlineStr">
        <is>
          <t>Q3 Earnings</t>
        </is>
      </c>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Inhaber-Stammaktie</t>
        </is>
      </c>
    </row>
    <row r="13">
      <c r="A13" s="5" t="inlineStr">
        <is>
          <t>Adresse / Address</t>
        </is>
      </c>
      <c r="B13" t="inlineStr">
        <is>
          <t>Airbus SEMendelweg 30  NL-2333 CS Leiden</t>
        </is>
      </c>
    </row>
    <row r="14">
      <c r="A14" s="5" t="inlineStr">
        <is>
          <t>Management</t>
        </is>
      </c>
      <c r="B14" t="inlineStr">
        <is>
          <t>Guillaume Faury, Dominik Asam, Thierry Baril, Jean-Brice Dumont, Bruno Even, John Harrison, Dirk Hoke, Julie Kitcher, Philippe Mhun, Christian Scherer, Michael Schöllhorn, Grazia Vittadini, Antoine Bouvier, Marc Fontaine, C. Jeffrey Knittel, George Xu</t>
        </is>
      </c>
    </row>
    <row r="15">
      <c r="A15" s="5" t="inlineStr">
        <is>
          <t>Aufsichtsrat / Board</t>
        </is>
      </c>
      <c r="B15" t="inlineStr">
        <is>
          <t>René Obermann, Guillaume Faury, Victor Chu, Jean-Pierre Clamadieu, Ralph D. Crosby, Lord Paul Drayson, Mark Dunkerley, Stephan Gemkow, Catherine Guillouard, Amparo Moraleda, Claudia Nemat, Carlos Tavares</t>
        </is>
      </c>
    </row>
    <row r="16">
      <c r="A16" s="5" t="inlineStr">
        <is>
          <t>Beschreibung</t>
        </is>
      </c>
      <c r="B16" t="inlineStr">
        <is>
          <t>Airbus SE (ehemals EADS) ist ein europäischer Konzern, der aus der Fusion der deutschen DaimlerChrysler Aerospace AG, der französischen Aerospatiale Matra und der spanischen CASA entstanden ist. Die Airbus Group gilt als Europas größtes Luft- und Raumfahrtunternehmen sowie als einer der größten Rüstungskonzerne weltweit. Das Unternehmen ist in der zivilen Luftfahrt, im Bereich der Verteidigungstechnologie, beim Bau von Hubschraubern, in der Raumfahrt, bei der Konstruktion und Fertigung von Transport- und Kampfflugzeugen sowie den dazugehörigen Dienstleistungen tätig. Zur Airbus Group gehören unter anderem der zivile Flugzeugbauer Airbus, der Hubschrauber-Hersteller Eurocopter und das Raumfahrtunternehmen Astrium. Copyright 2014 FINANCE BASE AG</t>
        </is>
      </c>
    </row>
    <row r="17">
      <c r="A17" s="5" t="inlineStr">
        <is>
          <t>Profile</t>
        </is>
      </c>
      <c r="B17" t="inlineStr">
        <is>
          <t>Airbus SE (formerly EADS) is a European group, the German from the merger DaimlerChrysler Aerospace AG, the French Aerospatiale Matra and CASA of Spain has emerged. The Airbus Group is Europe's largest aerospace company and one of the largest defense companies worldwide. The company is engaged in the civil aviation sector, in the field of defense technology, the construction of helicopters, in space, in the design and manufacture of transport and combat aircraft, as well as related services. For Airbus Group include the commercial aircraft maker Airbus, the helicopter manufacturer Eurocopter and the space company Astrium.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70478</v>
      </c>
      <c r="D20" t="n">
        <v>63707</v>
      </c>
      <c r="E20" t="n">
        <v>66767</v>
      </c>
      <c r="F20" t="n">
        <v>66581</v>
      </c>
      <c r="G20" t="n">
        <v>64450</v>
      </c>
      <c r="H20" t="n">
        <v>60713</v>
      </c>
      <c r="I20" t="n">
        <v>59256</v>
      </c>
      <c r="J20" t="n">
        <v>56480</v>
      </c>
      <c r="K20" t="n">
        <v>49128</v>
      </c>
      <c r="L20" t="n">
        <v>45752</v>
      </c>
      <c r="M20" t="n">
        <v>42822</v>
      </c>
      <c r="N20" t="n">
        <v>43265</v>
      </c>
      <c r="O20" t="n">
        <v>39123</v>
      </c>
      <c r="P20" t="n">
        <v>39434</v>
      </c>
      <c r="Q20" t="n">
        <v>34206</v>
      </c>
      <c r="R20" t="n">
        <v>31761</v>
      </c>
      <c r="S20" t="n">
        <v>30133</v>
      </c>
      <c r="T20" t="n">
        <v>29901</v>
      </c>
      <c r="U20" t="n">
        <v>30798</v>
      </c>
      <c r="V20" t="n">
        <v>19427</v>
      </c>
      <c r="W20" t="n">
        <v>22553</v>
      </c>
    </row>
    <row r="21">
      <c r="A21" s="5" t="inlineStr">
        <is>
          <t>Bruttoergebnis vom Umsatz</t>
        </is>
      </c>
      <c r="B21" s="5" t="inlineStr">
        <is>
          <t>Gross Profit</t>
        </is>
      </c>
      <c r="C21" t="n">
        <v>10505</v>
      </c>
      <c r="D21" t="n">
        <v>8787</v>
      </c>
      <c r="E21" t="n">
        <v>7607</v>
      </c>
      <c r="F21" t="n">
        <v>5264</v>
      </c>
      <c r="G21" t="n">
        <v>8851</v>
      </c>
      <c r="H21" t="n">
        <v>8937</v>
      </c>
      <c r="I21" t="n">
        <v>8361</v>
      </c>
      <c r="J21" t="n">
        <v>7935</v>
      </c>
      <c r="K21" t="n">
        <v>6843</v>
      </c>
      <c r="L21" t="n">
        <v>6224</v>
      </c>
      <c r="M21" t="n">
        <v>4439</v>
      </c>
      <c r="N21" t="n">
        <v>7358</v>
      </c>
      <c r="O21" t="n">
        <v>4321</v>
      </c>
      <c r="P21" t="n">
        <v>4712</v>
      </c>
      <c r="Q21" t="n">
        <v>6676</v>
      </c>
      <c r="R21" t="n">
        <v>6251</v>
      </c>
      <c r="S21" t="n">
        <v>5539</v>
      </c>
      <c r="T21" t="n">
        <v>5436</v>
      </c>
      <c r="U21" t="n">
        <v>5358</v>
      </c>
      <c r="V21" t="n">
        <v>3270</v>
      </c>
      <c r="W21" t="n">
        <v>4255</v>
      </c>
    </row>
    <row r="22">
      <c r="A22" s="5" t="inlineStr">
        <is>
          <t>Operatives Ergebnis (EBIT)</t>
        </is>
      </c>
      <c r="B22" s="5" t="inlineStr">
        <is>
          <t>EBIT Earning Before Interest &amp; Tax</t>
        </is>
      </c>
      <c r="C22" t="n">
        <v>1339</v>
      </c>
      <c r="D22" t="n">
        <v>5048</v>
      </c>
      <c r="E22" t="n">
        <v>3421</v>
      </c>
      <c r="F22" t="n">
        <v>2258</v>
      </c>
      <c r="G22" t="n">
        <v>4062</v>
      </c>
      <c r="H22" t="n">
        <v>3991</v>
      </c>
      <c r="I22" t="n">
        <v>2607</v>
      </c>
      <c r="J22" t="n">
        <v>2131</v>
      </c>
      <c r="K22" t="n">
        <v>1613</v>
      </c>
      <c r="L22" t="n">
        <v>1187</v>
      </c>
      <c r="M22" t="n">
        <v>-380</v>
      </c>
      <c r="N22" t="n">
        <v>2772</v>
      </c>
      <c r="O22" t="n">
        <v>-33</v>
      </c>
      <c r="P22" t="n">
        <v>278</v>
      </c>
      <c r="Q22" t="n">
        <v>2712</v>
      </c>
      <c r="R22" t="n">
        <v>2143</v>
      </c>
      <c r="S22" t="n">
        <v>561</v>
      </c>
      <c r="T22" t="n">
        <v>160</v>
      </c>
      <c r="U22" t="n">
        <v>2514</v>
      </c>
      <c r="V22" t="n">
        <v>176</v>
      </c>
      <c r="W22" t="n">
        <v>769</v>
      </c>
    </row>
    <row r="23">
      <c r="A23" s="5" t="inlineStr">
        <is>
          <t>Finanzergebnis</t>
        </is>
      </c>
      <c r="B23" s="5" t="inlineStr">
        <is>
          <t>Financial Result</t>
        </is>
      </c>
      <c r="C23" t="n">
        <v>-275</v>
      </c>
      <c r="D23" t="n">
        <v>-763</v>
      </c>
      <c r="E23" t="n">
        <v>1149</v>
      </c>
      <c r="F23" t="n">
        <v>-967</v>
      </c>
      <c r="G23" t="n">
        <v>-687</v>
      </c>
      <c r="H23" t="n">
        <v>-778</v>
      </c>
      <c r="I23" t="n">
        <v>-630</v>
      </c>
      <c r="J23" t="n">
        <v>-453</v>
      </c>
      <c r="K23" t="n">
        <v>-220</v>
      </c>
      <c r="L23" t="n">
        <v>-371</v>
      </c>
      <c r="M23" t="n">
        <v>-592</v>
      </c>
      <c r="N23" t="n">
        <v>-472</v>
      </c>
      <c r="O23" t="n">
        <v>-737</v>
      </c>
      <c r="P23" t="n">
        <v>-244</v>
      </c>
      <c r="Q23" t="n">
        <v>-177</v>
      </c>
      <c r="R23" t="n">
        <v>-246</v>
      </c>
      <c r="S23" t="n">
        <v>131</v>
      </c>
      <c r="T23" t="n">
        <v>27</v>
      </c>
      <c r="U23" t="n">
        <v>-513</v>
      </c>
      <c r="V23" t="n">
        <v>-1320</v>
      </c>
      <c r="W23" t="n">
        <v>-1846</v>
      </c>
    </row>
    <row r="24">
      <c r="A24" s="5" t="inlineStr">
        <is>
          <t>Ergebnis vor Steuer (EBT)</t>
        </is>
      </c>
      <c r="B24" s="5" t="inlineStr">
        <is>
          <t>EBT Earning Before Tax</t>
        </is>
      </c>
      <c r="C24" t="n">
        <v>1064</v>
      </c>
      <c r="D24" t="n">
        <v>4285</v>
      </c>
      <c r="E24" t="n">
        <v>4570</v>
      </c>
      <c r="F24" t="n">
        <v>1291</v>
      </c>
      <c r="G24" t="n">
        <v>3375</v>
      </c>
      <c r="H24" t="n">
        <v>3213</v>
      </c>
      <c r="I24" t="n">
        <v>1977</v>
      </c>
      <c r="J24" t="n">
        <v>1678</v>
      </c>
      <c r="K24" t="n">
        <v>1393</v>
      </c>
      <c r="L24" t="n">
        <v>816</v>
      </c>
      <c r="M24" t="n">
        <v>-972</v>
      </c>
      <c r="N24" t="n">
        <v>2300</v>
      </c>
      <c r="O24" t="n">
        <v>-770</v>
      </c>
      <c r="P24" t="n">
        <v>34</v>
      </c>
      <c r="Q24" t="n">
        <v>2535</v>
      </c>
      <c r="R24" t="n">
        <v>1897</v>
      </c>
      <c r="S24" t="n">
        <v>692</v>
      </c>
      <c r="T24" t="n">
        <v>187</v>
      </c>
      <c r="U24" t="n">
        <v>2001</v>
      </c>
      <c r="V24" t="n">
        <v>-1144</v>
      </c>
      <c r="W24" t="n">
        <v>-1077</v>
      </c>
    </row>
    <row r="25">
      <c r="A25" s="5" t="inlineStr">
        <is>
          <t>Steuern auf Einkommen und Ertrag</t>
        </is>
      </c>
      <c r="B25" s="5" t="inlineStr">
        <is>
          <t>Taxes on income and earnings</t>
        </is>
      </c>
      <c r="C25" t="n">
        <v>2389</v>
      </c>
      <c r="D25" t="n">
        <v>1274</v>
      </c>
      <c r="E25" t="n">
        <v>1693</v>
      </c>
      <c r="F25" t="n">
        <v>291</v>
      </c>
      <c r="G25" t="n">
        <v>677</v>
      </c>
      <c r="H25" t="n">
        <v>863</v>
      </c>
      <c r="I25" t="n">
        <v>502</v>
      </c>
      <c r="J25" t="n">
        <v>449</v>
      </c>
      <c r="K25" t="n">
        <v>356</v>
      </c>
      <c r="L25" t="n">
        <v>244</v>
      </c>
      <c r="M25" t="n">
        <v>-220</v>
      </c>
      <c r="N25" t="n">
        <v>703</v>
      </c>
      <c r="O25" t="n">
        <v>-333</v>
      </c>
      <c r="P25" t="n">
        <v>-81</v>
      </c>
      <c r="Q25" t="n">
        <v>825</v>
      </c>
      <c r="R25" t="n">
        <v>664</v>
      </c>
      <c r="S25" t="n">
        <v>474</v>
      </c>
      <c r="T25" t="n">
        <v>453</v>
      </c>
      <c r="U25" t="n">
        <v>646</v>
      </c>
      <c r="V25" t="n">
        <v>-264</v>
      </c>
      <c r="W25" t="n">
        <v>-33</v>
      </c>
    </row>
    <row r="26">
      <c r="A26" s="5" t="inlineStr">
        <is>
          <t>Ergebnis nach Steuer</t>
        </is>
      </c>
      <c r="B26" s="5" t="inlineStr">
        <is>
          <t>Earnings after tax</t>
        </is>
      </c>
      <c r="C26" t="n">
        <v>-1325</v>
      </c>
      <c r="D26" t="n">
        <v>3011</v>
      </c>
      <c r="E26" t="n">
        <v>2877</v>
      </c>
      <c r="F26" t="n">
        <v>1000</v>
      </c>
      <c r="G26" t="n">
        <v>2698</v>
      </c>
      <c r="H26" t="n">
        <v>2350</v>
      </c>
      <c r="I26" t="n">
        <v>1475</v>
      </c>
      <c r="J26" t="n">
        <v>1229</v>
      </c>
      <c r="K26" t="n">
        <v>1037</v>
      </c>
      <c r="L26" t="n">
        <v>572</v>
      </c>
      <c r="M26" t="n">
        <v>-752</v>
      </c>
      <c r="N26" t="n">
        <v>1597</v>
      </c>
      <c r="O26" t="n">
        <v>-437</v>
      </c>
      <c r="P26" t="n">
        <v>115</v>
      </c>
      <c r="Q26" t="n">
        <v>1710</v>
      </c>
      <c r="R26" t="n">
        <v>1233</v>
      </c>
      <c r="S26" t="n">
        <v>218</v>
      </c>
      <c r="T26" t="n">
        <v>-266</v>
      </c>
      <c r="U26" t="n">
        <v>1355</v>
      </c>
      <c r="V26" t="n">
        <v>-880</v>
      </c>
      <c r="W26" t="n">
        <v>-1044</v>
      </c>
    </row>
    <row r="27">
      <c r="A27" s="5" t="inlineStr">
        <is>
          <t>Minderheitenanteil</t>
        </is>
      </c>
      <c r="B27" s="5" t="inlineStr">
        <is>
          <t>Minority Share</t>
        </is>
      </c>
      <c r="C27" t="n">
        <v>-37</v>
      </c>
      <c r="D27" t="n">
        <v>43</v>
      </c>
      <c r="E27" t="n">
        <v>-4</v>
      </c>
      <c r="F27" t="n">
        <v>-5</v>
      </c>
      <c r="G27" t="n">
        <v>-2</v>
      </c>
      <c r="H27" t="n">
        <v>-7</v>
      </c>
      <c r="I27" t="n">
        <v>-10</v>
      </c>
      <c r="J27" t="n">
        <v>-1</v>
      </c>
      <c r="K27" t="n">
        <v>-4</v>
      </c>
      <c r="L27" t="n">
        <v>-19</v>
      </c>
      <c r="M27" t="n">
        <v>-11</v>
      </c>
      <c r="N27" t="n">
        <v>-25</v>
      </c>
      <c r="O27" t="n">
        <v>-9</v>
      </c>
      <c r="P27" t="n">
        <v>-16</v>
      </c>
      <c r="Q27" t="n">
        <v>-34</v>
      </c>
      <c r="R27" t="n">
        <v>-203</v>
      </c>
      <c r="S27" t="n">
        <v>-66</v>
      </c>
      <c r="T27" t="n">
        <v>-33</v>
      </c>
      <c r="U27" t="n">
        <v>17</v>
      </c>
      <c r="V27" t="n">
        <v>-23</v>
      </c>
      <c r="W27" t="n">
        <v>-2</v>
      </c>
    </row>
    <row r="28">
      <c r="A28" s="5" t="inlineStr">
        <is>
          <t>Jahresüberschuss/-fehlbetrag</t>
        </is>
      </c>
      <c r="B28" s="5" t="inlineStr">
        <is>
          <t>Net Profit</t>
        </is>
      </c>
      <c r="C28" t="n">
        <v>-1362</v>
      </c>
      <c r="D28" t="n">
        <v>3054</v>
      </c>
      <c r="E28" t="n">
        <v>2873</v>
      </c>
      <c r="F28" t="n">
        <v>995</v>
      </c>
      <c r="G28" t="n">
        <v>2696</v>
      </c>
      <c r="H28" t="n">
        <v>2343</v>
      </c>
      <c r="I28" t="n">
        <v>1465</v>
      </c>
      <c r="J28" t="n">
        <v>1228</v>
      </c>
      <c r="K28" t="n">
        <v>1033</v>
      </c>
      <c r="L28" t="n">
        <v>553</v>
      </c>
      <c r="M28" t="n">
        <v>-763</v>
      </c>
      <c r="N28" t="n">
        <v>1572</v>
      </c>
      <c r="O28" t="n">
        <v>-446</v>
      </c>
      <c r="P28" t="n">
        <v>99</v>
      </c>
      <c r="Q28" t="n">
        <v>1676</v>
      </c>
      <c r="R28" t="n">
        <v>1030</v>
      </c>
      <c r="S28" t="n">
        <v>152</v>
      </c>
      <c r="T28" t="n">
        <v>-299</v>
      </c>
      <c r="U28" t="n">
        <v>1372</v>
      </c>
      <c r="V28" t="n">
        <v>-903</v>
      </c>
      <c r="W28" t="n">
        <v>-1046</v>
      </c>
    </row>
    <row r="29">
      <c r="A29" s="5" t="inlineStr">
        <is>
          <t>Summe Umlaufvermögen</t>
        </is>
      </c>
      <c r="B29" s="5" t="inlineStr">
        <is>
          <t>Current Assets</t>
        </is>
      </c>
      <c r="C29" t="n">
        <v>56723</v>
      </c>
      <c r="D29" t="n">
        <v>58300</v>
      </c>
      <c r="E29" t="n">
        <v>59794</v>
      </c>
      <c r="F29" t="n">
        <v>54948</v>
      </c>
      <c r="G29" t="n">
        <v>51464</v>
      </c>
      <c r="H29" t="n">
        <v>46932</v>
      </c>
      <c r="I29" t="n">
        <v>47098</v>
      </c>
      <c r="J29" t="n">
        <v>45329</v>
      </c>
      <c r="K29" t="n">
        <v>43021</v>
      </c>
      <c r="L29" t="n">
        <v>41990</v>
      </c>
      <c r="M29" t="n">
        <v>42512</v>
      </c>
      <c r="N29" t="n">
        <v>40229</v>
      </c>
      <c r="O29" t="n">
        <v>38405</v>
      </c>
      <c r="P29" t="n">
        <v>34981</v>
      </c>
      <c r="Q29" t="n">
        <v>33477</v>
      </c>
      <c r="R29" t="n">
        <v>27770</v>
      </c>
      <c r="S29" t="n">
        <v>25432</v>
      </c>
      <c r="T29" t="n">
        <v>18270</v>
      </c>
      <c r="U29" t="n">
        <v>18318</v>
      </c>
      <c r="V29" t="n">
        <v>16745</v>
      </c>
      <c r="W29" t="n">
        <v>13794</v>
      </c>
    </row>
    <row r="30">
      <c r="A30" s="5" t="inlineStr">
        <is>
          <t>Summe Anlagevermögen</t>
        </is>
      </c>
      <c r="B30" s="5" t="inlineStr">
        <is>
          <t>Fixed Assets</t>
        </is>
      </c>
      <c r="C30" t="n">
        <v>57686</v>
      </c>
      <c r="D30" t="n">
        <v>56898</v>
      </c>
      <c r="E30" t="n">
        <v>54143</v>
      </c>
      <c r="F30" t="n">
        <v>56185</v>
      </c>
      <c r="G30" t="n">
        <v>55217</v>
      </c>
      <c r="H30" t="n">
        <v>49170</v>
      </c>
      <c r="I30" t="n">
        <v>46213</v>
      </c>
      <c r="J30" t="n">
        <v>42255</v>
      </c>
      <c r="K30" t="n">
        <v>41146</v>
      </c>
      <c r="L30" t="n">
        <v>36947</v>
      </c>
      <c r="M30" t="n">
        <v>35136</v>
      </c>
      <c r="N30" t="n">
        <v>33168</v>
      </c>
      <c r="O30" t="n">
        <v>34346</v>
      </c>
      <c r="P30" t="n">
        <v>34532</v>
      </c>
      <c r="Q30" t="n">
        <v>34351</v>
      </c>
      <c r="R30" t="n">
        <v>27003</v>
      </c>
      <c r="S30" t="n">
        <v>25271</v>
      </c>
      <c r="T30" t="n">
        <v>25173</v>
      </c>
      <c r="U30" t="n">
        <v>25364</v>
      </c>
      <c r="V30" t="n">
        <v>20894</v>
      </c>
      <c r="W30" t="n">
        <v>19952</v>
      </c>
    </row>
    <row r="31">
      <c r="A31" s="5" t="inlineStr">
        <is>
          <t>Summe Aktiva</t>
        </is>
      </c>
      <c r="B31" s="5" t="inlineStr">
        <is>
          <t>Total Assets</t>
        </is>
      </c>
      <c r="C31" t="n">
        <v>114409</v>
      </c>
      <c r="D31" t="n">
        <v>115198</v>
      </c>
      <c r="E31" t="n">
        <v>113937</v>
      </c>
      <c r="F31" t="n">
        <v>111133</v>
      </c>
      <c r="G31" t="n">
        <v>106681</v>
      </c>
      <c r="H31" t="n">
        <v>96102</v>
      </c>
      <c r="I31" t="n">
        <v>93311</v>
      </c>
      <c r="J31" t="n">
        <v>92102</v>
      </c>
      <c r="K31" t="n">
        <v>88476</v>
      </c>
      <c r="L31" t="n">
        <v>83187</v>
      </c>
      <c r="M31" t="n">
        <v>80304</v>
      </c>
      <c r="N31" t="n">
        <v>76153</v>
      </c>
      <c r="O31" t="n">
        <v>75456</v>
      </c>
      <c r="P31" t="n">
        <v>72137</v>
      </c>
      <c r="Q31" t="n">
        <v>70385</v>
      </c>
      <c r="R31" t="n">
        <v>58267</v>
      </c>
      <c r="S31" t="n">
        <v>54378</v>
      </c>
      <c r="T31" t="n">
        <v>47400</v>
      </c>
      <c r="U31" t="n">
        <v>48715</v>
      </c>
      <c r="V31" t="n">
        <v>41444</v>
      </c>
      <c r="W31" t="n">
        <v>37218</v>
      </c>
    </row>
    <row r="32">
      <c r="A32" s="5" t="inlineStr">
        <is>
          <t>Summe kurzfristiges Fremdkapital</t>
        </is>
      </c>
      <c r="B32" s="5" t="inlineStr">
        <is>
          <t>Short-Term Debt</t>
        </is>
      </c>
      <c r="C32" t="n">
        <v>62374</v>
      </c>
      <c r="D32" t="n">
        <v>60354</v>
      </c>
      <c r="E32" t="n">
        <v>56025</v>
      </c>
      <c r="F32" t="n">
        <v>55701</v>
      </c>
      <c r="G32" t="n">
        <v>53777</v>
      </c>
      <c r="H32" t="n">
        <v>47497</v>
      </c>
      <c r="I32" t="n">
        <v>48581</v>
      </c>
      <c r="J32" t="n">
        <v>48648</v>
      </c>
      <c r="K32" t="n">
        <v>47506</v>
      </c>
      <c r="L32" t="n">
        <v>43770</v>
      </c>
      <c r="M32" t="n">
        <v>42376</v>
      </c>
      <c r="N32" t="n">
        <v>36725</v>
      </c>
      <c r="O32" t="n">
        <v>34068</v>
      </c>
      <c r="P32" t="n">
        <v>31152</v>
      </c>
      <c r="Q32" t="n">
        <v>31682</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46045</v>
      </c>
      <c r="D33" t="n">
        <v>44693</v>
      </c>
      <c r="E33" t="n">
        <v>44455</v>
      </c>
      <c r="F33" t="n">
        <v>50789</v>
      </c>
      <c r="G33" t="n">
        <v>46700</v>
      </c>
      <c r="H33" t="n">
        <v>40846</v>
      </c>
      <c r="I33" t="n">
        <v>33676</v>
      </c>
      <c r="J33" t="n">
        <v>33020</v>
      </c>
      <c r="K33" t="n">
        <v>32100</v>
      </c>
      <c r="L33" t="n">
        <v>30481</v>
      </c>
      <c r="M33" t="n">
        <v>27287</v>
      </c>
      <c r="N33" t="n">
        <v>28302</v>
      </c>
      <c r="O33" t="n">
        <v>28213</v>
      </c>
      <c r="P33" t="n">
        <v>27769</v>
      </c>
      <c r="Q33" t="n">
        <v>24739</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108419</v>
      </c>
      <c r="D34" t="n">
        <v>105479</v>
      </c>
      <c r="E34" t="n">
        <v>100586</v>
      </c>
      <c r="F34" t="n">
        <v>107481</v>
      </c>
      <c r="G34" t="n">
        <v>100708</v>
      </c>
      <c r="H34" t="n">
        <v>89023</v>
      </c>
      <c r="I34" t="n">
        <v>82257</v>
      </c>
      <c r="J34" t="n">
        <v>81668</v>
      </c>
      <c r="K34" t="n">
        <v>79606</v>
      </c>
      <c r="L34" t="n">
        <v>74251</v>
      </c>
      <c r="M34" t="n">
        <v>69663</v>
      </c>
      <c r="N34" t="n">
        <v>65027</v>
      </c>
      <c r="O34" t="n">
        <v>62281</v>
      </c>
      <c r="P34" t="n">
        <v>58985</v>
      </c>
      <c r="Q34" t="n">
        <v>56483</v>
      </c>
      <c r="R34" t="n">
        <v>38924</v>
      </c>
      <c r="S34" t="n">
        <v>36050</v>
      </c>
      <c r="T34" t="n">
        <v>33274</v>
      </c>
      <c r="U34" t="n">
        <v>38279</v>
      </c>
      <c r="V34" t="n">
        <v>30973</v>
      </c>
      <c r="W34" t="n">
        <v>27629</v>
      </c>
    </row>
    <row r="35">
      <c r="A35" s="5" t="inlineStr">
        <is>
          <t>Minderheitenanteil</t>
        </is>
      </c>
      <c r="B35" s="5" t="inlineStr">
        <is>
          <t>Minority Share</t>
        </is>
      </c>
      <c r="C35" t="n">
        <v>15</v>
      </c>
      <c r="D35" t="n">
        <v>-5</v>
      </c>
      <c r="E35" t="n">
        <v>3</v>
      </c>
      <c r="F35" t="n">
        <v>-5</v>
      </c>
      <c r="G35" t="n">
        <v>7</v>
      </c>
      <c r="H35" t="n">
        <v>18</v>
      </c>
      <c r="I35" t="n">
        <v>43</v>
      </c>
      <c r="J35" t="n">
        <v>25</v>
      </c>
      <c r="K35" t="n">
        <v>20</v>
      </c>
      <c r="L35" t="n">
        <v>95</v>
      </c>
      <c r="M35" t="n">
        <v>106</v>
      </c>
      <c r="N35" t="n">
        <v>104</v>
      </c>
      <c r="O35" t="n">
        <v>85</v>
      </c>
      <c r="P35" t="n">
        <v>137</v>
      </c>
      <c r="Q35" t="n">
        <v>176</v>
      </c>
      <c r="R35" t="n">
        <v>2370</v>
      </c>
      <c r="S35" t="n">
        <v>2179</v>
      </c>
      <c r="T35" t="n">
        <v>1361</v>
      </c>
      <c r="U35" t="n">
        <v>559</v>
      </c>
      <c r="V35" t="n">
        <v>221</v>
      </c>
      <c r="W35" t="n">
        <v>212</v>
      </c>
    </row>
    <row r="36">
      <c r="A36" s="5" t="inlineStr">
        <is>
          <t>Summe Eigenkapital</t>
        </is>
      </c>
      <c r="B36" s="5" t="inlineStr">
        <is>
          <t>Equity</t>
        </is>
      </c>
      <c r="C36" t="n">
        <v>5975</v>
      </c>
      <c r="D36" t="n">
        <v>9724</v>
      </c>
      <c r="E36" t="n">
        <v>13348</v>
      </c>
      <c r="F36" t="n">
        <v>3657</v>
      </c>
      <c r="G36" t="n">
        <v>5966</v>
      </c>
      <c r="H36" t="n">
        <v>7061</v>
      </c>
      <c r="I36" t="n">
        <v>11011</v>
      </c>
      <c r="J36" t="n">
        <v>10409</v>
      </c>
      <c r="K36" t="n">
        <v>8850</v>
      </c>
      <c r="L36" t="n">
        <v>8841</v>
      </c>
      <c r="M36" t="n">
        <v>10535</v>
      </c>
      <c r="N36" t="n">
        <v>11022</v>
      </c>
      <c r="O36" t="n">
        <v>13090</v>
      </c>
      <c r="P36" t="n">
        <v>13015</v>
      </c>
      <c r="Q36" t="n">
        <v>13726</v>
      </c>
      <c r="R36" t="n">
        <v>16973</v>
      </c>
      <c r="S36" t="n">
        <v>16149</v>
      </c>
      <c r="T36" t="n">
        <v>12765</v>
      </c>
      <c r="U36" t="n">
        <v>9877</v>
      </c>
      <c r="V36" t="n">
        <v>10250</v>
      </c>
      <c r="W36" t="n">
        <v>9377</v>
      </c>
    </row>
    <row r="37">
      <c r="A37" s="5" t="inlineStr">
        <is>
          <t>Summe Passiva</t>
        </is>
      </c>
      <c r="B37" s="5" t="inlineStr">
        <is>
          <t>Liabilities &amp; Shareholder Equity</t>
        </is>
      </c>
      <c r="C37" t="n">
        <v>114409</v>
      </c>
      <c r="D37" t="n">
        <v>115198</v>
      </c>
      <c r="E37" t="n">
        <v>113937</v>
      </c>
      <c r="F37" t="n">
        <v>111133</v>
      </c>
      <c r="G37" t="n">
        <v>106681</v>
      </c>
      <c r="H37" t="n">
        <v>96102</v>
      </c>
      <c r="I37" t="n">
        <v>93311</v>
      </c>
      <c r="J37" t="n">
        <v>92102</v>
      </c>
      <c r="K37" t="n">
        <v>88476</v>
      </c>
      <c r="L37" t="n">
        <v>83187</v>
      </c>
      <c r="M37" t="n">
        <v>80304</v>
      </c>
      <c r="N37" t="n">
        <v>76153</v>
      </c>
      <c r="O37" t="n">
        <v>75456</v>
      </c>
      <c r="P37" t="n">
        <v>72137</v>
      </c>
      <c r="Q37" t="n">
        <v>70385</v>
      </c>
      <c r="R37" t="n">
        <v>58267</v>
      </c>
      <c r="S37" t="n">
        <v>54378</v>
      </c>
      <c r="T37" t="n">
        <v>47400</v>
      </c>
      <c r="U37" t="n">
        <v>48715</v>
      </c>
      <c r="V37" t="n">
        <v>41444</v>
      </c>
      <c r="W37" t="n">
        <v>37218</v>
      </c>
    </row>
    <row r="38">
      <c r="A38" s="5" t="inlineStr">
        <is>
          <t>Mio.Aktien im Umlauf</t>
        </is>
      </c>
      <c r="B38" s="5" t="inlineStr">
        <is>
          <t>Million shares outstanding</t>
        </is>
      </c>
      <c r="C38" t="n">
        <v>782.3099999999999</v>
      </c>
      <c r="D38" t="n">
        <v>775.73</v>
      </c>
      <c r="E38" t="n">
        <v>774.4299999999999</v>
      </c>
      <c r="F38" t="n">
        <v>772.73</v>
      </c>
      <c r="G38" t="n">
        <v>783.87</v>
      </c>
      <c r="H38" t="n">
        <v>784.35</v>
      </c>
      <c r="I38" t="n">
        <v>780.3200000000001</v>
      </c>
      <c r="J38" t="n">
        <v>822.14</v>
      </c>
      <c r="K38" t="n">
        <v>814.9</v>
      </c>
      <c r="L38" t="n">
        <v>811.1</v>
      </c>
      <c r="M38" t="n">
        <v>810.9</v>
      </c>
      <c r="N38" t="n">
        <v>809.5</v>
      </c>
      <c r="O38" t="n">
        <v>804.2</v>
      </c>
      <c r="P38" t="n">
        <v>802.1</v>
      </c>
      <c r="Q38" t="n">
        <v>817.7</v>
      </c>
      <c r="R38" t="n">
        <v>809.6</v>
      </c>
      <c r="S38" t="n">
        <v>813</v>
      </c>
      <c r="T38" t="n">
        <v>811.2</v>
      </c>
      <c r="U38" t="n">
        <v>807.3</v>
      </c>
      <c r="V38" t="n">
        <v>807.2</v>
      </c>
      <c r="W38" t="inlineStr">
        <is>
          <t>-</t>
        </is>
      </c>
    </row>
    <row r="39">
      <c r="A39" s="5" t="inlineStr">
        <is>
          <t>Ergebnis je Aktie (brutto)</t>
        </is>
      </c>
      <c r="B39" s="5" t="inlineStr">
        <is>
          <t>Earnings per share</t>
        </is>
      </c>
      <c r="C39" t="n">
        <v>1.36</v>
      </c>
      <c r="D39" t="n">
        <v>5.52</v>
      </c>
      <c r="E39" t="n">
        <v>5.9</v>
      </c>
      <c r="F39" t="n">
        <v>1.67</v>
      </c>
      <c r="G39" t="n">
        <v>4.31</v>
      </c>
      <c r="H39" t="n">
        <v>4.1</v>
      </c>
      <c r="I39" t="n">
        <v>2.53</v>
      </c>
      <c r="J39" t="n">
        <v>2.04</v>
      </c>
      <c r="K39" t="n">
        <v>1.71</v>
      </c>
      <c r="L39" t="n">
        <v>1.01</v>
      </c>
      <c r="M39" t="n">
        <v>-1.2</v>
      </c>
      <c r="N39" t="n">
        <v>2.84</v>
      </c>
      <c r="O39" t="n">
        <v>-0.96</v>
      </c>
      <c r="P39" t="n">
        <v>0.04</v>
      </c>
      <c r="Q39" t="n">
        <v>3.1</v>
      </c>
      <c r="R39" t="n">
        <v>2.34</v>
      </c>
      <c r="S39" t="n">
        <v>0.85</v>
      </c>
      <c r="T39" t="n">
        <v>0.23</v>
      </c>
      <c r="U39" t="n">
        <v>2.48</v>
      </c>
      <c r="V39" t="n">
        <v>-1.42</v>
      </c>
      <c r="W39" t="inlineStr">
        <is>
          <t>-</t>
        </is>
      </c>
    </row>
    <row r="40">
      <c r="A40" s="5" t="inlineStr">
        <is>
          <t>Ergebnis je Aktie (unverwässert)</t>
        </is>
      </c>
      <c r="B40" s="5" t="inlineStr">
        <is>
          <t>Basic Earnings per share</t>
        </is>
      </c>
      <c r="C40" t="n">
        <v>-1.75</v>
      </c>
      <c r="D40" t="n">
        <v>3.94</v>
      </c>
      <c r="E40" t="n">
        <v>3.05</v>
      </c>
      <c r="F40" t="n">
        <v>1.29</v>
      </c>
      <c r="G40" t="n">
        <v>3.43</v>
      </c>
      <c r="H40" t="n">
        <v>2.99</v>
      </c>
      <c r="I40" t="n">
        <v>1.85</v>
      </c>
      <c r="J40" t="n">
        <v>1.5</v>
      </c>
      <c r="K40" t="n">
        <v>1.27</v>
      </c>
      <c r="L40" t="n">
        <v>0.68</v>
      </c>
      <c r="M40" t="n">
        <v>-0.9399999999999999</v>
      </c>
      <c r="N40" t="n">
        <v>1.95</v>
      </c>
      <c r="O40" t="n">
        <v>-0.5600000000000001</v>
      </c>
      <c r="P40" t="n">
        <v>0.12</v>
      </c>
      <c r="Q40" t="n">
        <v>2.11</v>
      </c>
      <c r="R40" t="n">
        <v>1.29</v>
      </c>
      <c r="S40" t="n">
        <v>0.19</v>
      </c>
      <c r="T40" t="n">
        <v>-0.37</v>
      </c>
      <c r="U40" t="n">
        <v>1.7</v>
      </c>
      <c r="V40" t="n">
        <v>-2.34</v>
      </c>
      <c r="W40" t="inlineStr">
        <is>
          <t>-</t>
        </is>
      </c>
    </row>
    <row r="41">
      <c r="A41" s="5" t="inlineStr">
        <is>
          <t>Ergebnis je Aktie (verwässert)</t>
        </is>
      </c>
      <c r="B41" s="5" t="inlineStr">
        <is>
          <t>Diluted Earnings per share</t>
        </is>
      </c>
      <c r="C41" t="n">
        <v>-1.75</v>
      </c>
      <c r="D41" t="n">
        <v>3.92</v>
      </c>
      <c r="E41" t="n">
        <v>3.04</v>
      </c>
      <c r="F41" t="n">
        <v>1.29</v>
      </c>
      <c r="G41" t="n">
        <v>3.42</v>
      </c>
      <c r="H41" t="n">
        <v>2.99</v>
      </c>
      <c r="I41" t="n">
        <v>1.84</v>
      </c>
      <c r="J41" t="n">
        <v>1.5</v>
      </c>
      <c r="K41" t="n">
        <v>1.27</v>
      </c>
      <c r="L41" t="n">
        <v>0.68</v>
      </c>
      <c r="M41" t="n">
        <v>-0.9399999999999999</v>
      </c>
      <c r="N41" t="n">
        <v>1.95</v>
      </c>
      <c r="O41" t="n">
        <v>-0.55</v>
      </c>
      <c r="P41" t="n">
        <v>0.12</v>
      </c>
      <c r="Q41" t="n">
        <v>2.09</v>
      </c>
      <c r="R41" t="n">
        <v>1.28</v>
      </c>
      <c r="S41" t="n">
        <v>0.19</v>
      </c>
      <c r="T41" t="n">
        <v>-0.37</v>
      </c>
      <c r="U41" t="n">
        <v>1.7</v>
      </c>
      <c r="V41" t="n">
        <v>-2.34</v>
      </c>
      <c r="W41" t="inlineStr">
        <is>
          <t>-</t>
        </is>
      </c>
    </row>
    <row r="42">
      <c r="A42" s="5" t="inlineStr">
        <is>
          <t>Dividende je Aktie</t>
        </is>
      </c>
      <c r="B42" s="5" t="inlineStr">
        <is>
          <t>Dividend per share</t>
        </is>
      </c>
      <c r="C42" t="inlineStr">
        <is>
          <t>-</t>
        </is>
      </c>
      <c r="D42" t="n">
        <v>1.65</v>
      </c>
      <c r="E42" t="n">
        <v>1.5</v>
      </c>
      <c r="F42" t="n">
        <v>1.35</v>
      </c>
      <c r="G42" t="n">
        <v>1.3</v>
      </c>
      <c r="H42" t="n">
        <v>1.2</v>
      </c>
      <c r="I42" t="n">
        <v>0.75</v>
      </c>
      <c r="J42" t="n">
        <v>0.6</v>
      </c>
      <c r="K42" t="n">
        <v>0.45</v>
      </c>
      <c r="L42" t="n">
        <v>0.22</v>
      </c>
      <c r="M42" t="inlineStr">
        <is>
          <t>-</t>
        </is>
      </c>
      <c r="N42" t="n">
        <v>0.2</v>
      </c>
      <c r="O42" t="n">
        <v>0.12</v>
      </c>
      <c r="P42" t="n">
        <v>0.12</v>
      </c>
      <c r="Q42" t="n">
        <v>0.65</v>
      </c>
      <c r="R42" t="n">
        <v>0.5</v>
      </c>
      <c r="S42" t="n">
        <v>0.4</v>
      </c>
      <c r="T42" t="n">
        <v>0.3</v>
      </c>
      <c r="U42" t="n">
        <v>0.5</v>
      </c>
      <c r="V42" t="n">
        <v>0.5</v>
      </c>
      <c r="W42" t="inlineStr">
        <is>
          <t>-</t>
        </is>
      </c>
    </row>
    <row r="43">
      <c r="A43" s="5" t="inlineStr">
        <is>
          <t>Dividendenausschüttung in Mio</t>
        </is>
      </c>
      <c r="B43" s="5" t="inlineStr">
        <is>
          <t>Dividend Payment in M</t>
        </is>
      </c>
      <c r="C43" t="inlineStr">
        <is>
          <t>-</t>
        </is>
      </c>
      <c r="D43" t="n">
        <v>1280</v>
      </c>
      <c r="E43" t="n">
        <v>1161</v>
      </c>
      <c r="F43" t="n">
        <v>1043</v>
      </c>
      <c r="G43" t="n">
        <v>1008</v>
      </c>
      <c r="H43" t="n">
        <v>945</v>
      </c>
      <c r="I43" t="n">
        <v>587</v>
      </c>
      <c r="J43" t="n">
        <v>467</v>
      </c>
      <c r="K43" t="n">
        <v>369</v>
      </c>
      <c r="L43" t="n">
        <v>178</v>
      </c>
      <c r="M43" t="inlineStr">
        <is>
          <t>-</t>
        </is>
      </c>
      <c r="N43" t="n">
        <v>162</v>
      </c>
      <c r="O43" t="n">
        <v>97</v>
      </c>
      <c r="P43" t="n">
        <v>97</v>
      </c>
      <c r="Q43" t="n">
        <v>520</v>
      </c>
      <c r="R43" t="n">
        <v>396</v>
      </c>
      <c r="S43" t="n">
        <v>320</v>
      </c>
      <c r="T43" t="n">
        <v>240</v>
      </c>
      <c r="U43" t="n">
        <v>403</v>
      </c>
      <c r="V43" t="n">
        <v>404</v>
      </c>
      <c r="W43" t="inlineStr">
        <is>
          <t>-</t>
        </is>
      </c>
    </row>
    <row r="44">
      <c r="A44" s="5" t="inlineStr">
        <is>
          <t>Umsatz je Aktie</t>
        </is>
      </c>
      <c r="B44" s="5" t="inlineStr">
        <is>
          <t>Revenue per share</t>
        </is>
      </c>
      <c r="C44" t="n">
        <v>90.09</v>
      </c>
      <c r="D44" t="n">
        <v>82.13</v>
      </c>
      <c r="E44" t="n">
        <v>86.20999999999999</v>
      </c>
      <c r="F44" t="n">
        <v>86.16</v>
      </c>
      <c r="G44" t="n">
        <v>82.22</v>
      </c>
      <c r="H44" t="n">
        <v>77.41</v>
      </c>
      <c r="I44" t="n">
        <v>75.94</v>
      </c>
      <c r="J44" t="n">
        <v>68.7</v>
      </c>
      <c r="K44" t="n">
        <v>60.29</v>
      </c>
      <c r="L44" t="n">
        <v>56.41</v>
      </c>
      <c r="M44" t="n">
        <v>52.81</v>
      </c>
      <c r="N44" t="n">
        <v>53.45</v>
      </c>
      <c r="O44" t="n">
        <v>48.65</v>
      </c>
      <c r="P44" t="n">
        <v>49.16</v>
      </c>
      <c r="Q44" t="n">
        <v>41.83</v>
      </c>
      <c r="R44" t="n">
        <v>39.23</v>
      </c>
      <c r="S44" t="n">
        <v>37.06</v>
      </c>
      <c r="T44" t="n">
        <v>36.86</v>
      </c>
      <c r="U44" t="n">
        <v>38.15</v>
      </c>
      <c r="V44" t="n">
        <v>24.07</v>
      </c>
      <c r="W44" t="inlineStr">
        <is>
          <t>-</t>
        </is>
      </c>
    </row>
    <row r="45">
      <c r="A45" s="5" t="inlineStr">
        <is>
          <t>Buchwert je Aktie</t>
        </is>
      </c>
      <c r="B45" s="5" t="inlineStr">
        <is>
          <t>Book value per share</t>
        </is>
      </c>
      <c r="C45" t="n">
        <v>7.64</v>
      </c>
      <c r="D45" t="n">
        <v>12.54</v>
      </c>
      <c r="E45" t="n">
        <v>17.24</v>
      </c>
      <c r="F45" t="n">
        <v>4.73</v>
      </c>
      <c r="G45" t="n">
        <v>7.61</v>
      </c>
      <c r="H45" t="n">
        <v>9</v>
      </c>
      <c r="I45" t="n">
        <v>14.11</v>
      </c>
      <c r="J45" t="n">
        <v>12.66</v>
      </c>
      <c r="K45" t="n">
        <v>10.86</v>
      </c>
      <c r="L45" t="n">
        <v>10.9</v>
      </c>
      <c r="M45" t="n">
        <v>12.99</v>
      </c>
      <c r="N45" t="n">
        <v>13.62</v>
      </c>
      <c r="O45" t="n">
        <v>16.28</v>
      </c>
      <c r="P45" t="n">
        <v>16.23</v>
      </c>
      <c r="Q45" t="n">
        <v>16.79</v>
      </c>
      <c r="R45" t="n">
        <v>20.96</v>
      </c>
      <c r="S45" t="n">
        <v>19.86</v>
      </c>
      <c r="T45" t="n">
        <v>15.74</v>
      </c>
      <c r="U45" t="n">
        <v>12.23</v>
      </c>
      <c r="V45" t="n">
        <v>12.7</v>
      </c>
      <c r="W45" t="inlineStr">
        <is>
          <t>-</t>
        </is>
      </c>
    </row>
    <row r="46">
      <c r="A46" s="5" t="inlineStr">
        <is>
          <t>Cashflow je Aktie</t>
        </is>
      </c>
      <c r="B46" s="5" t="inlineStr">
        <is>
          <t>Cashflow per share</t>
        </is>
      </c>
      <c r="C46" t="n">
        <v>4.8</v>
      </c>
      <c r="D46" t="n">
        <v>2.99</v>
      </c>
      <c r="E46" t="n">
        <v>5.74</v>
      </c>
      <c r="F46" t="n">
        <v>5.65</v>
      </c>
      <c r="G46" t="n">
        <v>4.59</v>
      </c>
      <c r="H46" t="n">
        <v>3.26</v>
      </c>
      <c r="I46" t="n">
        <v>2.47</v>
      </c>
      <c r="J46" t="n">
        <v>4.67</v>
      </c>
      <c r="K46" t="n">
        <v>5.26</v>
      </c>
      <c r="L46" t="n">
        <v>6.16</v>
      </c>
      <c r="M46" t="n">
        <v>3.01</v>
      </c>
      <c r="N46" t="n">
        <v>5.43</v>
      </c>
      <c r="O46" t="n">
        <v>6.26</v>
      </c>
      <c r="P46" t="n">
        <v>4.24</v>
      </c>
      <c r="Q46" t="n">
        <v>6.25</v>
      </c>
      <c r="R46" t="n">
        <v>6.19</v>
      </c>
      <c r="S46" t="n">
        <v>5.79</v>
      </c>
      <c r="T46" t="n">
        <v>3.29</v>
      </c>
      <c r="U46" t="n">
        <v>3.29</v>
      </c>
      <c r="V46" t="inlineStr">
        <is>
          <t>-</t>
        </is>
      </c>
      <c r="W46" t="inlineStr">
        <is>
          <t>-</t>
        </is>
      </c>
    </row>
    <row r="47">
      <c r="A47" s="5" t="inlineStr">
        <is>
          <t>Bilanzsumme je Aktie</t>
        </is>
      </c>
      <c r="B47" s="5" t="inlineStr">
        <is>
          <t>Total assets per share</t>
        </is>
      </c>
      <c r="C47" t="n">
        <v>146.24</v>
      </c>
      <c r="D47" t="n">
        <v>148.5</v>
      </c>
      <c r="E47" t="n">
        <v>147.12</v>
      </c>
      <c r="F47" t="n">
        <v>143.82</v>
      </c>
      <c r="G47" t="n">
        <v>136.1</v>
      </c>
      <c r="H47" t="n">
        <v>122.52</v>
      </c>
      <c r="I47" t="n">
        <v>119.58</v>
      </c>
      <c r="J47" t="n">
        <v>112.03</v>
      </c>
      <c r="K47" t="n">
        <v>108.57</v>
      </c>
      <c r="L47" t="n">
        <v>102.56</v>
      </c>
      <c r="M47" t="n">
        <v>99.03</v>
      </c>
      <c r="N47" t="n">
        <v>94.06999999999999</v>
      </c>
      <c r="O47" t="n">
        <v>93.83</v>
      </c>
      <c r="P47" t="n">
        <v>89.94</v>
      </c>
      <c r="Q47" t="n">
        <v>86.08</v>
      </c>
      <c r="R47" t="n">
        <v>71.97</v>
      </c>
      <c r="S47" t="n">
        <v>66.89</v>
      </c>
      <c r="T47" t="n">
        <v>58.43</v>
      </c>
      <c r="U47" t="n">
        <v>60.34</v>
      </c>
      <c r="V47" t="n">
        <v>51.34</v>
      </c>
      <c r="W47" t="inlineStr">
        <is>
          <t>-</t>
        </is>
      </c>
    </row>
    <row r="48">
      <c r="A48" s="5" t="inlineStr">
        <is>
          <t>Personal am Ende des Jahres</t>
        </is>
      </c>
      <c r="B48" s="5" t="inlineStr">
        <is>
          <t>Staff at the end of year</t>
        </is>
      </c>
      <c r="C48" t="n">
        <v>134931</v>
      </c>
      <c r="D48" t="n">
        <v>133671</v>
      </c>
      <c r="E48" t="n">
        <v>129442</v>
      </c>
      <c r="F48" t="n">
        <v>133782</v>
      </c>
      <c r="G48" t="n">
        <v>136574</v>
      </c>
      <c r="H48" t="n">
        <v>138622</v>
      </c>
      <c r="I48" t="n">
        <v>144061</v>
      </c>
      <c r="J48" t="n">
        <v>140405</v>
      </c>
      <c r="K48" t="n">
        <v>133115</v>
      </c>
      <c r="L48" t="n">
        <v>121691</v>
      </c>
      <c r="M48" t="n">
        <v>119506</v>
      </c>
      <c r="N48" t="n">
        <v>118349</v>
      </c>
      <c r="O48" t="n">
        <v>116493</v>
      </c>
      <c r="P48" t="n">
        <v>116805</v>
      </c>
      <c r="Q48" t="n">
        <v>113210</v>
      </c>
      <c r="R48" t="n">
        <v>110662</v>
      </c>
      <c r="S48" t="n">
        <v>109135</v>
      </c>
      <c r="T48" t="n">
        <v>103967</v>
      </c>
      <c r="U48" t="n">
        <v>102967</v>
      </c>
      <c r="V48" t="n">
        <v>88879</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522326</v>
      </c>
      <c r="D51" t="n">
        <v>476596</v>
      </c>
      <c r="E51" t="n">
        <v>515806</v>
      </c>
      <c r="F51" t="n">
        <v>497683</v>
      </c>
      <c r="G51" t="n">
        <v>471905</v>
      </c>
      <c r="H51" t="n">
        <v>437975</v>
      </c>
      <c r="I51" t="n">
        <v>411326</v>
      </c>
      <c r="J51" t="n">
        <v>402265</v>
      </c>
      <c r="K51" t="n">
        <v>369064</v>
      </c>
      <c r="L51" t="n">
        <v>375969</v>
      </c>
      <c r="M51" t="n">
        <v>358325</v>
      </c>
      <c r="N51" t="n">
        <v>365571</v>
      </c>
      <c r="O51" t="n">
        <v>335839</v>
      </c>
      <c r="P51" t="n">
        <v>337605</v>
      </c>
      <c r="Q51" t="n">
        <v>302146</v>
      </c>
      <c r="R51" t="n">
        <v>287009</v>
      </c>
      <c r="S51" t="n">
        <v>276107</v>
      </c>
      <c r="T51" t="n">
        <v>287600</v>
      </c>
      <c r="U51" t="n">
        <v>299105</v>
      </c>
      <c r="V51" t="n">
        <v>218578</v>
      </c>
      <c r="W51" t="inlineStr">
        <is>
          <t>-</t>
        </is>
      </c>
    </row>
    <row r="52">
      <c r="A52" s="5" t="inlineStr">
        <is>
          <t>Bruttoergebnis je Mitarbeiter in EUR</t>
        </is>
      </c>
      <c r="B52" s="5" t="inlineStr">
        <is>
          <t>Gross Profit per employee</t>
        </is>
      </c>
      <c r="C52" t="n">
        <v>77855</v>
      </c>
      <c r="D52" t="n">
        <v>65736</v>
      </c>
      <c r="E52" t="n">
        <v>58768</v>
      </c>
      <c r="F52" t="n">
        <v>39348</v>
      </c>
      <c r="G52" t="n">
        <v>64807</v>
      </c>
      <c r="H52" t="n">
        <v>64470</v>
      </c>
      <c r="I52" t="n">
        <v>58038</v>
      </c>
      <c r="J52" t="n">
        <v>56515</v>
      </c>
      <c r="K52" t="n">
        <v>51407</v>
      </c>
      <c r="L52" t="n">
        <v>51146</v>
      </c>
      <c r="M52" t="n">
        <v>37145</v>
      </c>
      <c r="N52" t="n">
        <v>62172</v>
      </c>
      <c r="O52" t="n">
        <v>37092</v>
      </c>
      <c r="P52" t="n">
        <v>40341</v>
      </c>
      <c r="Q52" t="n">
        <v>58970</v>
      </c>
      <c r="R52" t="n">
        <v>56487</v>
      </c>
      <c r="S52" t="n">
        <v>50754</v>
      </c>
      <c r="T52" t="n">
        <v>52286</v>
      </c>
      <c r="U52" t="n">
        <v>52036</v>
      </c>
      <c r="V52" t="n">
        <v>36792</v>
      </c>
      <c r="W52" t="inlineStr">
        <is>
          <t>-</t>
        </is>
      </c>
    </row>
    <row r="53">
      <c r="A53" s="5" t="inlineStr">
        <is>
          <t>Gewinn je Mitarbeiter in EUR</t>
        </is>
      </c>
      <c r="B53" s="5" t="inlineStr">
        <is>
          <t>Earnings per employee</t>
        </is>
      </c>
      <c r="C53" t="n">
        <v>-10094</v>
      </c>
      <c r="D53" t="n">
        <v>22847</v>
      </c>
      <c r="E53" t="n">
        <v>22195</v>
      </c>
      <c r="F53" t="n">
        <v>7437</v>
      </c>
      <c r="G53" t="n">
        <v>19740</v>
      </c>
      <c r="H53" t="n">
        <v>16902</v>
      </c>
      <c r="I53" t="n">
        <v>10169</v>
      </c>
      <c r="J53" t="n">
        <v>8746</v>
      </c>
      <c r="K53" t="n">
        <v>7760</v>
      </c>
      <c r="L53" t="n">
        <v>4544</v>
      </c>
      <c r="M53" t="n">
        <v>-6385</v>
      </c>
      <c r="N53" t="n">
        <v>13283</v>
      </c>
      <c r="O53" t="n">
        <v>-3829</v>
      </c>
      <c r="P53" t="n">
        <v>847.5700000000001</v>
      </c>
      <c r="Q53" t="n">
        <v>14804</v>
      </c>
      <c r="R53" t="n">
        <v>9308</v>
      </c>
      <c r="S53" t="n">
        <v>1393</v>
      </c>
      <c r="T53" t="n">
        <v>-2876</v>
      </c>
      <c r="U53" t="n">
        <v>13325</v>
      </c>
      <c r="V53" t="n">
        <v>-10160</v>
      </c>
      <c r="W53" t="inlineStr">
        <is>
          <t>-</t>
        </is>
      </c>
    </row>
    <row r="54">
      <c r="A54" s="5" t="inlineStr">
        <is>
          <t>KGV (Kurs/Gewinn)</t>
        </is>
      </c>
      <c r="B54" s="5" t="inlineStr">
        <is>
          <t>PE (price/earnings)</t>
        </is>
      </c>
      <c r="C54" t="inlineStr">
        <is>
          <t>-</t>
        </is>
      </c>
      <c r="D54" t="n">
        <v>21.3</v>
      </c>
      <c r="E54" t="n">
        <v>27.2</v>
      </c>
      <c r="F54" t="n">
        <v>46.9</v>
      </c>
      <c r="G54" t="n">
        <v>18.2</v>
      </c>
      <c r="H54" t="n">
        <v>13.8</v>
      </c>
      <c r="I54" t="n">
        <v>30.2</v>
      </c>
      <c r="J54" t="n">
        <v>19.6</v>
      </c>
      <c r="K54" t="n">
        <v>19</v>
      </c>
      <c r="L54" t="n">
        <v>26.5</v>
      </c>
      <c r="M54" t="inlineStr">
        <is>
          <t>-</t>
        </is>
      </c>
      <c r="N54" t="n">
        <v>5.9</v>
      </c>
      <c r="O54" t="inlineStr">
        <is>
          <t>-</t>
        </is>
      </c>
      <c r="P54" t="n">
        <v>218</v>
      </c>
      <c r="Q54" t="n">
        <v>15.2</v>
      </c>
      <c r="R54" t="n">
        <v>16.7</v>
      </c>
      <c r="S54" t="n">
        <v>100.5</v>
      </c>
      <c r="T54" t="inlineStr">
        <is>
          <t>-</t>
        </is>
      </c>
      <c r="U54" t="n">
        <v>7.8</v>
      </c>
      <c r="V54" t="inlineStr">
        <is>
          <t>-</t>
        </is>
      </c>
      <c r="W54" t="inlineStr">
        <is>
          <t>-</t>
        </is>
      </c>
    </row>
    <row r="55">
      <c r="A55" s="5" t="inlineStr">
        <is>
          <t>KUV (Kurs/Umsatz)</t>
        </is>
      </c>
      <c r="B55" s="5" t="inlineStr">
        <is>
          <t>PS (price/sales)</t>
        </is>
      </c>
      <c r="C55" t="n">
        <v>1.45</v>
      </c>
      <c r="D55" t="n">
        <v>1.02</v>
      </c>
      <c r="E55" t="n">
        <v>0.96</v>
      </c>
      <c r="F55" t="n">
        <v>0.7</v>
      </c>
      <c r="G55" t="n">
        <v>0.76</v>
      </c>
      <c r="H55" t="n">
        <v>0.53</v>
      </c>
      <c r="I55" t="n">
        <v>0.73</v>
      </c>
      <c r="J55" t="n">
        <v>0.43</v>
      </c>
      <c r="K55" t="n">
        <v>0.4</v>
      </c>
      <c r="L55" t="n">
        <v>0.32</v>
      </c>
      <c r="M55" t="n">
        <v>0.27</v>
      </c>
      <c r="N55" t="n">
        <v>0.22</v>
      </c>
      <c r="O55" t="n">
        <v>0.45</v>
      </c>
      <c r="P55" t="n">
        <v>0.53</v>
      </c>
      <c r="Q55" t="n">
        <v>0.77</v>
      </c>
      <c r="R55" t="n">
        <v>0.55</v>
      </c>
      <c r="S55" t="n">
        <v>0.52</v>
      </c>
      <c r="T55" t="n">
        <v>0.27</v>
      </c>
      <c r="U55" t="n">
        <v>0.35</v>
      </c>
      <c r="V55" t="n">
        <v>0.96</v>
      </c>
      <c r="W55" t="inlineStr">
        <is>
          <t>-</t>
        </is>
      </c>
    </row>
    <row r="56">
      <c r="A56" s="5" t="inlineStr">
        <is>
          <t>KBV (Kurs/Buchwert)</t>
        </is>
      </c>
      <c r="B56" s="5" t="inlineStr">
        <is>
          <t>PB (price/book value)</t>
        </is>
      </c>
      <c r="C56" t="n">
        <v>17.08</v>
      </c>
      <c r="D56" t="n">
        <v>6.7</v>
      </c>
      <c r="E56" t="n">
        <v>4.82</v>
      </c>
      <c r="F56" t="n">
        <v>12.77</v>
      </c>
      <c r="G56" t="n">
        <v>8.220000000000001</v>
      </c>
      <c r="H56" t="n">
        <v>4.59</v>
      </c>
      <c r="I56" t="n">
        <v>3.96</v>
      </c>
      <c r="J56" t="n">
        <v>2.32</v>
      </c>
      <c r="K56" t="n">
        <v>2.22</v>
      </c>
      <c r="L56" t="n">
        <v>1.66</v>
      </c>
      <c r="M56" t="n">
        <v>1.08</v>
      </c>
      <c r="N56" t="n">
        <v>0.85</v>
      </c>
      <c r="O56" t="n">
        <v>1.35</v>
      </c>
      <c r="P56" t="n">
        <v>1.61</v>
      </c>
      <c r="Q56" t="n">
        <v>1.91</v>
      </c>
      <c r="R56" t="n">
        <v>1.03</v>
      </c>
      <c r="S56" t="n">
        <v>0.96</v>
      </c>
      <c r="T56" t="n">
        <v>0.63</v>
      </c>
      <c r="U56" t="n">
        <v>1.08</v>
      </c>
      <c r="V56" t="n">
        <v>1.81</v>
      </c>
      <c r="W56" t="inlineStr">
        <is>
          <t>-</t>
        </is>
      </c>
    </row>
    <row r="57">
      <c r="A57" s="5" t="inlineStr">
        <is>
          <t>KCV (Kurs/Cashflow)</t>
        </is>
      </c>
      <c r="B57" s="5" t="inlineStr">
        <is>
          <t>PC (price/cashflow)</t>
        </is>
      </c>
      <c r="C57" t="n">
        <v>27.2</v>
      </c>
      <c r="D57" t="n">
        <v>28.1</v>
      </c>
      <c r="E57" t="n">
        <v>14.46</v>
      </c>
      <c r="F57" t="n">
        <v>10.69</v>
      </c>
      <c r="G57" t="n">
        <v>13.63</v>
      </c>
      <c r="H57" t="n">
        <v>12.67</v>
      </c>
      <c r="I57" t="n">
        <v>22.55</v>
      </c>
      <c r="J57" t="n">
        <v>6.29</v>
      </c>
      <c r="K57" t="n">
        <v>4.59</v>
      </c>
      <c r="L57" t="n">
        <v>2.93</v>
      </c>
      <c r="M57" t="n">
        <v>4.69</v>
      </c>
      <c r="N57" t="n">
        <v>2.13</v>
      </c>
      <c r="O57" t="n">
        <v>3.51</v>
      </c>
      <c r="P57" t="n">
        <v>6.18</v>
      </c>
      <c r="Q57" t="n">
        <v>5.13</v>
      </c>
      <c r="R57" t="n">
        <v>3.47</v>
      </c>
      <c r="S57" t="n">
        <v>3.3</v>
      </c>
      <c r="T57" t="n">
        <v>3</v>
      </c>
      <c r="U57" t="n">
        <v>4.03</v>
      </c>
      <c r="V57" t="inlineStr">
        <is>
          <t>-</t>
        </is>
      </c>
      <c r="W57" t="inlineStr">
        <is>
          <t>-</t>
        </is>
      </c>
    </row>
    <row r="58">
      <c r="A58" s="5" t="inlineStr">
        <is>
          <t>Dividendenrendite in %</t>
        </is>
      </c>
      <c r="B58" s="5" t="inlineStr">
        <is>
          <t>Dividend Yield in %</t>
        </is>
      </c>
      <c r="C58" t="inlineStr">
        <is>
          <t>-</t>
        </is>
      </c>
      <c r="D58" t="n">
        <v>1.97</v>
      </c>
      <c r="E58" t="n">
        <v>1.81</v>
      </c>
      <c r="F58" t="n">
        <v>2.23</v>
      </c>
      <c r="G58" t="n">
        <v>2.08</v>
      </c>
      <c r="H58" t="n">
        <v>2.9</v>
      </c>
      <c r="I58" t="n">
        <v>1.34</v>
      </c>
      <c r="J58" t="n">
        <v>2.04</v>
      </c>
      <c r="K58" t="n">
        <v>1.86</v>
      </c>
      <c r="L58" t="n">
        <v>1.22</v>
      </c>
      <c r="M58" t="inlineStr">
        <is>
          <t>-</t>
        </is>
      </c>
      <c r="N58" t="n">
        <v>1.72</v>
      </c>
      <c r="O58" t="n">
        <v>0.55</v>
      </c>
      <c r="P58" t="n">
        <v>0.46</v>
      </c>
      <c r="Q58" t="n">
        <v>2.03</v>
      </c>
      <c r="R58" t="n">
        <v>2.33</v>
      </c>
      <c r="S58" t="n">
        <v>2.09</v>
      </c>
      <c r="T58" t="n">
        <v>3.05</v>
      </c>
      <c r="U58" t="n">
        <v>3.77</v>
      </c>
      <c r="V58" t="n">
        <v>2.17</v>
      </c>
      <c r="W58" t="inlineStr">
        <is>
          <t>-</t>
        </is>
      </c>
    </row>
    <row r="59">
      <c r="A59" s="5" t="inlineStr">
        <is>
          <t>Gewinnrendite in %</t>
        </is>
      </c>
      <c r="B59" s="5" t="inlineStr">
        <is>
          <t>Return on profit in %</t>
        </is>
      </c>
      <c r="C59" t="n">
        <v>-1.3</v>
      </c>
      <c r="D59" t="n">
        <v>4.7</v>
      </c>
      <c r="E59" t="n">
        <v>3.7</v>
      </c>
      <c r="F59" t="n">
        <v>2.1</v>
      </c>
      <c r="G59" t="n">
        <v>5.5</v>
      </c>
      <c r="H59" t="n">
        <v>7.2</v>
      </c>
      <c r="I59" t="n">
        <v>3.3</v>
      </c>
      <c r="J59" t="n">
        <v>5.1</v>
      </c>
      <c r="K59" t="n">
        <v>5.3</v>
      </c>
      <c r="L59" t="n">
        <v>3.8</v>
      </c>
      <c r="M59" t="n">
        <v>-6.7</v>
      </c>
      <c r="N59" t="n">
        <v>16.8</v>
      </c>
      <c r="O59" t="n">
        <v>-2.5</v>
      </c>
      <c r="P59" t="n">
        <v>0.5</v>
      </c>
      <c r="Q59" t="n">
        <v>6.6</v>
      </c>
      <c r="R59" t="n">
        <v>6</v>
      </c>
      <c r="S59" t="n">
        <v>1</v>
      </c>
      <c r="T59" t="n">
        <v>-3.8</v>
      </c>
      <c r="U59" t="n">
        <v>12.8</v>
      </c>
      <c r="V59" t="n">
        <v>-10.2</v>
      </c>
      <c r="W59" t="inlineStr">
        <is>
          <t>-</t>
        </is>
      </c>
    </row>
    <row r="60">
      <c r="A60" s="5" t="inlineStr">
        <is>
          <t>Eigenkapitalrendite in %</t>
        </is>
      </c>
      <c r="B60" s="5" t="inlineStr">
        <is>
          <t>Return on Equity in %</t>
        </is>
      </c>
      <c r="C60" t="n">
        <v>-22.79</v>
      </c>
      <c r="D60" t="n">
        <v>31.41</v>
      </c>
      <c r="E60" t="n">
        <v>21.52</v>
      </c>
      <c r="F60" t="n">
        <v>27.21</v>
      </c>
      <c r="G60" t="n">
        <v>45.19</v>
      </c>
      <c r="H60" t="n">
        <v>33.18</v>
      </c>
      <c r="I60" t="n">
        <v>13.3</v>
      </c>
      <c r="J60" t="n">
        <v>11.8</v>
      </c>
      <c r="K60" t="n">
        <v>11.67</v>
      </c>
      <c r="L60" t="n">
        <v>6.25</v>
      </c>
      <c r="M60" t="n">
        <v>-7.24</v>
      </c>
      <c r="N60" t="n">
        <v>14.26</v>
      </c>
      <c r="O60" t="n">
        <v>-3.41</v>
      </c>
      <c r="P60" t="n">
        <v>0.76</v>
      </c>
      <c r="Q60" t="n">
        <v>12.21</v>
      </c>
      <c r="R60" t="n">
        <v>6.07</v>
      </c>
      <c r="S60" t="n">
        <v>0.9399999999999999</v>
      </c>
      <c r="T60" t="n">
        <v>-2.34</v>
      </c>
      <c r="U60" t="n">
        <v>13.89</v>
      </c>
      <c r="V60" t="n">
        <v>-8.81</v>
      </c>
      <c r="W60" t="n">
        <v>-11.15</v>
      </c>
    </row>
    <row r="61">
      <c r="A61" s="5" t="inlineStr">
        <is>
          <t>Umsatzrendite in %</t>
        </is>
      </c>
      <c r="B61" s="5" t="inlineStr">
        <is>
          <t>Return on sales in %</t>
        </is>
      </c>
      <c r="C61" t="n">
        <v>-1.93</v>
      </c>
      <c r="D61" t="n">
        <v>4.79</v>
      </c>
      <c r="E61" t="n">
        <v>4.3</v>
      </c>
      <c r="F61" t="n">
        <v>1.49</v>
      </c>
      <c r="G61" t="n">
        <v>4.18</v>
      </c>
      <c r="H61" t="n">
        <v>3.86</v>
      </c>
      <c r="I61" t="n">
        <v>2.47</v>
      </c>
      <c r="J61" t="n">
        <v>2.17</v>
      </c>
      <c r="K61" t="n">
        <v>2.1</v>
      </c>
      <c r="L61" t="n">
        <v>1.21</v>
      </c>
      <c r="M61" t="n">
        <v>-1.78</v>
      </c>
      <c r="N61" t="n">
        <v>3.63</v>
      </c>
      <c r="O61" t="n">
        <v>-1.14</v>
      </c>
      <c r="P61" t="n">
        <v>0.25</v>
      </c>
      <c r="Q61" t="n">
        <v>4.9</v>
      </c>
      <c r="R61" t="n">
        <v>3.24</v>
      </c>
      <c r="S61" t="n">
        <v>0.5</v>
      </c>
      <c r="T61" t="n">
        <v>-1</v>
      </c>
      <c r="U61" t="n">
        <v>4.45</v>
      </c>
      <c r="V61" t="n">
        <v>-4.65</v>
      </c>
      <c r="W61" t="n">
        <v>-4.64</v>
      </c>
    </row>
    <row r="62">
      <c r="A62" s="5" t="inlineStr">
        <is>
          <t>Gesamtkapitalrendite in %</t>
        </is>
      </c>
      <c r="B62" s="5" t="inlineStr">
        <is>
          <t>Total Return on Investment in %</t>
        </is>
      </c>
      <c r="C62" t="n">
        <v>-0.89</v>
      </c>
      <c r="D62" t="n">
        <v>3.03</v>
      </c>
      <c r="E62" t="n">
        <v>2.98</v>
      </c>
      <c r="F62" t="n">
        <v>1.37</v>
      </c>
      <c r="G62" t="n">
        <v>3.04</v>
      </c>
      <c r="H62" t="n">
        <v>2.92</v>
      </c>
      <c r="I62" t="n">
        <v>2.1</v>
      </c>
      <c r="J62" t="n">
        <v>1.9</v>
      </c>
      <c r="K62" t="n">
        <v>1.58</v>
      </c>
      <c r="L62" t="n">
        <v>0.66</v>
      </c>
      <c r="M62" t="n">
        <v>-0.95</v>
      </c>
      <c r="N62" t="n">
        <v>2.06</v>
      </c>
      <c r="O62" t="n">
        <v>-0.59</v>
      </c>
      <c r="P62" t="n">
        <v>0.14</v>
      </c>
      <c r="Q62" t="n">
        <v>2.38</v>
      </c>
      <c r="R62" t="n">
        <v>1.77</v>
      </c>
      <c r="S62" t="n">
        <v>0.28</v>
      </c>
      <c r="T62" t="n">
        <v>-0.63</v>
      </c>
      <c r="U62" t="n">
        <v>2.82</v>
      </c>
      <c r="V62" t="n">
        <v>-2.18</v>
      </c>
      <c r="W62" t="n">
        <v>-2.81</v>
      </c>
    </row>
    <row r="63">
      <c r="A63" s="5" t="inlineStr">
        <is>
          <t>Return on Investment in %</t>
        </is>
      </c>
      <c r="B63" s="5" t="inlineStr">
        <is>
          <t>Return on Investment in %</t>
        </is>
      </c>
      <c r="C63" t="n">
        <v>-1.19</v>
      </c>
      <c r="D63" t="n">
        <v>2.65</v>
      </c>
      <c r="E63" t="n">
        <v>2.52</v>
      </c>
      <c r="F63" t="n">
        <v>0.9</v>
      </c>
      <c r="G63" t="n">
        <v>2.53</v>
      </c>
      <c r="H63" t="n">
        <v>2.44</v>
      </c>
      <c r="I63" t="n">
        <v>1.57</v>
      </c>
      <c r="J63" t="n">
        <v>1.33</v>
      </c>
      <c r="K63" t="n">
        <v>1.17</v>
      </c>
      <c r="L63" t="n">
        <v>0.66</v>
      </c>
      <c r="M63" t="n">
        <v>-0.95</v>
      </c>
      <c r="N63" t="n">
        <v>2.06</v>
      </c>
      <c r="O63" t="n">
        <v>-0.59</v>
      </c>
      <c r="P63" t="n">
        <v>0.14</v>
      </c>
      <c r="Q63" t="n">
        <v>2.38</v>
      </c>
      <c r="R63" t="n">
        <v>1.77</v>
      </c>
      <c r="S63" t="n">
        <v>0.28</v>
      </c>
      <c r="T63" t="n">
        <v>-0.63</v>
      </c>
      <c r="U63" t="n">
        <v>2.82</v>
      </c>
      <c r="V63" t="n">
        <v>-2.18</v>
      </c>
      <c r="W63" t="n">
        <v>-2.81</v>
      </c>
    </row>
    <row r="64">
      <c r="A64" s="5" t="inlineStr">
        <is>
          <t>Arbeitsintensität in %</t>
        </is>
      </c>
      <c r="B64" s="5" t="inlineStr">
        <is>
          <t>Work Intensity in %</t>
        </is>
      </c>
      <c r="C64" t="n">
        <v>49.58</v>
      </c>
      <c r="D64" t="n">
        <v>50.61</v>
      </c>
      <c r="E64" t="n">
        <v>52.48</v>
      </c>
      <c r="F64" t="n">
        <v>49.44</v>
      </c>
      <c r="G64" t="n">
        <v>48.24</v>
      </c>
      <c r="H64" t="n">
        <v>48.84</v>
      </c>
      <c r="I64" t="n">
        <v>50.47</v>
      </c>
      <c r="J64" t="n">
        <v>49.22</v>
      </c>
      <c r="K64" t="n">
        <v>48.62</v>
      </c>
      <c r="L64" t="n">
        <v>50.48</v>
      </c>
      <c r="M64" t="n">
        <v>52.94</v>
      </c>
      <c r="N64" t="n">
        <v>52.83</v>
      </c>
      <c r="O64" t="n">
        <v>50.9</v>
      </c>
      <c r="P64" t="n">
        <v>48.49</v>
      </c>
      <c r="Q64" t="n">
        <v>47.56</v>
      </c>
      <c r="R64" t="n">
        <v>47.66</v>
      </c>
      <c r="S64" t="n">
        <v>46.77</v>
      </c>
      <c r="T64" t="n">
        <v>38.54</v>
      </c>
      <c r="U64" t="n">
        <v>37.6</v>
      </c>
      <c r="V64" t="n">
        <v>40.4</v>
      </c>
      <c r="W64" t="n">
        <v>37.06</v>
      </c>
    </row>
    <row r="65">
      <c r="A65" s="5" t="inlineStr">
        <is>
          <t>Eigenkapitalquote in %</t>
        </is>
      </c>
      <c r="B65" s="5" t="inlineStr">
        <is>
          <t>Equity Ratio in %</t>
        </is>
      </c>
      <c r="C65" t="n">
        <v>5.22</v>
      </c>
      <c r="D65" t="n">
        <v>8.44</v>
      </c>
      <c r="E65" t="n">
        <v>11.72</v>
      </c>
      <c r="F65" t="n">
        <v>3.29</v>
      </c>
      <c r="G65" t="n">
        <v>5.59</v>
      </c>
      <c r="H65" t="n">
        <v>7.35</v>
      </c>
      <c r="I65" t="n">
        <v>11.8</v>
      </c>
      <c r="J65" t="n">
        <v>11.3</v>
      </c>
      <c r="K65" t="n">
        <v>10</v>
      </c>
      <c r="L65" t="n">
        <v>10.63</v>
      </c>
      <c r="M65" t="n">
        <v>13.12</v>
      </c>
      <c r="N65" t="n">
        <v>14.47</v>
      </c>
      <c r="O65" t="n">
        <v>17.35</v>
      </c>
      <c r="P65" t="n">
        <v>18.04</v>
      </c>
      <c r="Q65" t="n">
        <v>19.5</v>
      </c>
      <c r="R65" t="n">
        <v>29.13</v>
      </c>
      <c r="S65" t="n">
        <v>29.7</v>
      </c>
      <c r="T65" t="n">
        <v>26.93</v>
      </c>
      <c r="U65" t="n">
        <v>20.28</v>
      </c>
      <c r="V65" t="n">
        <v>24.73</v>
      </c>
      <c r="W65" t="n">
        <v>25.19</v>
      </c>
    </row>
    <row r="66">
      <c r="A66" s="5" t="inlineStr">
        <is>
          <t>Fremdkapitalquote in %</t>
        </is>
      </c>
      <c r="B66" s="5" t="inlineStr">
        <is>
          <t>Debt Ratio in %</t>
        </is>
      </c>
      <c r="C66" t="n">
        <v>94.78</v>
      </c>
      <c r="D66" t="n">
        <v>91.56</v>
      </c>
      <c r="E66" t="n">
        <v>88.28</v>
      </c>
      <c r="F66" t="n">
        <v>96.70999999999999</v>
      </c>
      <c r="G66" t="n">
        <v>94.41</v>
      </c>
      <c r="H66" t="n">
        <v>92.65000000000001</v>
      </c>
      <c r="I66" t="n">
        <v>88.2</v>
      </c>
      <c r="J66" t="n">
        <v>88.7</v>
      </c>
      <c r="K66" t="n">
        <v>90</v>
      </c>
      <c r="L66" t="n">
        <v>89.37</v>
      </c>
      <c r="M66" t="n">
        <v>86.88</v>
      </c>
      <c r="N66" t="n">
        <v>85.53</v>
      </c>
      <c r="O66" t="n">
        <v>82.65000000000001</v>
      </c>
      <c r="P66" t="n">
        <v>81.95999999999999</v>
      </c>
      <c r="Q66" t="n">
        <v>80.5</v>
      </c>
      <c r="R66" t="n">
        <v>70.87</v>
      </c>
      <c r="S66" t="n">
        <v>70.3</v>
      </c>
      <c r="T66" t="n">
        <v>73.06999999999999</v>
      </c>
      <c r="U66" t="n">
        <v>79.72</v>
      </c>
      <c r="V66" t="n">
        <v>75.27</v>
      </c>
      <c r="W66" t="n">
        <v>74.81</v>
      </c>
    </row>
    <row r="67">
      <c r="A67" s="5" t="inlineStr">
        <is>
          <t>Verschuldungsgrad in %</t>
        </is>
      </c>
      <c r="B67" s="5" t="inlineStr">
        <is>
          <t>Finance Gearing in %</t>
        </is>
      </c>
      <c r="C67" t="n">
        <v>1815</v>
      </c>
      <c r="D67" t="n">
        <v>1085</v>
      </c>
      <c r="E67" t="n">
        <v>753.59</v>
      </c>
      <c r="F67" t="n">
        <v>2939</v>
      </c>
      <c r="G67" t="n">
        <v>1688</v>
      </c>
      <c r="H67" t="n">
        <v>1261</v>
      </c>
      <c r="I67" t="n">
        <v>747.4299999999999</v>
      </c>
      <c r="J67" t="n">
        <v>784.83</v>
      </c>
      <c r="K67" t="n">
        <v>899.73</v>
      </c>
      <c r="L67" t="n">
        <v>840.92</v>
      </c>
      <c r="M67" t="n">
        <v>662.26</v>
      </c>
      <c r="N67" t="n">
        <v>590.92</v>
      </c>
      <c r="O67" t="n">
        <v>476.44</v>
      </c>
      <c r="P67" t="n">
        <v>454.26</v>
      </c>
      <c r="Q67" t="n">
        <v>412.79</v>
      </c>
      <c r="R67" t="n">
        <v>243.29</v>
      </c>
      <c r="S67" t="n">
        <v>236.73</v>
      </c>
      <c r="T67" t="n">
        <v>271.33</v>
      </c>
      <c r="U67" t="n">
        <v>393.22</v>
      </c>
      <c r="V67" t="n">
        <v>304.33</v>
      </c>
      <c r="W67" t="n">
        <v>296.91</v>
      </c>
    </row>
    <row r="68">
      <c r="A68" s="5" t="inlineStr">
        <is>
          <t>Bruttoergebnis Marge in %</t>
        </is>
      </c>
      <c r="B68" s="5" t="inlineStr">
        <is>
          <t>Gross Profit Marge in %</t>
        </is>
      </c>
      <c r="C68" t="n">
        <v>14.91</v>
      </c>
      <c r="D68" t="n">
        <v>13.79</v>
      </c>
      <c r="E68" t="n">
        <v>11.39</v>
      </c>
      <c r="F68" t="n">
        <v>7.91</v>
      </c>
      <c r="G68" t="n">
        <v>13.73</v>
      </c>
      <c r="H68" t="n">
        <v>14.72</v>
      </c>
      <c r="I68" t="n">
        <v>14.11</v>
      </c>
      <c r="J68" t="n">
        <v>14.05</v>
      </c>
      <c r="K68" t="n">
        <v>13.93</v>
      </c>
      <c r="L68" t="n">
        <v>13.6</v>
      </c>
      <c r="M68" t="n">
        <v>10.37</v>
      </c>
      <c r="N68" t="n">
        <v>17.01</v>
      </c>
      <c r="O68" t="n">
        <v>11.04</v>
      </c>
      <c r="P68" t="n">
        <v>11.95</v>
      </c>
      <c r="Q68" t="n">
        <v>19.52</v>
      </c>
      <c r="R68" t="n">
        <v>19.68</v>
      </c>
      <c r="S68" t="n">
        <v>18.38</v>
      </c>
      <c r="T68" t="n">
        <v>18.18</v>
      </c>
      <c r="U68" t="n">
        <v>17.4</v>
      </c>
      <c r="V68" t="n">
        <v>16.83</v>
      </c>
    </row>
    <row r="69">
      <c r="A69" s="5" t="inlineStr">
        <is>
          <t>Kurzfristige Vermögensquote in %</t>
        </is>
      </c>
      <c r="B69" s="5" t="inlineStr">
        <is>
          <t>Current Assets Ratio in %</t>
        </is>
      </c>
      <c r="C69" t="n">
        <v>49.58</v>
      </c>
      <c r="D69" t="n">
        <v>50.61</v>
      </c>
      <c r="E69" t="n">
        <v>52.48</v>
      </c>
      <c r="F69" t="n">
        <v>49.44</v>
      </c>
      <c r="G69" t="n">
        <v>48.24</v>
      </c>
      <c r="H69" t="n">
        <v>48.84</v>
      </c>
      <c r="I69" t="n">
        <v>50.47</v>
      </c>
      <c r="J69" t="n">
        <v>49.22</v>
      </c>
      <c r="K69" t="n">
        <v>48.62</v>
      </c>
      <c r="L69" t="n">
        <v>50.48</v>
      </c>
      <c r="M69" t="n">
        <v>52.94</v>
      </c>
      <c r="N69" t="n">
        <v>52.83</v>
      </c>
      <c r="O69" t="n">
        <v>50.9</v>
      </c>
      <c r="P69" t="n">
        <v>48.49</v>
      </c>
      <c r="Q69" t="n">
        <v>47.56</v>
      </c>
      <c r="R69" t="n">
        <v>47.66</v>
      </c>
      <c r="S69" t="n">
        <v>46.77</v>
      </c>
      <c r="T69" t="n">
        <v>38.54</v>
      </c>
      <c r="U69" t="n">
        <v>37.6</v>
      </c>
      <c r="V69" t="n">
        <v>40.4</v>
      </c>
    </row>
    <row r="70">
      <c r="A70" s="5" t="inlineStr">
        <is>
          <t>Nettogewinn Marge in %</t>
        </is>
      </c>
      <c r="B70" s="5" t="inlineStr">
        <is>
          <t>Net Profit Marge in %</t>
        </is>
      </c>
      <c r="C70" t="n">
        <v>-1.93</v>
      </c>
      <c r="D70" t="n">
        <v>4.79</v>
      </c>
      <c r="E70" t="n">
        <v>4.3</v>
      </c>
      <c r="F70" t="n">
        <v>1.49</v>
      </c>
      <c r="G70" t="n">
        <v>4.18</v>
      </c>
      <c r="H70" t="n">
        <v>3.86</v>
      </c>
      <c r="I70" t="n">
        <v>2.47</v>
      </c>
      <c r="J70" t="n">
        <v>2.17</v>
      </c>
      <c r="K70" t="n">
        <v>2.1</v>
      </c>
      <c r="L70" t="n">
        <v>1.21</v>
      </c>
      <c r="M70" t="n">
        <v>-1.78</v>
      </c>
      <c r="N70" t="n">
        <v>3.63</v>
      </c>
      <c r="O70" t="n">
        <v>-1.14</v>
      </c>
      <c r="P70" t="n">
        <v>0.25</v>
      </c>
      <c r="Q70" t="n">
        <v>4.9</v>
      </c>
      <c r="R70" t="n">
        <v>3.24</v>
      </c>
      <c r="S70" t="n">
        <v>0.5</v>
      </c>
      <c r="T70" t="n">
        <v>-1</v>
      </c>
      <c r="U70" t="n">
        <v>4.45</v>
      </c>
      <c r="V70" t="n">
        <v>-4.65</v>
      </c>
    </row>
    <row r="71">
      <c r="A71" s="5" t="inlineStr">
        <is>
          <t>Operative Ergebnis Marge in %</t>
        </is>
      </c>
      <c r="B71" s="5" t="inlineStr">
        <is>
          <t>EBIT Marge in %</t>
        </is>
      </c>
      <c r="C71" t="n">
        <v>1.9</v>
      </c>
      <c r="D71" t="n">
        <v>7.92</v>
      </c>
      <c r="E71" t="n">
        <v>5.12</v>
      </c>
      <c r="F71" t="n">
        <v>3.39</v>
      </c>
      <c r="G71" t="n">
        <v>6.3</v>
      </c>
      <c r="H71" t="n">
        <v>6.57</v>
      </c>
      <c r="I71" t="n">
        <v>4.4</v>
      </c>
      <c r="J71" t="n">
        <v>3.77</v>
      </c>
      <c r="K71" t="n">
        <v>3.28</v>
      </c>
      <c r="L71" t="n">
        <v>2.59</v>
      </c>
      <c r="M71" t="n">
        <v>-0.89</v>
      </c>
      <c r="N71" t="n">
        <v>6.41</v>
      </c>
      <c r="O71" t="n">
        <v>-0.08</v>
      </c>
      <c r="P71" t="n">
        <v>0.7</v>
      </c>
      <c r="Q71" t="n">
        <v>7.93</v>
      </c>
      <c r="R71" t="n">
        <v>6.75</v>
      </c>
      <c r="S71" t="n">
        <v>1.86</v>
      </c>
      <c r="T71" t="n">
        <v>0.54</v>
      </c>
      <c r="U71" t="n">
        <v>8.16</v>
      </c>
      <c r="V71" t="n">
        <v>0.91</v>
      </c>
    </row>
    <row r="72">
      <c r="A72" s="5" t="inlineStr">
        <is>
          <t>Vermögensumsschlag in %</t>
        </is>
      </c>
      <c r="B72" s="5" t="inlineStr">
        <is>
          <t>Asset Turnover in %</t>
        </is>
      </c>
      <c r="C72" t="n">
        <v>61.6</v>
      </c>
      <c r="D72" t="n">
        <v>55.3</v>
      </c>
      <c r="E72" t="n">
        <v>58.6</v>
      </c>
      <c r="F72" t="n">
        <v>59.91</v>
      </c>
      <c r="G72" t="n">
        <v>60.41</v>
      </c>
      <c r="H72" t="n">
        <v>63.18</v>
      </c>
      <c r="I72" t="n">
        <v>63.5</v>
      </c>
      <c r="J72" t="n">
        <v>61.32</v>
      </c>
      <c r="K72" t="n">
        <v>55.53</v>
      </c>
      <c r="L72" t="n">
        <v>55</v>
      </c>
      <c r="M72" t="n">
        <v>53.32</v>
      </c>
      <c r="N72" t="n">
        <v>56.81</v>
      </c>
      <c r="O72" t="n">
        <v>51.85</v>
      </c>
      <c r="P72" t="n">
        <v>54.67</v>
      </c>
      <c r="Q72" t="n">
        <v>48.6</v>
      </c>
      <c r="R72" t="n">
        <v>54.51</v>
      </c>
      <c r="S72" t="n">
        <v>55.41</v>
      </c>
      <c r="T72" t="n">
        <v>63.08</v>
      </c>
      <c r="U72" t="n">
        <v>63.22</v>
      </c>
      <c r="V72" t="n">
        <v>46.88</v>
      </c>
    </row>
    <row r="73">
      <c r="A73" s="5" t="inlineStr">
        <is>
          <t>Langfristige Vermögensquote in %</t>
        </is>
      </c>
      <c r="B73" s="5" t="inlineStr">
        <is>
          <t>Non-Current Assets Ratio in %</t>
        </is>
      </c>
      <c r="C73" t="n">
        <v>50.42</v>
      </c>
      <c r="D73" t="n">
        <v>49.39</v>
      </c>
      <c r="E73" t="n">
        <v>47.52</v>
      </c>
      <c r="F73" t="n">
        <v>50.56</v>
      </c>
      <c r="G73" t="n">
        <v>51.76</v>
      </c>
      <c r="H73" t="n">
        <v>51.16</v>
      </c>
      <c r="I73" t="n">
        <v>49.53</v>
      </c>
      <c r="J73" t="n">
        <v>45.88</v>
      </c>
      <c r="K73" t="n">
        <v>46.51</v>
      </c>
      <c r="L73" t="n">
        <v>44.41</v>
      </c>
      <c r="M73" t="n">
        <v>43.75</v>
      </c>
      <c r="N73" t="n">
        <v>43.55</v>
      </c>
      <c r="O73" t="n">
        <v>45.52</v>
      </c>
      <c r="P73" t="n">
        <v>47.87</v>
      </c>
      <c r="Q73" t="n">
        <v>48.8</v>
      </c>
      <c r="R73" t="n">
        <v>46.34</v>
      </c>
      <c r="S73" t="n">
        <v>46.47</v>
      </c>
      <c r="T73" t="n">
        <v>53.11</v>
      </c>
      <c r="U73" t="n">
        <v>52.07</v>
      </c>
      <c r="V73" t="n">
        <v>50.42</v>
      </c>
    </row>
    <row r="74">
      <c r="A74" s="5" t="inlineStr">
        <is>
          <t>Gesamtkapitalrentabilität</t>
        </is>
      </c>
      <c r="B74" s="5" t="inlineStr">
        <is>
          <t>ROA Return on Assets in %</t>
        </is>
      </c>
      <c r="C74" t="n">
        <v>-1.19</v>
      </c>
      <c r="D74" t="n">
        <v>2.65</v>
      </c>
      <c r="E74" t="n">
        <v>2.52</v>
      </c>
      <c r="F74" t="n">
        <v>0.9</v>
      </c>
      <c r="G74" t="n">
        <v>2.53</v>
      </c>
      <c r="H74" t="n">
        <v>2.44</v>
      </c>
      <c r="I74" t="n">
        <v>1.57</v>
      </c>
      <c r="J74" t="n">
        <v>1.33</v>
      </c>
      <c r="K74" t="n">
        <v>1.17</v>
      </c>
      <c r="L74" t="n">
        <v>0.66</v>
      </c>
      <c r="M74" t="n">
        <v>-0.95</v>
      </c>
      <c r="N74" t="n">
        <v>2.06</v>
      </c>
      <c r="O74" t="n">
        <v>-0.59</v>
      </c>
      <c r="P74" t="n">
        <v>0.14</v>
      </c>
      <c r="Q74" t="n">
        <v>2.38</v>
      </c>
      <c r="R74" t="n">
        <v>1.77</v>
      </c>
      <c r="S74" t="n">
        <v>0.28</v>
      </c>
      <c r="T74" t="n">
        <v>-0.63</v>
      </c>
      <c r="U74" t="n">
        <v>2.82</v>
      </c>
      <c r="V74" t="n">
        <v>-2.18</v>
      </c>
    </row>
    <row r="75">
      <c r="A75" s="5" t="inlineStr">
        <is>
          <t>Ertrag des eingesetzten Kapitals</t>
        </is>
      </c>
      <c r="B75" s="5" t="inlineStr">
        <is>
          <t>ROCE Return on Cap. Empl. in %</t>
        </is>
      </c>
      <c r="C75" t="n">
        <v>2.57</v>
      </c>
      <c r="D75" t="n">
        <v>9.199999999999999</v>
      </c>
      <c r="E75" t="n">
        <v>5.91</v>
      </c>
      <c r="F75" t="n">
        <v>4.07</v>
      </c>
      <c r="G75" t="n">
        <v>7.68</v>
      </c>
      <c r="H75" t="n">
        <v>8.210000000000001</v>
      </c>
      <c r="I75" t="n">
        <v>5.83</v>
      </c>
      <c r="J75" t="n">
        <v>4.9</v>
      </c>
      <c r="K75" t="n">
        <v>3.94</v>
      </c>
      <c r="L75" t="n">
        <v>3.01</v>
      </c>
      <c r="M75" t="n">
        <v>-1</v>
      </c>
      <c r="N75" t="n">
        <v>7.03</v>
      </c>
      <c r="O75" t="n">
        <v>-0.08</v>
      </c>
      <c r="P75" t="n">
        <v>0.68</v>
      </c>
      <c r="Q75" t="n">
        <v>7.01</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10.36</v>
      </c>
      <c r="D76" t="n">
        <v>17.09</v>
      </c>
      <c r="E76" t="n">
        <v>24.65</v>
      </c>
      <c r="F76" t="n">
        <v>6.51</v>
      </c>
      <c r="G76" t="n">
        <v>10.8</v>
      </c>
      <c r="H76" t="n">
        <v>14.36</v>
      </c>
      <c r="I76" t="n">
        <v>23.83</v>
      </c>
      <c r="J76" t="n">
        <v>24.63</v>
      </c>
      <c r="K76" t="n">
        <v>21.51</v>
      </c>
      <c r="L76" t="n">
        <v>23.93</v>
      </c>
      <c r="M76" t="n">
        <v>29.98</v>
      </c>
      <c r="N76" t="n">
        <v>33.23</v>
      </c>
      <c r="O76" t="n">
        <v>38.11</v>
      </c>
      <c r="P76" t="n">
        <v>37.69</v>
      </c>
      <c r="Q76" t="n">
        <v>39.96</v>
      </c>
      <c r="R76" t="n">
        <v>62.86</v>
      </c>
      <c r="S76" t="n">
        <v>63.9</v>
      </c>
      <c r="T76" t="n">
        <v>50.71</v>
      </c>
      <c r="U76" t="n">
        <v>38.94</v>
      </c>
      <c r="V76" t="n">
        <v>49.06</v>
      </c>
    </row>
    <row r="77">
      <c r="A77" s="5" t="inlineStr">
        <is>
          <t>Liquidität Dritten Grades</t>
        </is>
      </c>
      <c r="B77" s="5" t="inlineStr">
        <is>
          <t>Current Ratio in %</t>
        </is>
      </c>
      <c r="C77" t="n">
        <v>90.94</v>
      </c>
      <c r="D77" t="n">
        <v>96.59999999999999</v>
      </c>
      <c r="E77" t="n">
        <v>106.73</v>
      </c>
      <c r="F77" t="n">
        <v>98.65000000000001</v>
      </c>
      <c r="G77" t="n">
        <v>95.7</v>
      </c>
      <c r="H77" t="n">
        <v>98.81</v>
      </c>
      <c r="I77" t="n">
        <v>96.95</v>
      </c>
      <c r="J77" t="n">
        <v>93.18000000000001</v>
      </c>
      <c r="K77" t="n">
        <v>90.56</v>
      </c>
      <c r="L77" t="n">
        <v>95.93000000000001</v>
      </c>
      <c r="M77" t="n">
        <v>100.32</v>
      </c>
      <c r="N77" t="n">
        <v>109.54</v>
      </c>
      <c r="O77" t="n">
        <v>112.73</v>
      </c>
      <c r="P77" t="n">
        <v>112.29</v>
      </c>
      <c r="Q77" t="n">
        <v>105.67</v>
      </c>
      <c r="R77" t="inlineStr">
        <is>
          <t>-</t>
        </is>
      </c>
      <c r="S77" t="inlineStr">
        <is>
          <t>-</t>
        </is>
      </c>
      <c r="T77" t="inlineStr">
        <is>
          <t>-</t>
        </is>
      </c>
      <c r="U77" t="inlineStr">
        <is>
          <t>-</t>
        </is>
      </c>
      <c r="V77" t="inlineStr">
        <is>
          <t>-</t>
        </is>
      </c>
    </row>
    <row r="78">
      <c r="A78" s="5" t="inlineStr">
        <is>
          <t>Operativer Cashflow</t>
        </is>
      </c>
      <c r="B78" s="5" t="inlineStr">
        <is>
          <t>Operating Cashflow in M</t>
        </is>
      </c>
      <c r="C78" t="n">
        <v>21278.832</v>
      </c>
      <c r="D78" t="n">
        <v>21798.013</v>
      </c>
      <c r="E78" t="n">
        <v>11198.2578</v>
      </c>
      <c r="F78" t="n">
        <v>8260.483700000001</v>
      </c>
      <c r="G78" t="n">
        <v>10684.1481</v>
      </c>
      <c r="H78" t="n">
        <v>9937.7145</v>
      </c>
      <c r="I78" t="n">
        <v>17596.216</v>
      </c>
      <c r="J78" t="n">
        <v>5171.2606</v>
      </c>
      <c r="K78" t="n">
        <v>3740.391</v>
      </c>
      <c r="L78" t="n">
        <v>2376.523</v>
      </c>
      <c r="M78" t="n">
        <v>3803.121</v>
      </c>
      <c r="N78" t="n">
        <v>1724.235</v>
      </c>
      <c r="O78" t="n">
        <v>2822.742</v>
      </c>
      <c r="P78" t="n">
        <v>4956.978</v>
      </c>
      <c r="Q78" t="n">
        <v>4194.801</v>
      </c>
      <c r="R78" t="n">
        <v>2809.312</v>
      </c>
      <c r="S78" t="n">
        <v>2682.9</v>
      </c>
      <c r="T78" t="n">
        <v>2433.6</v>
      </c>
      <c r="U78" t="n">
        <v>3253.419</v>
      </c>
      <c r="V78" t="inlineStr">
        <is>
          <t>-</t>
        </is>
      </c>
    </row>
    <row r="79">
      <c r="A79" s="5" t="inlineStr">
        <is>
          <t>Aktienrückkauf</t>
        </is>
      </c>
      <c r="B79" s="5" t="inlineStr">
        <is>
          <t>Share Buyback in M</t>
        </is>
      </c>
      <c r="C79" t="n">
        <v>-6.579999999999927</v>
      </c>
      <c r="D79" t="n">
        <v>-1.300000000000068</v>
      </c>
      <c r="E79" t="n">
        <v>-1.699999999999932</v>
      </c>
      <c r="F79" t="n">
        <v>11.13999999999999</v>
      </c>
      <c r="G79" t="n">
        <v>0.4800000000000182</v>
      </c>
      <c r="H79" t="n">
        <v>-4.029999999999973</v>
      </c>
      <c r="I79" t="n">
        <v>41.81999999999994</v>
      </c>
      <c r="J79" t="n">
        <v>-7.240000000000009</v>
      </c>
      <c r="K79" t="n">
        <v>-3.799999999999955</v>
      </c>
      <c r="L79" t="n">
        <v>-0.2000000000000455</v>
      </c>
      <c r="M79" t="n">
        <v>-1.399999999999977</v>
      </c>
      <c r="N79" t="n">
        <v>-5.299999999999955</v>
      </c>
      <c r="O79" t="n">
        <v>-2.100000000000023</v>
      </c>
      <c r="P79" t="n">
        <v>15.60000000000002</v>
      </c>
      <c r="Q79" t="n">
        <v>-8.100000000000023</v>
      </c>
      <c r="R79" t="n">
        <v>3.399999999999977</v>
      </c>
      <c r="S79" t="n">
        <v>-1.799999999999955</v>
      </c>
      <c r="T79" t="n">
        <v>-3.900000000000091</v>
      </c>
      <c r="U79" t="n">
        <v>-0.09999999999990905</v>
      </c>
      <c r="V79" t="inlineStr">
        <is>
          <t>-</t>
        </is>
      </c>
    </row>
    <row r="80">
      <c r="A80" s="5" t="inlineStr">
        <is>
          <t>Umsatzwachstum 1J in %</t>
        </is>
      </c>
      <c r="B80" s="5" t="inlineStr">
        <is>
          <t>Revenue Growth 1Y in %</t>
        </is>
      </c>
      <c r="C80" t="n">
        <v>10.63</v>
      </c>
      <c r="D80" t="n">
        <v>-4.58</v>
      </c>
      <c r="E80" t="n">
        <v>0.28</v>
      </c>
      <c r="F80" t="n">
        <v>3.31</v>
      </c>
      <c r="G80" t="n">
        <v>6.16</v>
      </c>
      <c r="H80" t="n">
        <v>2.46</v>
      </c>
      <c r="I80" t="n">
        <v>4.92</v>
      </c>
      <c r="J80" t="n">
        <v>14.96</v>
      </c>
      <c r="K80" t="n">
        <v>7.38</v>
      </c>
      <c r="L80" t="n">
        <v>6.84</v>
      </c>
      <c r="M80" t="n">
        <v>-1.02</v>
      </c>
      <c r="N80" t="n">
        <v>10.59</v>
      </c>
      <c r="O80" t="n">
        <v>-0.79</v>
      </c>
      <c r="P80" t="n">
        <v>15.28</v>
      </c>
      <c r="Q80" t="n">
        <v>7.7</v>
      </c>
      <c r="R80" t="n">
        <v>5.4</v>
      </c>
      <c r="S80" t="n">
        <v>0.78</v>
      </c>
      <c r="T80" t="n">
        <v>-2.91</v>
      </c>
      <c r="U80" t="n">
        <v>58.53</v>
      </c>
      <c r="V80" t="n">
        <v>-13.86</v>
      </c>
    </row>
    <row r="81">
      <c r="A81" s="5" t="inlineStr">
        <is>
          <t>Umsatzwachstum 3J in %</t>
        </is>
      </c>
      <c r="B81" s="5" t="inlineStr">
        <is>
          <t>Revenue Growth 3Y in %</t>
        </is>
      </c>
      <c r="C81" t="n">
        <v>2.11</v>
      </c>
      <c r="D81" t="n">
        <v>-0.33</v>
      </c>
      <c r="E81" t="n">
        <v>3.25</v>
      </c>
      <c r="F81" t="n">
        <v>3.98</v>
      </c>
      <c r="G81" t="n">
        <v>4.51</v>
      </c>
      <c r="H81" t="n">
        <v>7.45</v>
      </c>
      <c r="I81" t="n">
        <v>9.09</v>
      </c>
      <c r="J81" t="n">
        <v>9.73</v>
      </c>
      <c r="K81" t="n">
        <v>4.4</v>
      </c>
      <c r="L81" t="n">
        <v>5.47</v>
      </c>
      <c r="M81" t="n">
        <v>2.93</v>
      </c>
      <c r="N81" t="n">
        <v>8.359999999999999</v>
      </c>
      <c r="O81" t="n">
        <v>7.4</v>
      </c>
      <c r="P81" t="n">
        <v>9.460000000000001</v>
      </c>
      <c r="Q81" t="n">
        <v>4.63</v>
      </c>
      <c r="R81" t="n">
        <v>1.09</v>
      </c>
      <c r="S81" t="n">
        <v>18.8</v>
      </c>
      <c r="T81" t="n">
        <v>13.92</v>
      </c>
      <c r="U81" t="inlineStr">
        <is>
          <t>-</t>
        </is>
      </c>
      <c r="V81" t="inlineStr">
        <is>
          <t>-</t>
        </is>
      </c>
    </row>
    <row r="82">
      <c r="A82" s="5" t="inlineStr">
        <is>
          <t>Umsatzwachstum 5J in %</t>
        </is>
      </c>
      <c r="B82" s="5" t="inlineStr">
        <is>
          <t>Revenue Growth 5Y in %</t>
        </is>
      </c>
      <c r="C82" t="n">
        <v>3.16</v>
      </c>
      <c r="D82" t="n">
        <v>1.53</v>
      </c>
      <c r="E82" t="n">
        <v>3.43</v>
      </c>
      <c r="F82" t="n">
        <v>6.36</v>
      </c>
      <c r="G82" t="n">
        <v>7.18</v>
      </c>
      <c r="H82" t="n">
        <v>7.31</v>
      </c>
      <c r="I82" t="n">
        <v>6.62</v>
      </c>
      <c r="J82" t="n">
        <v>7.75</v>
      </c>
      <c r="K82" t="n">
        <v>4.6</v>
      </c>
      <c r="L82" t="n">
        <v>6.18</v>
      </c>
      <c r="M82" t="n">
        <v>6.35</v>
      </c>
      <c r="N82" t="n">
        <v>7.64</v>
      </c>
      <c r="O82" t="n">
        <v>5.67</v>
      </c>
      <c r="P82" t="n">
        <v>5.25</v>
      </c>
      <c r="Q82" t="n">
        <v>13.9</v>
      </c>
      <c r="R82" t="n">
        <v>9.59</v>
      </c>
      <c r="S82" t="inlineStr">
        <is>
          <t>-</t>
        </is>
      </c>
      <c r="T82" t="inlineStr">
        <is>
          <t>-</t>
        </is>
      </c>
      <c r="U82" t="inlineStr">
        <is>
          <t>-</t>
        </is>
      </c>
      <c r="V82" t="inlineStr">
        <is>
          <t>-</t>
        </is>
      </c>
    </row>
    <row r="83">
      <c r="A83" s="5" t="inlineStr">
        <is>
          <t>Umsatzwachstum 10J in %</t>
        </is>
      </c>
      <c r="B83" s="5" t="inlineStr">
        <is>
          <t>Revenue Growth 10Y in %</t>
        </is>
      </c>
      <c r="C83" t="n">
        <v>5.24</v>
      </c>
      <c r="D83" t="n">
        <v>4.07</v>
      </c>
      <c r="E83" t="n">
        <v>5.59</v>
      </c>
      <c r="F83" t="n">
        <v>5.48</v>
      </c>
      <c r="G83" t="n">
        <v>6.68</v>
      </c>
      <c r="H83" t="n">
        <v>6.83</v>
      </c>
      <c r="I83" t="n">
        <v>7.13</v>
      </c>
      <c r="J83" t="n">
        <v>6.71</v>
      </c>
      <c r="K83" t="n">
        <v>4.92</v>
      </c>
      <c r="L83" t="n">
        <v>10.04</v>
      </c>
      <c r="M83" t="n">
        <v>7.97</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-144.6</v>
      </c>
      <c r="D84" t="n">
        <v>6.3</v>
      </c>
      <c r="E84" t="n">
        <v>188.74</v>
      </c>
      <c r="F84" t="n">
        <v>-63.09</v>
      </c>
      <c r="G84" t="n">
        <v>15.07</v>
      </c>
      <c r="H84" t="n">
        <v>59.93</v>
      </c>
      <c r="I84" t="n">
        <v>19.3</v>
      </c>
      <c r="J84" t="n">
        <v>18.88</v>
      </c>
      <c r="K84" t="n">
        <v>86.8</v>
      </c>
      <c r="L84" t="n">
        <v>-172.48</v>
      </c>
      <c r="M84" t="n">
        <v>-148.54</v>
      </c>
      <c r="N84" t="n">
        <v>-452.47</v>
      </c>
      <c r="O84" t="n">
        <v>-550.51</v>
      </c>
      <c r="P84" t="n">
        <v>-94.09</v>
      </c>
      <c r="Q84" t="n">
        <v>62.72</v>
      </c>
      <c r="R84" t="n">
        <v>577.63</v>
      </c>
      <c r="S84" t="n">
        <v>-150.84</v>
      </c>
      <c r="T84" t="n">
        <v>-121.79</v>
      </c>
      <c r="U84" t="n">
        <v>-251.94</v>
      </c>
      <c r="V84" t="n">
        <v>-13.67</v>
      </c>
    </row>
    <row r="85">
      <c r="A85" s="5" t="inlineStr">
        <is>
          <t>Gewinnwachstum 3J in %</t>
        </is>
      </c>
      <c r="B85" s="5" t="inlineStr">
        <is>
          <t>Earnings Growth 3Y in %</t>
        </is>
      </c>
      <c r="C85" t="n">
        <v>16.81</v>
      </c>
      <c r="D85" t="n">
        <v>43.98</v>
      </c>
      <c r="E85" t="n">
        <v>46.91</v>
      </c>
      <c r="F85" t="n">
        <v>3.97</v>
      </c>
      <c r="G85" t="n">
        <v>31.43</v>
      </c>
      <c r="H85" t="n">
        <v>32.7</v>
      </c>
      <c r="I85" t="n">
        <v>41.66</v>
      </c>
      <c r="J85" t="n">
        <v>-22.27</v>
      </c>
      <c r="K85" t="n">
        <v>-78.06999999999999</v>
      </c>
      <c r="L85" t="n">
        <v>-257.83</v>
      </c>
      <c r="M85" t="n">
        <v>-383.84</v>
      </c>
      <c r="N85" t="n">
        <v>-365.69</v>
      </c>
      <c r="O85" t="n">
        <v>-193.96</v>
      </c>
      <c r="P85" t="n">
        <v>182.09</v>
      </c>
      <c r="Q85" t="n">
        <v>163.17</v>
      </c>
      <c r="R85" t="n">
        <v>101.67</v>
      </c>
      <c r="S85" t="n">
        <v>-174.86</v>
      </c>
      <c r="T85" t="n">
        <v>-129.13</v>
      </c>
      <c r="U85" t="inlineStr">
        <is>
          <t>-</t>
        </is>
      </c>
      <c r="V85" t="inlineStr">
        <is>
          <t>-</t>
        </is>
      </c>
    </row>
    <row r="86">
      <c r="A86" s="5" t="inlineStr">
        <is>
          <t>Gewinnwachstum 5J in %</t>
        </is>
      </c>
      <c r="B86" s="5" t="inlineStr">
        <is>
          <t>Earnings Growth 5Y in %</t>
        </is>
      </c>
      <c r="C86" t="n">
        <v>0.48</v>
      </c>
      <c r="D86" t="n">
        <v>41.39</v>
      </c>
      <c r="E86" t="n">
        <v>43.99</v>
      </c>
      <c r="F86" t="n">
        <v>10.02</v>
      </c>
      <c r="G86" t="n">
        <v>40</v>
      </c>
      <c r="H86" t="n">
        <v>2.49</v>
      </c>
      <c r="I86" t="n">
        <v>-39.21</v>
      </c>
      <c r="J86" t="n">
        <v>-133.56</v>
      </c>
      <c r="K86" t="n">
        <v>-247.44</v>
      </c>
      <c r="L86" t="n">
        <v>-283.62</v>
      </c>
      <c r="M86" t="n">
        <v>-236.58</v>
      </c>
      <c r="N86" t="n">
        <v>-91.34</v>
      </c>
      <c r="O86" t="n">
        <v>-31.02</v>
      </c>
      <c r="P86" t="n">
        <v>54.73</v>
      </c>
      <c r="Q86" t="n">
        <v>23.16</v>
      </c>
      <c r="R86" t="n">
        <v>7.88</v>
      </c>
      <c r="S86" t="inlineStr">
        <is>
          <t>-</t>
        </is>
      </c>
      <c r="T86" t="inlineStr">
        <is>
          <t>-</t>
        </is>
      </c>
      <c r="U86" t="inlineStr">
        <is>
          <t>-</t>
        </is>
      </c>
      <c r="V86" t="inlineStr">
        <is>
          <t>-</t>
        </is>
      </c>
    </row>
    <row r="87">
      <c r="A87" s="5" t="inlineStr">
        <is>
          <t>Gewinnwachstum 10J in %</t>
        </is>
      </c>
      <c r="B87" s="5" t="inlineStr">
        <is>
          <t>Earnings Growth 10Y in %</t>
        </is>
      </c>
      <c r="C87" t="n">
        <v>1.49</v>
      </c>
      <c r="D87" t="n">
        <v>1.09</v>
      </c>
      <c r="E87" t="n">
        <v>-44.79</v>
      </c>
      <c r="F87" t="n">
        <v>-118.71</v>
      </c>
      <c r="G87" t="n">
        <v>-121.81</v>
      </c>
      <c r="H87" t="n">
        <v>-117.05</v>
      </c>
      <c r="I87" t="n">
        <v>-65.28</v>
      </c>
      <c r="J87" t="n">
        <v>-82.29000000000001</v>
      </c>
      <c r="K87" t="n">
        <v>-96.36</v>
      </c>
      <c r="L87" t="n">
        <v>-130.23</v>
      </c>
      <c r="M87" t="n">
        <v>-114.35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0.51</v>
      </c>
      <c r="E88" t="n">
        <v>0.62</v>
      </c>
      <c r="F88" t="n">
        <v>4.68</v>
      </c>
      <c r="G88" t="n">
        <v>0.45</v>
      </c>
      <c r="H88" t="n">
        <v>5.54</v>
      </c>
      <c r="I88" t="n">
        <v>-0.77</v>
      </c>
      <c r="J88" t="n">
        <v>-0.15</v>
      </c>
      <c r="K88" t="n">
        <v>-0.08</v>
      </c>
      <c r="L88" t="n">
        <v>-0.09</v>
      </c>
      <c r="M88" t="inlineStr">
        <is>
          <t>-</t>
        </is>
      </c>
      <c r="N88" t="n">
        <v>-0.06</v>
      </c>
      <c r="O88" t="inlineStr">
        <is>
          <t>-</t>
        </is>
      </c>
      <c r="P88" t="n">
        <v>3.98</v>
      </c>
      <c r="Q88" t="n">
        <v>0.66</v>
      </c>
      <c r="R88" t="n">
        <v>2.12</v>
      </c>
      <c r="S88" t="inlineStr">
        <is>
          <t>-</t>
        </is>
      </c>
      <c r="T88" t="inlineStr">
        <is>
          <t>-</t>
        </is>
      </c>
      <c r="U88" t="inlineStr">
        <is>
          <t>-</t>
        </is>
      </c>
      <c r="V88" t="inlineStr">
        <is>
          <t>-</t>
        </is>
      </c>
    </row>
    <row r="89">
      <c r="A89" s="5" t="inlineStr">
        <is>
          <t>EBIT-Wachstum 1J in %</t>
        </is>
      </c>
      <c r="B89" s="5" t="inlineStr">
        <is>
          <t>EBIT Growth 1Y in %</t>
        </is>
      </c>
      <c r="C89" t="n">
        <v>-73.47</v>
      </c>
      <c r="D89" t="n">
        <v>47.56</v>
      </c>
      <c r="E89" t="n">
        <v>51.51</v>
      </c>
      <c r="F89" t="n">
        <v>-44.41</v>
      </c>
      <c r="G89" t="n">
        <v>1.78</v>
      </c>
      <c r="H89" t="n">
        <v>53.09</v>
      </c>
      <c r="I89" t="n">
        <v>22.34</v>
      </c>
      <c r="J89" t="n">
        <v>32.11</v>
      </c>
      <c r="K89" t="n">
        <v>35.89</v>
      </c>
      <c r="L89" t="n">
        <v>-412.37</v>
      </c>
      <c r="M89" t="n">
        <v>-113.71</v>
      </c>
      <c r="N89" t="n">
        <v>-8500</v>
      </c>
      <c r="O89" t="n">
        <v>-111.87</v>
      </c>
      <c r="P89" t="n">
        <v>-89.75</v>
      </c>
      <c r="Q89" t="n">
        <v>26.55</v>
      </c>
      <c r="R89" t="n">
        <v>282</v>
      </c>
      <c r="S89" t="n">
        <v>250.62</v>
      </c>
      <c r="T89" t="n">
        <v>-93.64</v>
      </c>
      <c r="U89" t="n">
        <v>1328.41</v>
      </c>
      <c r="V89" t="n">
        <v>-77.11</v>
      </c>
    </row>
    <row r="90">
      <c r="A90" s="5" t="inlineStr">
        <is>
          <t>EBIT-Wachstum 3J in %</t>
        </is>
      </c>
      <c r="B90" s="5" t="inlineStr">
        <is>
          <t>EBIT Growth 3Y in %</t>
        </is>
      </c>
      <c r="C90" t="n">
        <v>8.529999999999999</v>
      </c>
      <c r="D90" t="n">
        <v>18.22</v>
      </c>
      <c r="E90" t="n">
        <v>2.96</v>
      </c>
      <c r="F90" t="n">
        <v>3.49</v>
      </c>
      <c r="G90" t="n">
        <v>25.74</v>
      </c>
      <c r="H90" t="n">
        <v>35.85</v>
      </c>
      <c r="I90" t="n">
        <v>30.11</v>
      </c>
      <c r="J90" t="n">
        <v>-114.79</v>
      </c>
      <c r="K90" t="n">
        <v>-163.4</v>
      </c>
      <c r="L90" t="n">
        <v>-3008.69</v>
      </c>
      <c r="M90" t="n">
        <v>-2908.53</v>
      </c>
      <c r="N90" t="n">
        <v>-2900.54</v>
      </c>
      <c r="O90" t="n">
        <v>-58.36</v>
      </c>
      <c r="P90" t="n">
        <v>72.93000000000001</v>
      </c>
      <c r="Q90" t="n">
        <v>186.39</v>
      </c>
      <c r="R90" t="n">
        <v>146.33</v>
      </c>
      <c r="S90" t="n">
        <v>495.13</v>
      </c>
      <c r="T90" t="n">
        <v>385.89</v>
      </c>
      <c r="U90" t="inlineStr">
        <is>
          <t>-</t>
        </is>
      </c>
      <c r="V90" t="inlineStr">
        <is>
          <t>-</t>
        </is>
      </c>
    </row>
    <row r="91">
      <c r="A91" s="5" t="inlineStr">
        <is>
          <t>EBIT-Wachstum 5J in %</t>
        </is>
      </c>
      <c r="B91" s="5" t="inlineStr">
        <is>
          <t>EBIT Growth 5Y in %</t>
        </is>
      </c>
      <c r="C91" t="n">
        <v>-3.41</v>
      </c>
      <c r="D91" t="n">
        <v>21.91</v>
      </c>
      <c r="E91" t="n">
        <v>16.86</v>
      </c>
      <c r="F91" t="n">
        <v>12.98</v>
      </c>
      <c r="G91" t="n">
        <v>29.04</v>
      </c>
      <c r="H91" t="n">
        <v>-53.79</v>
      </c>
      <c r="I91" t="n">
        <v>-87.15000000000001</v>
      </c>
      <c r="J91" t="n">
        <v>-1791.62</v>
      </c>
      <c r="K91" t="n">
        <v>-1820.41</v>
      </c>
      <c r="L91" t="n">
        <v>-1845.54</v>
      </c>
      <c r="M91" t="n">
        <v>-1757.76</v>
      </c>
      <c r="N91" t="n">
        <v>-1678.61</v>
      </c>
      <c r="O91" t="n">
        <v>71.51000000000001</v>
      </c>
      <c r="P91" t="n">
        <v>75.16</v>
      </c>
      <c r="Q91" t="n">
        <v>358.79</v>
      </c>
      <c r="R91" t="n">
        <v>338.06</v>
      </c>
      <c r="S91" t="inlineStr">
        <is>
          <t>-</t>
        </is>
      </c>
      <c r="T91" t="inlineStr">
        <is>
          <t>-</t>
        </is>
      </c>
      <c r="U91" t="inlineStr">
        <is>
          <t>-</t>
        </is>
      </c>
      <c r="V91" t="inlineStr">
        <is>
          <t>-</t>
        </is>
      </c>
    </row>
    <row r="92">
      <c r="A92" s="5" t="inlineStr">
        <is>
          <t>EBIT-Wachstum 10J in %</t>
        </is>
      </c>
      <c r="B92" s="5" t="inlineStr">
        <is>
          <t>EBIT Growth 10Y in %</t>
        </is>
      </c>
      <c r="C92" t="n">
        <v>-28.6</v>
      </c>
      <c r="D92" t="n">
        <v>-32.62</v>
      </c>
      <c r="E92" t="n">
        <v>-887.38</v>
      </c>
      <c r="F92" t="n">
        <v>-903.72</v>
      </c>
      <c r="G92" t="n">
        <v>-908.25</v>
      </c>
      <c r="H92" t="n">
        <v>-905.77</v>
      </c>
      <c r="I92" t="n">
        <v>-882.88</v>
      </c>
      <c r="J92" t="n">
        <v>-860.05</v>
      </c>
      <c r="K92" t="n">
        <v>-872.63</v>
      </c>
      <c r="L92" t="n">
        <v>-743.38</v>
      </c>
      <c r="M92" t="n">
        <v>-709.85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-3.2</v>
      </c>
      <c r="D93" t="n">
        <v>94.33</v>
      </c>
      <c r="E93" t="n">
        <v>35.27</v>
      </c>
      <c r="F93" t="n">
        <v>-21.57</v>
      </c>
      <c r="G93" t="n">
        <v>7.58</v>
      </c>
      <c r="H93" t="n">
        <v>-43.81</v>
      </c>
      <c r="I93" t="n">
        <v>258.51</v>
      </c>
      <c r="J93" t="n">
        <v>37.04</v>
      </c>
      <c r="K93" t="n">
        <v>56.66</v>
      </c>
      <c r="L93" t="n">
        <v>-37.53</v>
      </c>
      <c r="M93" t="n">
        <v>120.19</v>
      </c>
      <c r="N93" t="n">
        <v>-39.32</v>
      </c>
      <c r="O93" t="n">
        <v>-43.2</v>
      </c>
      <c r="P93" t="n">
        <v>20.47</v>
      </c>
      <c r="Q93" t="n">
        <v>47.84</v>
      </c>
      <c r="R93" t="n">
        <v>5.15</v>
      </c>
      <c r="S93" t="n">
        <v>10</v>
      </c>
      <c r="T93" t="n">
        <v>-25.56</v>
      </c>
      <c r="U93" t="inlineStr">
        <is>
          <t>-</t>
        </is>
      </c>
      <c r="V93" t="inlineStr">
        <is>
          <t>-</t>
        </is>
      </c>
    </row>
    <row r="94">
      <c r="A94" s="5" t="inlineStr">
        <is>
          <t>Op.Cashflow Wachstum 3J in %</t>
        </is>
      </c>
      <c r="B94" s="5" t="inlineStr">
        <is>
          <t>Op.Cashflow Wachstum 3Y in %</t>
        </is>
      </c>
      <c r="C94" t="n">
        <v>42.13</v>
      </c>
      <c r="D94" t="n">
        <v>36.01</v>
      </c>
      <c r="E94" t="n">
        <v>7.09</v>
      </c>
      <c r="F94" t="n">
        <v>-19.27</v>
      </c>
      <c r="G94" t="n">
        <v>74.09</v>
      </c>
      <c r="H94" t="n">
        <v>83.91</v>
      </c>
      <c r="I94" t="n">
        <v>117.4</v>
      </c>
      <c r="J94" t="n">
        <v>18.72</v>
      </c>
      <c r="K94" t="n">
        <v>46.44</v>
      </c>
      <c r="L94" t="n">
        <v>14.45</v>
      </c>
      <c r="M94" t="n">
        <v>12.56</v>
      </c>
      <c r="N94" t="n">
        <v>-20.68</v>
      </c>
      <c r="O94" t="n">
        <v>8.369999999999999</v>
      </c>
      <c r="P94" t="n">
        <v>24.49</v>
      </c>
      <c r="Q94" t="n">
        <v>21</v>
      </c>
      <c r="R94" t="n">
        <v>-3.47</v>
      </c>
      <c r="S94" t="inlineStr">
        <is>
          <t>-</t>
        </is>
      </c>
      <c r="T94" t="inlineStr">
        <is>
          <t>-</t>
        </is>
      </c>
      <c r="U94" t="inlineStr">
        <is>
          <t>-</t>
        </is>
      </c>
      <c r="V94" t="inlineStr">
        <is>
          <t>-</t>
        </is>
      </c>
    </row>
    <row r="95">
      <c r="A95" s="5" t="inlineStr">
        <is>
          <t>Op.Cashflow Wachstum 5J in %</t>
        </is>
      </c>
      <c r="B95" s="5" t="inlineStr">
        <is>
          <t>Op.Cashflow Wachstum 5Y in %</t>
        </is>
      </c>
      <c r="C95" t="n">
        <v>22.48</v>
      </c>
      <c r="D95" t="n">
        <v>14.36</v>
      </c>
      <c r="E95" t="n">
        <v>47.2</v>
      </c>
      <c r="F95" t="n">
        <v>47.55</v>
      </c>
      <c r="G95" t="n">
        <v>63.2</v>
      </c>
      <c r="H95" t="n">
        <v>54.17</v>
      </c>
      <c r="I95" t="n">
        <v>86.97</v>
      </c>
      <c r="J95" t="n">
        <v>27.41</v>
      </c>
      <c r="K95" t="n">
        <v>11.36</v>
      </c>
      <c r="L95" t="n">
        <v>4.12</v>
      </c>
      <c r="M95" t="n">
        <v>21.2</v>
      </c>
      <c r="N95" t="n">
        <v>-1.81</v>
      </c>
      <c r="O95" t="n">
        <v>8.050000000000001</v>
      </c>
      <c r="P95" t="n">
        <v>11.58</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38.33</v>
      </c>
      <c r="D96" t="n">
        <v>50.67</v>
      </c>
      <c r="E96" t="n">
        <v>37.3</v>
      </c>
      <c r="F96" t="n">
        <v>29.46</v>
      </c>
      <c r="G96" t="n">
        <v>33.66</v>
      </c>
      <c r="H96" t="n">
        <v>37.69</v>
      </c>
      <c r="I96" t="n">
        <v>42.58</v>
      </c>
      <c r="J96" t="n">
        <v>17.73</v>
      </c>
      <c r="K96" t="n">
        <v>11.47</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-5651</v>
      </c>
      <c r="D97" t="n">
        <v>-2054</v>
      </c>
      <c r="E97" t="n">
        <v>3769</v>
      </c>
      <c r="F97" t="n">
        <v>-753</v>
      </c>
      <c r="G97" t="n">
        <v>-2313</v>
      </c>
      <c r="H97" t="n">
        <v>-565</v>
      </c>
      <c r="I97" t="n">
        <v>-1483</v>
      </c>
      <c r="J97" t="n">
        <v>-3319</v>
      </c>
      <c r="K97" t="n">
        <v>-4485</v>
      </c>
      <c r="L97" t="n">
        <v>-1780</v>
      </c>
      <c r="M97" t="n">
        <v>136</v>
      </c>
      <c r="N97" t="n">
        <v>3504</v>
      </c>
      <c r="O97" t="n">
        <v>4337</v>
      </c>
      <c r="P97" t="n">
        <v>3829</v>
      </c>
      <c r="Q97" t="n">
        <v>1795</v>
      </c>
      <c r="R97" t="n">
        <v>27770</v>
      </c>
      <c r="S97" t="n">
        <v>25432</v>
      </c>
      <c r="T97" t="n">
        <v>18270</v>
      </c>
      <c r="U97" t="n">
        <v>18318</v>
      </c>
      <c r="V97" t="n">
        <v>16745</v>
      </c>
      <c r="W97" t="n">
        <v>13794</v>
      </c>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1"/>
    <col customWidth="1" max="21" min="21" width="11"/>
    <col customWidth="1" max="22" min="22" width="10"/>
    <col customWidth="1" max="23" min="23" width="9"/>
  </cols>
  <sheetData>
    <row r="1">
      <c r="A1" s="1" t="inlineStr">
        <is>
          <t xml:space="preserve">VIVENDI </t>
        </is>
      </c>
      <c r="B1" s="2" t="inlineStr">
        <is>
          <t>WKN: 591068  ISIN: FR0000127771  US-Symbol:VIVEF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2001</t>
        </is>
      </c>
      <c r="C4" s="5" t="inlineStr">
        <is>
          <t>Telefon / Phone</t>
        </is>
      </c>
      <c r="D4" s="5" t="inlineStr"/>
      <c r="E4" t="inlineStr">
        <is>
          <t>+33-1-7171-1000</t>
        </is>
      </c>
      <c r="G4" t="inlineStr">
        <is>
          <t>13.02.2020</t>
        </is>
      </c>
      <c r="H4" t="inlineStr">
        <is>
          <t>Publication Of Annual Report</t>
        </is>
      </c>
      <c r="J4" t="inlineStr">
        <is>
          <t>Bolloré Group</t>
        </is>
      </c>
      <c r="L4" t="inlineStr">
        <is>
          <t>27,06%</t>
        </is>
      </c>
    </row>
    <row r="5">
      <c r="A5" s="5" t="inlineStr">
        <is>
          <t>Ticker</t>
        </is>
      </c>
      <c r="B5" t="inlineStr">
        <is>
          <t>VVU</t>
        </is>
      </c>
      <c r="C5" s="5" t="inlineStr">
        <is>
          <t>Fax</t>
        </is>
      </c>
      <c r="D5" s="5" t="inlineStr"/>
      <c r="E5" t="inlineStr">
        <is>
          <t>+33-1-7171-1001</t>
        </is>
      </c>
      <c r="G5" t="inlineStr">
        <is>
          <t>20.04.2020</t>
        </is>
      </c>
      <c r="H5" t="inlineStr">
        <is>
          <t>Result Q1</t>
        </is>
      </c>
      <c r="J5" t="inlineStr">
        <is>
          <t>Société Générale</t>
        </is>
      </c>
      <c r="L5" t="inlineStr">
        <is>
          <t>5,29%</t>
        </is>
      </c>
    </row>
    <row r="6">
      <c r="A6" s="5" t="inlineStr">
        <is>
          <t>Gelistet Seit / Listed Since</t>
        </is>
      </c>
      <c r="B6" t="inlineStr">
        <is>
          <t>-</t>
        </is>
      </c>
      <c r="C6" s="5" t="inlineStr">
        <is>
          <t>Internet</t>
        </is>
      </c>
      <c r="D6" s="5" t="inlineStr"/>
      <c r="E6" t="inlineStr">
        <is>
          <t>http://is.gd/wapzFr</t>
        </is>
      </c>
      <c r="G6" t="inlineStr">
        <is>
          <t>21.04.2020</t>
        </is>
      </c>
      <c r="H6" t="inlineStr">
        <is>
          <t>Ex Dividend</t>
        </is>
      </c>
      <c r="J6" t="inlineStr">
        <is>
          <t>Freefloat</t>
        </is>
      </c>
      <c r="L6" t="inlineStr">
        <is>
          <t>67,65%</t>
        </is>
      </c>
    </row>
    <row r="7">
      <c r="A7" s="5" t="inlineStr">
        <is>
          <t>Nominalwert / Nominal Value</t>
        </is>
      </c>
      <c r="B7" t="inlineStr">
        <is>
          <t>5,50</t>
        </is>
      </c>
      <c r="C7" s="5" t="inlineStr">
        <is>
          <t>Inv. Relations Telefon / Phone</t>
        </is>
      </c>
      <c r="D7" s="5" t="inlineStr"/>
      <c r="E7" t="inlineStr">
        <is>
          <t>+33-1-7171-3513</t>
        </is>
      </c>
      <c r="G7" t="inlineStr">
        <is>
          <t>23.04.2020</t>
        </is>
      </c>
      <c r="H7" t="inlineStr">
        <is>
          <t>Dividend Payout</t>
        </is>
      </c>
    </row>
    <row r="8">
      <c r="A8" s="5" t="inlineStr">
        <is>
          <t>Land / Country</t>
        </is>
      </c>
      <c r="B8" t="inlineStr">
        <is>
          <t>Frankreich</t>
        </is>
      </c>
      <c r="C8" s="5" t="inlineStr">
        <is>
          <t>Inv. Relations E-Mail</t>
        </is>
      </c>
      <c r="D8" s="5" t="inlineStr"/>
      <c r="E8" t="inlineStr">
        <is>
          <t>investor-relations@vivendi.com</t>
        </is>
      </c>
    </row>
    <row r="9">
      <c r="A9" s="5" t="inlineStr">
        <is>
          <t>Währung / Currency</t>
        </is>
      </c>
      <c r="B9" t="inlineStr">
        <is>
          <t>EUR</t>
        </is>
      </c>
      <c r="C9" s="5" t="inlineStr">
        <is>
          <t>Kontaktperson / Contact Person</t>
        </is>
      </c>
      <c r="D9" s="5" t="inlineStr"/>
      <c r="E9" t="inlineStr">
        <is>
          <t>Xavier Le Roy</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Inhaberaktie</t>
        </is>
      </c>
    </row>
    <row r="13">
      <c r="A13" s="5" t="inlineStr">
        <is>
          <t>Adresse / Address</t>
        </is>
      </c>
      <c r="B13" t="inlineStr">
        <is>
          <t>Vivendi S.A.42 avenue de Friedland  F-75380 Paris Cedex 08</t>
        </is>
      </c>
    </row>
    <row r="14">
      <c r="A14" s="5" t="inlineStr">
        <is>
          <t>Management</t>
        </is>
      </c>
      <c r="B14" t="inlineStr">
        <is>
          <t>Arnaud de Puyfontaine, Stéphane Roussel, Hervé Philippe, Gilles Alix, Cédiric de Bailliencourt, Frédéric Crépin, Simon Gillham</t>
        </is>
      </c>
    </row>
    <row r="15">
      <c r="A15" s="5" t="inlineStr">
        <is>
          <t>Aufsichtsrat / Board</t>
        </is>
      </c>
      <c r="B15" t="inlineStr">
        <is>
          <t>Yannick Bolloré, Philippe Bénacin, Vincent Bolloré, Paulo Cardoso, Dominique Delport, Véronique Driot-Argentin, Aliza Jabès, Cathia Lawson-Hall, Sandrine Le Bihan, Michèle Reiser, Katie Stanton</t>
        </is>
      </c>
    </row>
    <row r="16">
      <c r="A16" s="5" t="inlineStr">
        <is>
          <t>Beschreibung</t>
        </is>
      </c>
      <c r="B16" t="inlineStr">
        <is>
          <t>Vivendi S.A. ist ein internationales Kommunikations- und Medienunternehmen, das in der Film-, Fernseh-, Telekommunikations- und Musikbranche tätig ist. Zu den Produkten gehören einerseits Kommunikationsprodukte wie Fest- und Mobilfunknetze, Satelliten- und Kabelübertragung, Internetangebote, Netzwerkzugänge und Dienstleistungen. Auf der anderen Seite stehen Medienprodukte wie Filmverzeichnisse, der Musikkonzern Universal und der Videospiele-Anbieter Activision Blizzard, zu dessen Portfolio weltweit erfolgreiche Titel wie World of Warcraft, Diablo und Starcraft gehören. Über die Universal Studios sind auch die Produktion und die Sendung von Filmen, Fernsehsequenzen und Musik über eigene Sendestationen (Canal+) ein Teil des Geschäfts des Unternehmens. Das Musikgeschäft der Universal Music Group betreut und produzierte eine Vielzahl an international erfolgreichen Interpreten, darunter Pink Floyd, Coldplay, Depeche Mode, Gorillaz und Lady Gaga. Copyright 2014 FINANCE BASE AG</t>
        </is>
      </c>
    </row>
    <row r="17">
      <c r="A17" s="5" t="inlineStr">
        <is>
          <t>Profile</t>
        </is>
      </c>
      <c r="B17" t="inlineStr">
        <is>
          <t>Vivendi S.A. is an international communications and media company that, television, telecommunications and music industry has been in the film. Products include the one hand, communication products, such as fixed and mobile networks, satellite and cable transmission, internet services, network access and services. On the other hand, there are media products such as film catalogs, music company Universal and video games provider Activision Blizzard to its portfolio globally successful titles such as World of Warcraft, Diablo and Starcraft are. About Universal Studios are also the production and broadcast of films, TV clips and music through their own broadcasting stations (Canal +) part of the business of the company. The music business by Universal Music Group supervised and produced a number of internationally successful artists, including Pink Floyd, Coldplay, Depeche Mode, Gorillaz and Lady Gaga.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15898</v>
      </c>
      <c r="D20" t="n">
        <v>13932</v>
      </c>
      <c r="E20" t="n">
        <v>12444</v>
      </c>
      <c r="F20" t="n">
        <v>10819</v>
      </c>
      <c r="G20" t="n">
        <v>10762</v>
      </c>
      <c r="H20" t="n">
        <v>10089</v>
      </c>
      <c r="I20" t="n">
        <v>22135</v>
      </c>
      <c r="J20" t="n">
        <v>28994</v>
      </c>
      <c r="K20" t="n">
        <v>28813</v>
      </c>
      <c r="L20" t="n">
        <v>28878</v>
      </c>
      <c r="M20" t="n">
        <v>27132</v>
      </c>
      <c r="N20" t="n">
        <v>25392</v>
      </c>
      <c r="O20" t="n">
        <v>21657</v>
      </c>
      <c r="P20" t="n">
        <v>20044</v>
      </c>
      <c r="Q20" t="n">
        <v>19484</v>
      </c>
      <c r="R20" t="n">
        <v>21428</v>
      </c>
      <c r="S20" t="n">
        <v>25482</v>
      </c>
      <c r="T20" t="n">
        <v>28112</v>
      </c>
      <c r="U20" t="n">
        <v>57360</v>
      </c>
      <c r="V20" t="n">
        <v>41580</v>
      </c>
      <c r="W20" t="n">
        <v>40855</v>
      </c>
    </row>
    <row r="21">
      <c r="A21" s="5" t="inlineStr">
        <is>
          <t>Operatives Ergebnis (EBIT)</t>
        </is>
      </c>
      <c r="B21" s="5" t="inlineStr">
        <is>
          <t>EBIT Earning Before Interest &amp; Tax</t>
        </is>
      </c>
      <c r="C21" t="n">
        <v>1381</v>
      </c>
      <c r="D21" t="n">
        <v>1182</v>
      </c>
      <c r="E21" t="n">
        <v>1036</v>
      </c>
      <c r="F21" t="n">
        <v>1194</v>
      </c>
      <c r="G21" t="n">
        <v>1231</v>
      </c>
      <c r="H21" t="n">
        <v>736</v>
      </c>
      <c r="I21" t="n">
        <v>-435</v>
      </c>
      <c r="J21" t="n">
        <v>2878</v>
      </c>
      <c r="K21" t="n">
        <v>5682</v>
      </c>
      <c r="L21" t="n">
        <v>4871</v>
      </c>
      <c r="M21" t="n">
        <v>3836</v>
      </c>
      <c r="N21" t="n">
        <v>4260</v>
      </c>
      <c r="O21" t="n">
        <v>4386</v>
      </c>
      <c r="P21" t="n">
        <v>4147</v>
      </c>
      <c r="Q21" t="n">
        <v>3977</v>
      </c>
      <c r="R21" t="n">
        <v>3476</v>
      </c>
      <c r="S21" t="n">
        <v>3309</v>
      </c>
      <c r="T21" t="n">
        <v>1877</v>
      </c>
      <c r="U21" t="n">
        <v>3795</v>
      </c>
      <c r="V21" t="n">
        <v>1823</v>
      </c>
      <c r="W21" t="n">
        <v>1836</v>
      </c>
    </row>
    <row r="22">
      <c r="A22" s="5" t="inlineStr">
        <is>
          <t>Finanzergebnis</t>
        </is>
      </c>
      <c r="B22" s="5" t="inlineStr">
        <is>
          <t>Financial Result</t>
        </is>
      </c>
      <c r="C22" t="n">
        <v>96</v>
      </c>
      <c r="D22" t="n">
        <v>-668</v>
      </c>
      <c r="E22" t="n">
        <v>-124</v>
      </c>
      <c r="F22" t="n">
        <v>138</v>
      </c>
      <c r="G22" t="n">
        <v>-45</v>
      </c>
      <c r="H22" t="n">
        <v>-843</v>
      </c>
      <c r="I22" t="n">
        <v>-1004</v>
      </c>
      <c r="J22" t="n">
        <v>-770</v>
      </c>
      <c r="K22" t="n">
        <v>-577</v>
      </c>
      <c r="L22" t="n">
        <v>-307</v>
      </c>
      <c r="M22" t="n">
        <v>-1075</v>
      </c>
      <c r="N22" t="n">
        <v>490</v>
      </c>
      <c r="O22" t="n">
        <v>130</v>
      </c>
      <c r="P22" t="n">
        <v>499</v>
      </c>
      <c r="Q22" t="n">
        <v>401</v>
      </c>
      <c r="R22" t="n">
        <v>-842</v>
      </c>
      <c r="S22" t="n">
        <v>-605</v>
      </c>
      <c r="T22" t="n">
        <v>-4094</v>
      </c>
      <c r="U22" t="n">
        <v>-1928</v>
      </c>
      <c r="V22" t="n">
        <v>-762</v>
      </c>
      <c r="W22" t="n">
        <v>-87</v>
      </c>
    </row>
    <row r="23">
      <c r="A23" s="5" t="inlineStr">
        <is>
          <t>Ergebnis vor Steuer (EBT)</t>
        </is>
      </c>
      <c r="B23" s="5" t="inlineStr">
        <is>
          <t>EBT Earning Before Tax</t>
        </is>
      </c>
      <c r="C23" t="n">
        <v>1477</v>
      </c>
      <c r="D23" t="n">
        <v>514</v>
      </c>
      <c r="E23" t="n">
        <v>912</v>
      </c>
      <c r="F23" t="n">
        <v>1332</v>
      </c>
      <c r="G23" t="n">
        <v>1186</v>
      </c>
      <c r="H23" t="n">
        <v>-107</v>
      </c>
      <c r="I23" t="n">
        <v>-1439</v>
      </c>
      <c r="J23" t="n">
        <v>2108</v>
      </c>
      <c r="K23" t="n">
        <v>5105</v>
      </c>
      <c r="L23" t="n">
        <v>4564</v>
      </c>
      <c r="M23" t="n">
        <v>2761</v>
      </c>
      <c r="N23" t="n">
        <v>4750</v>
      </c>
      <c r="O23" t="n">
        <v>4516</v>
      </c>
      <c r="P23" t="n">
        <v>4646</v>
      </c>
      <c r="Q23" t="n">
        <v>4378</v>
      </c>
      <c r="R23" t="n">
        <v>2634</v>
      </c>
      <c r="S23" t="n">
        <v>2704</v>
      </c>
      <c r="T23" t="n">
        <v>-2217</v>
      </c>
      <c r="U23" t="n">
        <v>1867</v>
      </c>
      <c r="V23" t="n">
        <v>1061</v>
      </c>
      <c r="W23" t="n">
        <v>1749</v>
      </c>
    </row>
    <row r="24">
      <c r="A24" s="5" t="inlineStr">
        <is>
          <t>Steuern auf Einkommen und Ertrag</t>
        </is>
      </c>
      <c r="B24" s="5" t="inlineStr">
        <is>
          <t>Taxes on income and earnings</t>
        </is>
      </c>
      <c r="C24" t="n">
        <v>-140</v>
      </c>
      <c r="D24" t="n">
        <v>357</v>
      </c>
      <c r="E24" t="n">
        <v>-349</v>
      </c>
      <c r="F24" t="n">
        <v>77</v>
      </c>
      <c r="G24" t="n">
        <v>441</v>
      </c>
      <c r="H24" t="n">
        <v>130</v>
      </c>
      <c r="I24" t="n">
        <v>417</v>
      </c>
      <c r="J24" t="n">
        <v>1159</v>
      </c>
      <c r="K24" t="n">
        <v>1378</v>
      </c>
      <c r="L24" t="n">
        <v>1042</v>
      </c>
      <c r="M24" t="n">
        <v>675</v>
      </c>
      <c r="N24" t="n">
        <v>1051</v>
      </c>
      <c r="O24" t="n">
        <v>747</v>
      </c>
      <c r="P24" t="n">
        <v>-547</v>
      </c>
      <c r="Q24" t="n">
        <v>204</v>
      </c>
      <c r="R24" t="n">
        <v>400</v>
      </c>
      <c r="S24" t="n">
        <v>-408</v>
      </c>
      <c r="T24" t="n">
        <v>2119</v>
      </c>
      <c r="U24" t="n">
        <v>1579</v>
      </c>
      <c r="V24" t="n">
        <v>1009</v>
      </c>
      <c r="W24" t="n">
        <v>-946</v>
      </c>
    </row>
    <row r="25">
      <c r="A25" s="5" t="inlineStr">
        <is>
          <t>Ergebnis nach Steuer</t>
        </is>
      </c>
      <c r="B25" s="5" t="inlineStr">
        <is>
          <t>Earnings after tax</t>
        </is>
      </c>
      <c r="C25" t="n">
        <v>1617</v>
      </c>
      <c r="D25" t="n">
        <v>157</v>
      </c>
      <c r="E25" t="n">
        <v>1261</v>
      </c>
      <c r="F25" t="n">
        <v>1255</v>
      </c>
      <c r="G25" t="n">
        <v>745</v>
      </c>
      <c r="H25" t="n">
        <v>-237</v>
      </c>
      <c r="I25" t="n">
        <v>-1856</v>
      </c>
      <c r="J25" t="n">
        <v>949</v>
      </c>
      <c r="K25" t="n">
        <v>3727</v>
      </c>
      <c r="L25" t="n">
        <v>3522</v>
      </c>
      <c r="M25" t="n">
        <v>2086</v>
      </c>
      <c r="N25" t="n">
        <v>3699</v>
      </c>
      <c r="O25" t="n">
        <v>3769</v>
      </c>
      <c r="P25" t="n">
        <v>5193</v>
      </c>
      <c r="Q25" t="n">
        <v>4174</v>
      </c>
      <c r="R25" t="n">
        <v>2234</v>
      </c>
      <c r="S25" t="n">
        <v>3112</v>
      </c>
      <c r="T25" t="n">
        <v>-4336</v>
      </c>
      <c r="U25" t="n">
        <v>288</v>
      </c>
      <c r="V25" t="n">
        <v>52</v>
      </c>
      <c r="W25" t="n">
        <v>2695</v>
      </c>
    </row>
    <row r="26">
      <c r="A26" s="5" t="inlineStr">
        <is>
          <t>Minderheitenanteil</t>
        </is>
      </c>
      <c r="B26" s="5" t="inlineStr">
        <is>
          <t>Minority Share</t>
        </is>
      </c>
      <c r="C26" t="n">
        <v>-34</v>
      </c>
      <c r="D26" t="n">
        <v>-30</v>
      </c>
      <c r="E26" t="n">
        <v>-33</v>
      </c>
      <c r="F26" t="n">
        <v>-19</v>
      </c>
      <c r="G26" t="n">
        <v>-46</v>
      </c>
      <c r="H26" t="n">
        <v>-281</v>
      </c>
      <c r="I26" t="n">
        <v>-812</v>
      </c>
      <c r="J26" t="n">
        <v>-785</v>
      </c>
      <c r="K26" t="n">
        <v>-1046</v>
      </c>
      <c r="L26" t="n">
        <v>-1324</v>
      </c>
      <c r="M26" t="n">
        <v>-1256</v>
      </c>
      <c r="N26" t="n">
        <v>-1096</v>
      </c>
      <c r="O26" t="n">
        <v>-1144</v>
      </c>
      <c r="P26" t="n">
        <v>-1160</v>
      </c>
      <c r="Q26" t="n">
        <v>-1112</v>
      </c>
      <c r="R26" t="n">
        <v>-1030</v>
      </c>
      <c r="S26" t="n">
        <v>-1212</v>
      </c>
      <c r="T26" t="n">
        <v>-574</v>
      </c>
      <c r="U26" t="n">
        <v>-594</v>
      </c>
      <c r="V26" t="n">
        <v>-625</v>
      </c>
      <c r="W26" t="n">
        <v>159</v>
      </c>
    </row>
    <row r="27">
      <c r="A27" s="5" t="inlineStr">
        <is>
          <t>Jahresüberschuss/-fehlbetrag</t>
        </is>
      </c>
      <c r="B27" s="5" t="inlineStr">
        <is>
          <t>Net Profit</t>
        </is>
      </c>
      <c r="C27" t="n">
        <v>1573</v>
      </c>
      <c r="D27" t="n">
        <v>127</v>
      </c>
      <c r="E27" t="n">
        <v>1228</v>
      </c>
      <c r="F27" t="n">
        <v>1256</v>
      </c>
      <c r="G27" t="n">
        <v>1932</v>
      </c>
      <c r="H27" t="n">
        <v>4744</v>
      </c>
      <c r="I27" t="n">
        <v>1967</v>
      </c>
      <c r="J27" t="n">
        <v>164</v>
      </c>
      <c r="K27" t="n">
        <v>2681</v>
      </c>
      <c r="L27" t="n">
        <v>2198</v>
      </c>
      <c r="M27" t="n">
        <v>830</v>
      </c>
      <c r="N27" t="n">
        <v>2603</v>
      </c>
      <c r="O27" t="n">
        <v>2625</v>
      </c>
      <c r="P27" t="n">
        <v>4033</v>
      </c>
      <c r="Q27" t="n">
        <v>3154</v>
      </c>
      <c r="R27" t="n">
        <v>754</v>
      </c>
      <c r="S27" t="n">
        <v>-1143</v>
      </c>
      <c r="T27" t="n">
        <v>-23301</v>
      </c>
      <c r="U27" t="n">
        <v>-13597</v>
      </c>
      <c r="V27" t="n">
        <v>2299</v>
      </c>
      <c r="W27" t="n">
        <v>1435</v>
      </c>
    </row>
    <row r="28">
      <c r="A28" s="5" t="inlineStr">
        <is>
          <t>Summe Umlaufvermögen</t>
        </is>
      </c>
      <c r="B28" s="5" t="inlineStr">
        <is>
          <t>Current Assets</t>
        </is>
      </c>
      <c r="C28" t="n">
        <v>10120</v>
      </c>
      <c r="D28" t="n">
        <v>12153</v>
      </c>
      <c r="E28" t="n">
        <v>9050</v>
      </c>
      <c r="F28" t="n">
        <v>9160</v>
      </c>
      <c r="G28" t="n">
        <v>13333</v>
      </c>
      <c r="H28" t="n">
        <v>15753</v>
      </c>
      <c r="I28" t="n">
        <v>15730</v>
      </c>
      <c r="J28" t="n">
        <v>14113</v>
      </c>
      <c r="K28" t="n">
        <v>12925</v>
      </c>
      <c r="L28" t="n">
        <v>13001</v>
      </c>
      <c r="M28" t="n">
        <v>12342</v>
      </c>
      <c r="N28" t="n">
        <v>12508</v>
      </c>
      <c r="O28" t="n">
        <v>9616</v>
      </c>
      <c r="P28" t="n">
        <v>9539</v>
      </c>
      <c r="Q28" t="n">
        <v>9534</v>
      </c>
      <c r="R28" t="n">
        <v>11701</v>
      </c>
      <c r="S28" t="n">
        <v>14356</v>
      </c>
      <c r="T28" t="n">
        <v>20838</v>
      </c>
      <c r="U28" t="n">
        <v>39928</v>
      </c>
      <c r="V28" t="n">
        <v>38158</v>
      </c>
      <c r="W28" t="inlineStr">
        <is>
          <t>-</t>
        </is>
      </c>
    </row>
    <row r="29">
      <c r="A29" s="5" t="inlineStr">
        <is>
          <t>Summe Anlagevermögen</t>
        </is>
      </c>
      <c r="B29" s="5" t="inlineStr">
        <is>
          <t>Fixed Assets</t>
        </is>
      </c>
      <c r="C29" t="n">
        <v>27226</v>
      </c>
      <c r="D29" t="n">
        <v>22250</v>
      </c>
      <c r="E29" t="n">
        <v>25283</v>
      </c>
      <c r="F29" t="n">
        <v>23205</v>
      </c>
      <c r="G29" t="n">
        <v>21613</v>
      </c>
      <c r="H29" t="n">
        <v>19985</v>
      </c>
      <c r="I29" t="n">
        <v>33450</v>
      </c>
      <c r="J29" t="n">
        <v>45401</v>
      </c>
      <c r="K29" t="n">
        <v>42794</v>
      </c>
      <c r="L29" t="n">
        <v>45992</v>
      </c>
      <c r="M29" t="n">
        <v>45783</v>
      </c>
      <c r="N29" t="n">
        <v>44158</v>
      </c>
      <c r="O29" t="n">
        <v>35463</v>
      </c>
      <c r="P29" t="n">
        <v>33509</v>
      </c>
      <c r="Q29" t="n">
        <v>34949</v>
      </c>
      <c r="R29" t="n">
        <v>31587</v>
      </c>
      <c r="S29" t="n">
        <v>40564</v>
      </c>
      <c r="T29" t="n">
        <v>48495</v>
      </c>
      <c r="U29" t="n">
        <v>99074</v>
      </c>
      <c r="V29" t="n">
        <v>112580</v>
      </c>
      <c r="W29" t="inlineStr">
        <is>
          <t>-</t>
        </is>
      </c>
    </row>
    <row r="30">
      <c r="A30" s="5" t="inlineStr">
        <is>
          <t>Summe Aktiva</t>
        </is>
      </c>
      <c r="B30" s="5" t="inlineStr">
        <is>
          <t>Total Assets</t>
        </is>
      </c>
      <c r="C30" t="n">
        <v>37346</v>
      </c>
      <c r="D30" t="n">
        <v>34403</v>
      </c>
      <c r="E30" t="n">
        <v>34333</v>
      </c>
      <c r="F30" t="n">
        <v>32365</v>
      </c>
      <c r="G30" t="n">
        <v>34946</v>
      </c>
      <c r="H30" t="n">
        <v>35738</v>
      </c>
      <c r="I30" t="n">
        <v>49180</v>
      </c>
      <c r="J30" t="n">
        <v>59514</v>
      </c>
      <c r="K30" t="n">
        <v>55719</v>
      </c>
      <c r="L30" t="n">
        <v>58993</v>
      </c>
      <c r="M30" t="n">
        <v>58125</v>
      </c>
      <c r="N30" t="n">
        <v>56666</v>
      </c>
      <c r="O30" t="n">
        <v>45079</v>
      </c>
      <c r="P30" t="n">
        <v>43048</v>
      </c>
      <c r="Q30" t="n">
        <v>44483</v>
      </c>
      <c r="R30" t="n">
        <v>43288</v>
      </c>
      <c r="S30" t="n">
        <v>54920</v>
      </c>
      <c r="T30" t="n">
        <v>69333</v>
      </c>
      <c r="U30" t="n">
        <v>139002</v>
      </c>
      <c r="V30" t="n">
        <v>150738</v>
      </c>
      <c r="W30" t="inlineStr">
        <is>
          <t>-</t>
        </is>
      </c>
    </row>
    <row r="31">
      <c r="A31" s="5" t="inlineStr">
        <is>
          <t>Summe kurzfristiges Fremdkapital</t>
        </is>
      </c>
      <c r="B31" s="5" t="inlineStr">
        <is>
          <t>Short-Term Debt</t>
        </is>
      </c>
      <c r="C31" t="n">
        <v>13041</v>
      </c>
      <c r="D31" t="n">
        <v>10989</v>
      </c>
      <c r="E31" t="n">
        <v>9862</v>
      </c>
      <c r="F31" t="n">
        <v>7139</v>
      </c>
      <c r="G31" t="n">
        <v>8816</v>
      </c>
      <c r="H31" t="n">
        <v>7010</v>
      </c>
      <c r="I31" t="n">
        <v>17072</v>
      </c>
      <c r="J31" t="n">
        <v>20324</v>
      </c>
      <c r="K31" t="n">
        <v>18079</v>
      </c>
      <c r="L31" t="n">
        <v>18740</v>
      </c>
      <c r="M31" t="n">
        <v>19277</v>
      </c>
      <c r="N31" t="n">
        <v>15695</v>
      </c>
      <c r="O31" t="n">
        <v>13459</v>
      </c>
      <c r="P31" t="n">
        <v>12743</v>
      </c>
      <c r="Q31" t="n">
        <v>12292</v>
      </c>
      <c r="R31" t="n">
        <v>14997</v>
      </c>
      <c r="S31" t="n">
        <v>22186</v>
      </c>
      <c r="T31" t="n">
        <v>30307</v>
      </c>
      <c r="U31" t="n">
        <v>50394</v>
      </c>
      <c r="V31" t="n">
        <v>46479</v>
      </c>
      <c r="W31" t="inlineStr">
        <is>
          <t>-</t>
        </is>
      </c>
    </row>
    <row r="32">
      <c r="A32" s="5" t="inlineStr">
        <is>
          <t>Summe langfristiges Fremdkapital</t>
        </is>
      </c>
      <c r="B32" s="5" t="inlineStr">
        <is>
          <t>Long-Term Debt</t>
        </is>
      </c>
      <c r="C32" t="n">
        <v>8952</v>
      </c>
      <c r="D32" t="n">
        <v>6101</v>
      </c>
      <c r="E32" t="n">
        <v>6815</v>
      </c>
      <c r="F32" t="n">
        <v>5843</v>
      </c>
      <c r="G32" t="n">
        <v>5276</v>
      </c>
      <c r="H32" t="n">
        <v>6122</v>
      </c>
      <c r="I32" t="n">
        <v>14651</v>
      </c>
      <c r="J32" t="n">
        <v>20725</v>
      </c>
      <c r="K32" t="n">
        <v>18193</v>
      </c>
      <c r="L32" t="n">
        <v>16195</v>
      </c>
      <c r="M32" t="n">
        <v>16831</v>
      </c>
      <c r="N32" t="n">
        <v>18346</v>
      </c>
      <c r="O32" t="n">
        <v>11278</v>
      </c>
      <c r="P32" t="n">
        <v>10393</v>
      </c>
      <c r="Q32" t="n">
        <v>13422</v>
      </c>
      <c r="R32" t="n">
        <v>14670</v>
      </c>
      <c r="S32" t="n">
        <v>20811</v>
      </c>
      <c r="T32" t="n">
        <v>25006</v>
      </c>
      <c r="U32" t="n">
        <v>51860</v>
      </c>
      <c r="V32" t="n">
        <v>47584</v>
      </c>
      <c r="W32" t="inlineStr">
        <is>
          <t>-</t>
        </is>
      </c>
    </row>
    <row r="33">
      <c r="A33" s="5" t="inlineStr">
        <is>
          <t>Summe Fremdkapital</t>
        </is>
      </c>
      <c r="B33" s="5" t="inlineStr">
        <is>
          <t>Total Liabilities</t>
        </is>
      </c>
      <c r="C33" t="n">
        <v>21771</v>
      </c>
      <c r="D33" t="n">
        <v>16869</v>
      </c>
      <c r="E33" t="n">
        <v>16455</v>
      </c>
      <c r="F33" t="n">
        <v>12753</v>
      </c>
      <c r="G33" t="n">
        <v>13860</v>
      </c>
      <c r="H33" t="n">
        <v>12750</v>
      </c>
      <c r="I33" t="n">
        <v>30150</v>
      </c>
      <c r="J33" t="n">
        <v>38078</v>
      </c>
      <c r="K33" t="n">
        <v>33649</v>
      </c>
      <c r="L33" t="n">
        <v>30820</v>
      </c>
      <c r="M33" t="n">
        <v>32137</v>
      </c>
      <c r="N33" t="n">
        <v>30040</v>
      </c>
      <c r="O33" t="n">
        <v>22837</v>
      </c>
      <c r="P33" t="n">
        <v>21184</v>
      </c>
      <c r="Q33" t="n">
        <v>22875</v>
      </c>
      <c r="R33" t="n">
        <v>26708</v>
      </c>
      <c r="S33" t="n">
        <v>38068</v>
      </c>
      <c r="T33" t="n">
        <v>49816</v>
      </c>
      <c r="U33" t="n">
        <v>92046</v>
      </c>
      <c r="V33" t="n">
        <v>84276</v>
      </c>
      <c r="W33" t="inlineStr">
        <is>
          <t>-</t>
        </is>
      </c>
    </row>
    <row r="34">
      <c r="A34" s="5" t="inlineStr">
        <is>
          <t>Minderheitenanteil</t>
        </is>
      </c>
      <c r="B34" s="5" t="inlineStr">
        <is>
          <t>Minority Share</t>
        </is>
      </c>
      <c r="C34" t="n">
        <v>222</v>
      </c>
      <c r="D34" t="n">
        <v>221</v>
      </c>
      <c r="E34" t="n">
        <v>222</v>
      </c>
      <c r="F34" t="n">
        <v>229</v>
      </c>
      <c r="G34" t="n">
        <v>232</v>
      </c>
      <c r="H34" t="n">
        <v>382</v>
      </c>
      <c r="I34" t="n">
        <v>1573</v>
      </c>
      <c r="J34" t="n">
        <v>2971</v>
      </c>
      <c r="K34" t="n">
        <v>2623</v>
      </c>
      <c r="L34" t="n">
        <v>4115</v>
      </c>
      <c r="M34" t="n">
        <v>3971</v>
      </c>
      <c r="N34" t="n">
        <v>4001</v>
      </c>
      <c r="O34" t="n">
        <v>1900</v>
      </c>
      <c r="P34" t="n">
        <v>1952</v>
      </c>
      <c r="Q34" t="n">
        <v>2839</v>
      </c>
      <c r="R34" t="n">
        <v>2959</v>
      </c>
      <c r="S34" t="n">
        <v>4929</v>
      </c>
      <c r="T34" t="n">
        <v>5497</v>
      </c>
      <c r="U34" t="n">
        <v>10208</v>
      </c>
      <c r="V34" t="n">
        <v>9787</v>
      </c>
      <c r="W34" t="inlineStr">
        <is>
          <t>-</t>
        </is>
      </c>
    </row>
    <row r="35">
      <c r="A35" s="5" t="inlineStr">
        <is>
          <t>Summe Eigenkapital</t>
        </is>
      </c>
      <c r="B35" s="5" t="inlineStr">
        <is>
          <t>Equity</t>
        </is>
      </c>
      <c r="C35" t="n">
        <v>15353</v>
      </c>
      <c r="D35" t="n">
        <v>17313</v>
      </c>
      <c r="E35" t="n">
        <v>17656</v>
      </c>
      <c r="F35" t="n">
        <v>19383</v>
      </c>
      <c r="G35" t="n">
        <v>20854</v>
      </c>
      <c r="H35" t="n">
        <v>22606</v>
      </c>
      <c r="I35" t="n">
        <v>17457</v>
      </c>
      <c r="J35" t="n">
        <v>18465</v>
      </c>
      <c r="K35" t="n">
        <v>19447</v>
      </c>
      <c r="L35" t="n">
        <v>24058</v>
      </c>
      <c r="M35" t="n">
        <v>22017</v>
      </c>
      <c r="N35" t="n">
        <v>22625</v>
      </c>
      <c r="O35" t="n">
        <v>20342</v>
      </c>
      <c r="P35" t="n">
        <v>19912</v>
      </c>
      <c r="Q35" t="n">
        <v>18769</v>
      </c>
      <c r="R35" t="n">
        <v>13621</v>
      </c>
      <c r="S35" t="n">
        <v>11923</v>
      </c>
      <c r="T35" t="n">
        <v>14020</v>
      </c>
      <c r="U35" t="n">
        <v>36748</v>
      </c>
      <c r="V35" t="n">
        <v>56675</v>
      </c>
      <c r="W35" t="inlineStr">
        <is>
          <t>-</t>
        </is>
      </c>
    </row>
    <row r="36">
      <c r="A36" s="5" t="inlineStr">
        <is>
          <t>Summe Passiva</t>
        </is>
      </c>
      <c r="B36" s="5" t="inlineStr">
        <is>
          <t>Liabilities &amp; Shareholder Equity</t>
        </is>
      </c>
      <c r="C36" t="n">
        <v>37346</v>
      </c>
      <c r="D36" t="n">
        <v>34403</v>
      </c>
      <c r="E36" t="n">
        <v>34333</v>
      </c>
      <c r="F36" t="n">
        <v>32365</v>
      </c>
      <c r="G36" t="n">
        <v>34946</v>
      </c>
      <c r="H36" t="n">
        <v>35738</v>
      </c>
      <c r="I36" t="n">
        <v>49180</v>
      </c>
      <c r="J36" t="n">
        <v>59514</v>
      </c>
      <c r="K36" t="n">
        <v>55719</v>
      </c>
      <c r="L36" t="n">
        <v>58993</v>
      </c>
      <c r="M36" t="n">
        <v>58125</v>
      </c>
      <c r="N36" t="n">
        <v>56666</v>
      </c>
      <c r="O36" t="n">
        <v>45079</v>
      </c>
      <c r="P36" t="n">
        <v>43048</v>
      </c>
      <c r="Q36" t="n">
        <v>44483</v>
      </c>
      <c r="R36" t="n">
        <v>43288</v>
      </c>
      <c r="S36" t="n">
        <v>54920</v>
      </c>
      <c r="T36" t="n">
        <v>69333</v>
      </c>
      <c r="U36" t="n">
        <v>139002</v>
      </c>
      <c r="V36" t="n">
        <v>150738</v>
      </c>
      <c r="W36" t="inlineStr">
        <is>
          <t>-</t>
        </is>
      </c>
    </row>
    <row r="37">
      <c r="A37" s="5" t="inlineStr">
        <is>
          <t>Mio.Aktien im Umlauf</t>
        </is>
      </c>
      <c r="B37" s="5" t="inlineStr">
        <is>
          <t>Million shares outstanding</t>
        </is>
      </c>
      <c r="C37" t="n">
        <v>1185</v>
      </c>
      <c r="D37" t="n">
        <v>1306</v>
      </c>
      <c r="E37" t="n">
        <v>1296</v>
      </c>
      <c r="F37" t="n">
        <v>1287</v>
      </c>
      <c r="G37" t="n">
        <v>1368</v>
      </c>
      <c r="H37" t="n">
        <v>1352</v>
      </c>
      <c r="I37" t="n">
        <v>1340</v>
      </c>
      <c r="J37" t="n">
        <v>1323</v>
      </c>
      <c r="K37" t="n">
        <v>1246</v>
      </c>
      <c r="L37" t="n">
        <v>1237</v>
      </c>
      <c r="M37" t="n">
        <v>1229</v>
      </c>
      <c r="N37" t="n">
        <v>1170</v>
      </c>
      <c r="O37" t="n">
        <v>1165</v>
      </c>
      <c r="P37" t="n">
        <v>1157</v>
      </c>
      <c r="Q37" t="n">
        <v>1154</v>
      </c>
      <c r="R37" t="n">
        <v>1072</v>
      </c>
      <c r="S37" t="n">
        <v>1072</v>
      </c>
      <c r="T37" t="n">
        <v>1087</v>
      </c>
      <c r="U37" t="n">
        <v>1086</v>
      </c>
      <c r="V37" t="n">
        <v>1081</v>
      </c>
      <c r="W37" t="inlineStr">
        <is>
          <t>-</t>
        </is>
      </c>
    </row>
    <row r="38">
      <c r="A38" s="5" t="inlineStr">
        <is>
          <t>Ergebnis je Aktie (brutto)</t>
        </is>
      </c>
      <c r="B38" s="5" t="inlineStr">
        <is>
          <t>Earnings per share</t>
        </is>
      </c>
      <c r="C38" t="n">
        <v>1.25</v>
      </c>
      <c r="D38" t="n">
        <v>0.39</v>
      </c>
      <c r="E38" t="n">
        <v>0.7</v>
      </c>
      <c r="F38" t="n">
        <v>1.03</v>
      </c>
      <c r="G38" t="n">
        <v>0.87</v>
      </c>
      <c r="H38" t="n">
        <v>-0.08</v>
      </c>
      <c r="I38" t="n">
        <v>-1.07</v>
      </c>
      <c r="J38" t="n">
        <v>1.59</v>
      </c>
      <c r="K38" t="n">
        <v>4.1</v>
      </c>
      <c r="L38" t="n">
        <v>3.69</v>
      </c>
      <c r="M38" t="n">
        <v>2.25</v>
      </c>
      <c r="N38" t="n">
        <v>4.06</v>
      </c>
      <c r="O38" t="n">
        <v>3.88</v>
      </c>
      <c r="P38" t="n">
        <v>4.02</v>
      </c>
      <c r="Q38" t="n">
        <v>3.8</v>
      </c>
      <c r="R38" t="n">
        <v>2.46</v>
      </c>
      <c r="S38" t="n">
        <v>2.52</v>
      </c>
      <c r="T38" t="n">
        <v>-2.04</v>
      </c>
      <c r="U38" t="n">
        <v>1.72</v>
      </c>
      <c r="V38" t="n">
        <v>0.98</v>
      </c>
      <c r="W38" t="inlineStr">
        <is>
          <t>-</t>
        </is>
      </c>
    </row>
    <row r="39">
      <c r="A39" s="5" t="inlineStr">
        <is>
          <t>Ergebnis je Aktie (unverwässert)</t>
        </is>
      </c>
      <c r="B39" s="5" t="inlineStr">
        <is>
          <t>Basic Earnings per share</t>
        </is>
      </c>
      <c r="C39" t="n">
        <v>1.28</v>
      </c>
      <c r="D39" t="n">
        <v>0.1</v>
      </c>
      <c r="E39" t="n">
        <v>0.98</v>
      </c>
      <c r="F39" t="n">
        <v>0.99</v>
      </c>
      <c r="G39" t="n">
        <v>1.42</v>
      </c>
      <c r="H39" t="n">
        <v>3.52</v>
      </c>
      <c r="I39" t="n">
        <v>1.48</v>
      </c>
      <c r="J39" t="n">
        <v>0.13</v>
      </c>
      <c r="K39" t="n">
        <v>2.16</v>
      </c>
      <c r="L39" t="n">
        <v>1.78</v>
      </c>
      <c r="M39" t="n">
        <v>0.6899999999999999</v>
      </c>
      <c r="N39" t="n">
        <v>2.23</v>
      </c>
      <c r="O39" t="n">
        <v>2.26</v>
      </c>
      <c r="P39" t="n">
        <v>3.5</v>
      </c>
      <c r="Q39" t="n">
        <v>2.74</v>
      </c>
      <c r="R39" t="n">
        <v>0.7</v>
      </c>
      <c r="S39" t="n">
        <v>-1.07</v>
      </c>
      <c r="T39" t="n">
        <v>-21.43</v>
      </c>
      <c r="U39" t="n">
        <v>-13.53</v>
      </c>
      <c r="V39" t="n">
        <v>3.63</v>
      </c>
      <c r="W39" t="n">
        <v>2.7</v>
      </c>
    </row>
    <row r="40">
      <c r="A40" s="5" t="inlineStr">
        <is>
          <t>Ergebnis je Aktie (verwässert)</t>
        </is>
      </c>
      <c r="B40" s="5" t="inlineStr">
        <is>
          <t>Diluted Earnings per share</t>
        </is>
      </c>
      <c r="C40" t="n">
        <v>1.28</v>
      </c>
      <c r="D40" t="n">
        <v>0.1</v>
      </c>
      <c r="E40" t="n">
        <v>0.95</v>
      </c>
      <c r="F40" t="n">
        <v>0.95</v>
      </c>
      <c r="G40" t="n">
        <v>1.41</v>
      </c>
      <c r="H40" t="n">
        <v>3.51</v>
      </c>
      <c r="I40" t="n">
        <v>1.47</v>
      </c>
      <c r="J40" t="n">
        <v>0.12</v>
      </c>
      <c r="K40" t="n">
        <v>2.16</v>
      </c>
      <c r="L40" t="n">
        <v>1.78</v>
      </c>
      <c r="M40" t="n">
        <v>0.6899999999999999</v>
      </c>
      <c r="N40" t="n">
        <v>2.23</v>
      </c>
      <c r="O40" t="n">
        <v>2.25</v>
      </c>
      <c r="P40" t="n">
        <v>3.47</v>
      </c>
      <c r="Q40" t="n">
        <v>2.72</v>
      </c>
      <c r="R40" t="n">
        <v>0.63</v>
      </c>
      <c r="S40" t="n">
        <v>-1.07</v>
      </c>
      <c r="T40" t="n">
        <v>-21.43</v>
      </c>
      <c r="U40" t="n">
        <v>-13.53</v>
      </c>
      <c r="V40" t="n">
        <v>3.41</v>
      </c>
      <c r="W40" t="n">
        <v>2.49</v>
      </c>
    </row>
    <row r="41">
      <c r="A41" s="5" t="inlineStr">
        <is>
          <t>Dividende je Aktie</t>
        </is>
      </c>
      <c r="B41" s="5" t="inlineStr">
        <is>
          <t>Dividend per share</t>
        </is>
      </c>
      <c r="C41" t="n">
        <v>0.6</v>
      </c>
      <c r="D41" t="n">
        <v>0.5</v>
      </c>
      <c r="E41" t="n">
        <v>0.45</v>
      </c>
      <c r="F41" t="n">
        <v>0.4</v>
      </c>
      <c r="G41" t="n">
        <v>3</v>
      </c>
      <c r="H41" t="n">
        <v>1</v>
      </c>
      <c r="I41" t="n">
        <v>1</v>
      </c>
      <c r="J41" t="n">
        <v>1</v>
      </c>
      <c r="K41" t="n">
        <v>1</v>
      </c>
      <c r="L41" t="n">
        <v>1.4</v>
      </c>
      <c r="M41" t="n">
        <v>1.4</v>
      </c>
      <c r="N41" t="n">
        <v>1.4</v>
      </c>
      <c r="O41" t="n">
        <v>1.3</v>
      </c>
      <c r="P41" t="n">
        <v>1.2</v>
      </c>
      <c r="Q41" t="n">
        <v>1</v>
      </c>
      <c r="R41" t="n">
        <v>0.6</v>
      </c>
      <c r="S41" t="inlineStr">
        <is>
          <t>-</t>
        </is>
      </c>
      <c r="T41" t="inlineStr">
        <is>
          <t>-</t>
        </is>
      </c>
      <c r="U41" t="n">
        <v>1</v>
      </c>
      <c r="V41" t="n">
        <v>1</v>
      </c>
      <c r="W41" t="inlineStr">
        <is>
          <t>-</t>
        </is>
      </c>
    </row>
    <row r="42">
      <c r="A42" s="5" t="inlineStr">
        <is>
          <t>Dividendenausschüttung in Mio</t>
        </is>
      </c>
      <c r="B42" s="5" t="inlineStr">
        <is>
          <t>Dividend Payment in M</t>
        </is>
      </c>
      <c r="C42" t="n">
        <v>636</v>
      </c>
      <c r="D42" t="n">
        <v>568</v>
      </c>
      <c r="E42" t="n">
        <v>499.2</v>
      </c>
      <c r="F42" t="n">
        <v>2588</v>
      </c>
      <c r="G42" t="n">
        <v>3999</v>
      </c>
      <c r="H42" t="n">
        <v>1363</v>
      </c>
      <c r="I42" t="n">
        <v>1348</v>
      </c>
      <c r="J42" t="n">
        <v>1325</v>
      </c>
      <c r="K42" t="n">
        <v>1245</v>
      </c>
      <c r="L42" t="n">
        <v>1731</v>
      </c>
      <c r="M42" t="n">
        <v>1721</v>
      </c>
      <c r="N42" t="n">
        <v>1639</v>
      </c>
      <c r="O42" t="n">
        <v>1515</v>
      </c>
      <c r="P42" t="n">
        <v>1387</v>
      </c>
      <c r="Q42" t="n">
        <v>1152</v>
      </c>
      <c r="R42" t="n">
        <v>689</v>
      </c>
      <c r="S42" t="inlineStr">
        <is>
          <t>-</t>
        </is>
      </c>
      <c r="T42" t="inlineStr">
        <is>
          <t>-</t>
        </is>
      </c>
      <c r="U42" t="inlineStr">
        <is>
          <t>-</t>
        </is>
      </c>
      <c r="V42" t="inlineStr">
        <is>
          <t>-</t>
        </is>
      </c>
      <c r="W42" t="inlineStr">
        <is>
          <t>-</t>
        </is>
      </c>
    </row>
    <row r="43">
      <c r="A43" s="5" t="inlineStr">
        <is>
          <t>Umsatz</t>
        </is>
      </c>
      <c r="B43" s="5" t="inlineStr">
        <is>
          <t>Revenue</t>
        </is>
      </c>
      <c r="C43" t="n">
        <v>13.42</v>
      </c>
      <c r="D43" t="n">
        <v>10.67</v>
      </c>
      <c r="E43" t="n">
        <v>9.6</v>
      </c>
      <c r="F43" t="n">
        <v>8.41</v>
      </c>
      <c r="G43" t="n">
        <v>7.87</v>
      </c>
      <c r="H43" t="n">
        <v>7.46</v>
      </c>
      <c r="I43" t="n">
        <v>16.52</v>
      </c>
      <c r="J43" t="n">
        <v>21.92</v>
      </c>
      <c r="K43" t="n">
        <v>23.13</v>
      </c>
      <c r="L43" t="n">
        <v>23.34</v>
      </c>
      <c r="M43" t="n">
        <v>22.08</v>
      </c>
      <c r="N43" t="n">
        <v>21.7</v>
      </c>
      <c r="O43" t="n">
        <v>18.59</v>
      </c>
      <c r="P43" t="n">
        <v>17.32</v>
      </c>
      <c r="Q43" t="n">
        <v>16.89</v>
      </c>
      <c r="R43" t="n">
        <v>19.99</v>
      </c>
      <c r="S43" t="n">
        <v>23.78</v>
      </c>
      <c r="T43" t="n">
        <v>25.85</v>
      </c>
      <c r="U43" t="n">
        <v>52.83</v>
      </c>
      <c r="V43" t="n">
        <v>38.47</v>
      </c>
      <c r="W43" t="inlineStr">
        <is>
          <t>-</t>
        </is>
      </c>
    </row>
    <row r="44">
      <c r="A44" s="5" t="inlineStr">
        <is>
          <t>Buchwert je Aktie</t>
        </is>
      </c>
      <c r="B44" s="5" t="inlineStr">
        <is>
          <t>Book value per share</t>
        </is>
      </c>
      <c r="C44" t="n">
        <v>12.96</v>
      </c>
      <c r="D44" t="n">
        <v>13.25</v>
      </c>
      <c r="E44" t="n">
        <v>13.62</v>
      </c>
      <c r="F44" t="n">
        <v>15.06</v>
      </c>
      <c r="G44" t="n">
        <v>15.24</v>
      </c>
      <c r="H44" t="n">
        <v>16.73</v>
      </c>
      <c r="I44" t="n">
        <v>13.03</v>
      </c>
      <c r="J44" t="n">
        <v>13.96</v>
      </c>
      <c r="K44" t="n">
        <v>15.61</v>
      </c>
      <c r="L44" t="n">
        <v>19.44</v>
      </c>
      <c r="M44" t="n">
        <v>17.92</v>
      </c>
      <c r="N44" t="n">
        <v>19.33</v>
      </c>
      <c r="O44" t="n">
        <v>17.47</v>
      </c>
      <c r="P44" t="n">
        <v>17.21</v>
      </c>
      <c r="Q44" t="n">
        <v>16.27</v>
      </c>
      <c r="R44" t="n">
        <v>12.7</v>
      </c>
      <c r="S44" t="n">
        <v>11.13</v>
      </c>
      <c r="T44" t="n">
        <v>12.89</v>
      </c>
      <c r="U44" t="n">
        <v>33.84</v>
      </c>
      <c r="V44" t="n">
        <v>52.44</v>
      </c>
      <c r="W44" t="inlineStr">
        <is>
          <t>-</t>
        </is>
      </c>
    </row>
    <row r="45">
      <c r="A45" s="5" t="inlineStr">
        <is>
          <t>Cashflow je Aktie</t>
        </is>
      </c>
      <c r="B45" s="5" t="inlineStr">
        <is>
          <t>Cashflow per share</t>
        </is>
      </c>
      <c r="C45" t="n">
        <v>1.07</v>
      </c>
      <c r="D45" t="n">
        <v>0.91</v>
      </c>
      <c r="E45" t="n">
        <v>1.3</v>
      </c>
      <c r="F45" t="n">
        <v>0.51</v>
      </c>
      <c r="G45" t="n">
        <v>0.18</v>
      </c>
      <c r="H45" t="n">
        <v>2.66</v>
      </c>
      <c r="I45" t="n">
        <v>3.91</v>
      </c>
      <c r="J45" t="n">
        <v>5.37</v>
      </c>
      <c r="K45" t="n">
        <v>5.51</v>
      </c>
      <c r="L45" t="n">
        <v>5.63</v>
      </c>
      <c r="M45" t="n">
        <v>5.98</v>
      </c>
      <c r="N45" t="n">
        <v>4.91</v>
      </c>
      <c r="O45" t="n">
        <v>4.37</v>
      </c>
      <c r="P45" t="n">
        <v>3.82</v>
      </c>
      <c r="Q45" t="n">
        <v>3.08</v>
      </c>
      <c r="R45" t="n">
        <v>4.48</v>
      </c>
      <c r="S45" t="n">
        <v>3.63</v>
      </c>
      <c r="T45" t="n">
        <v>2.57</v>
      </c>
      <c r="U45" t="n">
        <v>4.14</v>
      </c>
      <c r="V45" t="n">
        <v>2.33</v>
      </c>
      <c r="W45" t="inlineStr">
        <is>
          <t>-</t>
        </is>
      </c>
    </row>
    <row r="46">
      <c r="A46" s="5" t="inlineStr">
        <is>
          <t>Bilanzsumme je Aktie</t>
        </is>
      </c>
      <c r="B46" s="5" t="inlineStr">
        <is>
          <t>Total assets per share</t>
        </is>
      </c>
      <c r="C46" t="n">
        <v>31.53</v>
      </c>
      <c r="D46" t="n">
        <v>26.34</v>
      </c>
      <c r="E46" t="n">
        <v>26.49</v>
      </c>
      <c r="F46" t="n">
        <v>25.15</v>
      </c>
      <c r="G46" t="n">
        <v>25.54</v>
      </c>
      <c r="H46" t="n">
        <v>26.44</v>
      </c>
      <c r="I46" t="n">
        <v>36.71</v>
      </c>
      <c r="J46" t="n">
        <v>45</v>
      </c>
      <c r="K46" t="n">
        <v>44.72</v>
      </c>
      <c r="L46" t="n">
        <v>47.68</v>
      </c>
      <c r="M46" t="n">
        <v>47.3</v>
      </c>
      <c r="N46" t="n">
        <v>48.42</v>
      </c>
      <c r="O46" t="n">
        <v>38.7</v>
      </c>
      <c r="P46" t="n">
        <v>37.21</v>
      </c>
      <c r="Q46" t="n">
        <v>38.56</v>
      </c>
      <c r="R46" t="n">
        <v>40.38</v>
      </c>
      <c r="S46" t="n">
        <v>51.25</v>
      </c>
      <c r="T46" t="n">
        <v>63.76</v>
      </c>
      <c r="U46" t="n">
        <v>128.02</v>
      </c>
      <c r="V46" t="n">
        <v>139.47</v>
      </c>
      <c r="W46" t="inlineStr">
        <is>
          <t>-</t>
        </is>
      </c>
    </row>
    <row r="47">
      <c r="A47" s="5" t="inlineStr">
        <is>
          <t>Personal am Ende des Jahres</t>
        </is>
      </c>
      <c r="B47" s="5" t="inlineStr">
        <is>
          <t>Staff at the end of year</t>
        </is>
      </c>
      <c r="C47" t="n">
        <v>20000</v>
      </c>
      <c r="D47" t="n">
        <v>20000</v>
      </c>
      <c r="E47" t="n">
        <v>20000</v>
      </c>
      <c r="F47" t="n">
        <v>22603</v>
      </c>
      <c r="G47" t="n">
        <v>16395</v>
      </c>
      <c r="H47" t="n">
        <v>33558</v>
      </c>
      <c r="I47" t="n">
        <v>41439</v>
      </c>
      <c r="J47" t="n">
        <v>58050</v>
      </c>
      <c r="K47" t="n">
        <v>58318</v>
      </c>
      <c r="L47" t="n">
        <v>54561</v>
      </c>
      <c r="M47" t="n">
        <v>48210</v>
      </c>
      <c r="N47" t="n">
        <v>43208</v>
      </c>
      <c r="O47" t="n">
        <v>37223</v>
      </c>
      <c r="P47" t="n">
        <v>34694</v>
      </c>
      <c r="Q47" t="n">
        <v>34031</v>
      </c>
      <c r="R47" t="n">
        <v>39181</v>
      </c>
      <c r="S47" t="n">
        <v>49617</v>
      </c>
      <c r="T47" t="n">
        <v>61815</v>
      </c>
      <c r="U47" t="n">
        <v>381504</v>
      </c>
      <c r="V47" t="n">
        <v>253286</v>
      </c>
      <c r="W47" t="inlineStr">
        <is>
          <t>-</t>
        </is>
      </c>
    </row>
    <row r="48">
      <c r="A48" s="5" t="inlineStr">
        <is>
          <t>Personalaufwand in Mio. EUR</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Umsatz je Aktie</t>
        </is>
      </c>
      <c r="B50" s="5" t="inlineStr">
        <is>
          <t>Revenue per share</t>
        </is>
      </c>
      <c r="C50" t="n">
        <v>794900</v>
      </c>
      <c r="D50" t="n">
        <v>696600</v>
      </c>
      <c r="E50" t="n">
        <v>622200</v>
      </c>
      <c r="F50" t="n">
        <v>478653</v>
      </c>
      <c r="G50" t="n">
        <v>656420</v>
      </c>
      <c r="H50" t="n">
        <v>300644</v>
      </c>
      <c r="I50" t="n">
        <v>534159</v>
      </c>
      <c r="J50" t="n">
        <v>499466</v>
      </c>
      <c r="K50" t="n">
        <v>493373</v>
      </c>
      <c r="L50" t="n">
        <v>529279</v>
      </c>
      <c r="M50" t="n">
        <v>553714</v>
      </c>
      <c r="N50" t="n">
        <v>587668</v>
      </c>
      <c r="O50" t="n">
        <v>581817</v>
      </c>
      <c r="P50" t="n">
        <v>577736</v>
      </c>
      <c r="Q50" t="n">
        <v>572536</v>
      </c>
      <c r="R50" t="n">
        <v>546897</v>
      </c>
      <c r="S50" t="n">
        <v>513573</v>
      </c>
      <c r="T50" t="n">
        <v>454776</v>
      </c>
      <c r="U50" t="n">
        <v>150352</v>
      </c>
      <c r="V50" t="n">
        <v>164162</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78650</v>
      </c>
      <c r="D52" t="n">
        <v>6350</v>
      </c>
      <c r="E52" t="n">
        <v>61400</v>
      </c>
      <c r="F52" t="n">
        <v>55568</v>
      </c>
      <c r="G52" t="n">
        <v>117841</v>
      </c>
      <c r="H52" t="n">
        <v>141367</v>
      </c>
      <c r="I52" t="n">
        <v>47467</v>
      </c>
      <c r="J52" t="n">
        <v>2825</v>
      </c>
      <c r="K52" t="n">
        <v>45972</v>
      </c>
      <c r="L52" t="n">
        <v>40285</v>
      </c>
      <c r="M52" t="n">
        <v>17216</v>
      </c>
      <c r="N52" t="n">
        <v>60243</v>
      </c>
      <c r="O52" t="n">
        <v>70521</v>
      </c>
      <c r="P52" t="n">
        <v>116245</v>
      </c>
      <c r="Q52" t="n">
        <v>92680</v>
      </c>
      <c r="R52" t="n">
        <v>19244</v>
      </c>
      <c r="S52" t="n">
        <v>-23036</v>
      </c>
      <c r="T52" t="n">
        <v>-376947</v>
      </c>
      <c r="U52" t="n">
        <v>-35641</v>
      </c>
      <c r="V52" t="n">
        <v>9077</v>
      </c>
      <c r="W52" t="inlineStr">
        <is>
          <t>-</t>
        </is>
      </c>
    </row>
    <row r="53">
      <c r="A53" s="5" t="inlineStr">
        <is>
          <t>KGV (Kurs/Gewinn)</t>
        </is>
      </c>
      <c r="B53" s="5" t="inlineStr">
        <is>
          <t>PE (price/earnings)</t>
        </is>
      </c>
      <c r="C53" t="n">
        <v>20.2</v>
      </c>
      <c r="D53" t="n">
        <v>212.8</v>
      </c>
      <c r="E53" t="n">
        <v>22.9</v>
      </c>
      <c r="F53" t="n">
        <v>18.2</v>
      </c>
      <c r="G53" t="n">
        <v>14</v>
      </c>
      <c r="H53" t="n">
        <v>5.9</v>
      </c>
      <c r="I53" t="n">
        <v>12.9</v>
      </c>
      <c r="J53" t="n">
        <v>130.4</v>
      </c>
      <c r="K53" t="n">
        <v>7.8</v>
      </c>
      <c r="L53" t="n">
        <v>11.3</v>
      </c>
      <c r="M53" t="n">
        <v>30.3</v>
      </c>
      <c r="N53" t="n">
        <v>10.4</v>
      </c>
      <c r="O53" t="n">
        <v>13.9</v>
      </c>
      <c r="P53" t="n">
        <v>8.5</v>
      </c>
      <c r="Q53" t="n">
        <v>9.699999999999999</v>
      </c>
      <c r="R53" t="n">
        <v>33.6</v>
      </c>
      <c r="S53" t="inlineStr">
        <is>
          <t>-</t>
        </is>
      </c>
      <c r="T53" t="inlineStr">
        <is>
          <t>-</t>
        </is>
      </c>
      <c r="U53" t="inlineStr">
        <is>
          <t>-</t>
        </is>
      </c>
      <c r="V53" t="n">
        <v>19.3</v>
      </c>
      <c r="W53" t="n">
        <v>33.2</v>
      </c>
    </row>
    <row r="54">
      <c r="A54" s="5" t="inlineStr">
        <is>
          <t>KUV (Kurs/Umsatz)</t>
        </is>
      </c>
      <c r="B54" s="5" t="inlineStr">
        <is>
          <t>PS (price/sales)</t>
        </is>
      </c>
      <c r="C54" t="n">
        <v>1.92</v>
      </c>
      <c r="D54" t="n">
        <v>2</v>
      </c>
      <c r="E54" t="n">
        <v>2.34</v>
      </c>
      <c r="F54" t="n">
        <v>2.15</v>
      </c>
      <c r="G54" t="n">
        <v>2.53</v>
      </c>
      <c r="H54" t="n">
        <v>2.77</v>
      </c>
      <c r="I54" t="n">
        <v>1.16</v>
      </c>
      <c r="J54" t="n">
        <v>0.77</v>
      </c>
      <c r="K54" t="n">
        <v>0.73</v>
      </c>
      <c r="L54" t="n">
        <v>0.87</v>
      </c>
      <c r="M54" t="n">
        <v>0.95</v>
      </c>
      <c r="N54" t="n">
        <v>1.07</v>
      </c>
      <c r="O54" t="n">
        <v>1.69</v>
      </c>
      <c r="P54" t="n">
        <v>1.71</v>
      </c>
      <c r="Q54" t="n">
        <v>1.57</v>
      </c>
      <c r="R54" t="n">
        <v>1.18</v>
      </c>
      <c r="S54" t="n">
        <v>0.8100000000000001</v>
      </c>
      <c r="T54" t="n">
        <v>0.6</v>
      </c>
      <c r="U54" t="n">
        <v>1.16</v>
      </c>
      <c r="V54" t="n">
        <v>1.82</v>
      </c>
      <c r="W54" t="inlineStr">
        <is>
          <t>-</t>
        </is>
      </c>
    </row>
    <row r="55">
      <c r="A55" s="5" t="inlineStr">
        <is>
          <t>KBV (Kurs/Buchwert)</t>
        </is>
      </c>
      <c r="B55" s="5" t="inlineStr">
        <is>
          <t>PB (price/book value)</t>
        </is>
      </c>
      <c r="C55" t="n">
        <v>1.99</v>
      </c>
      <c r="D55" t="n">
        <v>1.61</v>
      </c>
      <c r="E55" t="n">
        <v>1.65</v>
      </c>
      <c r="F55" t="n">
        <v>1.2</v>
      </c>
      <c r="G55" t="n">
        <v>1.3</v>
      </c>
      <c r="H55" t="n">
        <v>1.24</v>
      </c>
      <c r="I55" t="n">
        <v>1.47</v>
      </c>
      <c r="J55" t="n">
        <v>1.21</v>
      </c>
      <c r="K55" t="n">
        <v>1.08</v>
      </c>
      <c r="L55" t="n">
        <v>1.04</v>
      </c>
      <c r="M55" t="n">
        <v>1.17</v>
      </c>
      <c r="N55" t="n">
        <v>1.2</v>
      </c>
      <c r="O55" t="n">
        <v>1.8</v>
      </c>
      <c r="P55" t="n">
        <v>1.72</v>
      </c>
      <c r="Q55" t="n">
        <v>1.63</v>
      </c>
      <c r="R55" t="n">
        <v>1.85</v>
      </c>
      <c r="S55" t="n">
        <v>1.73</v>
      </c>
      <c r="T55" t="n">
        <v>1.19</v>
      </c>
      <c r="U55" t="n">
        <v>1.82</v>
      </c>
      <c r="V55" t="n">
        <v>1.34</v>
      </c>
      <c r="W55" t="inlineStr">
        <is>
          <t>-</t>
        </is>
      </c>
    </row>
    <row r="56">
      <c r="A56" s="5" t="inlineStr">
        <is>
          <t>KCV (Kurs/Cashflow)</t>
        </is>
      </c>
      <c r="B56" s="5" t="inlineStr">
        <is>
          <t>PC (price/cashflow)</t>
        </is>
      </c>
      <c r="C56" t="n">
        <v>24.12</v>
      </c>
      <c r="D56" t="n">
        <v>23.42</v>
      </c>
      <c r="E56" t="n">
        <v>17.19</v>
      </c>
      <c r="F56" t="n">
        <v>35.33</v>
      </c>
      <c r="G56" t="n">
        <v>113.23</v>
      </c>
      <c r="H56" t="n">
        <v>7.78</v>
      </c>
      <c r="I56" t="n">
        <v>4.9</v>
      </c>
      <c r="J56" t="n">
        <v>3.15</v>
      </c>
      <c r="K56" t="n">
        <v>3.07</v>
      </c>
      <c r="L56" t="n">
        <v>3.59</v>
      </c>
      <c r="M56" t="n">
        <v>3.5</v>
      </c>
      <c r="N56" t="n">
        <v>4.74</v>
      </c>
      <c r="O56" t="n">
        <v>7.17</v>
      </c>
      <c r="P56" t="n">
        <v>7.74</v>
      </c>
      <c r="Q56" t="n">
        <v>8.58</v>
      </c>
      <c r="R56" t="n">
        <v>5.25</v>
      </c>
      <c r="S56" t="n">
        <v>5.31</v>
      </c>
      <c r="T56" t="n">
        <v>5.99</v>
      </c>
      <c r="U56" t="n">
        <v>14.84</v>
      </c>
      <c r="V56" t="n">
        <v>30.14</v>
      </c>
      <c r="W56" t="inlineStr">
        <is>
          <t>-</t>
        </is>
      </c>
    </row>
    <row r="57">
      <c r="A57" s="5" t="inlineStr">
        <is>
          <t>Dividendenrendite in %</t>
        </is>
      </c>
      <c r="B57" s="5" t="inlineStr">
        <is>
          <t>Dividend Yield in %</t>
        </is>
      </c>
      <c r="C57" t="n">
        <v>2.32</v>
      </c>
      <c r="D57" t="n">
        <v>2.35</v>
      </c>
      <c r="E57" t="n">
        <v>2.01</v>
      </c>
      <c r="F57" t="n">
        <v>2.21</v>
      </c>
      <c r="G57" t="n">
        <v>15.11</v>
      </c>
      <c r="H57" t="n">
        <v>4.83</v>
      </c>
      <c r="I57" t="n">
        <v>5.22</v>
      </c>
      <c r="J57" t="n">
        <v>5.9</v>
      </c>
      <c r="K57" t="n">
        <v>5.91</v>
      </c>
      <c r="L57" t="n">
        <v>6.93</v>
      </c>
      <c r="M57" t="n">
        <v>6.69</v>
      </c>
      <c r="N57" t="n">
        <v>6.02</v>
      </c>
      <c r="O57" t="n">
        <v>4.14</v>
      </c>
      <c r="P57" t="n">
        <v>4.05</v>
      </c>
      <c r="Q57" t="n">
        <v>3.78</v>
      </c>
      <c r="R57" t="n">
        <v>2.55</v>
      </c>
      <c r="S57" t="inlineStr">
        <is>
          <t>-</t>
        </is>
      </c>
      <c r="T57" t="inlineStr">
        <is>
          <t>-</t>
        </is>
      </c>
      <c r="U57" t="n">
        <v>1.63</v>
      </c>
      <c r="V57" t="n">
        <v>1.43</v>
      </c>
      <c r="W57" t="inlineStr">
        <is>
          <t>-</t>
        </is>
      </c>
    </row>
    <row r="58">
      <c r="A58" s="5" t="inlineStr">
        <is>
          <t>Gewinnrendite in %</t>
        </is>
      </c>
      <c r="B58" s="5" t="inlineStr">
        <is>
          <t>Return on profit in %</t>
        </is>
      </c>
      <c r="C58" t="n">
        <v>5</v>
      </c>
      <c r="D58" t="n">
        <v>0.5</v>
      </c>
      <c r="E58" t="n">
        <v>4.4</v>
      </c>
      <c r="F58" t="n">
        <v>5.5</v>
      </c>
      <c r="G58" t="n">
        <v>7.2</v>
      </c>
      <c r="H58" t="n">
        <v>17</v>
      </c>
      <c r="I58" t="n">
        <v>7.7</v>
      </c>
      <c r="J58" t="n">
        <v>0.8</v>
      </c>
      <c r="K58" t="n">
        <v>12.8</v>
      </c>
      <c r="L58" t="n">
        <v>8.800000000000001</v>
      </c>
      <c r="M58" t="n">
        <v>3.3</v>
      </c>
      <c r="N58" t="n">
        <v>9.6</v>
      </c>
      <c r="O58" t="n">
        <v>7.2</v>
      </c>
      <c r="P58" t="n">
        <v>11.8</v>
      </c>
      <c r="Q58" t="n">
        <v>10.4</v>
      </c>
      <c r="R58" t="n">
        <v>3</v>
      </c>
      <c r="S58" t="n">
        <v>-5.6</v>
      </c>
      <c r="T58" t="n">
        <v>-139.2</v>
      </c>
      <c r="U58" t="n">
        <v>-22</v>
      </c>
      <c r="V58" t="n">
        <v>5.2</v>
      </c>
      <c r="W58" t="n">
        <v>3</v>
      </c>
    </row>
    <row r="59">
      <c r="A59" s="5" t="inlineStr">
        <is>
          <t>Eigenkapitalrendite in %</t>
        </is>
      </c>
      <c r="B59" s="5" t="inlineStr">
        <is>
          <t>Return on Equity in %</t>
        </is>
      </c>
      <c r="C59" t="n">
        <v>10.25</v>
      </c>
      <c r="D59" t="n">
        <v>0.73</v>
      </c>
      <c r="E59" t="n">
        <v>6.96</v>
      </c>
      <c r="F59" t="n">
        <v>6.48</v>
      </c>
      <c r="G59" t="n">
        <v>9.26</v>
      </c>
      <c r="H59" t="n">
        <v>20.99</v>
      </c>
      <c r="I59" t="n">
        <v>11.27</v>
      </c>
      <c r="J59" t="n">
        <v>0.89</v>
      </c>
      <c r="K59" t="n">
        <v>13.79</v>
      </c>
      <c r="L59" t="n">
        <v>9.140000000000001</v>
      </c>
      <c r="M59" t="n">
        <v>3.77</v>
      </c>
      <c r="N59" t="n">
        <v>11.5</v>
      </c>
      <c r="O59" t="n">
        <v>12.9</v>
      </c>
      <c r="P59" t="n">
        <v>20.25</v>
      </c>
      <c r="Q59" t="n">
        <v>16.8</v>
      </c>
      <c r="R59" t="n">
        <v>5.54</v>
      </c>
      <c r="S59" t="n">
        <v>-9.59</v>
      </c>
      <c r="T59" t="n">
        <v>-166.2</v>
      </c>
      <c r="U59" t="n">
        <v>-37</v>
      </c>
      <c r="V59" t="n">
        <v>4.06</v>
      </c>
      <c r="W59" t="inlineStr">
        <is>
          <t>-</t>
        </is>
      </c>
    </row>
    <row r="60">
      <c r="A60" s="5" t="inlineStr">
        <is>
          <t>Umsatzrendite in %</t>
        </is>
      </c>
      <c r="B60" s="5" t="inlineStr">
        <is>
          <t>Return on sales in %</t>
        </is>
      </c>
      <c r="C60" t="n">
        <v>9.890000000000001</v>
      </c>
      <c r="D60" t="n">
        <v>0.91</v>
      </c>
      <c r="E60" t="n">
        <v>9.869999999999999</v>
      </c>
      <c r="F60" t="n">
        <v>11.61</v>
      </c>
      <c r="G60" t="n">
        <v>17.95</v>
      </c>
      <c r="H60" t="n">
        <v>47.02</v>
      </c>
      <c r="I60" t="n">
        <v>8.890000000000001</v>
      </c>
      <c r="J60" t="n">
        <v>0.57</v>
      </c>
      <c r="K60" t="n">
        <v>9.300000000000001</v>
      </c>
      <c r="L60" t="n">
        <v>7.61</v>
      </c>
      <c r="M60" t="n">
        <v>3.06</v>
      </c>
      <c r="N60" t="n">
        <v>10.25</v>
      </c>
      <c r="O60" t="n">
        <v>12.12</v>
      </c>
      <c r="P60" t="n">
        <v>20.12</v>
      </c>
      <c r="Q60" t="n">
        <v>16.19</v>
      </c>
      <c r="R60" t="n">
        <v>3.52</v>
      </c>
      <c r="S60" t="n">
        <v>-4.49</v>
      </c>
      <c r="T60" t="n">
        <v>-82.89</v>
      </c>
      <c r="U60" t="n">
        <v>-23.7</v>
      </c>
      <c r="V60" t="n">
        <v>5.53</v>
      </c>
      <c r="W60" t="n">
        <v>3.51</v>
      </c>
    </row>
    <row r="61">
      <c r="A61" s="5" t="inlineStr">
        <is>
          <t>Gesamtkapitalrendite in %</t>
        </is>
      </c>
      <c r="B61" s="5" t="inlineStr">
        <is>
          <t>Total Return on Investment in %</t>
        </is>
      </c>
      <c r="C61" t="n">
        <v>4.34</v>
      </c>
      <c r="D61" t="n">
        <v>0.51</v>
      </c>
      <c r="E61" t="n">
        <v>3.73</v>
      </c>
      <c r="F61" t="n">
        <v>4</v>
      </c>
      <c r="G61" t="n">
        <v>5.61</v>
      </c>
      <c r="H61" t="n">
        <v>13.54</v>
      </c>
      <c r="I61" t="n">
        <v>4</v>
      </c>
      <c r="J61" t="n">
        <v>0.28</v>
      </c>
      <c r="K61" t="n">
        <v>4.81</v>
      </c>
      <c r="L61" t="n">
        <v>3.73</v>
      </c>
      <c r="M61" t="n">
        <v>1.43</v>
      </c>
      <c r="N61" t="n">
        <v>4.59</v>
      </c>
      <c r="O61" t="n">
        <v>5.82</v>
      </c>
      <c r="P61" t="n">
        <v>9.369999999999999</v>
      </c>
      <c r="Q61" t="n">
        <v>7.09</v>
      </c>
      <c r="R61" t="n">
        <v>1.74</v>
      </c>
      <c r="S61" t="n">
        <v>-2.08</v>
      </c>
      <c r="T61" t="n">
        <v>-33.61</v>
      </c>
      <c r="U61" t="n">
        <v>-9.779999999999999</v>
      </c>
      <c r="V61" t="n">
        <v>1.53</v>
      </c>
      <c r="W61" t="inlineStr">
        <is>
          <t>-</t>
        </is>
      </c>
    </row>
    <row r="62">
      <c r="A62" s="5" t="inlineStr">
        <is>
          <t>Return on Investment in %</t>
        </is>
      </c>
      <c r="B62" s="5" t="inlineStr">
        <is>
          <t>Return on Investment in %</t>
        </is>
      </c>
      <c r="C62" t="n">
        <v>4.21</v>
      </c>
      <c r="D62" t="n">
        <v>0.37</v>
      </c>
      <c r="E62" t="n">
        <v>3.58</v>
      </c>
      <c r="F62" t="n">
        <v>3.88</v>
      </c>
      <c r="G62" t="n">
        <v>5.53</v>
      </c>
      <c r="H62" t="n">
        <v>13.27</v>
      </c>
      <c r="I62" t="n">
        <v>4</v>
      </c>
      <c r="J62" t="n">
        <v>0.28</v>
      </c>
      <c r="K62" t="n">
        <v>4.81</v>
      </c>
      <c r="L62" t="n">
        <v>3.73</v>
      </c>
      <c r="M62" t="n">
        <v>1.43</v>
      </c>
      <c r="N62" t="n">
        <v>4.59</v>
      </c>
      <c r="O62" t="n">
        <v>5.82</v>
      </c>
      <c r="P62" t="n">
        <v>9.369999999999999</v>
      </c>
      <c r="Q62" t="n">
        <v>7.09</v>
      </c>
      <c r="R62" t="n">
        <v>1.74</v>
      </c>
      <c r="S62" t="n">
        <v>-2.08</v>
      </c>
      <c r="T62" t="n">
        <v>-33.61</v>
      </c>
      <c r="U62" t="n">
        <v>-9.779999999999999</v>
      </c>
      <c r="V62" t="n">
        <v>1.53</v>
      </c>
      <c r="W62" t="inlineStr">
        <is>
          <t>-</t>
        </is>
      </c>
    </row>
    <row r="63">
      <c r="A63" s="5" t="inlineStr">
        <is>
          <t>Arbeitsintensität in %</t>
        </is>
      </c>
      <c r="B63" s="5" t="inlineStr">
        <is>
          <t>Work Intensity in %</t>
        </is>
      </c>
      <c r="C63" t="n">
        <v>27.1</v>
      </c>
      <c r="D63" t="n">
        <v>35.33</v>
      </c>
      <c r="E63" t="n">
        <v>26.36</v>
      </c>
      <c r="F63" t="n">
        <v>28.3</v>
      </c>
      <c r="G63" t="n">
        <v>38.15</v>
      </c>
      <c r="H63" t="n">
        <v>44.08</v>
      </c>
      <c r="I63" t="n">
        <v>31.98</v>
      </c>
      <c r="J63" t="n">
        <v>23.71</v>
      </c>
      <c r="K63" t="n">
        <v>23.2</v>
      </c>
      <c r="L63" t="n">
        <v>22.04</v>
      </c>
      <c r="M63" t="n">
        <v>21.23</v>
      </c>
      <c r="N63" t="n">
        <v>22.07</v>
      </c>
      <c r="O63" t="n">
        <v>21.33</v>
      </c>
      <c r="P63" t="n">
        <v>22.16</v>
      </c>
      <c r="Q63" t="n">
        <v>21.43</v>
      </c>
      <c r="R63" t="n">
        <v>27.03</v>
      </c>
      <c r="S63" t="n">
        <v>26.14</v>
      </c>
      <c r="T63" t="n">
        <v>30.05</v>
      </c>
      <c r="U63" t="n">
        <v>28.72</v>
      </c>
      <c r="V63" t="n">
        <v>25.31</v>
      </c>
      <c r="W63" t="inlineStr">
        <is>
          <t>-</t>
        </is>
      </c>
    </row>
    <row r="64">
      <c r="A64" s="5" t="inlineStr">
        <is>
          <t>Eigenkapitalquote in %</t>
        </is>
      </c>
      <c r="B64" s="5" t="inlineStr">
        <is>
          <t>Equity Ratio in %</t>
        </is>
      </c>
      <c r="C64" t="n">
        <v>41.11</v>
      </c>
      <c r="D64" t="n">
        <v>50.32</v>
      </c>
      <c r="E64" t="n">
        <v>51.43</v>
      </c>
      <c r="F64" t="n">
        <v>59.89</v>
      </c>
      <c r="G64" t="n">
        <v>59.67</v>
      </c>
      <c r="H64" t="n">
        <v>63.25</v>
      </c>
      <c r="I64" t="n">
        <v>35.5</v>
      </c>
      <c r="J64" t="n">
        <v>31.03</v>
      </c>
      <c r="K64" t="n">
        <v>34.9</v>
      </c>
      <c r="L64" t="n">
        <v>40.78</v>
      </c>
      <c r="M64" t="n">
        <v>37.88</v>
      </c>
      <c r="N64" t="n">
        <v>39.93</v>
      </c>
      <c r="O64" t="n">
        <v>45.13</v>
      </c>
      <c r="P64" t="n">
        <v>46.26</v>
      </c>
      <c r="Q64" t="n">
        <v>42.19</v>
      </c>
      <c r="R64" t="n">
        <v>31.47</v>
      </c>
      <c r="S64" t="n">
        <v>21.71</v>
      </c>
      <c r="T64" t="n">
        <v>20.22</v>
      </c>
      <c r="U64" t="n">
        <v>26.44</v>
      </c>
      <c r="V64" t="n">
        <v>37.6</v>
      </c>
      <c r="W64" t="inlineStr">
        <is>
          <t>-</t>
        </is>
      </c>
    </row>
    <row r="65">
      <c r="A65" s="5" t="inlineStr">
        <is>
          <t>Fremdkapitalquote in %</t>
        </is>
      </c>
      <c r="B65" s="5" t="inlineStr">
        <is>
          <t>Debt Ratio in %</t>
        </is>
      </c>
      <c r="C65" t="n">
        <v>58.89</v>
      </c>
      <c r="D65" t="n">
        <v>49.68</v>
      </c>
      <c r="E65" t="n">
        <v>48.57</v>
      </c>
      <c r="F65" t="n">
        <v>40.11</v>
      </c>
      <c r="G65" t="n">
        <v>40.33</v>
      </c>
      <c r="H65" t="n">
        <v>36.75</v>
      </c>
      <c r="I65" t="n">
        <v>64.5</v>
      </c>
      <c r="J65" t="n">
        <v>68.97</v>
      </c>
      <c r="K65" t="n">
        <v>65.09999999999999</v>
      </c>
      <c r="L65" t="n">
        <v>59.22</v>
      </c>
      <c r="M65" t="n">
        <v>62.12</v>
      </c>
      <c r="N65" t="n">
        <v>60.07</v>
      </c>
      <c r="O65" t="n">
        <v>54.87</v>
      </c>
      <c r="P65" t="n">
        <v>53.74</v>
      </c>
      <c r="Q65" t="n">
        <v>57.81</v>
      </c>
      <c r="R65" t="n">
        <v>68.53</v>
      </c>
      <c r="S65" t="n">
        <v>78.29000000000001</v>
      </c>
      <c r="T65" t="n">
        <v>79.78</v>
      </c>
      <c r="U65" t="n">
        <v>73.56</v>
      </c>
      <c r="V65" t="n">
        <v>62.4</v>
      </c>
      <c r="W65" t="inlineStr">
        <is>
          <t>-</t>
        </is>
      </c>
    </row>
    <row r="66">
      <c r="A66" s="5" t="inlineStr">
        <is>
          <t>Verschuldungsgrad in %</t>
        </is>
      </c>
      <c r="B66" s="5" t="inlineStr">
        <is>
          <t>Finance Gearing in %</t>
        </is>
      </c>
      <c r="C66" t="n">
        <v>143.25</v>
      </c>
      <c r="D66" t="n">
        <v>98.70999999999999</v>
      </c>
      <c r="E66" t="n">
        <v>94.45999999999999</v>
      </c>
      <c r="F66" t="n">
        <v>66.98</v>
      </c>
      <c r="G66" t="n">
        <v>67.56999999999999</v>
      </c>
      <c r="H66" t="n">
        <v>58.09</v>
      </c>
      <c r="I66" t="n">
        <v>181.72</v>
      </c>
      <c r="J66" t="n">
        <v>222.31</v>
      </c>
      <c r="K66" t="n">
        <v>186.52</v>
      </c>
      <c r="L66" t="n">
        <v>145.21</v>
      </c>
      <c r="M66" t="n">
        <v>164</v>
      </c>
      <c r="N66" t="n">
        <v>150.46</v>
      </c>
      <c r="O66" t="n">
        <v>121.61</v>
      </c>
      <c r="P66" t="n">
        <v>116.19</v>
      </c>
      <c r="Q66" t="n">
        <v>137</v>
      </c>
      <c r="R66" t="n">
        <v>217.8</v>
      </c>
      <c r="S66" t="n">
        <v>360.62</v>
      </c>
      <c r="T66" t="n">
        <v>394.53</v>
      </c>
      <c r="U66" t="n">
        <v>278.26</v>
      </c>
      <c r="V66" t="n">
        <v>165.97</v>
      </c>
      <c r="W66" t="inlineStr">
        <is>
          <t>-</t>
        </is>
      </c>
    </row>
    <row r="67">
      <c r="A67" s="5" t="inlineStr"/>
      <c r="B67" s="5" t="inlineStr"/>
    </row>
    <row r="68">
      <c r="A68" s="5" t="inlineStr">
        <is>
          <t>Kurzfristige Vermögensquote in %</t>
        </is>
      </c>
      <c r="B68" s="5" t="inlineStr">
        <is>
          <t>Current Assets Ratio in %</t>
        </is>
      </c>
      <c r="C68" t="n">
        <v>27.1</v>
      </c>
      <c r="D68" t="n">
        <v>35.33</v>
      </c>
      <c r="E68" t="n">
        <v>26.36</v>
      </c>
      <c r="F68" t="n">
        <v>28.3</v>
      </c>
      <c r="G68" t="n">
        <v>38.15</v>
      </c>
      <c r="H68" t="n">
        <v>44.08</v>
      </c>
      <c r="I68" t="n">
        <v>31.98</v>
      </c>
      <c r="J68" t="n">
        <v>23.71</v>
      </c>
      <c r="K68" t="n">
        <v>23.2</v>
      </c>
      <c r="L68" t="n">
        <v>22.04</v>
      </c>
      <c r="M68" t="n">
        <v>21.23</v>
      </c>
      <c r="N68" t="n">
        <v>22.07</v>
      </c>
      <c r="O68" t="n">
        <v>21.33</v>
      </c>
      <c r="P68" t="n">
        <v>22.16</v>
      </c>
      <c r="Q68" t="n">
        <v>21.43</v>
      </c>
      <c r="R68" t="n">
        <v>27.03</v>
      </c>
      <c r="S68" t="n">
        <v>26.14</v>
      </c>
      <c r="T68" t="n">
        <v>30.05</v>
      </c>
      <c r="U68" t="n">
        <v>28.72</v>
      </c>
      <c r="V68" t="n">
        <v>25.31</v>
      </c>
    </row>
    <row r="69">
      <c r="A69" s="5" t="inlineStr">
        <is>
          <t>Nettogewinn Marge in %</t>
        </is>
      </c>
      <c r="B69" s="5" t="inlineStr">
        <is>
          <t>Net Profit Marge in %</t>
        </is>
      </c>
      <c r="C69" t="n">
        <v>11721.31</v>
      </c>
      <c r="D69" t="n">
        <v>1190.25</v>
      </c>
      <c r="E69" t="n">
        <v>12791.67</v>
      </c>
      <c r="F69" t="n">
        <v>14934.6</v>
      </c>
      <c r="G69" t="n">
        <v>24548.92</v>
      </c>
      <c r="H69" t="n">
        <v>63592.49</v>
      </c>
      <c r="I69" t="n">
        <v>11906.78</v>
      </c>
      <c r="J69" t="n">
        <v>748.1799999999999</v>
      </c>
      <c r="K69" t="n">
        <v>11591.01</v>
      </c>
      <c r="L69" t="n">
        <v>9417.309999999999</v>
      </c>
      <c r="M69" t="n">
        <v>3759.06</v>
      </c>
      <c r="N69" t="n">
        <v>11995.39</v>
      </c>
      <c r="O69" t="n">
        <v>14120.49</v>
      </c>
      <c r="P69" t="n">
        <v>23285.22</v>
      </c>
      <c r="Q69" t="n">
        <v>18673.77</v>
      </c>
      <c r="R69" t="n">
        <v>3771.89</v>
      </c>
      <c r="S69" t="n">
        <v>-4806.56</v>
      </c>
      <c r="T69" t="n">
        <v>-90139.25999999999</v>
      </c>
      <c r="U69" t="n">
        <v>-25737.27</v>
      </c>
      <c r="V69" t="n">
        <v>5976.09</v>
      </c>
    </row>
    <row r="70">
      <c r="A70" s="5" t="inlineStr">
        <is>
          <t>Operative Ergebnis Marge in %</t>
        </is>
      </c>
      <c r="B70" s="5" t="inlineStr">
        <is>
          <t>EBIT Marge in %</t>
        </is>
      </c>
      <c r="C70" t="n">
        <v>10290.61</v>
      </c>
      <c r="D70" t="n">
        <v>11077.79</v>
      </c>
      <c r="E70" t="n">
        <v>10791.67</v>
      </c>
      <c r="F70" t="n">
        <v>14197.38</v>
      </c>
      <c r="G70" t="n">
        <v>15641.68</v>
      </c>
      <c r="H70" t="n">
        <v>9865.950000000001</v>
      </c>
      <c r="I70" t="n">
        <v>-2633.17</v>
      </c>
      <c r="J70" t="n">
        <v>13129.56</v>
      </c>
      <c r="K70" t="n">
        <v>24565.5</v>
      </c>
      <c r="L70" t="n">
        <v>20869.75</v>
      </c>
      <c r="M70" t="n">
        <v>17373.19</v>
      </c>
      <c r="N70" t="n">
        <v>19631.34</v>
      </c>
      <c r="O70" t="n">
        <v>23593.33</v>
      </c>
      <c r="P70" t="n">
        <v>23943.42</v>
      </c>
      <c r="Q70" t="n">
        <v>23546.48</v>
      </c>
      <c r="R70" t="n">
        <v>17388.69</v>
      </c>
      <c r="S70" t="n">
        <v>13915.05</v>
      </c>
      <c r="T70" t="n">
        <v>7261.12</v>
      </c>
      <c r="U70" t="n">
        <v>7183.42</v>
      </c>
      <c r="V70" t="n">
        <v>4738.76</v>
      </c>
    </row>
    <row r="71">
      <c r="A71" s="5" t="inlineStr">
        <is>
          <t>Vermögensumsschlag in %</t>
        </is>
      </c>
      <c r="B71" s="5" t="inlineStr">
        <is>
          <t>Asset Turnover in %</t>
        </is>
      </c>
      <c r="C71" t="n">
        <v>0.04</v>
      </c>
      <c r="D71" t="n">
        <v>0.03</v>
      </c>
      <c r="E71" t="n">
        <v>0.03</v>
      </c>
      <c r="F71" t="n">
        <v>0.03</v>
      </c>
      <c r="G71" t="n">
        <v>0.02</v>
      </c>
      <c r="H71" t="n">
        <v>0.02</v>
      </c>
      <c r="I71" t="n">
        <v>0.03</v>
      </c>
      <c r="J71" t="n">
        <v>0.04</v>
      </c>
      <c r="K71" t="n">
        <v>0.04</v>
      </c>
      <c r="L71" t="n">
        <v>0.04</v>
      </c>
      <c r="M71" t="n">
        <v>0.04</v>
      </c>
      <c r="N71" t="n">
        <v>0.04</v>
      </c>
      <c r="O71" t="n">
        <v>0.04</v>
      </c>
      <c r="P71" t="n">
        <v>0.04</v>
      </c>
      <c r="Q71" t="n">
        <v>0.04</v>
      </c>
      <c r="R71" t="n">
        <v>0.05</v>
      </c>
      <c r="S71" t="n">
        <v>0.04</v>
      </c>
      <c r="T71" t="n">
        <v>0.04</v>
      </c>
      <c r="U71" t="n">
        <v>0.04</v>
      </c>
      <c r="V71" t="n">
        <v>0.03</v>
      </c>
    </row>
    <row r="72">
      <c r="A72" s="5" t="inlineStr">
        <is>
          <t>Langfristige Vermögensquote in %</t>
        </is>
      </c>
      <c r="B72" s="5" t="inlineStr">
        <is>
          <t>Non-Current Assets Ratio in %</t>
        </is>
      </c>
      <c r="C72" t="n">
        <v>72.90000000000001</v>
      </c>
      <c r="D72" t="n">
        <v>64.67</v>
      </c>
      <c r="E72" t="n">
        <v>73.64</v>
      </c>
      <c r="F72" t="n">
        <v>71.7</v>
      </c>
      <c r="G72" t="n">
        <v>61.85</v>
      </c>
      <c r="H72" t="n">
        <v>55.92</v>
      </c>
      <c r="I72" t="n">
        <v>68.02</v>
      </c>
      <c r="J72" t="n">
        <v>76.29000000000001</v>
      </c>
      <c r="K72" t="n">
        <v>76.8</v>
      </c>
      <c r="L72" t="n">
        <v>77.95999999999999</v>
      </c>
      <c r="M72" t="n">
        <v>78.77</v>
      </c>
      <c r="N72" t="n">
        <v>77.93000000000001</v>
      </c>
      <c r="O72" t="n">
        <v>78.67</v>
      </c>
      <c r="P72" t="n">
        <v>77.84</v>
      </c>
      <c r="Q72" t="n">
        <v>78.56999999999999</v>
      </c>
      <c r="R72" t="n">
        <v>72.97</v>
      </c>
      <c r="S72" t="n">
        <v>73.86</v>
      </c>
      <c r="T72" t="n">
        <v>69.95</v>
      </c>
      <c r="U72" t="n">
        <v>71.28</v>
      </c>
      <c r="V72" t="n">
        <v>74.69</v>
      </c>
    </row>
    <row r="73">
      <c r="A73" s="5" t="inlineStr">
        <is>
          <t>Gesamtkapitalrentabilität</t>
        </is>
      </c>
      <c r="B73" s="5" t="inlineStr">
        <is>
          <t>ROA Return on Assets in %</t>
        </is>
      </c>
      <c r="C73" t="n">
        <v>4.21</v>
      </c>
      <c r="D73" t="n">
        <v>0.37</v>
      </c>
      <c r="E73" t="n">
        <v>3.58</v>
      </c>
      <c r="F73" t="n">
        <v>3.88</v>
      </c>
      <c r="G73" t="n">
        <v>5.53</v>
      </c>
      <c r="H73" t="n">
        <v>13.27</v>
      </c>
      <c r="I73" t="n">
        <v>4</v>
      </c>
      <c r="J73" t="n">
        <v>0.28</v>
      </c>
      <c r="K73" t="n">
        <v>4.81</v>
      </c>
      <c r="L73" t="n">
        <v>3.73</v>
      </c>
      <c r="M73" t="n">
        <v>1.43</v>
      </c>
      <c r="N73" t="n">
        <v>4.59</v>
      </c>
      <c r="O73" t="n">
        <v>5.82</v>
      </c>
      <c r="P73" t="n">
        <v>9.369999999999999</v>
      </c>
      <c r="Q73" t="n">
        <v>7.09</v>
      </c>
      <c r="R73" t="n">
        <v>1.74</v>
      </c>
      <c r="S73" t="n">
        <v>-2.08</v>
      </c>
      <c r="T73" t="n">
        <v>-33.61</v>
      </c>
      <c r="U73" t="n">
        <v>-9.779999999999999</v>
      </c>
      <c r="V73" t="n">
        <v>1.53</v>
      </c>
    </row>
    <row r="74">
      <c r="A74" s="5" t="inlineStr">
        <is>
          <t>Ertrag des eingesetzten Kapitals</t>
        </is>
      </c>
      <c r="B74" s="5" t="inlineStr">
        <is>
          <t>ROCE Return on Cap. Empl. in %</t>
        </is>
      </c>
      <c r="C74" t="n">
        <v>5.68</v>
      </c>
      <c r="D74" t="n">
        <v>5.05</v>
      </c>
      <c r="E74" t="n">
        <v>4.23</v>
      </c>
      <c r="F74" t="n">
        <v>4.73</v>
      </c>
      <c r="G74" t="n">
        <v>4.71</v>
      </c>
      <c r="H74" t="n">
        <v>2.56</v>
      </c>
      <c r="I74" t="n">
        <v>-1.35</v>
      </c>
      <c r="J74" t="n">
        <v>7.34</v>
      </c>
      <c r="K74" t="n">
        <v>15.1</v>
      </c>
      <c r="L74" t="n">
        <v>12.1</v>
      </c>
      <c r="M74" t="n">
        <v>9.869999999999999</v>
      </c>
      <c r="N74" t="n">
        <v>10.4</v>
      </c>
      <c r="O74" t="n">
        <v>13.87</v>
      </c>
      <c r="P74" t="n">
        <v>13.68</v>
      </c>
      <c r="Q74" t="n">
        <v>12.35</v>
      </c>
      <c r="R74" t="n">
        <v>12.29</v>
      </c>
      <c r="S74" t="n">
        <v>10.11</v>
      </c>
      <c r="T74" t="n">
        <v>4.81</v>
      </c>
      <c r="U74" t="n">
        <v>4.28</v>
      </c>
      <c r="V74" t="n">
        <v>1.75</v>
      </c>
    </row>
    <row r="75">
      <c r="A75" s="5" t="inlineStr">
        <is>
          <t>Eigenkapital zu Anlagevermögen</t>
        </is>
      </c>
      <c r="B75" s="5" t="inlineStr">
        <is>
          <t>Equity to Fixed Assets in %</t>
        </is>
      </c>
      <c r="C75" t="n">
        <v>56.39</v>
      </c>
      <c r="D75" t="n">
        <v>77.81</v>
      </c>
      <c r="E75" t="n">
        <v>69.83</v>
      </c>
      <c r="F75" t="n">
        <v>83.53</v>
      </c>
      <c r="G75" t="n">
        <v>96.48999999999999</v>
      </c>
      <c r="H75" t="n">
        <v>113.11</v>
      </c>
      <c r="I75" t="n">
        <v>52.19</v>
      </c>
      <c r="J75" t="n">
        <v>40.67</v>
      </c>
      <c r="K75" t="n">
        <v>45.44</v>
      </c>
      <c r="L75" t="n">
        <v>52.31</v>
      </c>
      <c r="M75" t="n">
        <v>48.09</v>
      </c>
      <c r="N75" t="n">
        <v>51.24</v>
      </c>
      <c r="O75" t="n">
        <v>57.36</v>
      </c>
      <c r="P75" t="n">
        <v>59.42</v>
      </c>
      <c r="Q75" t="n">
        <v>53.7</v>
      </c>
      <c r="R75" t="n">
        <v>43.12</v>
      </c>
      <c r="S75" t="n">
        <v>29.39</v>
      </c>
      <c r="T75" t="n">
        <v>28.91</v>
      </c>
      <c r="U75" t="n">
        <v>37.09</v>
      </c>
      <c r="V75" t="n">
        <v>50.34</v>
      </c>
    </row>
    <row r="76">
      <c r="A76" s="5" t="inlineStr">
        <is>
          <t>Liquidität Dritten Grades</t>
        </is>
      </c>
      <c r="B76" s="5" t="inlineStr">
        <is>
          <t>Current Ratio in %</t>
        </is>
      </c>
      <c r="C76" t="n">
        <v>77.59999999999999</v>
      </c>
      <c r="D76" t="n">
        <v>110.59</v>
      </c>
      <c r="E76" t="n">
        <v>91.77</v>
      </c>
      <c r="F76" t="n">
        <v>128.31</v>
      </c>
      <c r="G76" t="n">
        <v>151.24</v>
      </c>
      <c r="H76" t="n">
        <v>224.72</v>
      </c>
      <c r="I76" t="n">
        <v>92.14</v>
      </c>
      <c r="J76" t="n">
        <v>69.44</v>
      </c>
      <c r="K76" t="n">
        <v>71.48999999999999</v>
      </c>
      <c r="L76" t="n">
        <v>69.38</v>
      </c>
      <c r="M76" t="n">
        <v>64.02</v>
      </c>
      <c r="N76" t="n">
        <v>79.69</v>
      </c>
      <c r="O76" t="n">
        <v>71.45</v>
      </c>
      <c r="P76" t="n">
        <v>74.86</v>
      </c>
      <c r="Q76" t="n">
        <v>77.56</v>
      </c>
      <c r="R76" t="n">
        <v>78.02</v>
      </c>
      <c r="S76" t="n">
        <v>64.70999999999999</v>
      </c>
      <c r="T76" t="n">
        <v>68.76000000000001</v>
      </c>
      <c r="U76" t="n">
        <v>79.23</v>
      </c>
      <c r="V76" t="n">
        <v>82.09999999999999</v>
      </c>
    </row>
    <row r="77">
      <c r="A77" s="5" t="inlineStr">
        <is>
          <t>Operativer Cashflow</t>
        </is>
      </c>
      <c r="B77" s="5" t="inlineStr">
        <is>
          <t>Operating Cashflow in M</t>
        </is>
      </c>
      <c r="C77" t="n">
        <v>28582.2</v>
      </c>
      <c r="D77" t="n">
        <v>30586.52</v>
      </c>
      <c r="E77" t="n">
        <v>22278.24</v>
      </c>
      <c r="F77" t="n">
        <v>45469.71</v>
      </c>
      <c r="G77" t="n">
        <v>154898.64</v>
      </c>
      <c r="H77" t="n">
        <v>10518.56</v>
      </c>
      <c r="I77" t="n">
        <v>6566.000000000001</v>
      </c>
      <c r="J77" t="n">
        <v>4167.45</v>
      </c>
      <c r="K77" t="n">
        <v>3825.22</v>
      </c>
      <c r="L77" t="n">
        <v>4440.83</v>
      </c>
      <c r="M77" t="n">
        <v>4301.5</v>
      </c>
      <c r="N77" t="n">
        <v>5545.8</v>
      </c>
      <c r="O77" t="n">
        <v>8353.049999999999</v>
      </c>
      <c r="P77" t="n">
        <v>8955.18</v>
      </c>
      <c r="Q77" t="n">
        <v>9901.32</v>
      </c>
      <c r="R77" t="n">
        <v>5628</v>
      </c>
      <c r="S77" t="n">
        <v>5692.32</v>
      </c>
      <c r="T77" t="n">
        <v>6511.13</v>
      </c>
      <c r="U77" t="n">
        <v>16116.24</v>
      </c>
      <c r="V77" t="n">
        <v>32581.34</v>
      </c>
    </row>
    <row r="78">
      <c r="A78" s="5" t="inlineStr">
        <is>
          <t>Aktienrückkauf</t>
        </is>
      </c>
      <c r="B78" s="5" t="inlineStr">
        <is>
          <t>Share Buyback in M</t>
        </is>
      </c>
      <c r="C78" t="n">
        <v>121</v>
      </c>
      <c r="D78" t="n">
        <v>-10</v>
      </c>
      <c r="E78" t="n">
        <v>-9</v>
      </c>
      <c r="F78" t="n">
        <v>81</v>
      </c>
      <c r="G78" t="n">
        <v>-16</v>
      </c>
      <c r="H78" t="n">
        <v>-12</v>
      </c>
      <c r="I78" t="n">
        <v>-17</v>
      </c>
      <c r="J78" t="n">
        <v>-77</v>
      </c>
      <c r="K78" t="n">
        <v>-9</v>
      </c>
      <c r="L78" t="n">
        <v>-8</v>
      </c>
      <c r="M78" t="n">
        <v>-59</v>
      </c>
      <c r="N78" t="n">
        <v>-5</v>
      </c>
      <c r="O78" t="n">
        <v>-8</v>
      </c>
      <c r="P78" t="n">
        <v>-3</v>
      </c>
      <c r="Q78" t="n">
        <v>-82</v>
      </c>
      <c r="R78" t="n">
        <v>0</v>
      </c>
      <c r="S78" t="n">
        <v>15</v>
      </c>
      <c r="T78" t="n">
        <v>-1</v>
      </c>
      <c r="U78" t="n">
        <v>-5</v>
      </c>
      <c r="V78" t="inlineStr">
        <is>
          <t>-</t>
        </is>
      </c>
    </row>
    <row r="79">
      <c r="A79" s="5" t="inlineStr">
        <is>
          <t>Umsatzwachstum 1J in %</t>
        </is>
      </c>
      <c r="B79" s="5" t="inlineStr">
        <is>
          <t>Revenue Growth 1Y in %</t>
        </is>
      </c>
      <c r="C79" t="n">
        <v>25.77</v>
      </c>
      <c r="D79" t="n">
        <v>11.15</v>
      </c>
      <c r="E79" t="n">
        <v>14.15</v>
      </c>
      <c r="F79" t="n">
        <v>6.86</v>
      </c>
      <c r="G79" t="n">
        <v>5.5</v>
      </c>
      <c r="H79" t="n">
        <v>-54.84</v>
      </c>
      <c r="I79" t="n">
        <v>-24.64</v>
      </c>
      <c r="J79" t="n">
        <v>-5.23</v>
      </c>
      <c r="K79" t="n">
        <v>-0.9</v>
      </c>
      <c r="L79" t="n">
        <v>5.71</v>
      </c>
      <c r="M79" t="n">
        <v>1.75</v>
      </c>
      <c r="N79" t="n">
        <v>16.73</v>
      </c>
      <c r="O79" t="n">
        <v>7.33</v>
      </c>
      <c r="P79" t="n">
        <v>2.55</v>
      </c>
      <c r="Q79" t="n">
        <v>-15.51</v>
      </c>
      <c r="R79" t="n">
        <v>-15.94</v>
      </c>
      <c r="S79" t="n">
        <v>-8.01</v>
      </c>
      <c r="T79" t="n">
        <v>-51.07</v>
      </c>
      <c r="U79" t="n">
        <v>37.33</v>
      </c>
      <c r="V79" t="inlineStr">
        <is>
          <t>-</t>
        </is>
      </c>
    </row>
    <row r="80">
      <c r="A80" s="5" t="inlineStr">
        <is>
          <t>Umsatzwachstum 3J in %</t>
        </is>
      </c>
      <c r="B80" s="5" t="inlineStr">
        <is>
          <t>Revenue Growth 3Y in %</t>
        </is>
      </c>
      <c r="C80" t="n">
        <v>17.02</v>
      </c>
      <c r="D80" t="n">
        <v>10.72</v>
      </c>
      <c r="E80" t="n">
        <v>8.84</v>
      </c>
      <c r="F80" t="n">
        <v>-14.16</v>
      </c>
      <c r="G80" t="n">
        <v>-24.66</v>
      </c>
      <c r="H80" t="n">
        <v>-28.24</v>
      </c>
      <c r="I80" t="n">
        <v>-10.26</v>
      </c>
      <c r="J80" t="n">
        <v>-0.14</v>
      </c>
      <c r="K80" t="n">
        <v>2.19</v>
      </c>
      <c r="L80" t="n">
        <v>8.06</v>
      </c>
      <c r="M80" t="n">
        <v>8.6</v>
      </c>
      <c r="N80" t="n">
        <v>8.869999999999999</v>
      </c>
      <c r="O80" t="n">
        <v>-1.88</v>
      </c>
      <c r="P80" t="n">
        <v>-9.630000000000001</v>
      </c>
      <c r="Q80" t="n">
        <v>-13.15</v>
      </c>
      <c r="R80" t="n">
        <v>-25.01</v>
      </c>
      <c r="S80" t="n">
        <v>-7.25</v>
      </c>
      <c r="T80" t="inlineStr">
        <is>
          <t>-</t>
        </is>
      </c>
      <c r="U80" t="inlineStr">
        <is>
          <t>-</t>
        </is>
      </c>
      <c r="V80" t="inlineStr">
        <is>
          <t>-</t>
        </is>
      </c>
    </row>
    <row r="81">
      <c r="A81" s="5" t="inlineStr">
        <is>
          <t>Umsatzwachstum 5J in %</t>
        </is>
      </c>
      <c r="B81" s="5" t="inlineStr">
        <is>
          <t>Revenue Growth 5Y in %</t>
        </is>
      </c>
      <c r="C81" t="n">
        <v>12.69</v>
      </c>
      <c r="D81" t="n">
        <v>-3.44</v>
      </c>
      <c r="E81" t="n">
        <v>-10.59</v>
      </c>
      <c r="F81" t="n">
        <v>-14.47</v>
      </c>
      <c r="G81" t="n">
        <v>-16.02</v>
      </c>
      <c r="H81" t="n">
        <v>-15.98</v>
      </c>
      <c r="I81" t="n">
        <v>-4.66</v>
      </c>
      <c r="J81" t="n">
        <v>3.61</v>
      </c>
      <c r="K81" t="n">
        <v>6.12</v>
      </c>
      <c r="L81" t="n">
        <v>6.81</v>
      </c>
      <c r="M81" t="n">
        <v>2.57</v>
      </c>
      <c r="N81" t="n">
        <v>-0.97</v>
      </c>
      <c r="O81" t="n">
        <v>-5.92</v>
      </c>
      <c r="P81" t="n">
        <v>-17.6</v>
      </c>
      <c r="Q81" t="n">
        <v>-10.64</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-1.65</v>
      </c>
      <c r="D82" t="n">
        <v>-4.05</v>
      </c>
      <c r="E82" t="n">
        <v>-3.49</v>
      </c>
      <c r="F82" t="n">
        <v>-4.17</v>
      </c>
      <c r="G82" t="n">
        <v>-4.6</v>
      </c>
      <c r="H82" t="n">
        <v>-6.71</v>
      </c>
      <c r="I82" t="n">
        <v>-2.81</v>
      </c>
      <c r="J82" t="n">
        <v>-1.15</v>
      </c>
      <c r="K82" t="n">
        <v>-5.74</v>
      </c>
      <c r="L82" t="n">
        <v>-1.91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1138.58</v>
      </c>
      <c r="D83" t="n">
        <v>-89.66</v>
      </c>
      <c r="E83" t="n">
        <v>-2.23</v>
      </c>
      <c r="F83" t="n">
        <v>-34.99</v>
      </c>
      <c r="G83" t="n">
        <v>-59.27</v>
      </c>
      <c r="H83" t="n">
        <v>141.18</v>
      </c>
      <c r="I83" t="n">
        <v>1099.39</v>
      </c>
      <c r="J83" t="n">
        <v>-93.88</v>
      </c>
      <c r="K83" t="n">
        <v>21.97</v>
      </c>
      <c r="L83" t="n">
        <v>164.82</v>
      </c>
      <c r="M83" t="n">
        <v>-68.11</v>
      </c>
      <c r="N83" t="n">
        <v>-0.84</v>
      </c>
      <c r="O83" t="n">
        <v>-34.91</v>
      </c>
      <c r="P83" t="n">
        <v>27.87</v>
      </c>
      <c r="Q83" t="n">
        <v>318.3</v>
      </c>
      <c r="R83" t="n">
        <v>-165.97</v>
      </c>
      <c r="S83" t="n">
        <v>-95.09</v>
      </c>
      <c r="T83" t="n">
        <v>71.37</v>
      </c>
      <c r="U83" t="n">
        <v>-691.4299999999999</v>
      </c>
      <c r="V83" t="n">
        <v>60.21</v>
      </c>
    </row>
    <row r="84">
      <c r="A84" s="5" t="inlineStr">
        <is>
          <t>Gewinnwachstum 3J in %</t>
        </is>
      </c>
      <c r="B84" s="5" t="inlineStr">
        <is>
          <t>Earnings Growth 3Y in %</t>
        </is>
      </c>
      <c r="C84" t="n">
        <v>348.9</v>
      </c>
      <c r="D84" t="n">
        <v>-42.29</v>
      </c>
      <c r="E84" t="n">
        <v>-32.16</v>
      </c>
      <c r="F84" t="n">
        <v>15.64</v>
      </c>
      <c r="G84" t="n">
        <v>393.77</v>
      </c>
      <c r="H84" t="n">
        <v>382.23</v>
      </c>
      <c r="I84" t="n">
        <v>342.49</v>
      </c>
      <c r="J84" t="n">
        <v>30.97</v>
      </c>
      <c r="K84" t="n">
        <v>39.56</v>
      </c>
      <c r="L84" t="n">
        <v>31.96</v>
      </c>
      <c r="M84" t="n">
        <v>-34.62</v>
      </c>
      <c r="N84" t="n">
        <v>-2.63</v>
      </c>
      <c r="O84" t="n">
        <v>103.75</v>
      </c>
      <c r="P84" t="n">
        <v>60.07</v>
      </c>
      <c r="Q84" t="n">
        <v>19.08</v>
      </c>
      <c r="R84" t="n">
        <v>-63.23</v>
      </c>
      <c r="S84" t="n">
        <v>-238.38</v>
      </c>
      <c r="T84" t="n">
        <v>-186.62</v>
      </c>
      <c r="U84" t="inlineStr">
        <is>
          <t>-</t>
        </is>
      </c>
      <c r="V84" t="inlineStr">
        <is>
          <t>-</t>
        </is>
      </c>
    </row>
    <row r="85">
      <c r="A85" s="5" t="inlineStr">
        <is>
          <t>Gewinnwachstum 5J in %</t>
        </is>
      </c>
      <c r="B85" s="5" t="inlineStr">
        <is>
          <t>Earnings Growth 5Y in %</t>
        </is>
      </c>
      <c r="C85" t="n">
        <v>190.49</v>
      </c>
      <c r="D85" t="n">
        <v>-8.99</v>
      </c>
      <c r="E85" t="n">
        <v>228.82</v>
      </c>
      <c r="F85" t="n">
        <v>210.49</v>
      </c>
      <c r="G85" t="n">
        <v>221.88</v>
      </c>
      <c r="H85" t="n">
        <v>266.7</v>
      </c>
      <c r="I85" t="n">
        <v>224.84</v>
      </c>
      <c r="J85" t="n">
        <v>4.79</v>
      </c>
      <c r="K85" t="n">
        <v>16.59</v>
      </c>
      <c r="L85" t="n">
        <v>17.77</v>
      </c>
      <c r="M85" t="n">
        <v>48.46</v>
      </c>
      <c r="N85" t="n">
        <v>28.89</v>
      </c>
      <c r="O85" t="n">
        <v>10.04</v>
      </c>
      <c r="P85" t="n">
        <v>31.3</v>
      </c>
      <c r="Q85" t="n">
        <v>-112.56</v>
      </c>
      <c r="R85" t="n">
        <v>-164.18</v>
      </c>
      <c r="S85" t="inlineStr">
        <is>
          <t>-</t>
        </is>
      </c>
      <c r="T85" t="inlineStr">
        <is>
          <t>-</t>
        </is>
      </c>
      <c r="U85" t="inlineStr">
        <is>
          <t>-</t>
        </is>
      </c>
      <c r="V85" t="inlineStr">
        <is>
          <t>-</t>
        </is>
      </c>
    </row>
    <row r="86">
      <c r="A86" s="5" t="inlineStr">
        <is>
          <t>Gewinnwachstum 10J in %</t>
        </is>
      </c>
      <c r="B86" s="5" t="inlineStr">
        <is>
          <t>Earnings Growth 10Y in %</t>
        </is>
      </c>
      <c r="C86" t="n">
        <v>228.59</v>
      </c>
      <c r="D86" t="n">
        <v>107.92</v>
      </c>
      <c r="E86" t="n">
        <v>116.8</v>
      </c>
      <c r="F86" t="n">
        <v>113.54</v>
      </c>
      <c r="G86" t="n">
        <v>119.82</v>
      </c>
      <c r="H86" t="n">
        <v>157.58</v>
      </c>
      <c r="I86" t="n">
        <v>126.86</v>
      </c>
      <c r="J86" t="n">
        <v>7.42</v>
      </c>
      <c r="K86" t="n">
        <v>23.94</v>
      </c>
      <c r="L86" t="n">
        <v>-47.4</v>
      </c>
      <c r="M86" t="n">
        <v>-57.86</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0.11</v>
      </c>
      <c r="D87" t="n">
        <v>-23.67</v>
      </c>
      <c r="E87" t="n">
        <v>0.1</v>
      </c>
      <c r="F87" t="n">
        <v>0.09</v>
      </c>
      <c r="G87" t="n">
        <v>0.06</v>
      </c>
      <c r="H87" t="n">
        <v>0.02</v>
      </c>
      <c r="I87" t="n">
        <v>0.06</v>
      </c>
      <c r="J87" t="n">
        <v>27.22</v>
      </c>
      <c r="K87" t="n">
        <v>0.47</v>
      </c>
      <c r="L87" t="n">
        <v>0.64</v>
      </c>
      <c r="M87" t="n">
        <v>0.63</v>
      </c>
      <c r="N87" t="n">
        <v>0.36</v>
      </c>
      <c r="O87" t="n">
        <v>1.38</v>
      </c>
      <c r="P87" t="n">
        <v>0.27</v>
      </c>
      <c r="Q87" t="n">
        <v>-0.09</v>
      </c>
      <c r="R87" t="n">
        <v>-0.2</v>
      </c>
      <c r="S87" t="inlineStr">
        <is>
          <t>-</t>
        </is>
      </c>
      <c r="T87" t="inlineStr">
        <is>
          <t>-</t>
        </is>
      </c>
      <c r="U87" t="inlineStr">
        <is>
          <t>-</t>
        </is>
      </c>
      <c r="V87" t="inlineStr">
        <is>
          <t>-</t>
        </is>
      </c>
    </row>
    <row r="88">
      <c r="A88" s="5" t="inlineStr">
        <is>
          <t>EBIT-Wachstum 1J in %</t>
        </is>
      </c>
      <c r="B88" s="5" t="inlineStr">
        <is>
          <t>EBIT Growth 1Y in %</t>
        </is>
      </c>
      <c r="C88" t="n">
        <v>16.84</v>
      </c>
      <c r="D88" t="n">
        <v>14.09</v>
      </c>
      <c r="E88" t="n">
        <v>-13.23</v>
      </c>
      <c r="F88" t="n">
        <v>-3.01</v>
      </c>
      <c r="G88" t="n">
        <v>67.26000000000001</v>
      </c>
      <c r="H88" t="n">
        <v>-269.2</v>
      </c>
      <c r="I88" t="n">
        <v>-115.11</v>
      </c>
      <c r="J88" t="n">
        <v>-49.35</v>
      </c>
      <c r="K88" t="n">
        <v>16.65</v>
      </c>
      <c r="L88" t="n">
        <v>26.98</v>
      </c>
      <c r="M88" t="n">
        <v>-9.949999999999999</v>
      </c>
      <c r="N88" t="n">
        <v>-2.87</v>
      </c>
      <c r="O88" t="n">
        <v>5.76</v>
      </c>
      <c r="P88" t="n">
        <v>4.27</v>
      </c>
      <c r="Q88" t="n">
        <v>14.41</v>
      </c>
      <c r="R88" t="n">
        <v>5.05</v>
      </c>
      <c r="S88" t="n">
        <v>76.29000000000001</v>
      </c>
      <c r="T88" t="n">
        <v>-50.54</v>
      </c>
      <c r="U88" t="n">
        <v>108.17</v>
      </c>
      <c r="V88" t="n">
        <v>-0.71</v>
      </c>
    </row>
    <row r="89">
      <c r="A89" s="5" t="inlineStr">
        <is>
          <t>EBIT-Wachstum 3J in %</t>
        </is>
      </c>
      <c r="B89" s="5" t="inlineStr">
        <is>
          <t>EBIT Growth 3Y in %</t>
        </is>
      </c>
      <c r="C89" t="n">
        <v>5.9</v>
      </c>
      <c r="D89" t="n">
        <v>-0.72</v>
      </c>
      <c r="E89" t="n">
        <v>17.01</v>
      </c>
      <c r="F89" t="n">
        <v>-68.31999999999999</v>
      </c>
      <c r="G89" t="n">
        <v>-105.68</v>
      </c>
      <c r="H89" t="n">
        <v>-144.55</v>
      </c>
      <c r="I89" t="n">
        <v>-49.27</v>
      </c>
      <c r="J89" t="n">
        <v>-1.91</v>
      </c>
      <c r="K89" t="n">
        <v>11.23</v>
      </c>
      <c r="L89" t="n">
        <v>4.72</v>
      </c>
      <c r="M89" t="n">
        <v>-2.35</v>
      </c>
      <c r="N89" t="n">
        <v>2.39</v>
      </c>
      <c r="O89" t="n">
        <v>8.15</v>
      </c>
      <c r="P89" t="n">
        <v>7.91</v>
      </c>
      <c r="Q89" t="n">
        <v>31.92</v>
      </c>
      <c r="R89" t="n">
        <v>10.27</v>
      </c>
      <c r="S89" t="n">
        <v>44.64</v>
      </c>
      <c r="T89" t="n">
        <v>18.97</v>
      </c>
      <c r="U89" t="inlineStr">
        <is>
          <t>-</t>
        </is>
      </c>
      <c r="V89" t="inlineStr">
        <is>
          <t>-</t>
        </is>
      </c>
    </row>
    <row r="90">
      <c r="A90" s="5" t="inlineStr">
        <is>
          <t>EBIT-Wachstum 5J in %</t>
        </is>
      </c>
      <c r="B90" s="5" t="inlineStr">
        <is>
          <t>EBIT Growth 5Y in %</t>
        </is>
      </c>
      <c r="C90" t="n">
        <v>16.39</v>
      </c>
      <c r="D90" t="n">
        <v>-40.82</v>
      </c>
      <c r="E90" t="n">
        <v>-66.66</v>
      </c>
      <c r="F90" t="n">
        <v>-73.88</v>
      </c>
      <c r="G90" t="n">
        <v>-69.95</v>
      </c>
      <c r="H90" t="n">
        <v>-78.01000000000001</v>
      </c>
      <c r="I90" t="n">
        <v>-26.16</v>
      </c>
      <c r="J90" t="n">
        <v>-3.71</v>
      </c>
      <c r="K90" t="n">
        <v>7.31</v>
      </c>
      <c r="L90" t="n">
        <v>4.84</v>
      </c>
      <c r="M90" t="n">
        <v>2.32</v>
      </c>
      <c r="N90" t="n">
        <v>5.32</v>
      </c>
      <c r="O90" t="n">
        <v>21.16</v>
      </c>
      <c r="P90" t="n">
        <v>9.9</v>
      </c>
      <c r="Q90" t="n">
        <v>30.68</v>
      </c>
      <c r="R90" t="n">
        <v>27.65</v>
      </c>
      <c r="S90" t="inlineStr">
        <is>
          <t>-</t>
        </is>
      </c>
      <c r="T90" t="inlineStr">
        <is>
          <t>-</t>
        </is>
      </c>
      <c r="U90" t="inlineStr">
        <is>
          <t>-</t>
        </is>
      </c>
      <c r="V90" t="inlineStr">
        <is>
          <t>-</t>
        </is>
      </c>
    </row>
    <row r="91">
      <c r="A91" s="5" t="inlineStr">
        <is>
          <t>EBIT-Wachstum 10J in %</t>
        </is>
      </c>
      <c r="B91" s="5" t="inlineStr">
        <is>
          <t>EBIT Growth 10Y in %</t>
        </is>
      </c>
      <c r="C91" t="n">
        <v>-30.81</v>
      </c>
      <c r="D91" t="n">
        <v>-33.49</v>
      </c>
      <c r="E91" t="n">
        <v>-35.18</v>
      </c>
      <c r="F91" t="n">
        <v>-33.28</v>
      </c>
      <c r="G91" t="n">
        <v>-32.56</v>
      </c>
      <c r="H91" t="n">
        <v>-37.84</v>
      </c>
      <c r="I91" t="n">
        <v>-10.42</v>
      </c>
      <c r="J91" t="n">
        <v>8.720000000000001</v>
      </c>
      <c r="K91" t="n">
        <v>8.6</v>
      </c>
      <c r="L91" t="n">
        <v>17.76</v>
      </c>
      <c r="M91" t="n">
        <v>14.99</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2.99</v>
      </c>
      <c r="D92" t="n">
        <v>36.24</v>
      </c>
      <c r="E92" t="n">
        <v>-51.34</v>
      </c>
      <c r="F92" t="n">
        <v>-68.8</v>
      </c>
      <c r="G92" t="n">
        <v>1355.4</v>
      </c>
      <c r="H92" t="n">
        <v>58.78</v>
      </c>
      <c r="I92" t="n">
        <v>55.56</v>
      </c>
      <c r="J92" t="n">
        <v>2.61</v>
      </c>
      <c r="K92" t="n">
        <v>-14.48</v>
      </c>
      <c r="L92" t="n">
        <v>2.57</v>
      </c>
      <c r="M92" t="n">
        <v>-26.16</v>
      </c>
      <c r="N92" t="n">
        <v>-33.89</v>
      </c>
      <c r="O92" t="n">
        <v>-7.36</v>
      </c>
      <c r="P92" t="n">
        <v>-9.789999999999999</v>
      </c>
      <c r="Q92" t="n">
        <v>63.43</v>
      </c>
      <c r="R92" t="n">
        <v>-1.13</v>
      </c>
      <c r="S92" t="n">
        <v>-11.35</v>
      </c>
      <c r="T92" t="n">
        <v>-59.64</v>
      </c>
      <c r="U92" t="n">
        <v>-50.76</v>
      </c>
      <c r="V92" t="inlineStr">
        <is>
          <t>-</t>
        </is>
      </c>
    </row>
    <row r="93">
      <c r="A93" s="5" t="inlineStr">
        <is>
          <t>Op.Cashflow Wachstum 3J in %</t>
        </is>
      </c>
      <c r="B93" s="5" t="inlineStr">
        <is>
          <t>Op.Cashflow Wachstum 3Y in %</t>
        </is>
      </c>
      <c r="C93" t="n">
        <v>-4.04</v>
      </c>
      <c r="D93" t="n">
        <v>-27.97</v>
      </c>
      <c r="E93" t="n">
        <v>411.75</v>
      </c>
      <c r="F93" t="n">
        <v>448.46</v>
      </c>
      <c r="G93" t="n">
        <v>489.91</v>
      </c>
      <c r="H93" t="n">
        <v>38.98</v>
      </c>
      <c r="I93" t="n">
        <v>14.56</v>
      </c>
      <c r="J93" t="n">
        <v>-3.1</v>
      </c>
      <c r="K93" t="n">
        <v>-12.69</v>
      </c>
      <c r="L93" t="n">
        <v>-19.16</v>
      </c>
      <c r="M93" t="n">
        <v>-22.47</v>
      </c>
      <c r="N93" t="n">
        <v>-17.01</v>
      </c>
      <c r="O93" t="n">
        <v>15.43</v>
      </c>
      <c r="P93" t="n">
        <v>17.5</v>
      </c>
      <c r="Q93" t="n">
        <v>16.98</v>
      </c>
      <c r="R93" t="n">
        <v>-24.04</v>
      </c>
      <c r="S93" t="n">
        <v>-40.58</v>
      </c>
      <c r="T93" t="inlineStr">
        <is>
          <t>-</t>
        </is>
      </c>
      <c r="U93" t="inlineStr">
        <is>
          <t>-</t>
        </is>
      </c>
      <c r="V93" t="inlineStr">
        <is>
          <t>-</t>
        </is>
      </c>
    </row>
    <row r="94">
      <c r="A94" s="5" t="inlineStr">
        <is>
          <t>Op.Cashflow Wachstum 5J in %</t>
        </is>
      </c>
      <c r="B94" s="5" t="inlineStr">
        <is>
          <t>Op.Cashflow Wachstum 5Y in %</t>
        </is>
      </c>
      <c r="C94" t="n">
        <v>254.9</v>
      </c>
      <c r="D94" t="n">
        <v>266.06</v>
      </c>
      <c r="E94" t="n">
        <v>269.92</v>
      </c>
      <c r="F94" t="n">
        <v>280.71</v>
      </c>
      <c r="G94" t="n">
        <v>291.57</v>
      </c>
      <c r="H94" t="n">
        <v>21.01</v>
      </c>
      <c r="I94" t="n">
        <v>4.02</v>
      </c>
      <c r="J94" t="n">
        <v>-13.87</v>
      </c>
      <c r="K94" t="n">
        <v>-15.86</v>
      </c>
      <c r="L94" t="n">
        <v>-14.93</v>
      </c>
      <c r="M94" t="n">
        <v>-2.75</v>
      </c>
      <c r="N94" t="n">
        <v>2.25</v>
      </c>
      <c r="O94" t="n">
        <v>6.76</v>
      </c>
      <c r="P94" t="n">
        <v>-3.7</v>
      </c>
      <c r="Q94" t="n">
        <v>-11.89</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137.95</v>
      </c>
      <c r="D95" t="n">
        <v>135.04</v>
      </c>
      <c r="E95" t="n">
        <v>128.02</v>
      </c>
      <c r="F95" t="n">
        <v>132.42</v>
      </c>
      <c r="G95" t="n">
        <v>138.32</v>
      </c>
      <c r="H95" t="n">
        <v>9.130000000000001</v>
      </c>
      <c r="I95" t="n">
        <v>3.14</v>
      </c>
      <c r="J95" t="n">
        <v>-3.55</v>
      </c>
      <c r="K95" t="n">
        <v>-9.779999999999999</v>
      </c>
      <c r="L95" t="n">
        <v>-13.41</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-2921</v>
      </c>
      <c r="D96" t="n">
        <v>1164</v>
      </c>
      <c r="E96" t="n">
        <v>-812</v>
      </c>
      <c r="F96" t="n">
        <v>2021</v>
      </c>
      <c r="G96" t="n">
        <v>4517</v>
      </c>
      <c r="H96" t="n">
        <v>8743</v>
      </c>
      <c r="I96" t="n">
        <v>-1342</v>
      </c>
      <c r="J96" t="n">
        <v>-6211</v>
      </c>
      <c r="K96" t="n">
        <v>-5154</v>
      </c>
      <c r="L96" t="n">
        <v>-5739</v>
      </c>
      <c r="M96" t="n">
        <v>-6935</v>
      </c>
      <c r="N96" t="n">
        <v>-3187</v>
      </c>
      <c r="O96" t="n">
        <v>-3843</v>
      </c>
      <c r="P96" t="n">
        <v>-3204</v>
      </c>
      <c r="Q96" t="n">
        <v>-2758</v>
      </c>
      <c r="R96" t="n">
        <v>-3296</v>
      </c>
      <c r="S96" t="n">
        <v>-7830</v>
      </c>
      <c r="T96" t="n">
        <v>-9469</v>
      </c>
      <c r="U96" t="n">
        <v>-10466</v>
      </c>
      <c r="V96" t="n">
        <v>-8321</v>
      </c>
      <c r="W96" t="inlineStr">
        <is>
          <t>-</t>
        </is>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WORLDLINE SA </t>
        </is>
      </c>
      <c r="B1" s="2" t="inlineStr">
        <is>
          <t>WKN: A116LR  ISIN: FR0011981968  Typ: Aktie</t>
        </is>
      </c>
      <c r="C1" s="2" t="inlineStr"/>
      <c r="D1" s="2" t="inlineStr"/>
      <c r="E1" s="2" t="inlineStr"/>
      <c r="F1" s="2">
        <f>HYPERLINK("cac40_Stock_Data_EUR.xlsx#INDEX!A1",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t>
        </is>
      </c>
      <c r="G4" t="inlineStr">
        <is>
          <t>18.02.2020</t>
        </is>
      </c>
      <c r="H4" t="inlineStr">
        <is>
          <t>Q4 Result</t>
        </is>
      </c>
      <c r="J4" t="inlineStr">
        <is>
          <t>SIX Group AG</t>
        </is>
      </c>
      <c r="L4" t="inlineStr">
        <is>
          <t>26,84%</t>
        </is>
      </c>
    </row>
    <row r="5">
      <c r="A5" s="5" t="inlineStr">
        <is>
          <t>Ticker</t>
        </is>
      </c>
      <c r="B5" t="inlineStr">
        <is>
          <t>WO6</t>
        </is>
      </c>
      <c r="C5" s="5" t="inlineStr">
        <is>
          <t>Fax</t>
        </is>
      </c>
      <c r="D5" s="5" t="inlineStr"/>
      <c r="E5" t="inlineStr">
        <is>
          <t>-</t>
        </is>
      </c>
      <c r="G5" t="inlineStr">
        <is>
          <t>22.04.2020</t>
        </is>
      </c>
      <c r="H5" t="inlineStr">
        <is>
          <t>Result Q1</t>
        </is>
      </c>
      <c r="J5" t="inlineStr">
        <is>
          <t>Atos SE</t>
        </is>
      </c>
      <c r="L5" t="inlineStr">
        <is>
          <t>3,82%</t>
        </is>
      </c>
    </row>
    <row r="6">
      <c r="A6" s="5" t="inlineStr">
        <is>
          <t>Gelistet Seit / Listed Since</t>
        </is>
      </c>
      <c r="B6" t="inlineStr">
        <is>
          <t>-</t>
        </is>
      </c>
      <c r="C6" s="5" t="inlineStr">
        <is>
          <t>Internet</t>
        </is>
      </c>
      <c r="D6" s="5" t="inlineStr"/>
      <c r="E6" t="inlineStr">
        <is>
          <t>https://worldline.com/</t>
        </is>
      </c>
      <c r="G6" t="inlineStr">
        <is>
          <t>10.05.2020</t>
        </is>
      </c>
      <c r="H6" t="inlineStr">
        <is>
          <t>Publication Of Annual Report</t>
        </is>
      </c>
      <c r="J6" t="inlineStr">
        <is>
          <t>eigene Aktien</t>
        </is>
      </c>
      <c r="L6" t="inlineStr">
        <is>
          <t>0,20%</t>
        </is>
      </c>
    </row>
    <row r="7">
      <c r="A7" s="5" t="inlineStr">
        <is>
          <t>Nominalwert / Nominal Value</t>
        </is>
      </c>
      <c r="B7" t="inlineStr">
        <is>
          <t>-</t>
        </is>
      </c>
      <c r="C7" s="5" t="inlineStr">
        <is>
          <t>Inv. Relations E-Mail</t>
        </is>
      </c>
      <c r="D7" s="5" t="inlineStr"/>
      <c r="E7" t="inlineStr">
        <is>
          <t>David.pierre-kahn@worldline.com</t>
        </is>
      </c>
      <c r="G7" t="inlineStr">
        <is>
          <t>14.05.2020</t>
        </is>
      </c>
      <c r="H7" t="inlineStr">
        <is>
          <t>Annual General Meeting</t>
        </is>
      </c>
      <c r="J7" t="inlineStr">
        <is>
          <t>Mitarbeiter</t>
        </is>
      </c>
      <c r="L7" t="inlineStr">
        <is>
          <t>0,18%</t>
        </is>
      </c>
    </row>
    <row r="8">
      <c r="A8" s="5" t="inlineStr">
        <is>
          <t>Land / Country</t>
        </is>
      </c>
      <c r="B8" t="inlineStr">
        <is>
          <t>Frankreich</t>
        </is>
      </c>
      <c r="C8" s="5" t="inlineStr">
        <is>
          <t>Kontaktperson / Contact Person</t>
        </is>
      </c>
      <c r="D8" s="5" t="inlineStr"/>
      <c r="E8" t="inlineStr">
        <is>
          <t>David Pierre-Kahn</t>
        </is>
      </c>
      <c r="G8" t="inlineStr">
        <is>
          <t>21.07.2020</t>
        </is>
      </c>
      <c r="H8" t="inlineStr">
        <is>
          <t>Score Half Year</t>
        </is>
      </c>
      <c r="J8" t="inlineStr">
        <is>
          <t>Freefloat</t>
        </is>
      </c>
      <c r="L8" t="inlineStr">
        <is>
          <t>68,96%</t>
        </is>
      </c>
    </row>
    <row r="9">
      <c r="A9" s="5" t="inlineStr">
        <is>
          <t>Währung / Currency</t>
        </is>
      </c>
      <c r="B9" t="inlineStr">
        <is>
          <t>EUR</t>
        </is>
      </c>
      <c r="C9" s="5" t="inlineStr">
        <is>
          <t>21.10.2020</t>
        </is>
      </c>
      <c r="D9" s="5" t="inlineStr">
        <is>
          <t>Q3 Earnings</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Worldline SARiver Ouest, 80 Quai Voltaire  F-95870 Bezons, Frankreich</t>
        </is>
      </c>
    </row>
    <row r="14">
      <c r="A14" s="5" t="inlineStr">
        <is>
          <t>Management</t>
        </is>
      </c>
      <c r="B14" t="inlineStr">
        <is>
          <t>Gilles Grapinet, Marc-Henri Desportes, Christophe Duquenne, Olivier Burger, Eric Heurtaux, Michael Steinbach, Vincent Roland, Olivier Stuckens, Pascal Mauzé, Charles-Henri de Taffin, Lisa Coleman, Wolf Kunisch, Alessandro Baroni, Claude France, Marc Schluep</t>
        </is>
      </c>
    </row>
    <row r="15">
      <c r="A15" s="5" t="inlineStr">
        <is>
          <t>Aufsichtsrat / Board</t>
        </is>
      </c>
      <c r="B15" t="inlineStr">
        <is>
          <t>Gilles Grapinet, Gilles Arditti, Ursula Morgenstern, Marie-Christine Lebert, Lorenz von Habsburg Lothringen, Giulia Fitzpatrick, Mette Kamsvåg, Danielle Lagarde, Georges Pauget, Susan M. Tolson, Luc Rémont, Aldo Cardoso</t>
        </is>
      </c>
    </row>
    <row r="16">
      <c r="A16" s="5" t="inlineStr">
        <is>
          <t>Beschreibung</t>
        </is>
      </c>
      <c r="B16" t="inlineStr">
        <is>
          <t>Worldline ist ein führender europäischer Anbieter von Zahlungssystemen. Das Unternehmen bietet europaweite und inländische Transaktionsdienste für physische und online Geschäfte an, ermöglicht die gesicherte Abwicklung von Transaktionen für Banken und andere finanzielle Einrichtungen und bietet Transaktionsdienstleistungen mit e-Ticketing für öffentliche Einrichtungen. Worldline ist in über 30 Ländern vertreten und arbeitet mit Händlern, Banken, dem öffentlichen Transportwesen, Regierungseinrichtungen und Industriepartnern zusammen. Die digitalen Finanzdienstleistungen sind in die Geschäftsbereiche Merchant Services, Financial Services inklusive equensWorldline und Mobility &amp; e-Transactional Services eingeteilt. Copyright 2014 FINANCE BASE AG</t>
        </is>
      </c>
    </row>
    <row r="17">
      <c r="A17" s="5" t="inlineStr">
        <is>
          <t>Profile</t>
        </is>
      </c>
      <c r="B17" t="inlineStr">
        <is>
          <t>Worldline is a leading European providers of payment systems. The company offers pan-European and domestic transaction services for physical and online shops on enables the secure processing of transactions for banks and other financial institutions and provides transaction services with e-ticketing for public institutions. Worldline is present in over 30 countries and cooperating with retailers, banks, public transportation, government agencies and industry partners. The digital financial services are divided into the divisions Merchant Services, Financial Services, including equensWorldline and Mobility &amp; e-transactional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inlineStr">
        <is>
          <t>-</t>
        </is>
      </c>
      <c r="D20" t="n">
        <v>1720</v>
      </c>
      <c r="E20" t="n">
        <v>1552</v>
      </c>
    </row>
    <row r="21">
      <c r="A21" s="5" t="inlineStr">
        <is>
          <t>Operatives Ergebnis (EBIT)</t>
        </is>
      </c>
      <c r="B21" s="5" t="inlineStr">
        <is>
          <t>EBIT Earning Before Interest &amp; Tax</t>
        </is>
      </c>
      <c r="C21" t="inlineStr">
        <is>
          <t>-</t>
        </is>
      </c>
      <c r="D21" t="n">
        <v>205.9</v>
      </c>
      <c r="E21" t="n">
        <v>185.5</v>
      </c>
    </row>
    <row r="22">
      <c r="A22" s="5" t="inlineStr">
        <is>
          <t>Finanzergebnis</t>
        </is>
      </c>
      <c r="B22" s="5" t="inlineStr">
        <is>
          <t>Financial Result</t>
        </is>
      </c>
      <c r="C22" t="inlineStr">
        <is>
          <t>-</t>
        </is>
      </c>
      <c r="D22" t="n">
        <v>-21.2</v>
      </c>
      <c r="E22" t="n">
        <v>-8</v>
      </c>
    </row>
    <row r="23">
      <c r="A23" s="5" t="inlineStr">
        <is>
          <t>Ergebnis vor Steuer (EBT)</t>
        </is>
      </c>
      <c r="B23" s="5" t="inlineStr">
        <is>
          <t>EBT Earning Before Tax</t>
        </is>
      </c>
      <c r="C23" t="inlineStr">
        <is>
          <t>-</t>
        </is>
      </c>
      <c r="D23" t="n">
        <v>184.7</v>
      </c>
      <c r="E23" t="n">
        <v>177.5</v>
      </c>
    </row>
    <row r="24">
      <c r="A24" s="5" t="inlineStr">
        <is>
          <t>Steuern auf Einkommen und Ertrag</t>
        </is>
      </c>
      <c r="B24" s="5" t="inlineStr">
        <is>
          <t>Taxes on income and earnings</t>
        </is>
      </c>
      <c r="C24" t="inlineStr">
        <is>
          <t>-</t>
        </is>
      </c>
      <c r="D24" t="n">
        <v>45.3</v>
      </c>
      <c r="E24" t="n">
        <v>44.1</v>
      </c>
    </row>
    <row r="25">
      <c r="A25" s="5" t="inlineStr">
        <is>
          <t>Ergebnis nach Steuer</t>
        </is>
      </c>
      <c r="B25" s="5" t="inlineStr">
        <is>
          <t>Earnings after tax</t>
        </is>
      </c>
      <c r="C25" t="inlineStr">
        <is>
          <t>-</t>
        </is>
      </c>
      <c r="D25" t="n">
        <v>139.4</v>
      </c>
      <c r="E25" t="n">
        <v>133.4</v>
      </c>
    </row>
    <row r="26">
      <c r="A26" s="5" t="inlineStr">
        <is>
          <t>Minderheitenanteil</t>
        </is>
      </c>
      <c r="B26" s="5" t="inlineStr">
        <is>
          <t>Minority Share</t>
        </is>
      </c>
      <c r="C26" t="inlineStr">
        <is>
          <t>-</t>
        </is>
      </c>
      <c r="D26" t="n">
        <v>-38.9</v>
      </c>
      <c r="E26" t="n">
        <v>-27.9</v>
      </c>
    </row>
    <row r="27">
      <c r="A27" s="5" t="inlineStr">
        <is>
          <t>Jahresüberschuss/-fehlbetrag</t>
        </is>
      </c>
      <c r="B27" s="5" t="inlineStr">
        <is>
          <t>Net Profit</t>
        </is>
      </c>
      <c r="C27" t="inlineStr">
        <is>
          <t>-</t>
        </is>
      </c>
      <c r="D27" t="n">
        <v>100.5</v>
      </c>
      <c r="E27" t="n">
        <v>105.5</v>
      </c>
    </row>
    <row r="28">
      <c r="A28" s="5" t="inlineStr">
        <is>
          <t>Summe Umlaufvermögen</t>
        </is>
      </c>
      <c r="B28" s="5" t="inlineStr">
        <is>
          <t>Current Assets</t>
        </is>
      </c>
      <c r="C28" t="inlineStr">
        <is>
          <t>-</t>
        </is>
      </c>
      <c r="D28" t="n">
        <v>1941</v>
      </c>
      <c r="E28" t="n">
        <v>1139</v>
      </c>
    </row>
    <row r="29">
      <c r="A29" s="5" t="inlineStr">
        <is>
          <t>Summe Anlagevermögen</t>
        </is>
      </c>
      <c r="B29" s="5" t="inlineStr">
        <is>
          <t>Fixed Assets</t>
        </is>
      </c>
      <c r="C29" t="inlineStr">
        <is>
          <t>-</t>
        </is>
      </c>
      <c r="D29" t="n">
        <v>4417</v>
      </c>
      <c r="E29" t="n">
        <v>1503</v>
      </c>
    </row>
    <row r="30">
      <c r="A30" s="5" t="inlineStr">
        <is>
          <t>Summe Aktiva</t>
        </is>
      </c>
      <c r="B30" s="5" t="inlineStr">
        <is>
          <t>Total Assets</t>
        </is>
      </c>
      <c r="C30" t="inlineStr">
        <is>
          <t>-</t>
        </is>
      </c>
      <c r="D30" t="n">
        <v>6358</v>
      </c>
      <c r="E30" t="n">
        <v>2642</v>
      </c>
    </row>
    <row r="31">
      <c r="A31" s="5" t="inlineStr">
        <is>
          <t>Summe kurzfristiges Fremdkapital</t>
        </is>
      </c>
      <c r="B31" s="5" t="inlineStr">
        <is>
          <t>Short-Term Debt</t>
        </is>
      </c>
      <c r="C31" t="inlineStr">
        <is>
          <t>-</t>
        </is>
      </c>
      <c r="D31" t="n">
        <v>2095</v>
      </c>
      <c r="E31" t="n">
        <v>1025</v>
      </c>
    </row>
    <row r="32">
      <c r="A32" s="5" t="inlineStr">
        <is>
          <t>Summe langfristiges Fremdkapital</t>
        </is>
      </c>
      <c r="B32" s="5" t="inlineStr">
        <is>
          <t>Long-Term Debt</t>
        </is>
      </c>
      <c r="C32" t="inlineStr">
        <is>
          <t>-</t>
        </is>
      </c>
      <c r="D32" t="n">
        <v>455</v>
      </c>
      <c r="E32" t="n">
        <v>190.7</v>
      </c>
    </row>
    <row r="33">
      <c r="A33" s="5" t="inlineStr">
        <is>
          <t>Summe Fremdkapital</t>
        </is>
      </c>
      <c r="B33" s="5" t="inlineStr">
        <is>
          <t>Total Liabilities</t>
        </is>
      </c>
      <c r="C33" t="inlineStr">
        <is>
          <t>-</t>
        </is>
      </c>
      <c r="D33" t="n">
        <v>2550</v>
      </c>
      <c r="E33" t="n">
        <v>1216</v>
      </c>
    </row>
    <row r="34">
      <c r="A34" s="5" t="inlineStr">
        <is>
          <t>Minderheitenanteil</t>
        </is>
      </c>
      <c r="B34" s="5" t="inlineStr">
        <is>
          <t>Minority Share</t>
        </is>
      </c>
      <c r="C34" t="inlineStr">
        <is>
          <t>-</t>
        </is>
      </c>
      <c r="D34" t="n">
        <v>208.9</v>
      </c>
      <c r="E34" t="n">
        <v>175.1</v>
      </c>
    </row>
    <row r="35">
      <c r="A35" s="5" t="inlineStr">
        <is>
          <t>Summe Eigenkapital</t>
        </is>
      </c>
      <c r="B35" s="5" t="inlineStr">
        <is>
          <t>Equity</t>
        </is>
      </c>
      <c r="C35" t="inlineStr">
        <is>
          <t>-</t>
        </is>
      </c>
      <c r="D35" t="n">
        <v>3599</v>
      </c>
      <c r="E35" t="n">
        <v>1251</v>
      </c>
    </row>
    <row r="36">
      <c r="A36" s="5" t="inlineStr">
        <is>
          <t>Summe Passiva</t>
        </is>
      </c>
      <c r="B36" s="5" t="inlineStr">
        <is>
          <t>Liabilities &amp; Shareholder Equity</t>
        </is>
      </c>
      <c r="C36" t="inlineStr">
        <is>
          <t>-</t>
        </is>
      </c>
      <c r="D36" t="n">
        <v>6358</v>
      </c>
      <c r="E36" t="n">
        <v>2642</v>
      </c>
    </row>
    <row r="37">
      <c r="A37" s="5" t="inlineStr">
        <is>
          <t>Mio.Aktien im Umlauf</t>
        </is>
      </c>
      <c r="B37" s="5" t="inlineStr">
        <is>
          <t>Million shares outstanding</t>
        </is>
      </c>
      <c r="C37" t="n">
        <v>182.76</v>
      </c>
      <c r="D37" t="n">
        <v>182.56</v>
      </c>
      <c r="E37" t="n">
        <v>132.9</v>
      </c>
    </row>
    <row r="38">
      <c r="A38" s="5" t="inlineStr">
        <is>
          <t>Gezeichnetes Kapital (in Mio.)</t>
        </is>
      </c>
      <c r="B38" s="5" t="inlineStr">
        <is>
          <t>Subscribed Capital in M</t>
        </is>
      </c>
      <c r="C38" t="n">
        <v>124.28</v>
      </c>
      <c r="D38" t="n">
        <v>124.14</v>
      </c>
      <c r="E38" t="n">
        <v>90.37</v>
      </c>
    </row>
    <row r="39">
      <c r="A39" s="5" t="inlineStr">
        <is>
          <t>Ergebnis je Aktie (brutto)</t>
        </is>
      </c>
      <c r="B39" s="5" t="inlineStr">
        <is>
          <t>Earnings per share</t>
        </is>
      </c>
      <c r="C39" t="inlineStr">
        <is>
          <t>-</t>
        </is>
      </c>
      <c r="D39" t="n">
        <v>1.01</v>
      </c>
      <c r="E39" t="n">
        <v>1.34</v>
      </c>
    </row>
    <row r="40">
      <c r="A40" s="5" t="inlineStr">
        <is>
          <t>Ergebnis je Aktie (unverwässert)</t>
        </is>
      </c>
      <c r="B40" s="5" t="inlineStr">
        <is>
          <t>Basic Earnings per share</t>
        </is>
      </c>
      <c r="C40" t="n">
        <v>1.71</v>
      </c>
      <c r="D40" t="n">
        <v>0.73</v>
      </c>
      <c r="E40" t="n">
        <v>0.8</v>
      </c>
    </row>
    <row r="41">
      <c r="A41" s="5" t="inlineStr">
        <is>
          <t>Ergebnis je Aktie (verwässert)</t>
        </is>
      </c>
      <c r="B41" s="5" t="inlineStr">
        <is>
          <t>Diluted Earnings per share</t>
        </is>
      </c>
      <c r="C41" t="n">
        <v>1.69</v>
      </c>
      <c r="D41" t="n">
        <v>0.73</v>
      </c>
      <c r="E41" t="n">
        <v>0.79</v>
      </c>
    </row>
    <row r="42">
      <c r="A42" s="5" t="inlineStr">
        <is>
          <t>Dividende je Aktie</t>
        </is>
      </c>
      <c r="B42" s="5" t="inlineStr">
        <is>
          <t>Dividend per share</t>
        </is>
      </c>
      <c r="C42" t="inlineStr">
        <is>
          <t>-</t>
        </is>
      </c>
      <c r="D42" t="inlineStr">
        <is>
          <t>-</t>
        </is>
      </c>
      <c r="E42" t="inlineStr">
        <is>
          <t>-</t>
        </is>
      </c>
    </row>
    <row r="43">
      <c r="A43" s="5" t="inlineStr">
        <is>
          <t>Dividendenausschüttung in Mio</t>
        </is>
      </c>
      <c r="B43" s="5" t="inlineStr">
        <is>
          <t>Dividend Payment in M</t>
        </is>
      </c>
      <c r="C43" t="inlineStr">
        <is>
          <t>-</t>
        </is>
      </c>
      <c r="D43" t="inlineStr">
        <is>
          <t>-</t>
        </is>
      </c>
      <c r="E43" t="inlineStr">
        <is>
          <t>-</t>
        </is>
      </c>
    </row>
    <row r="44">
      <c r="A44" s="5" t="inlineStr">
        <is>
          <t>Umsatz</t>
        </is>
      </c>
      <c r="B44" s="5" t="inlineStr">
        <is>
          <t>Revenue</t>
        </is>
      </c>
      <c r="C44" t="inlineStr">
        <is>
          <t>-</t>
        </is>
      </c>
      <c r="D44" t="n">
        <v>9.42</v>
      </c>
      <c r="E44" t="n">
        <v>11.68</v>
      </c>
    </row>
    <row r="45">
      <c r="A45" s="5" t="inlineStr">
        <is>
          <t>Buchwert je Aktie</t>
        </is>
      </c>
      <c r="B45" s="5" t="inlineStr">
        <is>
          <t>Book value per share</t>
        </is>
      </c>
      <c r="C45" t="inlineStr">
        <is>
          <t>-</t>
        </is>
      </c>
      <c r="D45" t="n">
        <v>20.86</v>
      </c>
      <c r="E45" t="n">
        <v>10.73</v>
      </c>
    </row>
    <row r="46">
      <c r="A46" s="5" t="inlineStr">
        <is>
          <t>Cashflow je Aktie</t>
        </is>
      </c>
      <c r="B46" s="5" t="inlineStr">
        <is>
          <t>Cashflow per share</t>
        </is>
      </c>
      <c r="C46" t="inlineStr">
        <is>
          <t>-</t>
        </is>
      </c>
      <c r="D46" t="n">
        <v>1.72</v>
      </c>
      <c r="E46" t="n">
        <v>2.15</v>
      </c>
    </row>
    <row r="47">
      <c r="A47" s="5" t="inlineStr">
        <is>
          <t>Bilanzsumme je Aktie</t>
        </is>
      </c>
      <c r="B47" s="5" t="inlineStr">
        <is>
          <t>Total assets per share</t>
        </is>
      </c>
      <c r="C47" t="inlineStr">
        <is>
          <t>-</t>
        </is>
      </c>
      <c r="D47" t="n">
        <v>34.83</v>
      </c>
      <c r="E47" t="n">
        <v>19.88</v>
      </c>
    </row>
    <row r="48">
      <c r="A48" s="5" t="inlineStr">
        <is>
          <t>Personal am Ende des Jahres</t>
        </is>
      </c>
      <c r="B48" s="5" t="inlineStr">
        <is>
          <t>Staff at the end of year</t>
        </is>
      </c>
      <c r="C48" t="n">
        <v>11959</v>
      </c>
      <c r="D48" t="n">
        <v>11500</v>
      </c>
      <c r="E48" t="n">
        <v>9400</v>
      </c>
    </row>
    <row r="49">
      <c r="A49" s="5" t="inlineStr">
        <is>
          <t>Personalaufwand in Mio. EUR</t>
        </is>
      </c>
      <c r="B49" s="5" t="inlineStr">
        <is>
          <t>Personnel expenses in M</t>
        </is>
      </c>
      <c r="C49" t="n">
        <v>870.3</v>
      </c>
      <c r="D49" t="n">
        <v>692.6</v>
      </c>
      <c r="E49" t="n">
        <v>611.6</v>
      </c>
    </row>
    <row r="50">
      <c r="A50" s="5" t="inlineStr">
        <is>
          <t>Aufwand je Mitarbeiter in EUR</t>
        </is>
      </c>
      <c r="B50" s="5" t="inlineStr">
        <is>
          <t>Effort per employee</t>
        </is>
      </c>
      <c r="C50" t="n">
        <v>72774</v>
      </c>
      <c r="D50" t="n">
        <v>60226</v>
      </c>
      <c r="E50" t="n">
        <v>65064</v>
      </c>
    </row>
    <row r="51">
      <c r="A51" s="5" t="inlineStr">
        <is>
          <t>Umsatz je Aktie</t>
        </is>
      </c>
      <c r="B51" s="5" t="inlineStr">
        <is>
          <t>Revenue per share</t>
        </is>
      </c>
      <c r="C51" t="inlineStr">
        <is>
          <t>-</t>
        </is>
      </c>
      <c r="D51" t="n">
        <v>149583</v>
      </c>
      <c r="E51" t="n">
        <v>165149</v>
      </c>
    </row>
    <row r="52">
      <c r="A52" s="5" t="inlineStr">
        <is>
          <t>Bruttoergebnis je Mitarbeiter in EUR</t>
        </is>
      </c>
      <c r="B52" s="5" t="inlineStr">
        <is>
          <t>Gross Profit per employee</t>
        </is>
      </c>
      <c r="C52" t="inlineStr">
        <is>
          <t>-</t>
        </is>
      </c>
      <c r="D52" t="inlineStr">
        <is>
          <t>-</t>
        </is>
      </c>
      <c r="E52" t="inlineStr">
        <is>
          <t>-</t>
        </is>
      </c>
    </row>
    <row r="53">
      <c r="A53" s="5" t="inlineStr">
        <is>
          <t>Gewinn je Mitarbeiter in EUR</t>
        </is>
      </c>
      <c r="B53" s="5" t="inlineStr">
        <is>
          <t>Earnings per employee</t>
        </is>
      </c>
      <c r="C53" t="inlineStr">
        <is>
          <t>-</t>
        </is>
      </c>
      <c r="D53" t="n">
        <v>8739</v>
      </c>
      <c r="E53" t="n">
        <v>11223</v>
      </c>
    </row>
    <row r="54">
      <c r="A54" s="5" t="inlineStr">
        <is>
          <t>KGV (Kurs/Gewinn)</t>
        </is>
      </c>
      <c r="B54" s="5" t="inlineStr">
        <is>
          <t>PE (price/earnings)</t>
        </is>
      </c>
      <c r="C54" t="n">
        <v>36.9</v>
      </c>
      <c r="D54" t="n">
        <v>57.8</v>
      </c>
      <c r="E54" t="n">
        <v>50.8</v>
      </c>
    </row>
    <row r="55">
      <c r="A55" s="5" t="inlineStr">
        <is>
          <t>KUV (Kurs/Umsatz)</t>
        </is>
      </c>
      <c r="B55" s="5" t="inlineStr">
        <is>
          <t>PS (price/sales)</t>
        </is>
      </c>
      <c r="C55" t="inlineStr">
        <is>
          <t>-</t>
        </is>
      </c>
      <c r="D55" t="n">
        <v>4.48</v>
      </c>
      <c r="E55" t="n">
        <v>3.48</v>
      </c>
    </row>
    <row r="56">
      <c r="A56" s="5" t="inlineStr">
        <is>
          <t>KBV (Kurs/Buchwert)</t>
        </is>
      </c>
      <c r="B56" s="5" t="inlineStr">
        <is>
          <t>PB (price/book value)</t>
        </is>
      </c>
      <c r="C56" t="inlineStr">
        <is>
          <t>-</t>
        </is>
      </c>
      <c r="D56" t="n">
        <v>2.14</v>
      </c>
      <c r="E56" t="n">
        <v>4.32</v>
      </c>
    </row>
    <row r="57">
      <c r="A57" s="5" t="inlineStr">
        <is>
          <t>KCV (Kurs/Cashflow)</t>
        </is>
      </c>
      <c r="B57" s="5" t="inlineStr">
        <is>
          <t>PC (price/cashflow)</t>
        </is>
      </c>
      <c r="C57" t="inlineStr">
        <is>
          <t>-</t>
        </is>
      </c>
      <c r="D57" t="n">
        <v>24.57</v>
      </c>
      <c r="E57" t="n">
        <v>18.9</v>
      </c>
    </row>
    <row r="58">
      <c r="A58" s="5" t="inlineStr">
        <is>
          <t>Dividendenrendite in %</t>
        </is>
      </c>
      <c r="B58" s="5" t="inlineStr">
        <is>
          <t>Dividend Yield in %</t>
        </is>
      </c>
      <c r="C58" t="inlineStr">
        <is>
          <t>-</t>
        </is>
      </c>
      <c r="D58" t="inlineStr">
        <is>
          <t>-</t>
        </is>
      </c>
      <c r="E58" t="inlineStr">
        <is>
          <t>-</t>
        </is>
      </c>
    </row>
    <row r="59">
      <c r="A59" s="5" t="inlineStr">
        <is>
          <t>Gewinnrendite in %</t>
        </is>
      </c>
      <c r="B59" s="5" t="inlineStr">
        <is>
          <t>Return on profit in %</t>
        </is>
      </c>
      <c r="C59" t="n">
        <v>2.7</v>
      </c>
      <c r="D59" t="n">
        <v>1.7</v>
      </c>
      <c r="E59" t="n">
        <v>2</v>
      </c>
    </row>
    <row r="60">
      <c r="A60" s="5" t="inlineStr">
        <is>
          <t>Eigenkapitalrendite in %</t>
        </is>
      </c>
      <c r="B60" s="5" t="inlineStr">
        <is>
          <t>Return on Equity in %</t>
        </is>
      </c>
      <c r="C60" t="inlineStr">
        <is>
          <t>-</t>
        </is>
      </c>
      <c r="D60" t="n">
        <v>2.64</v>
      </c>
      <c r="E60" t="n">
        <v>7.4</v>
      </c>
    </row>
    <row r="61">
      <c r="A61" s="5" t="inlineStr">
        <is>
          <t>Umsatzrendite in %</t>
        </is>
      </c>
      <c r="B61" s="5" t="inlineStr">
        <is>
          <t>Return on sales in %</t>
        </is>
      </c>
      <c r="C61" t="inlineStr">
        <is>
          <t>-</t>
        </is>
      </c>
      <c r="D61" t="n">
        <v>5.84</v>
      </c>
      <c r="E61" t="n">
        <v>6.8</v>
      </c>
    </row>
    <row r="62">
      <c r="A62" s="5" t="inlineStr">
        <is>
          <t>Gesamtkapitalrendite in %</t>
        </is>
      </c>
      <c r="B62" s="5" t="inlineStr">
        <is>
          <t>Total Return on Investment in %</t>
        </is>
      </c>
      <c r="C62" t="inlineStr">
        <is>
          <t>-</t>
        </is>
      </c>
      <c r="D62" t="n">
        <v>2</v>
      </c>
      <c r="E62" t="n">
        <v>4.43</v>
      </c>
    </row>
    <row r="63">
      <c r="A63" s="5" t="inlineStr">
        <is>
          <t>Return on Investment in %</t>
        </is>
      </c>
      <c r="B63" s="5" t="inlineStr">
        <is>
          <t>Return on Investment in %</t>
        </is>
      </c>
      <c r="C63" t="inlineStr">
        <is>
          <t>-</t>
        </is>
      </c>
      <c r="D63" t="n">
        <v>1.58</v>
      </c>
      <c r="E63" t="n">
        <v>3.99</v>
      </c>
    </row>
    <row r="64">
      <c r="A64" s="5" t="inlineStr">
        <is>
          <t>Arbeitsintensität in %</t>
        </is>
      </c>
      <c r="B64" s="5" t="inlineStr">
        <is>
          <t>Work Intensity in %</t>
        </is>
      </c>
      <c r="C64" t="inlineStr">
        <is>
          <t>-</t>
        </is>
      </c>
      <c r="D64" t="n">
        <v>30.53</v>
      </c>
      <c r="E64" t="n">
        <v>43.1</v>
      </c>
    </row>
    <row r="65">
      <c r="A65" s="5" t="inlineStr">
        <is>
          <t>Eigenkapitalquote in %</t>
        </is>
      </c>
      <c r="B65" s="5" t="inlineStr">
        <is>
          <t>Equity Ratio in %</t>
        </is>
      </c>
      <c r="C65" t="inlineStr">
        <is>
          <t>-</t>
        </is>
      </c>
      <c r="D65" t="n">
        <v>59.9</v>
      </c>
      <c r="E65" t="n">
        <v>53.99</v>
      </c>
    </row>
    <row r="66">
      <c r="A66" s="5" t="inlineStr">
        <is>
          <t>Fremdkapitalquote in %</t>
        </is>
      </c>
      <c r="B66" s="5" t="inlineStr">
        <is>
          <t>Debt Ratio in %</t>
        </is>
      </c>
      <c r="C66" t="inlineStr">
        <is>
          <t>-</t>
        </is>
      </c>
      <c r="D66" t="n">
        <v>40.1</v>
      </c>
      <c r="E66" t="n">
        <v>46.01</v>
      </c>
    </row>
    <row r="67">
      <c r="A67" s="5" t="inlineStr">
        <is>
          <t>Verschuldungsgrad in %</t>
        </is>
      </c>
      <c r="B67" s="5" t="inlineStr">
        <is>
          <t>Finance Gearing in %</t>
        </is>
      </c>
      <c r="C67" t="inlineStr">
        <is>
          <t>-</t>
        </is>
      </c>
      <c r="D67" t="n">
        <v>66.95999999999999</v>
      </c>
      <c r="E67" t="n">
        <v>85.23999999999999</v>
      </c>
    </row>
    <row r="68">
      <c r="A68" s="5" t="inlineStr"/>
      <c r="B68" s="5" t="inlineStr"/>
    </row>
    <row r="69">
      <c r="A69" s="5" t="inlineStr">
        <is>
          <t>Kurzfristige Vermögensquote in %</t>
        </is>
      </c>
      <c r="B69" s="5" t="inlineStr">
        <is>
          <t>Current Assets Ratio in %</t>
        </is>
      </c>
      <c r="C69" t="inlineStr">
        <is>
          <t>-</t>
        </is>
      </c>
      <c r="D69" t="n">
        <v>30.53</v>
      </c>
    </row>
    <row r="70">
      <c r="A70" s="5" t="inlineStr">
        <is>
          <t>Nettogewinn Marge in %</t>
        </is>
      </c>
      <c r="B70" s="5" t="inlineStr">
        <is>
          <t>Net Profit Marge in %</t>
        </is>
      </c>
      <c r="C70" t="inlineStr">
        <is>
          <t>-</t>
        </is>
      </c>
      <c r="D70" t="n">
        <v>1066.88</v>
      </c>
    </row>
    <row r="71">
      <c r="A71" s="5" t="inlineStr">
        <is>
          <t>Operative Ergebnis Marge in %</t>
        </is>
      </c>
      <c r="B71" s="5" t="inlineStr">
        <is>
          <t>EBIT Marge in %</t>
        </is>
      </c>
      <c r="C71" t="inlineStr">
        <is>
          <t>-</t>
        </is>
      </c>
      <c r="D71" t="n">
        <v>2185.77</v>
      </c>
    </row>
    <row r="72">
      <c r="A72" s="5" t="inlineStr">
        <is>
          <t>Vermögensumsschlag in %</t>
        </is>
      </c>
      <c r="B72" s="5" t="inlineStr">
        <is>
          <t>Asset Turnover in %</t>
        </is>
      </c>
      <c r="C72" t="inlineStr">
        <is>
          <t>-</t>
        </is>
      </c>
      <c r="D72" t="n">
        <v>0.15</v>
      </c>
    </row>
    <row r="73">
      <c r="A73" s="5" t="inlineStr">
        <is>
          <t>Langfristige Vermögensquote in %</t>
        </is>
      </c>
      <c r="B73" s="5" t="inlineStr">
        <is>
          <t>Non-Current Assets Ratio in %</t>
        </is>
      </c>
      <c r="C73" t="inlineStr">
        <is>
          <t>-</t>
        </is>
      </c>
      <c r="D73" t="n">
        <v>69.47</v>
      </c>
    </row>
    <row r="74">
      <c r="A74" s="5" t="inlineStr">
        <is>
          <t>Gesamtkapitalrentabilität</t>
        </is>
      </c>
      <c r="B74" s="5" t="inlineStr">
        <is>
          <t>ROA Return on Assets in %</t>
        </is>
      </c>
      <c r="C74" t="inlineStr">
        <is>
          <t>-</t>
        </is>
      </c>
      <c r="D74" t="n">
        <v>1.58</v>
      </c>
    </row>
    <row r="75">
      <c r="A75" s="5" t="inlineStr">
        <is>
          <t>Ertrag des eingesetzten Kapitals</t>
        </is>
      </c>
      <c r="B75" s="5" t="inlineStr">
        <is>
          <t>ROCE Return on Cap. Empl. in %</t>
        </is>
      </c>
      <c r="C75" t="inlineStr">
        <is>
          <t>-</t>
        </is>
      </c>
      <c r="D75" t="n">
        <v>4.83</v>
      </c>
    </row>
    <row r="76">
      <c r="A76" s="5" t="inlineStr">
        <is>
          <t>Eigenkapital zu Anlagevermögen</t>
        </is>
      </c>
      <c r="B76" s="5" t="inlineStr">
        <is>
          <t>Equity to Fixed Assets in %</t>
        </is>
      </c>
      <c r="C76" t="inlineStr">
        <is>
          <t>-</t>
        </is>
      </c>
      <c r="D76" t="n">
        <v>81.48</v>
      </c>
    </row>
    <row r="77">
      <c r="A77" s="5" t="inlineStr">
        <is>
          <t>Liquidität Dritten Grades</t>
        </is>
      </c>
      <c r="B77" s="5" t="inlineStr">
        <is>
          <t>Current Ratio in %</t>
        </is>
      </c>
      <c r="C77" t="inlineStr">
        <is>
          <t>-</t>
        </is>
      </c>
      <c r="D77" t="n">
        <v>92.65000000000001</v>
      </c>
    </row>
    <row r="78">
      <c r="A78" s="5" t="inlineStr">
        <is>
          <t>Operativer Cashflow</t>
        </is>
      </c>
      <c r="B78" s="5" t="inlineStr">
        <is>
          <t>Operating Cashflow in M</t>
        </is>
      </c>
      <c r="C78" t="inlineStr">
        <is>
          <t>-</t>
        </is>
      </c>
      <c r="D78" t="n">
        <v>4485.4992</v>
      </c>
    </row>
    <row r="79">
      <c r="A79" s="5" t="inlineStr">
        <is>
          <t>Aktienrückkauf</t>
        </is>
      </c>
      <c r="B79" s="5" t="inlineStr">
        <is>
          <t>Share Buyback in M</t>
        </is>
      </c>
      <c r="C79" t="n">
        <v>-0.1999999999999886</v>
      </c>
      <c r="D79" t="n">
        <v>-49.66</v>
      </c>
    </row>
    <row r="80">
      <c r="A80" s="5" t="inlineStr">
        <is>
          <t>Umsatzwachstum 1J in %</t>
        </is>
      </c>
      <c r="B80" s="5" t="inlineStr">
        <is>
          <t>Revenue Growth 1Y in %</t>
        </is>
      </c>
      <c r="C80" t="inlineStr">
        <is>
          <t>-</t>
        </is>
      </c>
      <c r="D80" t="n">
        <v>-19.35</v>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inlineStr">
        <is>
          <t>-</t>
        </is>
      </c>
      <c r="D84" t="n">
        <v>-4.74</v>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inlineStr">
        <is>
          <t>-</t>
        </is>
      </c>
      <c r="D89" t="n">
        <v>11</v>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inlineStr">
        <is>
          <t>-</t>
        </is>
      </c>
      <c r="D93" t="n">
        <v>30</v>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inlineStr">
        <is>
          <t>-</t>
        </is>
      </c>
      <c r="D97" t="n">
        <v>-154</v>
      </c>
      <c r="E97" t="n">
        <v>113.7</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9"/>
    <col customWidth="1" max="15" min="15" width="20"/>
    <col customWidth="1" max="16" min="16" width="10"/>
  </cols>
  <sheetData>
    <row r="1">
      <c r="A1" s="1" t="inlineStr">
        <is>
          <t xml:space="preserve">ARCELORMITTAL </t>
        </is>
      </c>
      <c r="B1" s="2" t="inlineStr">
        <is>
          <t>WKN: A2DRTZ  ISIN: LU1598757687  US-Symbol:AMSYF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+352-4792-1</t>
        </is>
      </c>
      <c r="G4" t="inlineStr">
        <is>
          <t>06.02.2020</t>
        </is>
      </c>
      <c r="H4" t="inlineStr">
        <is>
          <t>Q4 Result</t>
        </is>
      </c>
      <c r="J4" t="inlineStr">
        <is>
          <t>Familie Mittal</t>
        </is>
      </c>
      <c r="L4" t="inlineStr">
        <is>
          <t>37,73%</t>
        </is>
      </c>
    </row>
    <row r="5">
      <c r="A5" s="5" t="inlineStr">
        <is>
          <t>Ticker</t>
        </is>
      </c>
      <c r="B5" t="inlineStr">
        <is>
          <t>ARRD</t>
        </is>
      </c>
      <c r="C5" s="5" t="inlineStr">
        <is>
          <t>Fax</t>
        </is>
      </c>
      <c r="D5" s="5" t="inlineStr"/>
      <c r="E5" t="inlineStr">
        <is>
          <t>+352-4792-2675</t>
        </is>
      </c>
      <c r="G5" t="inlineStr">
        <is>
          <t>03.03.2020</t>
        </is>
      </c>
      <c r="H5" t="inlineStr">
        <is>
          <t>Publication Of Annual Report</t>
        </is>
      </c>
      <c r="J5" t="inlineStr">
        <is>
          <t>Capital Group Companies Inc.</t>
        </is>
      </c>
      <c r="L5" t="inlineStr">
        <is>
          <t>4,85%</t>
        </is>
      </c>
    </row>
    <row r="6">
      <c r="A6" s="5" t="inlineStr">
        <is>
          <t>Gelistet Seit / Listed Since</t>
        </is>
      </c>
      <c r="B6" t="inlineStr">
        <is>
          <t>-</t>
        </is>
      </c>
      <c r="C6" s="5" t="inlineStr">
        <is>
          <t>Internet</t>
        </is>
      </c>
      <c r="D6" s="5" t="inlineStr"/>
      <c r="E6" t="inlineStr">
        <is>
          <t>http://www.arcelormittal.com</t>
        </is>
      </c>
      <c r="G6" t="inlineStr">
        <is>
          <t>05.05.2020</t>
        </is>
      </c>
      <c r="H6" t="inlineStr">
        <is>
          <t>Annual General Meeting</t>
        </is>
      </c>
      <c r="J6" t="inlineStr">
        <is>
          <t>Freefloat</t>
        </is>
      </c>
      <c r="L6" t="inlineStr">
        <is>
          <t>57,42%</t>
        </is>
      </c>
    </row>
    <row r="7">
      <c r="A7" s="5" t="inlineStr">
        <is>
          <t>Nominalwert / Nominal Value</t>
        </is>
      </c>
      <c r="B7" t="inlineStr">
        <is>
          <t>-</t>
        </is>
      </c>
      <c r="C7" s="5" t="inlineStr">
        <is>
          <t>Inv. Relations Telefon / Phone</t>
        </is>
      </c>
      <c r="D7" s="5" t="inlineStr"/>
      <c r="E7" t="inlineStr">
        <is>
          <t>+352-4792-2484</t>
        </is>
      </c>
      <c r="G7" t="inlineStr">
        <is>
          <t>07.05.2020</t>
        </is>
      </c>
      <c r="H7" t="inlineStr">
        <is>
          <t>Result Q1</t>
        </is>
      </c>
    </row>
    <row r="8">
      <c r="A8" s="5" t="inlineStr">
        <is>
          <t>Land / Country</t>
        </is>
      </c>
      <c r="B8" t="inlineStr">
        <is>
          <t>Luxemburg</t>
        </is>
      </c>
      <c r="C8" s="5" t="inlineStr">
        <is>
          <t>Inv. Relations E-Mail</t>
        </is>
      </c>
      <c r="D8" s="5" t="inlineStr"/>
      <c r="E8" t="inlineStr">
        <is>
          <t>Investor.Relations@arcelormittal.com</t>
        </is>
      </c>
      <c r="G8" t="inlineStr">
        <is>
          <t>10.05.2020</t>
        </is>
      </c>
      <c r="H8" t="inlineStr">
        <is>
          <t>Dividend Payout</t>
        </is>
      </c>
    </row>
    <row r="9">
      <c r="A9" s="5" t="inlineStr">
        <is>
          <t>Währung / Currency</t>
        </is>
      </c>
      <c r="B9" t="inlineStr">
        <is>
          <t>USD</t>
        </is>
      </c>
      <c r="C9" s="5" t="inlineStr">
        <is>
          <t>Kontaktperson / Contact Person</t>
        </is>
      </c>
      <c r="D9" s="5" t="inlineStr"/>
      <c r="E9" t="inlineStr">
        <is>
          <t>Daniel Fairclough</t>
        </is>
      </c>
      <c r="G9" t="inlineStr">
        <is>
          <t>30.07.2020</t>
        </is>
      </c>
      <c r="H9" t="inlineStr">
        <is>
          <t>Score Half Year</t>
        </is>
      </c>
    </row>
    <row r="10">
      <c r="A10" s="5" t="inlineStr">
        <is>
          <t>Branche / Industry</t>
        </is>
      </c>
      <c r="B10" t="inlineStr">
        <is>
          <t>Iron / Steel Industry</t>
        </is>
      </c>
      <c r="C10" s="5" t="inlineStr">
        <is>
          <t>05.11.2020</t>
        </is>
      </c>
      <c r="D10" s="5" t="inlineStr">
        <is>
          <t>Q3 Earnings</t>
        </is>
      </c>
    </row>
    <row r="11">
      <c r="A11" s="5" t="inlineStr">
        <is>
          <t>Sektor / Sector</t>
        </is>
      </c>
      <c r="B11" t="inlineStr">
        <is>
          <t>Industry</t>
        </is>
      </c>
    </row>
    <row r="12">
      <c r="A12" s="5" t="inlineStr">
        <is>
          <t>Typ / Genre</t>
        </is>
      </c>
      <c r="B12" t="inlineStr">
        <is>
          <t>Stammaktie</t>
        </is>
      </c>
    </row>
    <row r="13">
      <c r="A13" s="5" t="inlineStr">
        <is>
          <t>Adresse / Address</t>
        </is>
      </c>
      <c r="B13" t="inlineStr">
        <is>
          <t>ArcelorMittal S.A.24-26, Boulevard d’Avranches  L-1160 Luxembourg</t>
        </is>
      </c>
    </row>
    <row r="14">
      <c r="A14" s="5" t="inlineStr">
        <is>
          <t>Management</t>
        </is>
      </c>
      <c r="B14" t="inlineStr">
        <is>
          <t>Lakshmi N. Mittal, Aditya Mittal, Brian Aranha, Jefferson de Paula, Geert van Poelvoorde, Simon Wandke, Bart Wille</t>
        </is>
      </c>
    </row>
    <row r="15">
      <c r="A15" s="5" t="inlineStr">
        <is>
          <t>Aufsichtsrat / Board</t>
        </is>
      </c>
      <c r="B15" t="inlineStr">
        <is>
          <t>Lakshmi N. Mittal, Vanisha Mittal Bhatia, Tye Burt, Jeannot Krecké, Bruno Lafont, Karel de Gucht, Suzanne Nimocks, Michalel Wurth, Karyn Ovelmen</t>
        </is>
      </c>
    </row>
    <row r="16">
      <c r="A16" s="5" t="inlineStr">
        <is>
          <t>Beschreibung</t>
        </is>
      </c>
      <c r="B16" t="inlineStr">
        <is>
          <t>ArcelorMittal ist das weltgrößte Stahl- und Bergbauunternehmen; es ist in über 60 Ländern präsent und industriell in rund 18 Ländern aufgestellt. Produziert wird für die Automobil- und Bauindustrie, den Verpackungsmarkt, den Maschinenbau und für die Haushaltsgeräteindustrie. Zu den Produkten gehören Flach- und Langstahl sowie Stahlrohr, aber auch Spezialprodukte und Edelstahl-Legierungen. ArcelorMittal ist einer der fünf weltweit größten Produzenten von Eisenerz und metallurgischer Kohle. Die Bergbautätigkeiten des Unternehmens in Nord- und Südamerika, Afrika, Europa und der GUS stellen einen wichtigen Bestandteil der Wachstumsstrategie dar. Copyright 2014 FINANCE BASE AG</t>
        </is>
      </c>
    </row>
    <row r="17">
      <c r="A17" s="5" t="inlineStr">
        <is>
          <t>Profile</t>
        </is>
      </c>
      <c r="B17" t="inlineStr">
        <is>
          <t>ArcelorMittal is the world's largest steel and mining companies; it is installed in over 60 countries of the world and industry in around 18 countries. is produced for the automotive and construction industries, the packaging market, mechanical engineering and for the household appliance industry. Its products include flat and long steel and steel pipe as well as special products and stainless steel alloys. ArcelorMittal is one of the world's five largest producers of iron ore and metallurgical coal. The mining activities of the company in the Americas, Africa, Europe and the CIS are an important component of our growth strategy.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70615</v>
      </c>
      <c r="D20" t="n">
        <v>76033</v>
      </c>
      <c r="E20" t="n">
        <v>68679</v>
      </c>
      <c r="F20" t="n">
        <v>56791</v>
      </c>
      <c r="G20" t="n">
        <v>63578</v>
      </c>
      <c r="H20" t="n">
        <v>79282</v>
      </c>
      <c r="I20" t="n">
        <v>79440</v>
      </c>
      <c r="J20" t="n">
        <v>84213</v>
      </c>
      <c r="K20" t="n">
        <v>93973</v>
      </c>
      <c r="L20" t="n">
        <v>78025</v>
      </c>
      <c r="M20" t="n">
        <v>65110</v>
      </c>
      <c r="N20" t="n">
        <v>124936</v>
      </c>
      <c r="O20" t="n">
        <v>105216</v>
      </c>
      <c r="P20" t="n">
        <v>105216</v>
      </c>
    </row>
    <row r="21">
      <c r="A21" s="5" t="inlineStr">
        <is>
          <t>Operatives Ergebnis (EBIT)</t>
        </is>
      </c>
      <c r="B21" s="5" t="inlineStr">
        <is>
          <t>EBIT Earning Before Interest &amp; Tax</t>
        </is>
      </c>
      <c r="C21" t="n">
        <v>-627</v>
      </c>
      <c r="D21" t="n">
        <v>6539</v>
      </c>
      <c r="E21" t="n">
        <v>5434</v>
      </c>
      <c r="F21" t="n">
        <v>4161</v>
      </c>
      <c r="G21" t="n">
        <v>-4161</v>
      </c>
      <c r="H21" t="n">
        <v>3034</v>
      </c>
      <c r="I21" t="n">
        <v>1197</v>
      </c>
      <c r="J21" t="n">
        <v>-3226</v>
      </c>
      <c r="K21" t="n">
        <v>4898</v>
      </c>
      <c r="L21" t="n">
        <v>3605</v>
      </c>
      <c r="M21" t="n">
        <v>-1678</v>
      </c>
      <c r="N21" t="n">
        <v>12236</v>
      </c>
      <c r="O21" t="n">
        <v>14830</v>
      </c>
      <c r="P21" t="n">
        <v>14830</v>
      </c>
    </row>
    <row r="22">
      <c r="A22" s="5" t="inlineStr">
        <is>
          <t>Finanzergebnis</t>
        </is>
      </c>
      <c r="B22" s="5" t="inlineStr">
        <is>
          <t>Financial Result</t>
        </is>
      </c>
      <c r="C22" t="n">
        <v>-1305</v>
      </c>
      <c r="D22" t="n">
        <v>-1558</v>
      </c>
      <c r="E22" t="n">
        <v>-427</v>
      </c>
      <c r="F22" t="n">
        <v>-1441</v>
      </c>
      <c r="G22" t="n">
        <v>-3360</v>
      </c>
      <c r="H22" t="n">
        <v>-3554</v>
      </c>
      <c r="I22" t="n">
        <v>-3557</v>
      </c>
      <c r="J22" t="n">
        <v>-2543</v>
      </c>
      <c r="K22" t="n">
        <v>-2218</v>
      </c>
      <c r="L22" t="n">
        <v>-1749</v>
      </c>
      <c r="M22" t="n">
        <v>-2759</v>
      </c>
      <c r="N22" t="n">
        <v>-699</v>
      </c>
      <c r="O22" t="n">
        <v>58</v>
      </c>
      <c r="P22" t="n">
        <v>58</v>
      </c>
    </row>
    <row r="23">
      <c r="A23" s="5" t="inlineStr">
        <is>
          <t>Ergebnis vor Steuer (EBT)</t>
        </is>
      </c>
      <c r="B23" s="5" t="inlineStr">
        <is>
          <t>EBT Earning Before Tax</t>
        </is>
      </c>
      <c r="C23" t="n">
        <v>-1932</v>
      </c>
      <c r="D23" t="n">
        <v>4981</v>
      </c>
      <c r="E23" t="n">
        <v>5007</v>
      </c>
      <c r="F23" t="n">
        <v>2720</v>
      </c>
      <c r="G23" t="n">
        <v>-7521</v>
      </c>
      <c r="H23" t="n">
        <v>-520</v>
      </c>
      <c r="I23" t="n">
        <v>-2360</v>
      </c>
      <c r="J23" t="n">
        <v>-5769</v>
      </c>
      <c r="K23" t="n">
        <v>2680</v>
      </c>
      <c r="L23" t="n">
        <v>1856</v>
      </c>
      <c r="M23" t="n">
        <v>-4437</v>
      </c>
      <c r="N23" t="n">
        <v>11537</v>
      </c>
      <c r="O23" t="n">
        <v>14888</v>
      </c>
      <c r="P23" t="n">
        <v>14888</v>
      </c>
    </row>
    <row r="24">
      <c r="A24" s="5" t="inlineStr">
        <is>
          <t>Steuern auf Einkommen und Ertrag</t>
        </is>
      </c>
      <c r="B24" s="5" t="inlineStr">
        <is>
          <t>Taxes on income and earnings</t>
        </is>
      </c>
      <c r="C24" t="n">
        <v>459</v>
      </c>
      <c r="D24" t="n">
        <v>-349</v>
      </c>
      <c r="E24" t="n">
        <v>432</v>
      </c>
      <c r="F24" t="n">
        <v>986</v>
      </c>
      <c r="G24" t="n">
        <v>902</v>
      </c>
      <c r="H24" t="n">
        <v>454</v>
      </c>
      <c r="I24" t="n">
        <v>215</v>
      </c>
      <c r="J24" t="n">
        <v>-1925</v>
      </c>
      <c r="K24" t="n">
        <v>882</v>
      </c>
      <c r="L24" t="n">
        <v>-1479</v>
      </c>
      <c r="M24" t="n">
        <v>-4512</v>
      </c>
      <c r="N24" t="n">
        <v>1098</v>
      </c>
      <c r="O24" t="n">
        <v>3038</v>
      </c>
      <c r="P24" t="n">
        <v>3038</v>
      </c>
    </row>
    <row r="25">
      <c r="A25" s="5" t="inlineStr">
        <is>
          <t>Ergebnis nach Steuer</t>
        </is>
      </c>
      <c r="B25" s="5" t="inlineStr">
        <is>
          <t>Earnings after tax</t>
        </is>
      </c>
      <c r="C25" t="n">
        <v>-2391</v>
      </c>
      <c r="D25" t="n">
        <v>5330</v>
      </c>
      <c r="E25" t="n">
        <v>4575</v>
      </c>
      <c r="F25" t="n">
        <v>1734</v>
      </c>
      <c r="G25" t="n">
        <v>-8423</v>
      </c>
      <c r="H25" t="n">
        <v>-974</v>
      </c>
      <c r="I25" t="n">
        <v>-2575</v>
      </c>
      <c r="J25" t="n">
        <v>-3844</v>
      </c>
      <c r="K25" t="n">
        <v>1798</v>
      </c>
      <c r="L25" t="n">
        <v>3335</v>
      </c>
      <c r="M25" t="n">
        <v>75</v>
      </c>
      <c r="N25" t="n">
        <v>10439</v>
      </c>
      <c r="O25" t="n">
        <v>11850</v>
      </c>
      <c r="P25" t="n">
        <v>11850</v>
      </c>
    </row>
    <row r="26">
      <c r="A26" s="5" t="inlineStr">
        <is>
          <t>Minderheitenanteil</t>
        </is>
      </c>
      <c r="B26" s="5" t="inlineStr">
        <is>
          <t>Minority Share</t>
        </is>
      </c>
      <c r="C26" t="n">
        <v>-63</v>
      </c>
      <c r="D26" t="n">
        <v>-181</v>
      </c>
      <c r="E26" t="n">
        <v>-7</v>
      </c>
      <c r="F26" t="n">
        <v>45</v>
      </c>
      <c r="G26" t="n">
        <v>477</v>
      </c>
      <c r="H26" t="n">
        <v>-112</v>
      </c>
      <c r="I26" t="n">
        <v>30</v>
      </c>
      <c r="J26" t="n">
        <v>118</v>
      </c>
      <c r="K26" t="n">
        <v>4</v>
      </c>
      <c r="L26" t="n">
        <v>-89</v>
      </c>
      <c r="M26" t="n">
        <v>43</v>
      </c>
      <c r="N26" t="n">
        <v>-1040</v>
      </c>
      <c r="O26" t="n">
        <v>-1482</v>
      </c>
      <c r="P26" t="n">
        <v>-1482</v>
      </c>
    </row>
    <row r="27">
      <c r="A27" s="5" t="inlineStr">
        <is>
          <t>Jahresüberschuss/-fehlbetrag</t>
        </is>
      </c>
      <c r="B27" s="5" t="inlineStr">
        <is>
          <t>Net Profit</t>
        </is>
      </c>
      <c r="C27" t="n">
        <v>-2454</v>
      </c>
      <c r="D27" t="n">
        <v>5149</v>
      </c>
      <c r="E27" t="n">
        <v>4568</v>
      </c>
      <c r="F27" t="n">
        <v>1779</v>
      </c>
      <c r="G27" t="n">
        <v>-7946</v>
      </c>
      <c r="H27" t="n">
        <v>-1086</v>
      </c>
      <c r="I27" t="n">
        <v>-2545</v>
      </c>
      <c r="J27" t="n">
        <v>-3726</v>
      </c>
      <c r="K27" t="n">
        <v>2263</v>
      </c>
      <c r="L27" t="n">
        <v>2916</v>
      </c>
      <c r="M27" t="n">
        <v>118</v>
      </c>
      <c r="N27" t="n">
        <v>9399</v>
      </c>
      <c r="O27" t="n">
        <v>10368</v>
      </c>
      <c r="P27" t="n">
        <v>10368</v>
      </c>
    </row>
    <row r="28">
      <c r="A28" s="5" t="inlineStr">
        <is>
          <t>Summe Umlaufvermögen</t>
        </is>
      </c>
      <c r="B28" s="5" t="inlineStr">
        <is>
          <t>Current Assets</t>
        </is>
      </c>
      <c r="C28" t="n">
        <v>28616</v>
      </c>
      <c r="D28" t="n">
        <v>32475</v>
      </c>
      <c r="E28" t="n">
        <v>26745</v>
      </c>
      <c r="F28" t="n">
        <v>22247</v>
      </c>
      <c r="G28" t="n">
        <v>22326</v>
      </c>
      <c r="H28" t="n">
        <v>28057</v>
      </c>
      <c r="I28" t="n">
        <v>34025</v>
      </c>
      <c r="J28" t="n">
        <v>31794</v>
      </c>
      <c r="K28" t="n">
        <v>35605</v>
      </c>
      <c r="L28" t="n">
        <v>42675</v>
      </c>
      <c r="M28" t="n">
        <v>32807</v>
      </c>
      <c r="N28" t="n">
        <v>44414</v>
      </c>
      <c r="O28" t="n">
        <v>45328</v>
      </c>
      <c r="P28" t="n">
        <v>45328</v>
      </c>
    </row>
    <row r="29">
      <c r="A29" s="5" t="inlineStr">
        <is>
          <t>Summe Anlagevermögen</t>
        </is>
      </c>
      <c r="B29" s="5" t="inlineStr">
        <is>
          <t>Fixed Assets</t>
        </is>
      </c>
      <c r="C29" t="n">
        <v>59292</v>
      </c>
      <c r="D29" t="n">
        <v>58774</v>
      </c>
      <c r="E29" t="n">
        <v>58552</v>
      </c>
      <c r="F29" t="n">
        <v>52895</v>
      </c>
      <c r="G29" t="n">
        <v>54520</v>
      </c>
      <c r="H29" t="n">
        <v>71122</v>
      </c>
      <c r="I29" t="n">
        <v>78283</v>
      </c>
      <c r="J29" t="n">
        <v>82779</v>
      </c>
      <c r="K29" t="n">
        <v>86275</v>
      </c>
      <c r="L29" t="n">
        <v>88229</v>
      </c>
      <c r="M29" t="n">
        <v>94890</v>
      </c>
      <c r="N29" t="n">
        <v>88674</v>
      </c>
      <c r="O29" t="n">
        <v>88297</v>
      </c>
      <c r="P29" t="n">
        <v>88297</v>
      </c>
    </row>
    <row r="30">
      <c r="A30" s="5" t="inlineStr">
        <is>
          <t>Summe Aktiva</t>
        </is>
      </c>
      <c r="B30" s="5" t="inlineStr">
        <is>
          <t>Total Assets</t>
        </is>
      </c>
      <c r="C30" t="n">
        <v>87908</v>
      </c>
      <c r="D30" t="n">
        <v>91249</v>
      </c>
      <c r="E30" t="n">
        <v>85297</v>
      </c>
      <c r="F30" t="n">
        <v>75142</v>
      </c>
      <c r="G30" t="n">
        <v>76846</v>
      </c>
      <c r="H30" t="n">
        <v>99179</v>
      </c>
      <c r="I30" t="n">
        <v>112308</v>
      </c>
      <c r="J30" t="n">
        <v>114573</v>
      </c>
      <c r="K30" t="n">
        <v>121880</v>
      </c>
      <c r="L30" t="n">
        <v>130904</v>
      </c>
      <c r="M30" t="n">
        <v>127697</v>
      </c>
      <c r="N30" t="n">
        <v>133088</v>
      </c>
      <c r="O30" t="n">
        <v>133625</v>
      </c>
      <c r="P30" t="n">
        <v>133625</v>
      </c>
    </row>
    <row r="31">
      <c r="A31" s="5" t="inlineStr">
        <is>
          <t>Summe kurzfristiges Fremdkapital</t>
        </is>
      </c>
      <c r="B31" s="5" t="inlineStr">
        <is>
          <t>Short-Term Debt</t>
        </is>
      </c>
      <c r="C31" t="n">
        <v>21287</v>
      </c>
      <c r="D31" t="n">
        <v>23455</v>
      </c>
      <c r="E31" t="n">
        <v>21410</v>
      </c>
      <c r="F31" t="n">
        <v>18115</v>
      </c>
      <c r="G31" t="n">
        <v>18041</v>
      </c>
      <c r="H31" t="n">
        <v>21123</v>
      </c>
      <c r="I31" t="n">
        <v>25235</v>
      </c>
      <c r="J31" t="n">
        <v>23818</v>
      </c>
      <c r="K31" t="n">
        <v>23824</v>
      </c>
      <c r="L31" t="n">
        <v>30723</v>
      </c>
      <c r="M31" t="n">
        <v>23530</v>
      </c>
      <c r="N31" t="n">
        <v>30760</v>
      </c>
      <c r="O31" t="n">
        <v>32209</v>
      </c>
      <c r="P31" t="n">
        <v>32209</v>
      </c>
    </row>
    <row r="32">
      <c r="A32" s="5" t="inlineStr">
        <is>
          <t>Summe langfristiges Fremdkapital</t>
        </is>
      </c>
      <c r="B32" s="5" t="inlineStr">
        <is>
          <t>Long-Term Debt</t>
        </is>
      </c>
      <c r="C32" t="n">
        <v>26138</v>
      </c>
      <c r="D32" t="n">
        <v>23686</v>
      </c>
      <c r="E32" t="n">
        <v>23032</v>
      </c>
      <c r="F32" t="n">
        <v>24702</v>
      </c>
      <c r="G32" t="n">
        <v>31235</v>
      </c>
      <c r="H32" t="n">
        <v>32896</v>
      </c>
      <c r="I32" t="n">
        <v>33900</v>
      </c>
      <c r="J32" t="n">
        <v>35558</v>
      </c>
      <c r="K32" t="n">
        <v>37579</v>
      </c>
      <c r="L32" t="n">
        <v>34081</v>
      </c>
      <c r="M32" t="n">
        <v>38769</v>
      </c>
      <c r="N32" t="n">
        <v>43098</v>
      </c>
      <c r="O32" t="n">
        <v>39881</v>
      </c>
      <c r="P32" t="n">
        <v>39881</v>
      </c>
    </row>
    <row r="33">
      <c r="A33" s="5" t="inlineStr">
        <is>
          <t>Summe Fremdkapital</t>
        </is>
      </c>
      <c r="B33" s="5" t="inlineStr">
        <is>
          <t>Total Liabilities</t>
        </is>
      </c>
      <c r="C33" t="n">
        <v>47425</v>
      </c>
      <c r="D33" t="n">
        <v>47141</v>
      </c>
      <c r="E33" t="n">
        <v>44442</v>
      </c>
      <c r="F33" t="n">
        <v>42817</v>
      </c>
      <c r="G33" t="n">
        <v>49276</v>
      </c>
      <c r="H33" t="n">
        <v>54019</v>
      </c>
      <c r="I33" t="n">
        <v>59135</v>
      </c>
      <c r="J33" t="n">
        <v>59376</v>
      </c>
      <c r="K33" t="n">
        <v>61403</v>
      </c>
      <c r="L33" t="n">
        <v>64804</v>
      </c>
      <c r="M33" t="n">
        <v>62299</v>
      </c>
      <c r="N33" t="n">
        <v>73858</v>
      </c>
      <c r="O33" t="n">
        <v>72090</v>
      </c>
      <c r="P33" t="n">
        <v>72090</v>
      </c>
    </row>
    <row r="34">
      <c r="A34" s="5" t="inlineStr">
        <is>
          <t>Minderheitenanteil</t>
        </is>
      </c>
      <c r="B34" s="5" t="inlineStr">
        <is>
          <t>Minority Share</t>
        </is>
      </c>
      <c r="C34" t="n">
        <v>1962</v>
      </c>
      <c r="D34" t="n">
        <v>2022</v>
      </c>
      <c r="E34" t="n">
        <v>2066</v>
      </c>
      <c r="F34" t="n">
        <v>2190</v>
      </c>
      <c r="G34" t="n">
        <v>2298</v>
      </c>
      <c r="H34" t="n">
        <v>3074</v>
      </c>
      <c r="I34" t="n">
        <v>3380</v>
      </c>
      <c r="J34" t="n">
        <v>3474</v>
      </c>
      <c r="K34" t="n">
        <v>3787</v>
      </c>
      <c r="L34" t="n">
        <v>3670</v>
      </c>
      <c r="M34" t="n">
        <v>4353</v>
      </c>
      <c r="N34" t="n">
        <v>4032</v>
      </c>
      <c r="O34" t="n">
        <v>4850</v>
      </c>
      <c r="P34" t="n">
        <v>4850</v>
      </c>
    </row>
    <row r="35">
      <c r="A35" s="5" t="inlineStr">
        <is>
          <t>Summe Eigenkapital</t>
        </is>
      </c>
      <c r="B35" s="5" t="inlineStr">
        <is>
          <t>Equity</t>
        </is>
      </c>
      <c r="C35" t="n">
        <v>38521</v>
      </c>
      <c r="D35" t="n">
        <v>42086</v>
      </c>
      <c r="E35" t="n">
        <v>38789</v>
      </c>
      <c r="F35" t="n">
        <v>30135</v>
      </c>
      <c r="G35" t="n">
        <v>25272</v>
      </c>
      <c r="H35" t="n">
        <v>42086</v>
      </c>
      <c r="I35" t="n">
        <v>49793</v>
      </c>
      <c r="J35" t="n">
        <v>51723</v>
      </c>
      <c r="K35" t="n">
        <v>56690</v>
      </c>
      <c r="L35" t="n">
        <v>62430</v>
      </c>
      <c r="M35" t="n">
        <v>61045</v>
      </c>
      <c r="N35" t="n">
        <v>55198</v>
      </c>
      <c r="O35" t="n">
        <v>56685</v>
      </c>
      <c r="P35" t="n">
        <v>56685</v>
      </c>
    </row>
    <row r="36">
      <c r="A36" s="5" t="inlineStr">
        <is>
          <t>Summe Passiva</t>
        </is>
      </c>
      <c r="B36" s="5" t="inlineStr">
        <is>
          <t>Liabilities &amp; Shareholder Equity</t>
        </is>
      </c>
      <c r="C36" t="n">
        <v>87908</v>
      </c>
      <c r="D36" t="n">
        <v>91249</v>
      </c>
      <c r="E36" t="n">
        <v>85297</v>
      </c>
      <c r="F36" t="n">
        <v>75142</v>
      </c>
      <c r="G36" t="n">
        <v>76846</v>
      </c>
      <c r="H36" t="n">
        <v>99179</v>
      </c>
      <c r="I36" t="n">
        <v>112308</v>
      </c>
      <c r="J36" t="n">
        <v>114573</v>
      </c>
      <c r="K36" t="n">
        <v>121880</v>
      </c>
      <c r="L36" t="n">
        <v>130904</v>
      </c>
      <c r="M36" t="n">
        <v>127697</v>
      </c>
      <c r="N36" t="n">
        <v>133088</v>
      </c>
      <c r="O36" t="n">
        <v>133625</v>
      </c>
      <c r="P36" t="n">
        <v>133625</v>
      </c>
    </row>
    <row r="37">
      <c r="A37" s="5" t="inlineStr">
        <is>
          <t>Mio.Aktien im Umlauf</t>
        </is>
      </c>
      <c r="B37" s="5" t="inlineStr">
        <is>
          <t>Million shares outstanding</t>
        </is>
      </c>
      <c r="C37" t="n">
        <v>1012</v>
      </c>
      <c r="D37" t="n">
        <v>1014</v>
      </c>
      <c r="E37" t="n">
        <v>1020</v>
      </c>
      <c r="F37" t="n">
        <v>1019</v>
      </c>
      <c r="G37" t="n">
        <v>552.22</v>
      </c>
      <c r="H37" t="n">
        <v>551.4</v>
      </c>
      <c r="I37" t="n">
        <v>551.15</v>
      </c>
      <c r="J37" t="n">
        <v>516.3200000000001</v>
      </c>
      <c r="K37" t="n">
        <v>516.27</v>
      </c>
      <c r="L37" t="n">
        <v>516.15</v>
      </c>
      <c r="M37" t="n">
        <v>503.12</v>
      </c>
      <c r="N37" t="n">
        <v>455.29</v>
      </c>
      <c r="O37" t="n">
        <v>473.79</v>
      </c>
      <c r="P37" t="n">
        <v>473.79</v>
      </c>
    </row>
    <row r="38">
      <c r="A38" s="5" t="inlineStr">
        <is>
          <t>Gezeichnetes Kapital (in Mio.)</t>
        </is>
      </c>
      <c r="B38" s="5" t="inlineStr">
        <is>
          <t>Subscribed Capital in M</t>
        </is>
      </c>
      <c r="C38" t="n">
        <v>364</v>
      </c>
      <c r="D38" t="n">
        <v>364</v>
      </c>
      <c r="E38" t="n">
        <v>401</v>
      </c>
      <c r="F38" t="n">
        <v>401</v>
      </c>
      <c r="G38" t="n">
        <v>10011</v>
      </c>
      <c r="H38" t="n">
        <v>10011</v>
      </c>
      <c r="I38" t="n">
        <v>10011</v>
      </c>
      <c r="J38" t="n">
        <v>9404</v>
      </c>
      <c r="K38" t="n">
        <v>9403</v>
      </c>
      <c r="L38" t="n">
        <v>9950</v>
      </c>
      <c r="M38" t="n">
        <v>9950</v>
      </c>
      <c r="N38" t="n">
        <v>9269</v>
      </c>
      <c r="O38" t="n">
        <v>9269</v>
      </c>
      <c r="P38" t="n">
        <v>9269</v>
      </c>
    </row>
    <row r="39">
      <c r="A39" s="5" t="inlineStr">
        <is>
          <t>Ergebnis je Aktie (brutto)</t>
        </is>
      </c>
      <c r="B39" s="5" t="inlineStr">
        <is>
          <t>Earnings per share</t>
        </is>
      </c>
      <c r="C39" t="n">
        <v>-1.91</v>
      </c>
      <c r="D39" t="n">
        <v>4.91</v>
      </c>
      <c r="E39" t="n">
        <v>4.91</v>
      </c>
      <c r="F39" t="n">
        <v>2.67</v>
      </c>
      <c r="G39" t="n">
        <v>-13.62</v>
      </c>
      <c r="H39" t="n">
        <v>-0.9399999999999999</v>
      </c>
      <c r="I39" t="n">
        <v>-4.28</v>
      </c>
      <c r="J39" t="n">
        <v>-11.17</v>
      </c>
      <c r="K39" t="n">
        <v>5.19</v>
      </c>
      <c r="L39" t="n">
        <v>3.6</v>
      </c>
      <c r="M39" t="n">
        <v>-8.82</v>
      </c>
      <c r="N39" t="n">
        <v>25.34</v>
      </c>
      <c r="O39" t="n">
        <v>31.42</v>
      </c>
      <c r="P39" t="n">
        <v>31.42</v>
      </c>
    </row>
    <row r="40">
      <c r="A40" s="5" t="inlineStr">
        <is>
          <t>Ergebnis je Aktie (unverwässert)</t>
        </is>
      </c>
      <c r="B40" s="5" t="inlineStr">
        <is>
          <t>Basic Earnings per share</t>
        </is>
      </c>
      <c r="C40" t="n">
        <v>-2.42</v>
      </c>
      <c r="D40" t="n">
        <v>5.07</v>
      </c>
      <c r="E40" t="n">
        <v>4.48</v>
      </c>
      <c r="F40" t="n">
        <v>1.86</v>
      </c>
      <c r="G40" t="n">
        <v>-13.29</v>
      </c>
      <c r="H40" t="n">
        <v>-1.83</v>
      </c>
      <c r="I40" t="n">
        <v>-4.38</v>
      </c>
      <c r="J40" t="n">
        <v>-7.23</v>
      </c>
      <c r="K40" t="n">
        <v>4.38</v>
      </c>
      <c r="L40" t="n">
        <v>5.79</v>
      </c>
      <c r="M40" t="n">
        <v>0.24</v>
      </c>
      <c r="N40" t="n">
        <v>20.4</v>
      </c>
      <c r="O40" t="n">
        <v>22.23</v>
      </c>
      <c r="P40" t="n">
        <v>22.23</v>
      </c>
    </row>
    <row r="41">
      <c r="A41" s="5" t="inlineStr">
        <is>
          <t>Ergebnis je Aktie (verwässert)</t>
        </is>
      </c>
      <c r="B41" s="5" t="inlineStr">
        <is>
          <t>Diluted Earnings per share</t>
        </is>
      </c>
      <c r="C41" t="n">
        <v>-2.42</v>
      </c>
      <c r="D41" t="n">
        <v>5.04</v>
      </c>
      <c r="E41" t="n">
        <v>4.46</v>
      </c>
      <c r="F41" t="n">
        <v>1.86</v>
      </c>
      <c r="G41" t="n">
        <v>-13.29</v>
      </c>
      <c r="H41" t="n">
        <v>-1.83</v>
      </c>
      <c r="I41" t="n">
        <v>-4.38</v>
      </c>
      <c r="J41" t="n">
        <v>-7.23</v>
      </c>
      <c r="K41" t="n">
        <v>3.57</v>
      </c>
      <c r="L41" t="n">
        <v>5.16</v>
      </c>
      <c r="M41" t="n">
        <v>0.24</v>
      </c>
      <c r="N41" t="n">
        <v>20.34</v>
      </c>
      <c r="O41" t="n">
        <v>22.2</v>
      </c>
      <c r="P41" t="n">
        <v>22.2</v>
      </c>
    </row>
    <row r="42">
      <c r="A42" s="5" t="inlineStr">
        <is>
          <t>Dividende je Aktie</t>
        </is>
      </c>
      <c r="B42" s="5" t="inlineStr">
        <is>
          <t>Dividend per share</t>
        </is>
      </c>
      <c r="C42" t="inlineStr">
        <is>
          <t>-</t>
        </is>
      </c>
      <c r="D42" t="n">
        <v>0.2</v>
      </c>
      <c r="E42" t="n">
        <v>0.1</v>
      </c>
      <c r="F42" t="inlineStr">
        <is>
          <t>-</t>
        </is>
      </c>
      <c r="G42" t="inlineStr">
        <is>
          <t>-</t>
        </is>
      </c>
      <c r="H42" t="n">
        <v>0.6</v>
      </c>
      <c r="I42" t="n">
        <v>0.6</v>
      </c>
      <c r="J42" t="n">
        <v>2.25</v>
      </c>
      <c r="K42" t="n">
        <v>2.25</v>
      </c>
      <c r="L42" t="n">
        <v>2.25</v>
      </c>
      <c r="M42" t="n">
        <v>2.25</v>
      </c>
      <c r="N42" t="n">
        <v>4.5</v>
      </c>
      <c r="O42" t="n">
        <v>3.9</v>
      </c>
      <c r="P42" t="n">
        <v>3.9</v>
      </c>
    </row>
    <row r="43">
      <c r="A43" s="5" t="inlineStr">
        <is>
          <t>Dividendenausschüttung in Mio</t>
        </is>
      </c>
      <c r="B43" s="5" t="inlineStr">
        <is>
          <t>Dividend Payment in M</t>
        </is>
      </c>
      <c r="C43" t="inlineStr">
        <is>
          <t>-</t>
        </is>
      </c>
      <c r="D43" t="n">
        <v>220</v>
      </c>
      <c r="E43" t="n">
        <v>141</v>
      </c>
      <c r="F43" t="n">
        <v>61</v>
      </c>
      <c r="G43" t="n">
        <v>416</v>
      </c>
      <c r="H43" t="n">
        <v>458</v>
      </c>
      <c r="I43" t="n">
        <v>415</v>
      </c>
      <c r="J43" t="n">
        <v>1191</v>
      </c>
      <c r="K43" t="n">
        <v>1194</v>
      </c>
      <c r="L43" t="n">
        <v>1257</v>
      </c>
      <c r="M43" t="n">
        <v>1334</v>
      </c>
      <c r="N43" t="n">
        <v>2459</v>
      </c>
      <c r="O43" t="n">
        <v>2269</v>
      </c>
      <c r="P43" t="n">
        <v>2269</v>
      </c>
    </row>
    <row r="44">
      <c r="A44" s="5" t="inlineStr">
        <is>
          <t>Umsatz</t>
        </is>
      </c>
      <c r="B44" s="5" t="inlineStr">
        <is>
          <t>Revenue</t>
        </is>
      </c>
      <c r="C44" t="n">
        <v>69.77</v>
      </c>
      <c r="D44" t="n">
        <v>75.02</v>
      </c>
      <c r="E44" t="n">
        <v>67.34</v>
      </c>
      <c r="F44" t="n">
        <v>55.71</v>
      </c>
      <c r="G44" t="n">
        <v>115.13</v>
      </c>
      <c r="H44" t="n">
        <v>143.78</v>
      </c>
      <c r="I44" t="n">
        <v>144.14</v>
      </c>
      <c r="J44" t="n">
        <v>163.1</v>
      </c>
      <c r="K44" t="n">
        <v>182.02</v>
      </c>
      <c r="L44" t="n">
        <v>151.17</v>
      </c>
      <c r="M44" t="n">
        <v>129.41</v>
      </c>
      <c r="N44" t="n">
        <v>274.41</v>
      </c>
      <c r="O44" t="n">
        <v>222.07</v>
      </c>
      <c r="P44" t="n">
        <v>222.07</v>
      </c>
    </row>
    <row r="45">
      <c r="A45" s="5" t="inlineStr">
        <is>
          <t>Buchwert je Aktie</t>
        </is>
      </c>
      <c r="B45" s="5" t="inlineStr">
        <is>
          <t>Book value per share</t>
        </is>
      </c>
      <c r="C45" t="n">
        <v>38.06</v>
      </c>
      <c r="D45" t="n">
        <v>41.52</v>
      </c>
      <c r="E45" t="n">
        <v>38.03</v>
      </c>
      <c r="F45" t="n">
        <v>29.56</v>
      </c>
      <c r="G45" t="n">
        <v>45.76</v>
      </c>
      <c r="H45" t="n">
        <v>76.33</v>
      </c>
      <c r="I45" t="n">
        <v>90.34</v>
      </c>
      <c r="J45" t="n">
        <v>100.18</v>
      </c>
      <c r="K45" t="n">
        <v>109.81</v>
      </c>
      <c r="L45" t="n">
        <v>120.95</v>
      </c>
      <c r="M45" t="n">
        <v>121.33</v>
      </c>
      <c r="N45" t="n">
        <v>121.24</v>
      </c>
      <c r="O45" t="n">
        <v>119.64</v>
      </c>
      <c r="P45" t="n">
        <v>119.64</v>
      </c>
    </row>
    <row r="46">
      <c r="A46" s="5" t="inlineStr">
        <is>
          <t>Cashflow je Aktie</t>
        </is>
      </c>
      <c r="B46" s="5" t="inlineStr">
        <is>
          <t>Cashflow per share</t>
        </is>
      </c>
      <c r="C46" t="n">
        <v>5.95</v>
      </c>
      <c r="D46" t="n">
        <v>4.14</v>
      </c>
      <c r="E46" t="n">
        <v>4.47</v>
      </c>
      <c r="F46" t="n">
        <v>2.66</v>
      </c>
      <c r="G46" t="n">
        <v>3.9</v>
      </c>
      <c r="H46" t="n">
        <v>7.02</v>
      </c>
      <c r="I46" t="n">
        <v>7.79</v>
      </c>
      <c r="J46" t="n">
        <v>10.25</v>
      </c>
      <c r="K46" t="n">
        <v>3.44</v>
      </c>
      <c r="L46" t="n">
        <v>7.78</v>
      </c>
      <c r="M46" t="n">
        <v>14.47</v>
      </c>
      <c r="N46" t="n">
        <v>32.18</v>
      </c>
      <c r="O46" t="n">
        <v>34.89</v>
      </c>
      <c r="P46" t="n">
        <v>34.89</v>
      </c>
    </row>
    <row r="47">
      <c r="A47" s="5" t="inlineStr">
        <is>
          <t>Bilanzsumme je Aktie</t>
        </is>
      </c>
      <c r="B47" s="5" t="inlineStr">
        <is>
          <t>Total assets per share</t>
        </is>
      </c>
      <c r="C47" t="n">
        <v>86.86</v>
      </c>
      <c r="D47" t="n">
        <v>90.03</v>
      </c>
      <c r="E47" t="n">
        <v>83.63</v>
      </c>
      <c r="F47" t="n">
        <v>73.70999999999999</v>
      </c>
      <c r="G47" t="n">
        <v>139.16</v>
      </c>
      <c r="H47" t="n">
        <v>179.87</v>
      </c>
      <c r="I47" t="n">
        <v>203.77</v>
      </c>
      <c r="J47" t="n">
        <v>221.9</v>
      </c>
      <c r="K47" t="n">
        <v>236.08</v>
      </c>
      <c r="L47" t="n">
        <v>253.62</v>
      </c>
      <c r="M47" t="n">
        <v>253.81</v>
      </c>
      <c r="N47" t="n">
        <v>292.32</v>
      </c>
      <c r="O47" t="n">
        <v>282.04</v>
      </c>
      <c r="P47" t="n">
        <v>282.04</v>
      </c>
    </row>
    <row r="48">
      <c r="A48" s="5" t="inlineStr">
        <is>
          <t>Personal am Ende des Jahres</t>
        </is>
      </c>
      <c r="B48" s="5" t="inlineStr">
        <is>
          <t>Staff at the end of year</t>
        </is>
      </c>
      <c r="C48" t="n">
        <v>191000</v>
      </c>
      <c r="D48" t="n">
        <v>209000</v>
      </c>
      <c r="E48" t="n">
        <v>197000</v>
      </c>
      <c r="F48" t="n">
        <v>199000</v>
      </c>
      <c r="G48" t="n">
        <v>209000</v>
      </c>
      <c r="H48" t="n">
        <v>222000</v>
      </c>
      <c r="I48" t="n">
        <v>232000</v>
      </c>
      <c r="J48" t="n">
        <v>245000</v>
      </c>
      <c r="K48" t="n">
        <v>261000</v>
      </c>
      <c r="L48" t="n">
        <v>273811</v>
      </c>
      <c r="M48" t="n">
        <v>281703</v>
      </c>
      <c r="N48" t="n">
        <v>315867</v>
      </c>
      <c r="O48" t="n">
        <v>311466</v>
      </c>
      <c r="P48" t="n">
        <v>311466</v>
      </c>
    </row>
    <row r="49">
      <c r="A49" s="5" t="inlineStr">
        <is>
          <t>Personalaufwand in Mio. USD</t>
        </is>
      </c>
      <c r="B49" s="5" t="inlineStr">
        <is>
          <t>Personnel expenses in M</t>
        </is>
      </c>
      <c r="C49" t="n">
        <v>10249</v>
      </c>
      <c r="D49" t="n">
        <v>10459</v>
      </c>
      <c r="E49" t="n">
        <v>9968</v>
      </c>
      <c r="F49" t="n">
        <v>8558</v>
      </c>
      <c r="G49" t="n">
        <v>10324</v>
      </c>
      <c r="H49" t="n">
        <v>12044</v>
      </c>
      <c r="I49" t="n">
        <v>11879</v>
      </c>
      <c r="J49" t="n">
        <v>11910</v>
      </c>
      <c r="K49" t="n">
        <v>12943</v>
      </c>
      <c r="L49" t="n">
        <v>11851</v>
      </c>
      <c r="M49" t="n">
        <v>10352</v>
      </c>
      <c r="N49" t="n">
        <v>14673</v>
      </c>
      <c r="O49" t="n">
        <v>11832</v>
      </c>
      <c r="P49" t="n">
        <v>11832</v>
      </c>
    </row>
    <row r="50">
      <c r="A50" s="5" t="inlineStr">
        <is>
          <t>Aufwand je Mitarbeiter in USD</t>
        </is>
      </c>
      <c r="B50" s="5" t="inlineStr">
        <is>
          <t>Effort per employee</t>
        </is>
      </c>
      <c r="C50" t="n">
        <v>53660</v>
      </c>
      <c r="D50" t="n">
        <v>50043</v>
      </c>
      <c r="E50" t="n">
        <v>50599</v>
      </c>
      <c r="F50" t="n">
        <v>43005</v>
      </c>
      <c r="G50" t="n">
        <v>49397</v>
      </c>
      <c r="H50" t="n">
        <v>54252</v>
      </c>
      <c r="I50" t="n">
        <v>51203</v>
      </c>
      <c r="J50" t="n">
        <v>48612</v>
      </c>
      <c r="K50" t="n">
        <v>49590</v>
      </c>
      <c r="L50" t="n">
        <v>43282</v>
      </c>
      <c r="M50" t="n">
        <v>36748</v>
      </c>
      <c r="N50" t="n">
        <v>46453</v>
      </c>
      <c r="O50" t="n">
        <v>37988</v>
      </c>
      <c r="P50" t="n">
        <v>37988</v>
      </c>
    </row>
    <row r="51">
      <c r="A51" s="5" t="inlineStr">
        <is>
          <t>Umsatz je Aktie</t>
        </is>
      </c>
      <c r="B51" s="5" t="inlineStr">
        <is>
          <t>Revenue per share</t>
        </is>
      </c>
      <c r="C51" t="n">
        <v>369712</v>
      </c>
      <c r="D51" t="n">
        <v>363794</v>
      </c>
      <c r="E51" t="n">
        <v>348624</v>
      </c>
      <c r="F51" t="n">
        <v>285382</v>
      </c>
      <c r="G51" t="n">
        <v>304201</v>
      </c>
      <c r="H51" t="n">
        <v>357126</v>
      </c>
      <c r="I51" t="n">
        <v>324341</v>
      </c>
      <c r="J51" t="n">
        <v>343727</v>
      </c>
      <c r="K51" t="n">
        <v>360050</v>
      </c>
      <c r="L51" t="n">
        <v>284959</v>
      </c>
      <c r="M51" t="n">
        <v>231129</v>
      </c>
      <c r="N51" t="n">
        <v>395533</v>
      </c>
      <c r="O51" t="n">
        <v>337808</v>
      </c>
      <c r="P51" t="n">
        <v>337808</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USD</t>
        </is>
      </c>
      <c r="B53" s="5" t="inlineStr">
        <is>
          <t>Earnings per employee</t>
        </is>
      </c>
      <c r="C53" t="n">
        <v>-12848</v>
      </c>
      <c r="D53" t="n">
        <v>24636</v>
      </c>
      <c r="E53" t="n">
        <v>23188</v>
      </c>
      <c r="F53" t="n">
        <v>8940</v>
      </c>
      <c r="G53" t="n">
        <v>-38019</v>
      </c>
      <c r="H53" t="n">
        <v>-4892</v>
      </c>
      <c r="I53" t="n">
        <v>-10970</v>
      </c>
      <c r="J53" t="n">
        <v>-15208</v>
      </c>
      <c r="K53" t="n">
        <v>8671</v>
      </c>
      <c r="L53" t="n">
        <v>10650</v>
      </c>
      <c r="M53" t="n">
        <v>418.88</v>
      </c>
      <c r="N53" t="n">
        <v>29756</v>
      </c>
      <c r="O53" t="n">
        <v>33288</v>
      </c>
      <c r="P53" t="n">
        <v>33288</v>
      </c>
    </row>
    <row r="54">
      <c r="A54" s="5" t="inlineStr">
        <is>
          <t>KGV (Kurs/Gewinn)</t>
        </is>
      </c>
      <c r="B54" s="5" t="inlineStr">
        <is>
          <t>PE (price/earnings)</t>
        </is>
      </c>
      <c r="C54" t="inlineStr">
        <is>
          <t>-</t>
        </is>
      </c>
      <c r="D54" t="n">
        <v>3.6</v>
      </c>
      <c r="E54" t="n">
        <v>7.3</v>
      </c>
      <c r="F54" t="n">
        <v>12</v>
      </c>
      <c r="G54" t="inlineStr">
        <is>
          <t>-</t>
        </is>
      </c>
      <c r="H54" t="inlineStr">
        <is>
          <t>-</t>
        </is>
      </c>
      <c r="I54" t="inlineStr">
        <is>
          <t>-</t>
        </is>
      </c>
      <c r="J54" t="inlineStr">
        <is>
          <t>-</t>
        </is>
      </c>
      <c r="K54" t="n">
        <v>12.6</v>
      </c>
      <c r="L54" t="n">
        <v>14.7</v>
      </c>
      <c r="M54" t="n">
        <v>400.8</v>
      </c>
      <c r="N54" t="n">
        <v>3.3</v>
      </c>
      <c r="O54" t="n">
        <v>10.5</v>
      </c>
      <c r="P54" t="n">
        <v>10.5</v>
      </c>
    </row>
    <row r="55">
      <c r="A55" s="5" t="inlineStr">
        <is>
          <t>KUV (Kurs/Umsatz)</t>
        </is>
      </c>
      <c r="B55" s="5" t="inlineStr">
        <is>
          <t>PS (price/sales)</t>
        </is>
      </c>
      <c r="C55" t="n">
        <v>0.22</v>
      </c>
      <c r="D55" t="n">
        <v>0.24</v>
      </c>
      <c r="E55" t="n">
        <v>0.48</v>
      </c>
      <c r="F55" t="n">
        <v>0.4</v>
      </c>
      <c r="G55" t="n">
        <v>0.11</v>
      </c>
      <c r="H55" t="n">
        <v>0.23</v>
      </c>
      <c r="I55" t="n">
        <v>0.37</v>
      </c>
      <c r="J55" t="n">
        <v>0.32</v>
      </c>
      <c r="K55" t="n">
        <v>0.3</v>
      </c>
      <c r="L55" t="n">
        <v>0.5600000000000001</v>
      </c>
      <c r="M55" t="n">
        <v>0.74</v>
      </c>
      <c r="N55" t="n">
        <v>0.25</v>
      </c>
      <c r="O55" t="n">
        <v>1.05</v>
      </c>
      <c r="P55" t="n">
        <v>1.05</v>
      </c>
    </row>
    <row r="56">
      <c r="A56" s="5" t="inlineStr">
        <is>
          <t>KBV (Kurs/Buchwert)</t>
        </is>
      </c>
      <c r="B56" s="5" t="inlineStr">
        <is>
          <t>PB (price/book value)</t>
        </is>
      </c>
      <c r="C56" t="n">
        <v>0.41</v>
      </c>
      <c r="D56" t="n">
        <v>0.44</v>
      </c>
      <c r="E56" t="n">
        <v>0.86</v>
      </c>
      <c r="F56" t="n">
        <v>0.75</v>
      </c>
      <c r="G56" t="n">
        <v>0.28</v>
      </c>
      <c r="H56" t="n">
        <v>0.43</v>
      </c>
      <c r="I56" t="n">
        <v>0.59</v>
      </c>
      <c r="J56" t="n">
        <v>0.52</v>
      </c>
      <c r="K56" t="n">
        <v>0.5</v>
      </c>
      <c r="L56" t="n">
        <v>0.7</v>
      </c>
      <c r="M56" t="n">
        <v>0.79</v>
      </c>
      <c r="N56" t="n">
        <v>0.5600000000000001</v>
      </c>
      <c r="O56" t="n">
        <v>1.95</v>
      </c>
      <c r="P56" t="n">
        <v>1.95</v>
      </c>
    </row>
    <row r="57">
      <c r="A57" s="5" t="inlineStr">
        <is>
          <t>KCV (Kurs/Cashflow)</t>
        </is>
      </c>
      <c r="B57" s="5" t="inlineStr">
        <is>
          <t>PC (price/cashflow)</t>
        </is>
      </c>
      <c r="C57" t="n">
        <v>2.63</v>
      </c>
      <c r="D57" t="n">
        <v>4.38</v>
      </c>
      <c r="E57" t="n">
        <v>7.27</v>
      </c>
      <c r="F57" t="n">
        <v>8.380000000000001</v>
      </c>
      <c r="G57" t="n">
        <v>3.28</v>
      </c>
      <c r="H57" t="n">
        <v>4.73</v>
      </c>
      <c r="I57" t="n">
        <v>6.89</v>
      </c>
      <c r="J57" t="n">
        <v>5.12</v>
      </c>
      <c r="K57" t="n">
        <v>16.06</v>
      </c>
      <c r="L57" t="n">
        <v>10.95</v>
      </c>
      <c r="M57" t="n">
        <v>6.65</v>
      </c>
      <c r="N57" t="n">
        <v>2.12</v>
      </c>
      <c r="O57" t="n">
        <v>6.69</v>
      </c>
      <c r="P57" t="n">
        <v>6.69</v>
      </c>
    </row>
    <row r="58">
      <c r="A58" s="5" t="inlineStr">
        <is>
          <t>Dividendenrendite in %</t>
        </is>
      </c>
      <c r="B58" s="5" t="inlineStr">
        <is>
          <t>Dividend Yield in %</t>
        </is>
      </c>
      <c r="C58" t="inlineStr">
        <is>
          <t>-</t>
        </is>
      </c>
      <c r="D58" t="n">
        <v>1.1</v>
      </c>
      <c r="E58" t="n">
        <v>0.31</v>
      </c>
      <c r="F58" t="inlineStr">
        <is>
          <t>-</t>
        </is>
      </c>
      <c r="G58" t="inlineStr">
        <is>
          <t>-</t>
        </is>
      </c>
      <c r="H58" t="n">
        <v>1.81</v>
      </c>
      <c r="I58" t="n">
        <v>1.12</v>
      </c>
      <c r="J58" t="n">
        <v>4.28</v>
      </c>
      <c r="K58" t="n">
        <v>4.07</v>
      </c>
      <c r="L58" t="n">
        <v>2.64</v>
      </c>
      <c r="M58" t="n">
        <v>2.34</v>
      </c>
      <c r="N58" t="n">
        <v>6.6</v>
      </c>
      <c r="O58" t="n">
        <v>1.67</v>
      </c>
      <c r="P58" t="n">
        <v>1.67</v>
      </c>
    </row>
    <row r="59">
      <c r="A59" s="5" t="inlineStr">
        <is>
          <t>Gewinnrendite in %</t>
        </is>
      </c>
      <c r="B59" s="5" t="inlineStr">
        <is>
          <t>Return on profit in %</t>
        </is>
      </c>
      <c r="C59" t="n">
        <v>-15.5</v>
      </c>
      <c r="D59" t="n">
        <v>27.9</v>
      </c>
      <c r="E59" t="n">
        <v>13.8</v>
      </c>
      <c r="F59" t="n">
        <v>8.4</v>
      </c>
      <c r="G59" t="n">
        <v>-104</v>
      </c>
      <c r="H59" t="n">
        <v>-5.5</v>
      </c>
      <c r="I59" t="n">
        <v>-8.199999999999999</v>
      </c>
      <c r="J59" t="n">
        <v>-13.8</v>
      </c>
      <c r="K59" t="n">
        <v>7.9</v>
      </c>
      <c r="L59" t="n">
        <v>6.8</v>
      </c>
      <c r="M59" t="n">
        <v>0.2</v>
      </c>
      <c r="N59" t="n">
        <v>29.9</v>
      </c>
      <c r="O59" t="n">
        <v>9.5</v>
      </c>
      <c r="P59" t="n">
        <v>9.5</v>
      </c>
    </row>
    <row r="60">
      <c r="A60" s="5" t="inlineStr">
        <is>
          <t>Eigenkapitalrendite in %</t>
        </is>
      </c>
      <c r="B60" s="5" t="inlineStr">
        <is>
          <t>Return on Equity in %</t>
        </is>
      </c>
      <c r="C60" t="n">
        <v>-6.37</v>
      </c>
      <c r="D60" t="n">
        <v>12.23</v>
      </c>
      <c r="E60" t="n">
        <v>11.78</v>
      </c>
      <c r="F60" t="n">
        <v>5.9</v>
      </c>
      <c r="G60" t="n">
        <v>-31.44</v>
      </c>
      <c r="H60" t="n">
        <v>-2.58</v>
      </c>
      <c r="I60" t="n">
        <v>-5.11</v>
      </c>
      <c r="J60" t="n">
        <v>-7.2</v>
      </c>
      <c r="K60" t="n">
        <v>3.99</v>
      </c>
      <c r="L60" t="n">
        <v>4.67</v>
      </c>
      <c r="M60" t="n">
        <v>0.19</v>
      </c>
      <c r="N60" t="n">
        <v>17.03</v>
      </c>
      <c r="O60" t="n">
        <v>18.29</v>
      </c>
      <c r="P60" t="n">
        <v>18.29</v>
      </c>
    </row>
    <row r="61">
      <c r="A61" s="5" t="inlineStr">
        <is>
          <t>Umsatzrendite in %</t>
        </is>
      </c>
      <c r="B61" s="5" t="inlineStr">
        <is>
          <t>Return on sales in %</t>
        </is>
      </c>
      <c r="C61" t="n">
        <v>-3.48</v>
      </c>
      <c r="D61" t="n">
        <v>6.77</v>
      </c>
      <c r="E61" t="n">
        <v>6.65</v>
      </c>
      <c r="F61" t="n">
        <v>3.13</v>
      </c>
      <c r="G61" t="n">
        <v>-12.5</v>
      </c>
      <c r="H61" t="n">
        <v>-1.37</v>
      </c>
      <c r="I61" t="n">
        <v>-3.2</v>
      </c>
      <c r="J61" t="n">
        <v>-4.42</v>
      </c>
      <c r="K61" t="n">
        <v>2.41</v>
      </c>
      <c r="L61" t="n">
        <v>3.74</v>
      </c>
      <c r="M61" t="n">
        <v>0.18</v>
      </c>
      <c r="N61" t="n">
        <v>7.52</v>
      </c>
      <c r="O61" t="n">
        <v>9.85</v>
      </c>
      <c r="P61" t="n">
        <v>9.85</v>
      </c>
    </row>
    <row r="62">
      <c r="A62" s="5" t="inlineStr">
        <is>
          <t>Gesamtkapitalrendite in %</t>
        </is>
      </c>
      <c r="B62" s="5" t="inlineStr">
        <is>
          <t>Total Return on Investment in %</t>
        </is>
      </c>
      <c r="C62" t="n">
        <v>-2.79</v>
      </c>
      <c r="D62" t="n">
        <v>5.64</v>
      </c>
      <c r="E62" t="n">
        <v>5.36</v>
      </c>
      <c r="F62" t="n">
        <v>2.37</v>
      </c>
      <c r="G62" t="n">
        <v>-10.34</v>
      </c>
      <c r="H62" t="n">
        <v>-1.09</v>
      </c>
      <c r="I62" t="n">
        <v>-2.27</v>
      </c>
      <c r="J62" t="n">
        <v>-3.25</v>
      </c>
      <c r="K62" t="n">
        <v>1.86</v>
      </c>
      <c r="L62" t="n">
        <v>2.23</v>
      </c>
      <c r="M62" t="n">
        <v>0.09</v>
      </c>
      <c r="N62" t="n">
        <v>7.06</v>
      </c>
      <c r="O62" t="n">
        <v>7.76</v>
      </c>
      <c r="P62" t="n">
        <v>7.76</v>
      </c>
    </row>
    <row r="63">
      <c r="A63" s="5" t="inlineStr">
        <is>
          <t>Return on Investment in %</t>
        </is>
      </c>
      <c r="B63" s="5" t="inlineStr">
        <is>
          <t>Return on Investment in %</t>
        </is>
      </c>
      <c r="C63" t="n">
        <v>-2.79</v>
      </c>
      <c r="D63" t="n">
        <v>5.64</v>
      </c>
      <c r="E63" t="n">
        <v>5.36</v>
      </c>
      <c r="F63" t="n">
        <v>2.37</v>
      </c>
      <c r="G63" t="n">
        <v>-10.34</v>
      </c>
      <c r="H63" t="n">
        <v>-1.09</v>
      </c>
      <c r="I63" t="n">
        <v>-2.27</v>
      </c>
      <c r="J63" t="n">
        <v>-3.25</v>
      </c>
      <c r="K63" t="n">
        <v>1.86</v>
      </c>
      <c r="L63" t="n">
        <v>2.23</v>
      </c>
      <c r="M63" t="n">
        <v>0.09</v>
      </c>
      <c r="N63" t="n">
        <v>7.06</v>
      </c>
      <c r="O63" t="n">
        <v>7.76</v>
      </c>
      <c r="P63" t="n">
        <v>7.76</v>
      </c>
    </row>
    <row r="64">
      <c r="A64" s="5" t="inlineStr">
        <is>
          <t>Arbeitsintensität in %</t>
        </is>
      </c>
      <c r="B64" s="5" t="inlineStr">
        <is>
          <t>Work Intensity in %</t>
        </is>
      </c>
      <c r="C64" t="n">
        <v>32.55</v>
      </c>
      <c r="D64" t="n">
        <v>35.59</v>
      </c>
      <c r="E64" t="n">
        <v>31.36</v>
      </c>
      <c r="F64" t="n">
        <v>29.61</v>
      </c>
      <c r="G64" t="n">
        <v>29.05</v>
      </c>
      <c r="H64" t="n">
        <v>28.29</v>
      </c>
      <c r="I64" t="n">
        <v>30.3</v>
      </c>
      <c r="J64" t="n">
        <v>27.75</v>
      </c>
      <c r="K64" t="n">
        <v>29.21</v>
      </c>
      <c r="L64" t="n">
        <v>32.6</v>
      </c>
      <c r="M64" t="n">
        <v>25.69</v>
      </c>
      <c r="N64" t="n">
        <v>33.37</v>
      </c>
      <c r="O64" t="n">
        <v>33.92</v>
      </c>
      <c r="P64" t="n">
        <v>33.92</v>
      </c>
    </row>
    <row r="65">
      <c r="A65" s="5" t="inlineStr">
        <is>
          <t>Eigenkapitalquote in %</t>
        </is>
      </c>
      <c r="B65" s="5" t="inlineStr">
        <is>
          <t>Equity Ratio in %</t>
        </is>
      </c>
      <c r="C65" t="n">
        <v>43.82</v>
      </c>
      <c r="D65" t="n">
        <v>46.12</v>
      </c>
      <c r="E65" t="n">
        <v>45.48</v>
      </c>
      <c r="F65" t="n">
        <v>40.1</v>
      </c>
      <c r="G65" t="n">
        <v>32.89</v>
      </c>
      <c r="H65" t="n">
        <v>42.43</v>
      </c>
      <c r="I65" t="n">
        <v>44.34</v>
      </c>
      <c r="J65" t="n">
        <v>45.14</v>
      </c>
      <c r="K65" t="n">
        <v>46.51</v>
      </c>
      <c r="L65" t="n">
        <v>47.69</v>
      </c>
      <c r="M65" t="n">
        <v>47.8</v>
      </c>
      <c r="N65" t="n">
        <v>41.47</v>
      </c>
      <c r="O65" t="n">
        <v>42.42</v>
      </c>
      <c r="P65" t="n">
        <v>42.42</v>
      </c>
    </row>
    <row r="66">
      <c r="A66" s="5" t="inlineStr">
        <is>
          <t>Fremdkapitalquote in %</t>
        </is>
      </c>
      <c r="B66" s="5" t="inlineStr">
        <is>
          <t>Debt Ratio in %</t>
        </is>
      </c>
      <c r="C66" t="n">
        <v>56.18</v>
      </c>
      <c r="D66" t="n">
        <v>53.88</v>
      </c>
      <c r="E66" t="n">
        <v>54.52</v>
      </c>
      <c r="F66" t="n">
        <v>59.9</v>
      </c>
      <c r="G66" t="n">
        <v>67.11</v>
      </c>
      <c r="H66" t="n">
        <v>57.57</v>
      </c>
      <c r="I66" t="n">
        <v>55.66</v>
      </c>
      <c r="J66" t="n">
        <v>54.86</v>
      </c>
      <c r="K66" t="n">
        <v>53.49</v>
      </c>
      <c r="L66" t="n">
        <v>52.31</v>
      </c>
      <c r="M66" t="n">
        <v>52.2</v>
      </c>
      <c r="N66" t="n">
        <v>58.53</v>
      </c>
      <c r="O66" t="n">
        <v>57.58</v>
      </c>
      <c r="P66" t="n">
        <v>57.58</v>
      </c>
    </row>
    <row r="67">
      <c r="A67" s="5" t="inlineStr">
        <is>
          <t>Verschuldungsgrad in %</t>
        </is>
      </c>
      <c r="B67" s="5" t="inlineStr">
        <is>
          <t>Finance Gearing in %</t>
        </is>
      </c>
      <c r="C67" t="n">
        <v>128.21</v>
      </c>
      <c r="D67" t="n">
        <v>116.82</v>
      </c>
      <c r="E67" t="n">
        <v>119.9</v>
      </c>
      <c r="F67" t="n">
        <v>149.35</v>
      </c>
      <c r="G67" t="n">
        <v>204.08</v>
      </c>
      <c r="H67" t="n">
        <v>135.66</v>
      </c>
      <c r="I67" t="n">
        <v>125.55</v>
      </c>
      <c r="J67" t="n">
        <v>121.51</v>
      </c>
      <c r="K67" t="n">
        <v>114.99</v>
      </c>
      <c r="L67" t="n">
        <v>109.68</v>
      </c>
      <c r="M67" t="n">
        <v>109.19</v>
      </c>
      <c r="N67" t="n">
        <v>141.11</v>
      </c>
      <c r="O67" t="n">
        <v>135.73</v>
      </c>
      <c r="P67" t="n">
        <v>135.73</v>
      </c>
    </row>
    <row r="68">
      <c r="A68" s="5" t="inlineStr"/>
      <c r="B68" s="5" t="inlineStr"/>
    </row>
    <row r="69">
      <c r="A69" s="5" t="inlineStr">
        <is>
          <t>Kurzfristige Vermögensquote in %</t>
        </is>
      </c>
      <c r="B69" s="5" t="inlineStr">
        <is>
          <t>Current Assets Ratio in %</t>
        </is>
      </c>
      <c r="C69" t="n">
        <v>32.55</v>
      </c>
      <c r="D69" t="n">
        <v>35.59</v>
      </c>
      <c r="E69" t="n">
        <v>31.36</v>
      </c>
      <c r="F69" t="n">
        <v>29.61</v>
      </c>
      <c r="G69" t="n">
        <v>29.05</v>
      </c>
      <c r="H69" t="n">
        <v>28.29</v>
      </c>
      <c r="I69" t="n">
        <v>30.3</v>
      </c>
      <c r="J69" t="n">
        <v>27.75</v>
      </c>
      <c r="K69" t="n">
        <v>29.21</v>
      </c>
      <c r="L69" t="n">
        <v>32.6</v>
      </c>
      <c r="M69" t="n">
        <v>25.69</v>
      </c>
      <c r="N69" t="n">
        <v>33.37</v>
      </c>
      <c r="O69" t="n">
        <v>33.92</v>
      </c>
    </row>
    <row r="70">
      <c r="A70" s="5" t="inlineStr">
        <is>
          <t>Nettogewinn Marge in %</t>
        </is>
      </c>
      <c r="B70" s="5" t="inlineStr">
        <is>
          <t>Net Profit Marge in %</t>
        </is>
      </c>
      <c r="C70" t="n">
        <v>-3517.27</v>
      </c>
      <c r="D70" t="n">
        <v>6863.5</v>
      </c>
      <c r="E70" t="n">
        <v>6783.49</v>
      </c>
      <c r="F70" t="n">
        <v>3193.32</v>
      </c>
      <c r="G70" t="n">
        <v>-6901.76</v>
      </c>
      <c r="H70" t="n">
        <v>-755.3200000000001</v>
      </c>
      <c r="I70" t="n">
        <v>-1765.64</v>
      </c>
      <c r="J70" t="n">
        <v>-2284.49</v>
      </c>
      <c r="K70" t="n">
        <v>1243.27</v>
      </c>
      <c r="L70" t="n">
        <v>1928.95</v>
      </c>
      <c r="M70" t="n">
        <v>91.18000000000001</v>
      </c>
      <c r="N70" t="n">
        <v>3425.17</v>
      </c>
      <c r="O70" t="n">
        <v>4668.8</v>
      </c>
    </row>
    <row r="71">
      <c r="A71" s="5" t="inlineStr">
        <is>
          <t>Operative Ergebnis Marge in %</t>
        </is>
      </c>
      <c r="B71" s="5" t="inlineStr">
        <is>
          <t>EBIT Marge in %</t>
        </is>
      </c>
      <c r="C71" t="n">
        <v>-898.67</v>
      </c>
      <c r="D71" t="n">
        <v>8716.34</v>
      </c>
      <c r="E71" t="n">
        <v>8069.5</v>
      </c>
      <c r="F71" t="n">
        <v>7469.04</v>
      </c>
      <c r="G71" t="n">
        <v>-3614.18</v>
      </c>
      <c r="H71" t="n">
        <v>2110.17</v>
      </c>
      <c r="I71" t="n">
        <v>830.4400000000001</v>
      </c>
      <c r="J71" t="n">
        <v>-1977.93</v>
      </c>
      <c r="K71" t="n">
        <v>2690.91</v>
      </c>
      <c r="L71" t="n">
        <v>2384.73</v>
      </c>
      <c r="M71" t="n">
        <v>-1296.65</v>
      </c>
      <c r="N71" t="n">
        <v>4459.02</v>
      </c>
      <c r="O71" t="n">
        <v>6678.07</v>
      </c>
    </row>
    <row r="72">
      <c r="A72" s="5" t="inlineStr">
        <is>
          <t>Vermögensumsschlag in %</t>
        </is>
      </c>
      <c r="B72" s="5" t="inlineStr">
        <is>
          <t>Asset Turnover in %</t>
        </is>
      </c>
      <c r="C72" t="n">
        <v>0.08</v>
      </c>
      <c r="D72" t="n">
        <v>0.08</v>
      </c>
      <c r="E72" t="n">
        <v>0.08</v>
      </c>
      <c r="F72" t="n">
        <v>0.07000000000000001</v>
      </c>
      <c r="G72" t="n">
        <v>0.15</v>
      </c>
      <c r="H72" t="n">
        <v>0.14</v>
      </c>
      <c r="I72" t="n">
        <v>0.13</v>
      </c>
      <c r="J72" t="n">
        <v>0.14</v>
      </c>
      <c r="K72" t="n">
        <v>0.15</v>
      </c>
      <c r="L72" t="n">
        <v>0.12</v>
      </c>
      <c r="M72" t="n">
        <v>0.1</v>
      </c>
      <c r="N72" t="n">
        <v>0.21</v>
      </c>
      <c r="O72" t="n">
        <v>0.17</v>
      </c>
    </row>
    <row r="73">
      <c r="A73" s="5" t="inlineStr">
        <is>
          <t>Langfristige Vermögensquote in %</t>
        </is>
      </c>
      <c r="B73" s="5" t="inlineStr">
        <is>
          <t>Non-Current Assets Ratio in %</t>
        </is>
      </c>
      <c r="C73" t="n">
        <v>67.45</v>
      </c>
      <c r="D73" t="n">
        <v>64.41</v>
      </c>
      <c r="E73" t="n">
        <v>68.64</v>
      </c>
      <c r="F73" t="n">
        <v>70.39</v>
      </c>
      <c r="G73" t="n">
        <v>70.95</v>
      </c>
      <c r="H73" t="n">
        <v>71.70999999999999</v>
      </c>
      <c r="I73" t="n">
        <v>69.7</v>
      </c>
      <c r="J73" t="n">
        <v>72.25</v>
      </c>
      <c r="K73" t="n">
        <v>70.79000000000001</v>
      </c>
      <c r="L73" t="n">
        <v>67.40000000000001</v>
      </c>
      <c r="M73" t="n">
        <v>74.31</v>
      </c>
      <c r="N73" t="n">
        <v>66.63</v>
      </c>
      <c r="O73" t="n">
        <v>66.08</v>
      </c>
    </row>
    <row r="74">
      <c r="A74" s="5" t="inlineStr">
        <is>
          <t>Gesamtkapitalrentabilität</t>
        </is>
      </c>
      <c r="B74" s="5" t="inlineStr">
        <is>
          <t>ROA Return on Assets in %</t>
        </is>
      </c>
      <c r="C74" t="n">
        <v>-2.79</v>
      </c>
      <c r="D74" t="n">
        <v>5.64</v>
      </c>
      <c r="E74" t="n">
        <v>5.36</v>
      </c>
      <c r="F74" t="n">
        <v>2.37</v>
      </c>
      <c r="G74" t="n">
        <v>-10.34</v>
      </c>
      <c r="H74" t="n">
        <v>-1.09</v>
      </c>
      <c r="I74" t="n">
        <v>-2.27</v>
      </c>
      <c r="J74" t="n">
        <v>-3.25</v>
      </c>
      <c r="K74" t="n">
        <v>1.86</v>
      </c>
      <c r="L74" t="n">
        <v>2.23</v>
      </c>
      <c r="M74" t="n">
        <v>0.09</v>
      </c>
      <c r="N74" t="n">
        <v>7.06</v>
      </c>
      <c r="O74" t="n">
        <v>7.76</v>
      </c>
    </row>
    <row r="75">
      <c r="A75" s="5" t="inlineStr">
        <is>
          <t>Ertrag des eingesetzten Kapitals</t>
        </is>
      </c>
      <c r="B75" s="5" t="inlineStr">
        <is>
          <t>ROCE Return on Cap. Empl. in %</t>
        </is>
      </c>
      <c r="C75" t="n">
        <v>-0.9399999999999999</v>
      </c>
      <c r="D75" t="n">
        <v>9.65</v>
      </c>
      <c r="E75" t="n">
        <v>8.51</v>
      </c>
      <c r="F75" t="n">
        <v>7.3</v>
      </c>
      <c r="G75" t="n">
        <v>-7.08</v>
      </c>
      <c r="H75" t="n">
        <v>3.89</v>
      </c>
      <c r="I75" t="n">
        <v>1.37</v>
      </c>
      <c r="J75" t="n">
        <v>-3.55</v>
      </c>
      <c r="K75" t="n">
        <v>5</v>
      </c>
      <c r="L75" t="n">
        <v>3.6</v>
      </c>
      <c r="M75" t="n">
        <v>-1.61</v>
      </c>
      <c r="N75" t="n">
        <v>11.96</v>
      </c>
      <c r="O75" t="n">
        <v>14.62</v>
      </c>
    </row>
    <row r="76">
      <c r="A76" s="5" t="inlineStr">
        <is>
          <t>Eigenkapital zu Anlagevermögen</t>
        </is>
      </c>
      <c r="B76" s="5" t="inlineStr">
        <is>
          <t>Equity to Fixed Assets in %</t>
        </is>
      </c>
      <c r="C76" t="n">
        <v>64.97</v>
      </c>
      <c r="D76" t="n">
        <v>71.61</v>
      </c>
      <c r="E76" t="n">
        <v>66.25</v>
      </c>
      <c r="F76" t="n">
        <v>56.97</v>
      </c>
      <c r="G76" t="n">
        <v>46.35</v>
      </c>
      <c r="H76" t="n">
        <v>59.17</v>
      </c>
      <c r="I76" t="n">
        <v>63.61</v>
      </c>
      <c r="J76" t="n">
        <v>62.48</v>
      </c>
      <c r="K76" t="n">
        <v>65.70999999999999</v>
      </c>
      <c r="L76" t="n">
        <v>70.76000000000001</v>
      </c>
      <c r="M76" t="n">
        <v>64.33</v>
      </c>
      <c r="N76" t="n">
        <v>62.25</v>
      </c>
      <c r="O76" t="n">
        <v>64.2</v>
      </c>
    </row>
    <row r="77">
      <c r="A77" s="5" t="inlineStr">
        <is>
          <t>Liquidität Dritten Grades</t>
        </is>
      </c>
      <c r="B77" s="5" t="inlineStr">
        <is>
          <t>Current Ratio in %</t>
        </is>
      </c>
      <c r="C77" t="n">
        <v>134.43</v>
      </c>
      <c r="D77" t="n">
        <v>138.46</v>
      </c>
      <c r="E77" t="n">
        <v>124.92</v>
      </c>
      <c r="F77" t="n">
        <v>122.81</v>
      </c>
      <c r="G77" t="n">
        <v>123.75</v>
      </c>
      <c r="H77" t="n">
        <v>132.83</v>
      </c>
      <c r="I77" t="n">
        <v>134.83</v>
      </c>
      <c r="J77" t="n">
        <v>133.49</v>
      </c>
      <c r="K77" t="n">
        <v>149.45</v>
      </c>
      <c r="L77" t="n">
        <v>138.9</v>
      </c>
      <c r="M77" t="n">
        <v>139.43</v>
      </c>
      <c r="N77" t="n">
        <v>144.39</v>
      </c>
      <c r="O77" t="n">
        <v>140.73</v>
      </c>
    </row>
    <row r="78">
      <c r="A78" s="5" t="inlineStr">
        <is>
          <t>Operativer Cashflow</t>
        </is>
      </c>
      <c r="B78" s="5" t="inlineStr">
        <is>
          <t>Operating Cashflow in M</t>
        </is>
      </c>
      <c r="C78" t="n">
        <v>2661.56</v>
      </c>
      <c r="D78" t="n">
        <v>4441.32</v>
      </c>
      <c r="E78" t="n">
        <v>7415.4</v>
      </c>
      <c r="F78" t="n">
        <v>8539.220000000001</v>
      </c>
      <c r="G78" t="n">
        <v>1811.2816</v>
      </c>
      <c r="H78" t="n">
        <v>2608.122</v>
      </c>
      <c r="I78" t="n">
        <v>3797.4235</v>
      </c>
      <c r="J78" t="n">
        <v>2643.5584</v>
      </c>
      <c r="K78" t="n">
        <v>8291.296199999999</v>
      </c>
      <c r="L78" t="n">
        <v>5651.8425</v>
      </c>
      <c r="M78" t="n">
        <v>3345.748</v>
      </c>
      <c r="N78" t="n">
        <v>965.2148000000001</v>
      </c>
      <c r="O78" t="n">
        <v>3169.6551</v>
      </c>
    </row>
    <row r="79">
      <c r="A79" s="5" t="inlineStr">
        <is>
          <t>Aktienrückkauf</t>
        </is>
      </c>
      <c r="B79" s="5" t="inlineStr">
        <is>
          <t>Share Buyback in M</t>
        </is>
      </c>
      <c r="C79" t="n">
        <v>2</v>
      </c>
      <c r="D79" t="n">
        <v>6</v>
      </c>
      <c r="E79" t="n">
        <v>-1</v>
      </c>
      <c r="F79" t="n">
        <v>-466.78</v>
      </c>
      <c r="G79" t="n">
        <v>-0.82000000000005</v>
      </c>
      <c r="H79" t="n">
        <v>-0.25</v>
      </c>
      <c r="I79" t="n">
        <v>-34.82999999999993</v>
      </c>
      <c r="J79" t="n">
        <v>-0.05000000000006821</v>
      </c>
      <c r="K79" t="n">
        <v>-0.1200000000000045</v>
      </c>
      <c r="L79" t="n">
        <v>-13.02999999999997</v>
      </c>
      <c r="M79" t="n">
        <v>-47.82999999999998</v>
      </c>
      <c r="N79" t="n">
        <v>18.5</v>
      </c>
      <c r="O79" t="n">
        <v>0</v>
      </c>
    </row>
    <row r="80">
      <c r="A80" s="5" t="inlineStr">
        <is>
          <t>Umsatzwachstum 1J in %</t>
        </is>
      </c>
      <c r="B80" s="5" t="inlineStr">
        <is>
          <t>Revenue Growth 1Y in %</t>
        </is>
      </c>
      <c r="C80" t="n">
        <v>-7</v>
      </c>
      <c r="D80" t="n">
        <v>11.4</v>
      </c>
      <c r="E80" t="n">
        <v>20.88</v>
      </c>
      <c r="F80" t="n">
        <v>-51.61</v>
      </c>
      <c r="G80" t="n">
        <v>-19.93</v>
      </c>
      <c r="H80" t="n">
        <v>-0.25</v>
      </c>
      <c r="I80" t="n">
        <v>-11.62</v>
      </c>
      <c r="J80" t="n">
        <v>-10.39</v>
      </c>
      <c r="K80" t="n">
        <v>20.41</v>
      </c>
      <c r="L80" t="n">
        <v>16.81</v>
      </c>
      <c r="M80" t="n">
        <v>-52.84</v>
      </c>
      <c r="N80" t="n">
        <v>23.57</v>
      </c>
      <c r="O80" t="inlineStr">
        <is>
          <t>-</t>
        </is>
      </c>
    </row>
    <row r="81">
      <c r="A81" s="5" t="inlineStr">
        <is>
          <t>Umsatzwachstum 3J in %</t>
        </is>
      </c>
      <c r="B81" s="5" t="inlineStr">
        <is>
          <t>Revenue Growth 3Y in %</t>
        </is>
      </c>
      <c r="C81" t="n">
        <v>8.43</v>
      </c>
      <c r="D81" t="n">
        <v>-6.44</v>
      </c>
      <c r="E81" t="n">
        <v>-16.89</v>
      </c>
      <c r="F81" t="n">
        <v>-23.93</v>
      </c>
      <c r="G81" t="n">
        <v>-10.6</v>
      </c>
      <c r="H81" t="n">
        <v>-7.42</v>
      </c>
      <c r="I81" t="n">
        <v>-0.53</v>
      </c>
      <c r="J81" t="n">
        <v>8.94</v>
      </c>
      <c r="K81" t="n">
        <v>-5.21</v>
      </c>
      <c r="L81" t="n">
        <v>-4.15</v>
      </c>
      <c r="M81" t="n">
        <v>-9.76</v>
      </c>
      <c r="N81" t="inlineStr">
        <is>
          <t>-</t>
        </is>
      </c>
      <c r="O81" t="inlineStr">
        <is>
          <t>-</t>
        </is>
      </c>
    </row>
    <row r="82">
      <c r="A82" s="5" t="inlineStr">
        <is>
          <t>Umsatzwachstum 5J in %</t>
        </is>
      </c>
      <c r="B82" s="5" t="inlineStr">
        <is>
          <t>Revenue Growth 5Y in %</t>
        </is>
      </c>
      <c r="C82" t="n">
        <v>-9.25</v>
      </c>
      <c r="D82" t="n">
        <v>-7.9</v>
      </c>
      <c r="E82" t="n">
        <v>-12.51</v>
      </c>
      <c r="F82" t="n">
        <v>-18.76</v>
      </c>
      <c r="G82" t="n">
        <v>-4.36</v>
      </c>
      <c r="H82" t="n">
        <v>2.99</v>
      </c>
      <c r="I82" t="n">
        <v>-7.53</v>
      </c>
      <c r="J82" t="n">
        <v>-0.49</v>
      </c>
      <c r="K82" t="n">
        <v>1.59</v>
      </c>
      <c r="L82" t="inlineStr">
        <is>
          <t>-</t>
        </is>
      </c>
      <c r="M82" t="inlineStr">
        <is>
          <t>-</t>
        </is>
      </c>
      <c r="N82" t="inlineStr">
        <is>
          <t>-</t>
        </is>
      </c>
      <c r="O82" t="inlineStr">
        <is>
          <t>-</t>
        </is>
      </c>
    </row>
    <row r="83">
      <c r="A83" s="5" t="inlineStr">
        <is>
          <t>Umsatzwachstum 10J in %</t>
        </is>
      </c>
      <c r="B83" s="5" t="inlineStr">
        <is>
          <t>Revenue Growth 10Y in %</t>
        </is>
      </c>
      <c r="C83" t="n">
        <v>-3.13</v>
      </c>
      <c r="D83" t="n">
        <v>-7.71</v>
      </c>
      <c r="E83" t="n">
        <v>-6.5</v>
      </c>
      <c r="F83" t="n">
        <v>-8.58</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-147.66</v>
      </c>
      <c r="D84" t="n">
        <v>12.72</v>
      </c>
      <c r="E84" t="n">
        <v>156.77</v>
      </c>
      <c r="F84" t="n">
        <v>-122.39</v>
      </c>
      <c r="G84" t="n">
        <v>631.6799999999999</v>
      </c>
      <c r="H84" t="n">
        <v>-57.33</v>
      </c>
      <c r="I84" t="n">
        <v>-31.7</v>
      </c>
      <c r="J84" t="n">
        <v>-264.65</v>
      </c>
      <c r="K84" t="n">
        <v>-22.39</v>
      </c>
      <c r="L84" t="n">
        <v>2371.19</v>
      </c>
      <c r="M84" t="n">
        <v>-98.73999999999999</v>
      </c>
      <c r="N84" t="n">
        <v>-9.35</v>
      </c>
      <c r="O84" t="inlineStr">
        <is>
          <t>-</t>
        </is>
      </c>
    </row>
    <row r="85">
      <c r="A85" s="5" t="inlineStr">
        <is>
          <t>Gewinnwachstum 3J in %</t>
        </is>
      </c>
      <c r="B85" s="5" t="inlineStr">
        <is>
          <t>Earnings Growth 3Y in %</t>
        </is>
      </c>
      <c r="C85" t="n">
        <v>7.28</v>
      </c>
      <c r="D85" t="n">
        <v>15.7</v>
      </c>
      <c r="E85" t="n">
        <v>222.02</v>
      </c>
      <c r="F85" t="n">
        <v>150.65</v>
      </c>
      <c r="G85" t="n">
        <v>180.88</v>
      </c>
      <c r="H85" t="n">
        <v>-117.89</v>
      </c>
      <c r="I85" t="n">
        <v>-106.25</v>
      </c>
      <c r="J85" t="n">
        <v>694.72</v>
      </c>
      <c r="K85" t="n">
        <v>750.02</v>
      </c>
      <c r="L85" t="n">
        <v>754.37</v>
      </c>
      <c r="M85" t="n">
        <v>-36.03</v>
      </c>
      <c r="N85" t="inlineStr">
        <is>
          <t>-</t>
        </is>
      </c>
      <c r="O85" t="inlineStr">
        <is>
          <t>-</t>
        </is>
      </c>
    </row>
    <row r="86">
      <c r="A86" s="5" t="inlineStr">
        <is>
          <t>Gewinnwachstum 5J in %</t>
        </is>
      </c>
      <c r="B86" s="5" t="inlineStr">
        <is>
          <t>Earnings Growth 5Y in %</t>
        </is>
      </c>
      <c r="C86" t="n">
        <v>106.22</v>
      </c>
      <c r="D86" t="n">
        <v>124.29</v>
      </c>
      <c r="E86" t="n">
        <v>115.41</v>
      </c>
      <c r="F86" t="n">
        <v>31.12</v>
      </c>
      <c r="G86" t="n">
        <v>51.12</v>
      </c>
      <c r="H86" t="n">
        <v>399.02</v>
      </c>
      <c r="I86" t="n">
        <v>390.74</v>
      </c>
      <c r="J86" t="n">
        <v>395.21</v>
      </c>
      <c r="K86" t="n">
        <v>448.14</v>
      </c>
      <c r="L86" t="inlineStr">
        <is>
          <t>-</t>
        </is>
      </c>
      <c r="M86" t="inlineStr">
        <is>
          <t>-</t>
        </is>
      </c>
      <c r="N86" t="inlineStr">
        <is>
          <t>-</t>
        </is>
      </c>
      <c r="O86" t="inlineStr">
        <is>
          <t>-</t>
        </is>
      </c>
    </row>
    <row r="87">
      <c r="A87" s="5" t="inlineStr">
        <is>
          <t>Gewinnwachstum 10J in %</t>
        </is>
      </c>
      <c r="B87" s="5" t="inlineStr">
        <is>
          <t>Earnings Growth 10Y in %</t>
        </is>
      </c>
      <c r="C87" t="n">
        <v>252.62</v>
      </c>
      <c r="D87" t="n">
        <v>257.52</v>
      </c>
      <c r="E87" t="n">
        <v>255.31</v>
      </c>
      <c r="F87" t="n">
        <v>239.63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0.03</v>
      </c>
      <c r="E88" t="n">
        <v>0.06</v>
      </c>
      <c r="F88" t="n">
        <v>0.39</v>
      </c>
      <c r="G88" t="inlineStr">
        <is>
          <t>-</t>
        </is>
      </c>
      <c r="H88" t="inlineStr">
        <is>
          <t>-</t>
        </is>
      </c>
      <c r="I88" t="inlineStr">
        <is>
          <t>-</t>
        </is>
      </c>
      <c r="J88" t="inlineStr">
        <is>
          <t>-</t>
        </is>
      </c>
      <c r="K88" t="n">
        <v>0.03</v>
      </c>
      <c r="L88" t="inlineStr">
        <is>
          <t>-</t>
        </is>
      </c>
      <c r="M88" t="inlineStr">
        <is>
          <t>-</t>
        </is>
      </c>
      <c r="N88" t="inlineStr">
        <is>
          <t>-</t>
        </is>
      </c>
      <c r="O88" t="inlineStr">
        <is>
          <t>-</t>
        </is>
      </c>
    </row>
    <row r="89">
      <c r="A89" s="5" t="inlineStr">
        <is>
          <t>EBIT-Wachstum 1J in %</t>
        </is>
      </c>
      <c r="B89" s="5" t="inlineStr">
        <is>
          <t>EBIT Growth 1Y in %</t>
        </is>
      </c>
      <c r="C89" t="n">
        <v>-109.59</v>
      </c>
      <c r="D89" t="n">
        <v>20.33</v>
      </c>
      <c r="E89" t="n">
        <v>30.59</v>
      </c>
      <c r="F89" t="n">
        <v>-200</v>
      </c>
      <c r="G89" t="n">
        <v>-237.15</v>
      </c>
      <c r="H89" t="n">
        <v>153.47</v>
      </c>
      <c r="I89" t="n">
        <v>-137.1</v>
      </c>
      <c r="J89" t="n">
        <v>-165.86</v>
      </c>
      <c r="K89" t="n">
        <v>35.87</v>
      </c>
      <c r="L89" t="n">
        <v>-314.84</v>
      </c>
      <c r="M89" t="n">
        <v>-113.71</v>
      </c>
      <c r="N89" t="n">
        <v>-17.49</v>
      </c>
      <c r="O89" t="inlineStr">
        <is>
          <t>-</t>
        </is>
      </c>
    </row>
    <row r="90">
      <c r="A90" s="5" t="inlineStr">
        <is>
          <t>EBIT-Wachstum 3J in %</t>
        </is>
      </c>
      <c r="B90" s="5" t="inlineStr">
        <is>
          <t>EBIT Growth 3Y in %</t>
        </is>
      </c>
      <c r="C90" t="n">
        <v>-19.56</v>
      </c>
      <c r="D90" t="n">
        <v>-49.69</v>
      </c>
      <c r="E90" t="n">
        <v>-135.52</v>
      </c>
      <c r="F90" t="n">
        <v>-94.56</v>
      </c>
      <c r="G90" t="n">
        <v>-73.59</v>
      </c>
      <c r="H90" t="n">
        <v>-49.83</v>
      </c>
      <c r="I90" t="n">
        <v>-89.03</v>
      </c>
      <c r="J90" t="n">
        <v>-148.28</v>
      </c>
      <c r="K90" t="n">
        <v>-130.89</v>
      </c>
      <c r="L90" t="n">
        <v>-148.68</v>
      </c>
      <c r="M90" t="n">
        <v>-43.73</v>
      </c>
      <c r="N90" t="inlineStr">
        <is>
          <t>-</t>
        </is>
      </c>
      <c r="O90" t="inlineStr">
        <is>
          <t>-</t>
        </is>
      </c>
    </row>
    <row r="91">
      <c r="A91" s="5" t="inlineStr">
        <is>
          <t>EBIT-Wachstum 5J in %</t>
        </is>
      </c>
      <c r="B91" s="5" t="inlineStr">
        <is>
          <t>EBIT Growth 5Y in %</t>
        </is>
      </c>
      <c r="C91" t="n">
        <v>-99.16</v>
      </c>
      <c r="D91" t="n">
        <v>-46.55</v>
      </c>
      <c r="E91" t="n">
        <v>-78.04000000000001</v>
      </c>
      <c r="F91" t="n">
        <v>-117.33</v>
      </c>
      <c r="G91" t="n">
        <v>-70.15000000000001</v>
      </c>
      <c r="H91" t="n">
        <v>-85.69</v>
      </c>
      <c r="I91" t="n">
        <v>-139.13</v>
      </c>
      <c r="J91" t="n">
        <v>-115.21</v>
      </c>
      <c r="K91" t="n">
        <v>-82.03</v>
      </c>
      <c r="L91" t="inlineStr">
        <is>
          <t>-</t>
        </is>
      </c>
      <c r="M91" t="inlineStr">
        <is>
          <t>-</t>
        </is>
      </c>
      <c r="N91" t="inlineStr">
        <is>
          <t>-</t>
        </is>
      </c>
      <c r="O91" t="inlineStr">
        <is>
          <t>-</t>
        </is>
      </c>
    </row>
    <row r="92">
      <c r="A92" s="5" t="inlineStr">
        <is>
          <t>EBIT-Wachstum 10J in %</t>
        </is>
      </c>
      <c r="B92" s="5" t="inlineStr">
        <is>
          <t>EBIT Growth 10Y in %</t>
        </is>
      </c>
      <c r="C92" t="n">
        <v>-92.43000000000001</v>
      </c>
      <c r="D92" t="n">
        <v>-92.84</v>
      </c>
      <c r="E92" t="n">
        <v>-96.62</v>
      </c>
      <c r="F92" t="n">
        <v>-99.68000000000001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-39.95</v>
      </c>
      <c r="D93" t="n">
        <v>-39.75</v>
      </c>
      <c r="E93" t="n">
        <v>-13.25</v>
      </c>
      <c r="F93" t="n">
        <v>155.49</v>
      </c>
      <c r="G93" t="n">
        <v>-30.66</v>
      </c>
      <c r="H93" t="n">
        <v>-31.35</v>
      </c>
      <c r="I93" t="n">
        <v>34.57</v>
      </c>
      <c r="J93" t="n">
        <v>-68.12</v>
      </c>
      <c r="K93" t="n">
        <v>46.67</v>
      </c>
      <c r="L93" t="n">
        <v>64.66</v>
      </c>
      <c r="M93" t="n">
        <v>213.68</v>
      </c>
      <c r="N93" t="n">
        <v>-68.31</v>
      </c>
      <c r="O93" t="inlineStr">
        <is>
          <t>-</t>
        </is>
      </c>
    </row>
    <row r="94">
      <c r="A94" s="5" t="inlineStr">
        <is>
          <t>Op.Cashflow Wachstum 3J in %</t>
        </is>
      </c>
      <c r="B94" s="5" t="inlineStr">
        <is>
          <t>Op.Cashflow Wachstum 3Y in %</t>
        </is>
      </c>
      <c r="C94" t="n">
        <v>-30.98</v>
      </c>
      <c r="D94" t="n">
        <v>34.16</v>
      </c>
      <c r="E94" t="n">
        <v>37.19</v>
      </c>
      <c r="F94" t="n">
        <v>31.16</v>
      </c>
      <c r="G94" t="n">
        <v>-9.15</v>
      </c>
      <c r="H94" t="n">
        <v>-21.63</v>
      </c>
      <c r="I94" t="n">
        <v>4.37</v>
      </c>
      <c r="J94" t="n">
        <v>14.4</v>
      </c>
      <c r="K94" t="n">
        <v>108.34</v>
      </c>
      <c r="L94" t="n">
        <v>70.01000000000001</v>
      </c>
      <c r="M94" t="n">
        <v>48.46</v>
      </c>
      <c r="N94" t="inlineStr">
        <is>
          <t>-</t>
        </is>
      </c>
      <c r="O94" t="inlineStr">
        <is>
          <t>-</t>
        </is>
      </c>
    </row>
    <row r="95">
      <c r="A95" s="5" t="inlineStr">
        <is>
          <t>Op.Cashflow Wachstum 5J in %</t>
        </is>
      </c>
      <c r="B95" s="5" t="inlineStr">
        <is>
          <t>Op.Cashflow Wachstum 5Y in %</t>
        </is>
      </c>
      <c r="C95" t="n">
        <v>6.38</v>
      </c>
      <c r="D95" t="n">
        <v>8.1</v>
      </c>
      <c r="E95" t="n">
        <v>22.96</v>
      </c>
      <c r="F95" t="n">
        <v>11.99</v>
      </c>
      <c r="G95" t="n">
        <v>-9.779999999999999</v>
      </c>
      <c r="H95" t="n">
        <v>9.289999999999999</v>
      </c>
      <c r="I95" t="n">
        <v>58.29</v>
      </c>
      <c r="J95" t="n">
        <v>37.72</v>
      </c>
      <c r="K95" t="n">
        <v>51.34</v>
      </c>
      <c r="L95" t="inlineStr">
        <is>
          <t>-</t>
        </is>
      </c>
      <c r="M95" t="inlineStr">
        <is>
          <t>-</t>
        </is>
      </c>
      <c r="N95" t="inlineStr">
        <is>
          <t>-</t>
        </is>
      </c>
      <c r="O95" t="inlineStr">
        <is>
          <t>-</t>
        </is>
      </c>
    </row>
    <row r="96">
      <c r="A96" s="5" t="inlineStr">
        <is>
          <t>Op.Cashflow Wachstum 10J in %</t>
        </is>
      </c>
      <c r="B96" s="5" t="inlineStr">
        <is>
          <t>Op.Cashflow Wachstum 10Y in %</t>
        </is>
      </c>
      <c r="C96" t="n">
        <v>7.83</v>
      </c>
      <c r="D96" t="n">
        <v>33.19</v>
      </c>
      <c r="E96" t="n">
        <v>30.34</v>
      </c>
      <c r="F96" t="n">
        <v>31.66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7329</v>
      </c>
      <c r="D97" t="n">
        <v>9020</v>
      </c>
      <c r="E97" t="n">
        <v>5335</v>
      </c>
      <c r="F97" t="n">
        <v>4132</v>
      </c>
      <c r="G97" t="n">
        <v>4285</v>
      </c>
      <c r="H97" t="n">
        <v>6934</v>
      </c>
      <c r="I97" t="n">
        <v>8790</v>
      </c>
      <c r="J97" t="n">
        <v>7976</v>
      </c>
      <c r="K97" t="n">
        <v>11781</v>
      </c>
      <c r="L97" t="n">
        <v>11952</v>
      </c>
      <c r="M97" t="n">
        <v>9277</v>
      </c>
      <c r="N97" t="n">
        <v>13654</v>
      </c>
      <c r="O97" t="n">
        <v>13119</v>
      </c>
      <c r="P97" t="n">
        <v>13119</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0"/>
    <col customWidth="1" max="14" min="14" width="19"/>
    <col customWidth="1" max="15" min="15" width="10"/>
    <col customWidth="1" max="16" min="16" width="10"/>
  </cols>
  <sheetData>
    <row r="1">
      <c r="A1" s="1" t="inlineStr">
        <is>
          <t xml:space="preserve">ATOS </t>
        </is>
      </c>
      <c r="B1" s="2" t="inlineStr">
        <is>
          <t>WKN: 877757  ISIN: FR0000051732  US-Symbol:AEXAF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+33-1-7326-0000</t>
        </is>
      </c>
      <c r="G4" t="inlineStr">
        <is>
          <t>19.02.2020</t>
        </is>
      </c>
      <c r="H4" t="inlineStr">
        <is>
          <t>Preliminary Results</t>
        </is>
      </c>
      <c r="J4" t="inlineStr">
        <is>
          <t>Siemens</t>
        </is>
      </c>
      <c r="L4" t="inlineStr">
        <is>
          <t>11,40%</t>
        </is>
      </c>
    </row>
    <row r="5">
      <c r="A5" s="5" t="inlineStr">
        <is>
          <t>Ticker</t>
        </is>
      </c>
      <c r="B5" t="inlineStr">
        <is>
          <t>AXI</t>
        </is>
      </c>
      <c r="C5" s="5" t="inlineStr">
        <is>
          <t>Fax</t>
        </is>
      </c>
      <c r="D5" s="5" t="inlineStr"/>
      <c r="E5" t="inlineStr">
        <is>
          <t>-</t>
        </is>
      </c>
      <c r="G5" t="inlineStr">
        <is>
          <t>03.03.2020</t>
        </is>
      </c>
      <c r="H5" t="inlineStr">
        <is>
          <t>Publication Of Annual Report</t>
        </is>
      </c>
      <c r="J5" t="inlineStr">
        <is>
          <t>Mitarbeiter</t>
        </is>
      </c>
      <c r="L5" t="inlineStr">
        <is>
          <t>1,40%</t>
        </is>
      </c>
    </row>
    <row r="6">
      <c r="A6" s="5" t="inlineStr">
        <is>
          <t>Gelistet Seit / Listed Since</t>
        </is>
      </c>
      <c r="B6" t="inlineStr">
        <is>
          <t>-</t>
        </is>
      </c>
      <c r="C6" s="5" t="inlineStr">
        <is>
          <t>Internet</t>
        </is>
      </c>
      <c r="D6" s="5" t="inlineStr"/>
      <c r="E6" t="inlineStr">
        <is>
          <t>http://atos.net</t>
        </is>
      </c>
      <c r="G6" t="inlineStr">
        <is>
          <t>22.04.2020</t>
        </is>
      </c>
      <c r="H6" t="inlineStr">
        <is>
          <t>Result Q1</t>
        </is>
      </c>
      <c r="J6" t="inlineStr">
        <is>
          <t>Board of Directors</t>
        </is>
      </c>
      <c r="L6" t="inlineStr">
        <is>
          <t>0,10%</t>
        </is>
      </c>
    </row>
    <row r="7">
      <c r="A7" s="5" t="inlineStr">
        <is>
          <t>Nominalwert / Nominal Value</t>
        </is>
      </c>
      <c r="B7" t="inlineStr">
        <is>
          <t>1,00</t>
        </is>
      </c>
      <c r="C7" s="5" t="inlineStr">
        <is>
          <t>Inv. Relations Telefon / Phone</t>
        </is>
      </c>
      <c r="D7" s="5" t="inlineStr"/>
      <c r="E7" t="inlineStr">
        <is>
          <t>+33-1-7326-0066</t>
        </is>
      </c>
      <c r="G7" t="inlineStr">
        <is>
          <t>04.05.2020</t>
        </is>
      </c>
      <c r="H7" t="inlineStr">
        <is>
          <t>Ex Dividend</t>
        </is>
      </c>
      <c r="J7" t="inlineStr">
        <is>
          <t>eigene Aktien</t>
        </is>
      </c>
      <c r="L7" t="inlineStr">
        <is>
          <t>0,50%</t>
        </is>
      </c>
    </row>
    <row r="8">
      <c r="A8" s="5" t="inlineStr">
        <is>
          <t>Land / Country</t>
        </is>
      </c>
      <c r="B8" t="inlineStr">
        <is>
          <t>Frankreich</t>
        </is>
      </c>
      <c r="C8" s="5" t="inlineStr">
        <is>
          <t>Inv. Relations E-Mail</t>
        </is>
      </c>
      <c r="D8" s="5" t="inlineStr"/>
      <c r="E8" t="inlineStr">
        <is>
          <t>gilles.arditti@atos.net</t>
        </is>
      </c>
      <c r="G8" t="inlineStr">
        <is>
          <t>26.05.2020</t>
        </is>
      </c>
      <c r="H8" t="inlineStr">
        <is>
          <t>Dividend Payout</t>
        </is>
      </c>
      <c r="J8" t="inlineStr">
        <is>
          <t>Freefloat</t>
        </is>
      </c>
      <c r="L8" t="inlineStr">
        <is>
          <t>86,60%</t>
        </is>
      </c>
    </row>
    <row r="9">
      <c r="A9" s="5" t="inlineStr">
        <is>
          <t>Währung / Currency</t>
        </is>
      </c>
      <c r="B9" t="inlineStr">
        <is>
          <t>EUR</t>
        </is>
      </c>
      <c r="C9" s="5" t="inlineStr">
        <is>
          <t>Kontaktperson / Contact Person</t>
        </is>
      </c>
      <c r="D9" s="5" t="inlineStr"/>
      <c r="E9" t="inlineStr">
        <is>
          <t>Gilles Arditti</t>
        </is>
      </c>
      <c r="G9" t="inlineStr">
        <is>
          <t>16.06.2020</t>
        </is>
      </c>
      <c r="H9" t="inlineStr">
        <is>
          <t>Annual General Meeting</t>
        </is>
      </c>
    </row>
    <row r="10">
      <c r="A10" s="5" t="inlineStr">
        <is>
          <t>Branche / Industry</t>
        </is>
      </c>
      <c r="B10" t="inlineStr">
        <is>
          <t>Standard Software</t>
        </is>
      </c>
      <c r="C10" s="5" t="inlineStr">
        <is>
          <t>22.07.2020</t>
        </is>
      </c>
      <c r="D10" s="5" t="inlineStr">
        <is>
          <t>Score Half Year</t>
        </is>
      </c>
    </row>
    <row r="11">
      <c r="A11" s="5" t="inlineStr">
        <is>
          <t>Sektor / Sector</t>
        </is>
      </c>
      <c r="B11" t="inlineStr">
        <is>
          <t>Software</t>
        </is>
      </c>
      <c r="C11" t="inlineStr">
        <is>
          <t>22.10.2020</t>
        </is>
      </c>
      <c r="D11" t="inlineStr">
        <is>
          <t>Q3 Earnings</t>
        </is>
      </c>
    </row>
    <row r="12">
      <c r="A12" s="5" t="inlineStr">
        <is>
          <t>Typ / Genre</t>
        </is>
      </c>
      <c r="B12" t="inlineStr">
        <is>
          <t>Stammaktie</t>
        </is>
      </c>
    </row>
    <row r="13">
      <c r="A13" s="5" t="inlineStr">
        <is>
          <t>Adresse / Address</t>
        </is>
      </c>
      <c r="B13" t="inlineStr">
        <is>
          <t>Atos SERiver Ouest 80, Quai Voltaire  F-95877 Bezons</t>
        </is>
      </c>
    </row>
    <row r="14">
      <c r="A14" s="5" t="inlineStr">
        <is>
          <t>Management</t>
        </is>
      </c>
      <c r="B14" t="inlineStr">
        <is>
          <t>Elie Girard, Eric Grall, Robert Vassoyan, Adrian Gregory, Pierre Barnabé, Philippe Mareine, Uwe Stelter</t>
        </is>
      </c>
    </row>
    <row r="15">
      <c r="A15" s="5" t="inlineStr">
        <is>
          <t>Aufsichtsrat / Board</t>
        </is>
      </c>
      <c r="B15" t="inlineStr">
        <is>
          <t>Bertrand Meunier, Vivek Badrinath, Nicolas Bazire, Valérie Bernis, Roland Busch, Jean Fleming, Jean-Louis Georgelin, Farès Louis, Colette Neuville, Aminata Niane, Lynn Sharp Paine, Vernon L. Sankey</t>
        </is>
      </c>
    </row>
    <row r="16">
      <c r="A16" s="5" t="inlineStr">
        <is>
          <t>Beschreibung</t>
        </is>
      </c>
      <c r="B16" t="inlineStr">
        <is>
          <t>Atos SE, vormals Atos Origin S.A., ist ein international tätiges IT-Dienstleistungsunternehmen. Nach der Übernahme der Siemens IT Solutions and Services GmbH im Jahr 2011 ist der Konzern einer der weltweit grösster Anbieter von digitalen Dienstleistungen. Die Geschäftstätigkeiten des Konzerns umfassen Unternehmensberatung und Technologie-Dienstleistungen, Systemintegration und Managed Services, Sicherheitslösungen, Geschäftsprozelllösungen (BPO), Big Data und Cyber-Security-Lösungen, Cloud Strategien, IT-Outsourcing wie auch Transaktionsdienstleistungen durch Worldline. Zum Kundenkreis des Konzerns zählen Unternehmen der Marktsegmente Produktion, Handel und Dienstleistungen, Gesundheitswesen, Transport und Verkehr, Finanzdienstleistungen, Telekommunikation und Medien wie auch öffentliche Einrichtungen und Versorgungsunternehmen. Kundenspezifische Services und Lösungen werden beispielsweise in den Bereichen Unternehmenstransformation, Strategieentwicklung, Implementierungsplanung, Finanzmanagement, Personalmanagement, elektronische Zahlungsabwicklung wie auch für Design und Optimierung der Arbeitsabläufe angeboten. Zusätzlich ist Atos seit 2006 für die Informationstechnologie der Olympischen und Paralympic Spiele zuständig. Im Juli 2015 übernahm Atos das Unternehmen Xerox ITO und stärkt damit seine Position als Anbieter von digitalen Dienstleistungen in Nordamerika. Die Tochtergesellschaft Atos Worldgrid bietet Integrationsprojekte, Sicherheitssysteme und Smart Energy Lösungen speziell für Energie- und Versorgungsunternehmen an. In mehr als 70 Ländern weltweit agiert der Konzern unter den Marken Atos, Atos Consulting, Atos Codex, Atos Worldgrid, Bull, Unify, Canopy und Worldline. Atos S.A hat ihren Hauptsitz in Bezons, Frankreich. Copyright 2014 FINANCE BASE AG</t>
        </is>
      </c>
    </row>
    <row r="17">
      <c r="A17" s="5" t="inlineStr">
        <is>
          <t>Profile</t>
        </is>
      </c>
      <c r="B17" t="inlineStr">
        <is>
          <t>Atos, formerly Atos Origin S.A., is an international IT services company. Following the acquisition of Siemens IT Solutions and Services GmbH in 2011, the Group is one of the world's largest provider of digital services. The company's activities include management consulting and technology services, systems integration and managed services, security solutions, Geschäftsprozelllösungen (BPO), Big Data and cyber security solutions, cloud strategies, IT outsourcing services and transaction services through Worldline. The customer base of the Group include companies in the market segments of production, trade and services, health care, transportation, financial services, telecommunications and media as well as public facilities and utilities. Customized services and solutions are available for example in the areas of enterprise transformation, strategy development, implementation planning, financial management, personnel management, electronic payment processing as well as for design and optimization of workflows. In addition, Atos is responsible for the information technology of the Olympic and Paralympic Games since of 2006. In July 2015, Atos took over the company Xerox ITO and strengthens its position as a provider of digital services in North America. The subsidiary Atos Worldline Grid provides integration projects, security systems and smart energy solutions especially in energy and utilities. In more than 70 countries worldwide, the Group operates under the brands Atos, Atos Consulting, Atos Codex, Atos WorldGrid, Bull, Unify, canopy and Worldline. Atos S.A is headquartered in Bezons,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11588</v>
      </c>
      <c r="D20" t="n">
        <v>12258</v>
      </c>
      <c r="E20" t="n">
        <v>12691</v>
      </c>
      <c r="F20" t="n">
        <v>11718</v>
      </c>
      <c r="G20" t="n">
        <v>10686</v>
      </c>
      <c r="H20" t="n">
        <v>9051</v>
      </c>
      <c r="I20" t="n">
        <v>8615</v>
      </c>
      <c r="J20" t="n">
        <v>8844</v>
      </c>
      <c r="K20" t="n">
        <v>6813</v>
      </c>
      <c r="L20" t="n">
        <v>5021</v>
      </c>
      <c r="M20" t="n">
        <v>5127</v>
      </c>
      <c r="N20" t="n">
        <v>5624</v>
      </c>
      <c r="O20" t="n">
        <v>5855</v>
      </c>
      <c r="P20" t="n">
        <v>5855</v>
      </c>
    </row>
    <row r="21">
      <c r="A21" s="5" t="inlineStr">
        <is>
          <t>Operatives Ergebnis (EBIT)</t>
        </is>
      </c>
      <c r="B21" s="5" t="inlineStr">
        <is>
          <t>EBIT Earning Before Interest &amp; Tax</t>
        </is>
      </c>
      <c r="C21" t="n">
        <v>1190</v>
      </c>
      <c r="D21" t="n">
        <v>836</v>
      </c>
      <c r="E21" t="n">
        <v>874.9</v>
      </c>
      <c r="F21" t="n">
        <v>813.1</v>
      </c>
      <c r="G21" t="n">
        <v>589.3</v>
      </c>
      <c r="H21" t="n">
        <v>440.3</v>
      </c>
      <c r="I21" t="n">
        <v>416.7</v>
      </c>
      <c r="J21" t="n">
        <v>381.4</v>
      </c>
      <c r="K21" t="n">
        <v>347.7</v>
      </c>
      <c r="L21" t="n">
        <v>200.1</v>
      </c>
      <c r="M21" t="n">
        <v>31.3</v>
      </c>
      <c r="N21" t="n">
        <v>100.4</v>
      </c>
      <c r="O21" t="n">
        <v>136.8</v>
      </c>
      <c r="P21" t="n">
        <v>136.8</v>
      </c>
    </row>
    <row r="22">
      <c r="A22" s="5" t="inlineStr">
        <is>
          <t>Finanzergebnis</t>
        </is>
      </c>
      <c r="B22" s="5" t="inlineStr">
        <is>
          <t>Financial Result</t>
        </is>
      </c>
      <c r="C22" t="n">
        <v>-738</v>
      </c>
      <c r="D22" t="n">
        <v>-87</v>
      </c>
      <c r="E22" t="n">
        <v>-62</v>
      </c>
      <c r="F22" t="n">
        <v>-49.2</v>
      </c>
      <c r="G22" t="n">
        <v>-45.2</v>
      </c>
      <c r="H22" t="n">
        <v>-51.6</v>
      </c>
      <c r="I22" t="n">
        <v>-62.7</v>
      </c>
      <c r="J22" t="n">
        <v>-51.8</v>
      </c>
      <c r="K22" t="n">
        <v>-35.4</v>
      </c>
      <c r="L22" t="n">
        <v>-24.1</v>
      </c>
      <c r="M22" t="n">
        <v>-24.4</v>
      </c>
      <c r="N22" t="n">
        <v>-22.8</v>
      </c>
      <c r="O22" t="n">
        <v>-14</v>
      </c>
      <c r="P22" t="n">
        <v>-14</v>
      </c>
    </row>
    <row r="23">
      <c r="A23" s="5" t="inlineStr">
        <is>
          <t>Ergebnis vor Steuer (EBT)</t>
        </is>
      </c>
      <c r="B23" s="5" t="inlineStr">
        <is>
          <t>EBT Earning Before Tax</t>
        </is>
      </c>
      <c r="C23" t="n">
        <v>452</v>
      </c>
      <c r="D23" t="n">
        <v>749</v>
      </c>
      <c r="E23" t="n">
        <v>812.9</v>
      </c>
      <c r="F23" t="n">
        <v>763.9</v>
      </c>
      <c r="G23" t="n">
        <v>544.1</v>
      </c>
      <c r="H23" t="n">
        <v>388.7</v>
      </c>
      <c r="I23" t="n">
        <v>354</v>
      </c>
      <c r="J23" t="n">
        <v>329.6</v>
      </c>
      <c r="K23" t="n">
        <v>312.3</v>
      </c>
      <c r="L23" t="n">
        <v>176</v>
      </c>
      <c r="M23" t="n">
        <v>6.9</v>
      </c>
      <c r="N23" t="n">
        <v>77.59999999999999</v>
      </c>
      <c r="O23" t="n">
        <v>122.8</v>
      </c>
      <c r="P23" t="n">
        <v>122.8</v>
      </c>
    </row>
    <row r="24">
      <c r="A24" s="5" t="inlineStr">
        <is>
          <t>Ergebnis nach Steuer</t>
        </is>
      </c>
      <c r="B24" s="5" t="inlineStr">
        <is>
          <t>Earnings after tax</t>
        </is>
      </c>
      <c r="C24" t="n">
        <v>370</v>
      </c>
      <c r="D24" t="n">
        <v>702</v>
      </c>
      <c r="E24" t="n">
        <v>665.1</v>
      </c>
      <c r="F24" t="n">
        <v>620.1</v>
      </c>
      <c r="G24" t="n">
        <v>437</v>
      </c>
      <c r="H24" t="n">
        <v>282.5</v>
      </c>
      <c r="I24" t="n">
        <v>259.6</v>
      </c>
      <c r="J24" t="n">
        <v>228</v>
      </c>
      <c r="K24" t="n">
        <v>182.8</v>
      </c>
      <c r="L24" t="n">
        <v>118.2</v>
      </c>
      <c r="M24" t="n">
        <v>8</v>
      </c>
      <c r="N24" t="n">
        <v>63</v>
      </c>
      <c r="O24" t="n">
        <v>29.4</v>
      </c>
      <c r="P24" t="n">
        <v>29.4</v>
      </c>
    </row>
    <row r="25">
      <c r="A25" s="5" t="inlineStr">
        <is>
          <t>Minderheitenanteil</t>
        </is>
      </c>
      <c r="B25" s="5" t="inlineStr">
        <is>
          <t>Minority Share</t>
        </is>
      </c>
      <c r="C25" t="n">
        <v>-3</v>
      </c>
      <c r="D25" t="n">
        <v>-73</v>
      </c>
      <c r="E25" t="n">
        <v>-64.40000000000001</v>
      </c>
      <c r="F25" t="n">
        <v>-53</v>
      </c>
      <c r="G25" t="n">
        <v>-30.8</v>
      </c>
      <c r="H25" t="n">
        <v>-17.3</v>
      </c>
      <c r="I25" t="n">
        <v>2</v>
      </c>
      <c r="J25" t="n">
        <v>-4.2</v>
      </c>
      <c r="K25" t="n">
        <v>-1.2</v>
      </c>
      <c r="L25" t="n">
        <v>-2.1</v>
      </c>
      <c r="M25" t="n">
        <v>-4.1</v>
      </c>
      <c r="N25" t="n">
        <v>-6.8</v>
      </c>
      <c r="O25" t="n">
        <v>-14.8</v>
      </c>
      <c r="P25" t="n">
        <v>-14.8</v>
      </c>
    </row>
    <row r="26">
      <c r="A26" s="5" t="inlineStr">
        <is>
          <t>Jahresüberschuss/-fehlbetrag</t>
        </is>
      </c>
      <c r="B26" s="5" t="inlineStr">
        <is>
          <t>Net Profit</t>
        </is>
      </c>
      <c r="C26" t="n">
        <v>414</v>
      </c>
      <c r="D26" t="n">
        <v>630</v>
      </c>
      <c r="E26" t="n">
        <v>600.7</v>
      </c>
      <c r="F26" t="n">
        <v>578.8</v>
      </c>
      <c r="G26" t="n">
        <v>406.2</v>
      </c>
      <c r="H26" t="n">
        <v>265.2</v>
      </c>
      <c r="I26" t="n">
        <v>261.6</v>
      </c>
      <c r="J26" t="n">
        <v>223.8</v>
      </c>
      <c r="K26" t="n">
        <v>181.6</v>
      </c>
      <c r="L26" t="n">
        <v>116.1</v>
      </c>
      <c r="M26" t="n">
        <v>3.9</v>
      </c>
      <c r="N26" t="n">
        <v>22.6</v>
      </c>
      <c r="O26" t="n">
        <v>48.2</v>
      </c>
      <c r="P26" t="n">
        <v>48.2</v>
      </c>
    </row>
    <row r="27">
      <c r="A27" s="5" t="inlineStr">
        <is>
          <t>Summe Umlaufvermögen</t>
        </is>
      </c>
      <c r="B27" s="5" t="inlineStr">
        <is>
          <t>Current Assets</t>
        </is>
      </c>
      <c r="C27" t="n">
        <v>6898</v>
      </c>
      <c r="D27" t="n">
        <v>8387</v>
      </c>
      <c r="E27" t="n">
        <v>6436</v>
      </c>
      <c r="F27" t="n">
        <v>6857</v>
      </c>
      <c r="G27" t="n">
        <v>5121</v>
      </c>
      <c r="H27" t="n">
        <v>4420</v>
      </c>
      <c r="I27" t="n">
        <v>3509</v>
      </c>
      <c r="J27" t="n">
        <v>3615</v>
      </c>
      <c r="K27" t="n">
        <v>3271</v>
      </c>
      <c r="L27" t="n">
        <v>1844</v>
      </c>
      <c r="M27" t="n">
        <v>2011</v>
      </c>
      <c r="N27" t="n">
        <v>1908</v>
      </c>
      <c r="O27" t="n">
        <v>1999</v>
      </c>
      <c r="P27" t="n">
        <v>1999</v>
      </c>
    </row>
    <row r="28">
      <c r="A28" s="5" t="inlineStr">
        <is>
          <t>Summe Anlagevermögen</t>
        </is>
      </c>
      <c r="B28" s="5" t="inlineStr">
        <is>
          <t>Fixed Assets</t>
        </is>
      </c>
      <c r="C28" t="n">
        <v>11751</v>
      </c>
      <c r="D28" t="n">
        <v>13189</v>
      </c>
      <c r="E28" t="n">
        <v>7049</v>
      </c>
      <c r="F28" t="n">
        <v>6495</v>
      </c>
      <c r="G28" t="n">
        <v>5560</v>
      </c>
      <c r="H28" t="n">
        <v>4619</v>
      </c>
      <c r="I28" t="n">
        <v>3693</v>
      </c>
      <c r="J28" t="n">
        <v>3832</v>
      </c>
      <c r="K28" t="n">
        <v>4096</v>
      </c>
      <c r="L28" t="n">
        <v>2635</v>
      </c>
      <c r="M28" t="n">
        <v>2331</v>
      </c>
      <c r="N28" t="n">
        <v>2320</v>
      </c>
      <c r="O28" t="n">
        <v>3166</v>
      </c>
      <c r="P28" t="n">
        <v>3166</v>
      </c>
    </row>
    <row r="29">
      <c r="A29" s="5" t="inlineStr">
        <is>
          <t>Summe Aktiva</t>
        </is>
      </c>
      <c r="B29" s="5" t="inlineStr">
        <is>
          <t>Total Assets</t>
        </is>
      </c>
      <c r="C29" t="n">
        <v>18649</v>
      </c>
      <c r="D29" t="n">
        <v>21576</v>
      </c>
      <c r="E29" t="n">
        <v>13484</v>
      </c>
      <c r="F29" t="n">
        <v>13352</v>
      </c>
      <c r="G29" t="n">
        <v>10681</v>
      </c>
      <c r="H29" t="n">
        <v>9039</v>
      </c>
      <c r="I29" t="n">
        <v>7202</v>
      </c>
      <c r="J29" t="n">
        <v>7447</v>
      </c>
      <c r="K29" t="n">
        <v>7367</v>
      </c>
      <c r="L29" t="n">
        <v>4479</v>
      </c>
      <c r="M29" t="n">
        <v>4341</v>
      </c>
      <c r="N29" t="n">
        <v>4228</v>
      </c>
      <c r="O29" t="n">
        <v>5165</v>
      </c>
      <c r="P29" t="n">
        <v>5165</v>
      </c>
    </row>
    <row r="30">
      <c r="A30" s="5" t="inlineStr">
        <is>
          <t>Summe kurzfristiges Fremdkapital</t>
        </is>
      </c>
      <c r="B30" s="5" t="inlineStr">
        <is>
          <t>Short-Term Debt</t>
        </is>
      </c>
      <c r="C30" t="n">
        <v>6313</v>
      </c>
      <c r="D30" t="n">
        <v>7180</v>
      </c>
      <c r="E30" t="n">
        <v>5431</v>
      </c>
      <c r="F30" t="n">
        <v>5384</v>
      </c>
      <c r="G30" t="n">
        <v>4078</v>
      </c>
      <c r="H30" t="n">
        <v>3663</v>
      </c>
      <c r="I30" t="n">
        <v>2960</v>
      </c>
      <c r="J30" t="n">
        <v>3188</v>
      </c>
      <c r="K30" t="n">
        <v>3308</v>
      </c>
      <c r="L30" t="n">
        <v>1628</v>
      </c>
      <c r="M30" t="n">
        <v>1787</v>
      </c>
      <c r="N30" t="n">
        <v>1973</v>
      </c>
      <c r="O30" t="n">
        <v>2046</v>
      </c>
      <c r="P30" t="n">
        <v>2046</v>
      </c>
    </row>
    <row r="31">
      <c r="A31" s="5" t="inlineStr">
        <is>
          <t>Summe langfristiges Fremdkapital</t>
        </is>
      </c>
      <c r="B31" s="5" t="inlineStr">
        <is>
          <t>Long-Term Debt</t>
        </is>
      </c>
      <c r="C31" t="n">
        <v>5249</v>
      </c>
      <c r="D31" t="n">
        <v>6295</v>
      </c>
      <c r="E31" t="n">
        <v>2828</v>
      </c>
      <c r="F31" t="n">
        <v>3133</v>
      </c>
      <c r="G31" t="n">
        <v>2506</v>
      </c>
      <c r="H31" t="n">
        <v>1974</v>
      </c>
      <c r="I31" t="n">
        <v>1303</v>
      </c>
      <c r="J31" t="n">
        <v>1880</v>
      </c>
      <c r="K31" t="n">
        <v>1731</v>
      </c>
      <c r="L31" t="n">
        <v>1220</v>
      </c>
      <c r="M31" t="n">
        <v>899.8</v>
      </c>
      <c r="N31" t="n">
        <v>712.1</v>
      </c>
      <c r="O31" t="n">
        <v>1009</v>
      </c>
      <c r="P31" t="n">
        <v>1009</v>
      </c>
    </row>
    <row r="32">
      <c r="A32" s="5" t="inlineStr">
        <is>
          <t>Summe Fremdkapital</t>
        </is>
      </c>
      <c r="B32" s="5" t="inlineStr">
        <is>
          <t>Total Liabilities</t>
        </is>
      </c>
      <c r="C32" t="n">
        <v>11562</v>
      </c>
      <c r="D32" t="n">
        <v>13475</v>
      </c>
      <c r="E32" t="n">
        <v>8258</v>
      </c>
      <c r="F32" t="n">
        <v>8517</v>
      </c>
      <c r="G32" t="n">
        <v>6584</v>
      </c>
      <c r="H32" t="n">
        <v>5637</v>
      </c>
      <c r="I32" t="n">
        <v>4263</v>
      </c>
      <c r="J32" t="n">
        <v>5068</v>
      </c>
      <c r="K32" t="n">
        <v>5038</v>
      </c>
      <c r="L32" t="n">
        <v>2848</v>
      </c>
      <c r="M32" t="n">
        <v>2687</v>
      </c>
      <c r="N32" t="n">
        <v>2685</v>
      </c>
      <c r="O32" t="n">
        <v>3301</v>
      </c>
      <c r="P32" t="n">
        <v>3301</v>
      </c>
    </row>
    <row r="33">
      <c r="A33" s="5" t="inlineStr">
        <is>
          <t>Minderheitenanteil</t>
        </is>
      </c>
      <c r="B33" s="5" t="inlineStr">
        <is>
          <t>Minority Share</t>
        </is>
      </c>
      <c r="C33" t="n">
        <v>12</v>
      </c>
      <c r="D33" t="n">
        <v>2027</v>
      </c>
      <c r="E33" t="n">
        <v>564.1</v>
      </c>
      <c r="F33" t="n">
        <v>519.4</v>
      </c>
      <c r="G33" t="n">
        <v>254.4</v>
      </c>
      <c r="H33" t="n">
        <v>208.8</v>
      </c>
      <c r="I33" t="n">
        <v>30</v>
      </c>
      <c r="J33" t="n">
        <v>30.8</v>
      </c>
      <c r="K33" t="n">
        <v>6</v>
      </c>
      <c r="L33" t="n">
        <v>5.4</v>
      </c>
      <c r="M33" t="n">
        <v>10.1</v>
      </c>
      <c r="N33" t="n">
        <v>11</v>
      </c>
      <c r="O33" t="n">
        <v>172.9</v>
      </c>
      <c r="P33" t="n">
        <v>172.9</v>
      </c>
    </row>
    <row r="34">
      <c r="A34" s="5" t="inlineStr">
        <is>
          <t>Summe Eigenkapital</t>
        </is>
      </c>
      <c r="B34" s="5" t="inlineStr">
        <is>
          <t>Equity</t>
        </is>
      </c>
      <c r="C34" t="n">
        <v>7075</v>
      </c>
      <c r="D34" t="n">
        <v>6074</v>
      </c>
      <c r="E34" t="n">
        <v>4662</v>
      </c>
      <c r="F34" t="n">
        <v>4316</v>
      </c>
      <c r="G34" t="n">
        <v>3843</v>
      </c>
      <c r="H34" t="n">
        <v>3193</v>
      </c>
      <c r="I34" t="n">
        <v>2909</v>
      </c>
      <c r="J34" t="n">
        <v>2349</v>
      </c>
      <c r="K34" t="n">
        <v>2323</v>
      </c>
      <c r="L34" t="n">
        <v>1626</v>
      </c>
      <c r="M34" t="n">
        <v>1644</v>
      </c>
      <c r="N34" t="n">
        <v>1531</v>
      </c>
      <c r="O34" t="n">
        <v>1692</v>
      </c>
      <c r="P34" t="n">
        <v>1692</v>
      </c>
    </row>
    <row r="35">
      <c r="A35" s="5" t="inlineStr">
        <is>
          <t>Summe Passiva</t>
        </is>
      </c>
      <c r="B35" s="5" t="inlineStr">
        <is>
          <t>Liabilities &amp; Shareholder Equity</t>
        </is>
      </c>
      <c r="C35" t="n">
        <v>18649</v>
      </c>
      <c r="D35" t="n">
        <v>21576</v>
      </c>
      <c r="E35" t="n">
        <v>13484</v>
      </c>
      <c r="F35" t="n">
        <v>13352</v>
      </c>
      <c r="G35" t="n">
        <v>10681</v>
      </c>
      <c r="H35" t="n">
        <v>9039</v>
      </c>
      <c r="I35" t="n">
        <v>7202</v>
      </c>
      <c r="J35" t="n">
        <v>7447</v>
      </c>
      <c r="K35" t="n">
        <v>7367</v>
      </c>
      <c r="L35" t="n">
        <v>4479</v>
      </c>
      <c r="M35" t="n">
        <v>4341</v>
      </c>
      <c r="N35" t="n">
        <v>4228</v>
      </c>
      <c r="O35" t="n">
        <v>5165</v>
      </c>
      <c r="P35" t="n">
        <v>5165</v>
      </c>
    </row>
    <row r="36">
      <c r="A36" s="5" t="inlineStr">
        <is>
          <t>Mio.Aktien im Umlauf</t>
        </is>
      </c>
      <c r="B36" s="5" t="inlineStr">
        <is>
          <t>Million shares outstanding</t>
        </is>
      </c>
      <c r="C36" t="n">
        <v>109.22</v>
      </c>
      <c r="D36" t="n">
        <v>106.89</v>
      </c>
      <c r="E36" t="n">
        <v>105.45</v>
      </c>
      <c r="F36" t="n">
        <v>104.91</v>
      </c>
      <c r="G36" t="n">
        <v>101.3</v>
      </c>
      <c r="H36" t="n">
        <v>101.3</v>
      </c>
      <c r="I36" t="n">
        <v>98.09999999999999</v>
      </c>
      <c r="J36" t="n">
        <v>85.7</v>
      </c>
      <c r="K36" t="n">
        <v>83.59999999999999</v>
      </c>
      <c r="L36" t="n">
        <v>69.90000000000001</v>
      </c>
      <c r="M36" t="n">
        <v>69.7</v>
      </c>
      <c r="N36" t="n">
        <v>69.7</v>
      </c>
      <c r="O36" t="n">
        <v>69.7</v>
      </c>
      <c r="P36" t="n">
        <v>69.7</v>
      </c>
    </row>
    <row r="37">
      <c r="A37" s="5" t="inlineStr">
        <is>
          <t>Gezeichnetes Kapital (in Mio.)</t>
        </is>
      </c>
      <c r="B37" s="5" t="inlineStr">
        <is>
          <t>Subscribed Capital in M</t>
        </is>
      </c>
      <c r="C37" t="n">
        <v>109.2</v>
      </c>
      <c r="D37" t="n">
        <v>106.9</v>
      </c>
      <c r="E37" t="n">
        <v>105.4</v>
      </c>
      <c r="F37" t="n">
        <v>104.9</v>
      </c>
      <c r="G37" t="n">
        <v>101.3</v>
      </c>
      <c r="H37" t="n">
        <v>101.3</v>
      </c>
      <c r="I37" t="n">
        <v>98.09999999999999</v>
      </c>
      <c r="J37" t="n">
        <v>85.7</v>
      </c>
      <c r="K37" t="n">
        <v>83.59999999999999</v>
      </c>
      <c r="L37" t="n">
        <v>69.90000000000001</v>
      </c>
      <c r="M37" t="n">
        <v>69.7</v>
      </c>
      <c r="N37" t="n">
        <v>69.7</v>
      </c>
      <c r="O37" t="n">
        <v>69.7</v>
      </c>
      <c r="P37" t="n">
        <v>69.7</v>
      </c>
    </row>
    <row r="38">
      <c r="A38" s="5" t="inlineStr">
        <is>
          <t>Ergebnis je Aktie (brutto)</t>
        </is>
      </c>
      <c r="B38" s="5" t="inlineStr">
        <is>
          <t>Earnings per share</t>
        </is>
      </c>
      <c r="C38" t="n">
        <v>4.14</v>
      </c>
      <c r="D38" t="n">
        <v>7.01</v>
      </c>
      <c r="E38" t="n">
        <v>7.71</v>
      </c>
      <c r="F38" t="n">
        <v>7.28</v>
      </c>
      <c r="G38" t="n">
        <v>5.37</v>
      </c>
      <c r="H38" t="n">
        <v>3.84</v>
      </c>
      <c r="I38" t="n">
        <v>3.61</v>
      </c>
      <c r="J38" t="n">
        <v>3.85</v>
      </c>
      <c r="K38" t="n">
        <v>3.74</v>
      </c>
      <c r="L38" t="n">
        <v>2.52</v>
      </c>
      <c r="M38" t="n">
        <v>0.1</v>
      </c>
      <c r="N38" t="n">
        <v>1.11</v>
      </c>
      <c r="O38" t="n">
        <v>1.76</v>
      </c>
      <c r="P38" t="n">
        <v>1.76</v>
      </c>
    </row>
    <row r="39">
      <c r="A39" s="5" t="inlineStr">
        <is>
          <t>Ergebnis je Aktie (unverwässert)</t>
        </is>
      </c>
      <c r="B39" s="5" t="inlineStr">
        <is>
          <t>Basic Earnings per share</t>
        </is>
      </c>
      <c r="C39" t="n">
        <v>31.56</v>
      </c>
      <c r="D39" t="n">
        <v>5.95</v>
      </c>
      <c r="E39" t="n">
        <v>5.72</v>
      </c>
      <c r="F39" t="n">
        <v>5.47</v>
      </c>
      <c r="G39" t="n">
        <v>4.01</v>
      </c>
      <c r="H39" t="n">
        <v>2.67</v>
      </c>
      <c r="I39" t="n">
        <v>2.98</v>
      </c>
      <c r="J39" t="n">
        <v>2.66</v>
      </c>
      <c r="K39" t="n">
        <v>2.39</v>
      </c>
      <c r="L39" t="n">
        <v>1.67</v>
      </c>
      <c r="M39" t="n">
        <v>0.06</v>
      </c>
      <c r="N39" t="n">
        <v>0.32</v>
      </c>
      <c r="O39" t="n">
        <v>0.7</v>
      </c>
      <c r="P39" t="n">
        <v>0.7</v>
      </c>
    </row>
    <row r="40">
      <c r="A40" s="5" t="inlineStr">
        <is>
          <t>Ergebnis je Aktie (verwässert)</t>
        </is>
      </c>
      <c r="B40" s="5" t="inlineStr">
        <is>
          <t>Diluted Earnings per share</t>
        </is>
      </c>
      <c r="C40" t="n">
        <v>31.56</v>
      </c>
      <c r="D40" t="n">
        <v>5.95</v>
      </c>
      <c r="E40" t="n">
        <v>5.7</v>
      </c>
      <c r="F40" t="n">
        <v>5.44</v>
      </c>
      <c r="G40" t="n">
        <v>3.98</v>
      </c>
      <c r="H40" t="n">
        <v>2.64</v>
      </c>
      <c r="I40" t="n">
        <v>2.77</v>
      </c>
      <c r="J40" t="n">
        <v>2.48</v>
      </c>
      <c r="K40" t="n">
        <v>2.2</v>
      </c>
      <c r="L40" t="n">
        <v>1.64</v>
      </c>
      <c r="M40" t="n">
        <v>0.06</v>
      </c>
      <c r="N40" t="n">
        <v>0.32</v>
      </c>
      <c r="O40" t="n">
        <v>0.7</v>
      </c>
      <c r="P40" t="n">
        <v>0.7</v>
      </c>
    </row>
    <row r="41">
      <c r="A41" s="5" t="inlineStr">
        <is>
          <t>Dividende je Aktie</t>
        </is>
      </c>
      <c r="B41" s="5" t="inlineStr">
        <is>
          <t>Dividend per share</t>
        </is>
      </c>
      <c r="C41" t="n">
        <v>1.4</v>
      </c>
      <c r="D41" t="n">
        <v>1.7</v>
      </c>
      <c r="E41" t="n">
        <v>1.7</v>
      </c>
      <c r="F41" t="n">
        <v>1.6</v>
      </c>
      <c r="G41" t="n">
        <v>1.1</v>
      </c>
      <c r="H41" t="n">
        <v>0.8</v>
      </c>
      <c r="I41" t="n">
        <v>0.7</v>
      </c>
      <c r="J41" t="n">
        <v>0.6</v>
      </c>
      <c r="K41" t="n">
        <v>0.5</v>
      </c>
      <c r="L41" t="n">
        <v>0.5</v>
      </c>
      <c r="M41" t="inlineStr">
        <is>
          <t>-</t>
        </is>
      </c>
      <c r="N41" t="inlineStr">
        <is>
          <t>-</t>
        </is>
      </c>
      <c r="O41" t="n">
        <v>0.4</v>
      </c>
      <c r="P41" t="n">
        <v>0.4</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106.1</v>
      </c>
      <c r="D43" t="n">
        <v>114.68</v>
      </c>
      <c r="E43" t="n">
        <v>120.36</v>
      </c>
      <c r="F43" t="n">
        <v>111.69</v>
      </c>
      <c r="G43" t="n">
        <v>105.48</v>
      </c>
      <c r="H43" t="n">
        <v>89.34999999999999</v>
      </c>
      <c r="I43" t="n">
        <v>87.81999999999999</v>
      </c>
      <c r="J43" t="n">
        <v>103.2</v>
      </c>
      <c r="K43" t="n">
        <v>81.48999999999999</v>
      </c>
      <c r="L43" t="n">
        <v>71.83</v>
      </c>
      <c r="M43" t="n">
        <v>73.56</v>
      </c>
      <c r="N43" t="n">
        <v>80.68000000000001</v>
      </c>
      <c r="O43" t="n">
        <v>84.01000000000001</v>
      </c>
      <c r="P43" t="n">
        <v>84.01000000000001</v>
      </c>
    </row>
    <row r="44">
      <c r="A44" s="5" t="inlineStr">
        <is>
          <t>Buchwert je Aktie</t>
        </is>
      </c>
      <c r="B44" s="5" t="inlineStr">
        <is>
          <t>Book value per share</t>
        </is>
      </c>
      <c r="C44" t="n">
        <v>64.78</v>
      </c>
      <c r="D44" t="n">
        <v>56.83</v>
      </c>
      <c r="E44" t="n">
        <v>44.21</v>
      </c>
      <c r="F44" t="n">
        <v>41.14</v>
      </c>
      <c r="G44" t="n">
        <v>37.93</v>
      </c>
      <c r="H44" t="n">
        <v>31.52</v>
      </c>
      <c r="I44" t="n">
        <v>29.66</v>
      </c>
      <c r="J44" t="n">
        <v>27.4</v>
      </c>
      <c r="K44" t="n">
        <v>27.79</v>
      </c>
      <c r="L44" t="n">
        <v>23.26</v>
      </c>
      <c r="M44" t="n">
        <v>23.59</v>
      </c>
      <c r="N44" t="n">
        <v>21.97</v>
      </c>
      <c r="O44" t="n">
        <v>24.27</v>
      </c>
      <c r="P44" t="n">
        <v>24.27</v>
      </c>
    </row>
    <row r="45">
      <c r="A45" s="5" t="inlineStr">
        <is>
          <t>Cashflow je Aktie</t>
        </is>
      </c>
      <c r="B45" s="5" t="inlineStr">
        <is>
          <t>Cashflow per share</t>
        </is>
      </c>
      <c r="C45" t="n">
        <v>12.45</v>
      </c>
      <c r="D45" t="n">
        <v>10.44</v>
      </c>
      <c r="E45" t="n">
        <v>11.73</v>
      </c>
      <c r="F45" t="n">
        <v>9.449999999999999</v>
      </c>
      <c r="G45" t="n">
        <v>7.9</v>
      </c>
      <c r="H45" t="n">
        <v>6.45</v>
      </c>
      <c r="I45" t="n">
        <v>6.25</v>
      </c>
      <c r="J45" t="n">
        <v>6.67</v>
      </c>
      <c r="K45" t="n">
        <v>5.92</v>
      </c>
      <c r="L45" t="n">
        <v>4.59</v>
      </c>
      <c r="M45" t="n">
        <v>4.93</v>
      </c>
      <c r="N45" t="n">
        <v>2.32</v>
      </c>
      <c r="O45" t="n">
        <v>4.94</v>
      </c>
      <c r="P45" t="n">
        <v>4.94</v>
      </c>
    </row>
    <row r="46">
      <c r="A46" s="5" t="inlineStr">
        <is>
          <t>Bilanzsumme je Aktie</t>
        </is>
      </c>
      <c r="B46" s="5" t="inlineStr">
        <is>
          <t>Total assets per share</t>
        </is>
      </c>
      <c r="C46" t="n">
        <v>170.75</v>
      </c>
      <c r="D46" t="n">
        <v>201.86</v>
      </c>
      <c r="E46" t="n">
        <v>127.88</v>
      </c>
      <c r="F46" t="n">
        <v>127.27</v>
      </c>
      <c r="G46" t="n">
        <v>105.44</v>
      </c>
      <c r="H46" t="n">
        <v>89.23</v>
      </c>
      <c r="I46" t="n">
        <v>73.42</v>
      </c>
      <c r="J46" t="n">
        <v>86.90000000000001</v>
      </c>
      <c r="K46" t="n">
        <v>88.12</v>
      </c>
      <c r="L46" t="n">
        <v>64.08</v>
      </c>
      <c r="M46" t="n">
        <v>62.28</v>
      </c>
      <c r="N46" t="n">
        <v>60.66</v>
      </c>
      <c r="O46" t="n">
        <v>74.09999999999999</v>
      </c>
      <c r="P46" t="n">
        <v>74.09999999999999</v>
      </c>
    </row>
    <row r="47">
      <c r="A47" s="5" t="inlineStr">
        <is>
          <t>Personal am Ende des Jahres</t>
        </is>
      </c>
      <c r="B47" s="5" t="inlineStr">
        <is>
          <t>Staff at the end of year</t>
        </is>
      </c>
      <c r="C47" t="n">
        <v>108317</v>
      </c>
      <c r="D47" t="n">
        <v>122110</v>
      </c>
      <c r="E47" t="n">
        <v>97267</v>
      </c>
      <c r="F47" t="n">
        <v>100096</v>
      </c>
      <c r="G47" t="n">
        <v>91322</v>
      </c>
      <c r="H47" t="n">
        <v>85865</v>
      </c>
      <c r="I47" t="n">
        <v>76320</v>
      </c>
      <c r="J47" t="n">
        <v>76417</v>
      </c>
      <c r="K47" t="n">
        <v>73969</v>
      </c>
      <c r="L47" t="n">
        <v>48278</v>
      </c>
      <c r="M47" t="n">
        <v>49036</v>
      </c>
      <c r="N47" t="n">
        <v>50975</v>
      </c>
      <c r="O47" t="n">
        <v>51704</v>
      </c>
      <c r="P47" t="n">
        <v>51704</v>
      </c>
    </row>
    <row r="48">
      <c r="A48" s="5" t="inlineStr">
        <is>
          <t>Personalaufwand in Mio. EUR</t>
        </is>
      </c>
      <c r="B48" s="5" t="inlineStr">
        <is>
          <t>Personnel expenses in M</t>
        </is>
      </c>
      <c r="C48" t="n">
        <v>5277</v>
      </c>
      <c r="D48" t="n">
        <v>4862</v>
      </c>
      <c r="E48" t="n">
        <v>5558</v>
      </c>
      <c r="F48" t="n">
        <v>5358</v>
      </c>
      <c r="G48" t="n">
        <v>5169</v>
      </c>
      <c r="H48" t="n">
        <v>4573</v>
      </c>
      <c r="I48" t="n">
        <v>4446</v>
      </c>
      <c r="J48" t="n">
        <v>4502</v>
      </c>
      <c r="K48" t="n">
        <v>3564</v>
      </c>
      <c r="L48" t="n">
        <v>2810</v>
      </c>
      <c r="M48" t="n">
        <v>2883</v>
      </c>
      <c r="N48" t="n">
        <v>3064</v>
      </c>
      <c r="O48" t="n">
        <v>3167</v>
      </c>
      <c r="P48" t="n">
        <v>3167</v>
      </c>
    </row>
    <row r="49">
      <c r="A49" s="5" t="inlineStr">
        <is>
          <t>Aufwand je Mitarbeiter in EUR</t>
        </is>
      </c>
      <c r="B49" s="5" t="inlineStr">
        <is>
          <t>Effort per employee</t>
        </is>
      </c>
      <c r="C49" t="n">
        <v>48718</v>
      </c>
      <c r="D49" t="n">
        <v>39817</v>
      </c>
      <c r="E49" t="n">
        <v>57137</v>
      </c>
      <c r="F49" t="n">
        <v>53530</v>
      </c>
      <c r="G49" t="n">
        <v>56603</v>
      </c>
      <c r="H49" t="n">
        <v>53260</v>
      </c>
      <c r="I49" t="n">
        <v>58253</v>
      </c>
      <c r="J49" t="n">
        <v>58916</v>
      </c>
      <c r="K49" t="n">
        <v>48185</v>
      </c>
      <c r="L49" t="n">
        <v>58194</v>
      </c>
      <c r="M49" t="n">
        <v>58798</v>
      </c>
      <c r="N49" t="n">
        <v>60100</v>
      </c>
      <c r="O49" t="n">
        <v>61251</v>
      </c>
      <c r="P49" t="n">
        <v>61251</v>
      </c>
    </row>
    <row r="50">
      <c r="A50" s="5" t="inlineStr">
        <is>
          <t>Umsatz je Aktie</t>
        </is>
      </c>
      <c r="B50" s="5" t="inlineStr">
        <is>
          <t>Revenue per share</t>
        </is>
      </c>
      <c r="C50" t="n">
        <v>106982</v>
      </c>
      <c r="D50" t="n">
        <v>100385</v>
      </c>
      <c r="E50" t="n">
        <v>130477</v>
      </c>
      <c r="F50" t="n">
        <v>117063</v>
      </c>
      <c r="G50" t="n">
        <v>117009</v>
      </c>
      <c r="H50" t="n">
        <v>105410</v>
      </c>
      <c r="I50" t="n">
        <v>112880</v>
      </c>
      <c r="J50" t="n">
        <v>115733</v>
      </c>
      <c r="K50" t="n">
        <v>92099</v>
      </c>
      <c r="L50" t="n">
        <v>103994</v>
      </c>
      <c r="M50" t="n">
        <v>104556</v>
      </c>
      <c r="N50" t="n">
        <v>110319</v>
      </c>
      <c r="O50" t="n">
        <v>113248</v>
      </c>
      <c r="P50" t="n">
        <v>113248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3822</v>
      </c>
      <c r="D52" t="n">
        <v>5159</v>
      </c>
      <c r="E52" t="n">
        <v>6176</v>
      </c>
      <c r="F52" t="n">
        <v>5782</v>
      </c>
      <c r="G52" t="n">
        <v>4448</v>
      </c>
      <c r="H52" t="n">
        <v>3089</v>
      </c>
      <c r="I52" t="n">
        <v>3428</v>
      </c>
      <c r="J52" t="n">
        <v>2929</v>
      </c>
      <c r="K52" t="n">
        <v>2455</v>
      </c>
      <c r="L52" t="n">
        <v>2405</v>
      </c>
      <c r="M52" t="n">
        <v>79.53</v>
      </c>
      <c r="N52" t="n">
        <v>443.35</v>
      </c>
      <c r="O52" t="n">
        <v>932.23</v>
      </c>
      <c r="P52" t="n">
        <v>932.23</v>
      </c>
    </row>
    <row r="53">
      <c r="A53" s="5" t="inlineStr">
        <is>
          <t>KGV (Kurs/Gewinn)</t>
        </is>
      </c>
      <c r="B53" s="5" t="inlineStr">
        <is>
          <t>PE (price/earnings)</t>
        </is>
      </c>
      <c r="C53" t="n">
        <v>2.4</v>
      </c>
      <c r="D53" t="n">
        <v>12</v>
      </c>
      <c r="E53" t="n">
        <v>21.2</v>
      </c>
      <c r="F53" t="n">
        <v>18.3</v>
      </c>
      <c r="G53" t="n">
        <v>19.3</v>
      </c>
      <c r="H53" t="n">
        <v>24.8</v>
      </c>
      <c r="I53" t="n">
        <v>22.1</v>
      </c>
      <c r="J53" t="n">
        <v>19.9</v>
      </c>
      <c r="K53" t="n">
        <v>14.2</v>
      </c>
      <c r="L53" t="n">
        <v>23.9</v>
      </c>
      <c r="M53" t="n">
        <v>534.7</v>
      </c>
      <c r="N53" t="n">
        <v>56</v>
      </c>
      <c r="O53" t="n">
        <v>50.5</v>
      </c>
      <c r="P53" t="n">
        <v>50.5</v>
      </c>
    </row>
    <row r="54">
      <c r="A54" s="5" t="inlineStr">
        <is>
          <t>KUV (Kurs/Umsatz)</t>
        </is>
      </c>
      <c r="B54" s="5" t="inlineStr">
        <is>
          <t>PS (price/sales)</t>
        </is>
      </c>
      <c r="C54" t="n">
        <v>0.7</v>
      </c>
      <c r="D54" t="n">
        <v>0.62</v>
      </c>
      <c r="E54" t="n">
        <v>1.01</v>
      </c>
      <c r="F54" t="n">
        <v>0.9</v>
      </c>
      <c r="G54" t="n">
        <v>0.74</v>
      </c>
      <c r="H54" t="n">
        <v>0.74</v>
      </c>
      <c r="I54" t="n">
        <v>0.75</v>
      </c>
      <c r="J54" t="n">
        <v>0.51</v>
      </c>
      <c r="K54" t="n">
        <v>0.42</v>
      </c>
      <c r="L54" t="n">
        <v>0.55</v>
      </c>
      <c r="M54" t="n">
        <v>0.44</v>
      </c>
      <c r="N54" t="n">
        <v>0.22</v>
      </c>
      <c r="O54" t="n">
        <v>0.42</v>
      </c>
      <c r="P54" t="n">
        <v>0.42</v>
      </c>
    </row>
    <row r="55">
      <c r="A55" s="5" t="inlineStr">
        <is>
          <t>KBV (Kurs/Buchwert)</t>
        </is>
      </c>
      <c r="B55" s="5" t="inlineStr">
        <is>
          <t>PB (price/book value)</t>
        </is>
      </c>
      <c r="C55" t="n">
        <v>1.15</v>
      </c>
      <c r="D55" t="n">
        <v>1.26</v>
      </c>
      <c r="E55" t="n">
        <v>2.74</v>
      </c>
      <c r="F55" t="n">
        <v>2.44</v>
      </c>
      <c r="G55" t="n">
        <v>2.04</v>
      </c>
      <c r="H55" t="n">
        <v>2.1</v>
      </c>
      <c r="I55" t="n">
        <v>2.22</v>
      </c>
      <c r="J55" t="n">
        <v>1.93</v>
      </c>
      <c r="K55" t="n">
        <v>1.22</v>
      </c>
      <c r="L55" t="n">
        <v>1.71</v>
      </c>
      <c r="M55" t="n">
        <v>1.36</v>
      </c>
      <c r="N55" t="n">
        <v>0.82</v>
      </c>
      <c r="O55" t="n">
        <v>1.46</v>
      </c>
      <c r="P55" t="n">
        <v>1.46</v>
      </c>
    </row>
    <row r="56">
      <c r="A56" s="5" t="inlineStr">
        <is>
          <t>KCV (Kurs/Cashflow)</t>
        </is>
      </c>
      <c r="B56" s="5" t="inlineStr">
        <is>
          <t>PC (price/cashflow)</t>
        </is>
      </c>
      <c r="C56" t="n">
        <v>5.97</v>
      </c>
      <c r="D56" t="n">
        <v>6.85</v>
      </c>
      <c r="E56" t="n">
        <v>10.34</v>
      </c>
      <c r="F56" t="n">
        <v>10.6</v>
      </c>
      <c r="G56" t="n">
        <v>9.82</v>
      </c>
      <c r="H56" t="n">
        <v>10.28</v>
      </c>
      <c r="I56" t="n">
        <v>10.53</v>
      </c>
      <c r="J56" t="n">
        <v>7.93</v>
      </c>
      <c r="K56" t="n">
        <v>5.72</v>
      </c>
      <c r="L56" t="n">
        <v>8.68</v>
      </c>
      <c r="M56" t="n">
        <v>6.51</v>
      </c>
      <c r="N56" t="n">
        <v>7.74</v>
      </c>
      <c r="O56" t="n">
        <v>7.15</v>
      </c>
      <c r="P56" t="n">
        <v>7.15</v>
      </c>
    </row>
    <row r="57">
      <c r="A57" s="5" t="inlineStr">
        <is>
          <t>Dividendenrendite in %</t>
        </is>
      </c>
      <c r="B57" s="5" t="inlineStr">
        <is>
          <t>Dividend Yield in %</t>
        </is>
      </c>
      <c r="C57" t="n">
        <v>1.88</v>
      </c>
      <c r="D57" t="n">
        <v>2.38</v>
      </c>
      <c r="E57" t="n">
        <v>1.4</v>
      </c>
      <c r="F57" t="n">
        <v>1.6</v>
      </c>
      <c r="G57" t="n">
        <v>1.42</v>
      </c>
      <c r="H57" t="n">
        <v>1.21</v>
      </c>
      <c r="I57" t="n">
        <v>1.06</v>
      </c>
      <c r="J57" t="n">
        <v>1.14</v>
      </c>
      <c r="K57" t="n">
        <v>1.47</v>
      </c>
      <c r="L57" t="n">
        <v>1.26</v>
      </c>
      <c r="M57" t="inlineStr">
        <is>
          <t>-</t>
        </is>
      </c>
      <c r="N57" t="inlineStr">
        <is>
          <t>-</t>
        </is>
      </c>
      <c r="O57" t="n">
        <v>1.13</v>
      </c>
      <c r="P57" t="n">
        <v>1.13</v>
      </c>
    </row>
    <row r="58">
      <c r="A58" s="5" t="inlineStr">
        <is>
          <t>Gewinnrendite in %</t>
        </is>
      </c>
      <c r="B58" s="5" t="inlineStr">
        <is>
          <t>Return on profit in %</t>
        </is>
      </c>
      <c r="C58" t="n">
        <v>42.5</v>
      </c>
      <c r="D58" t="n">
        <v>8.300000000000001</v>
      </c>
      <c r="E58" t="n">
        <v>4.7</v>
      </c>
      <c r="F58" t="n">
        <v>5.5</v>
      </c>
      <c r="G58" t="n">
        <v>5.2</v>
      </c>
      <c r="H58" t="n">
        <v>4</v>
      </c>
      <c r="I58" t="n">
        <v>4.5</v>
      </c>
      <c r="J58" t="n">
        <v>5</v>
      </c>
      <c r="K58" t="n">
        <v>7</v>
      </c>
      <c r="L58" t="n">
        <v>4.2</v>
      </c>
      <c r="M58" t="n">
        <v>0.2</v>
      </c>
      <c r="N58" t="n">
        <v>1.8</v>
      </c>
      <c r="O58" t="n">
        <v>2</v>
      </c>
      <c r="P58" t="n">
        <v>2</v>
      </c>
    </row>
    <row r="59">
      <c r="A59" s="5" t="inlineStr">
        <is>
          <t>Eigenkapitalrendite in %</t>
        </is>
      </c>
      <c r="B59" s="5" t="inlineStr">
        <is>
          <t>Return on Equity in %</t>
        </is>
      </c>
      <c r="C59" t="n">
        <v>5.85</v>
      </c>
      <c r="D59" t="n">
        <v>10.37</v>
      </c>
      <c r="E59" t="n">
        <v>12.89</v>
      </c>
      <c r="F59" t="n">
        <v>13.41</v>
      </c>
      <c r="G59" t="n">
        <v>10.57</v>
      </c>
      <c r="H59" t="n">
        <v>8.300000000000001</v>
      </c>
      <c r="I59" t="n">
        <v>8.99</v>
      </c>
      <c r="J59" t="n">
        <v>9.529999999999999</v>
      </c>
      <c r="K59" t="n">
        <v>7.82</v>
      </c>
      <c r="L59" t="n">
        <v>7.14</v>
      </c>
      <c r="M59" t="n">
        <v>0.24</v>
      </c>
      <c r="N59" t="n">
        <v>1.48</v>
      </c>
      <c r="O59" t="n">
        <v>2.85</v>
      </c>
      <c r="P59" t="n">
        <v>2.85</v>
      </c>
    </row>
    <row r="60">
      <c r="A60" s="5" t="inlineStr">
        <is>
          <t>Umsatzrendite in %</t>
        </is>
      </c>
      <c r="B60" s="5" t="inlineStr">
        <is>
          <t>Return on sales in %</t>
        </is>
      </c>
      <c r="C60" t="n">
        <v>3.57</v>
      </c>
      <c r="D60" t="n">
        <v>5.14</v>
      </c>
      <c r="E60" t="n">
        <v>4.73</v>
      </c>
      <c r="F60" t="n">
        <v>4.94</v>
      </c>
      <c r="G60" t="n">
        <v>3.8</v>
      </c>
      <c r="H60" t="n">
        <v>2.93</v>
      </c>
      <c r="I60" t="n">
        <v>3.04</v>
      </c>
      <c r="J60" t="n">
        <v>2.53</v>
      </c>
      <c r="K60" t="n">
        <v>2.67</v>
      </c>
      <c r="L60" t="n">
        <v>2.31</v>
      </c>
      <c r="M60" t="n">
        <v>0.08</v>
      </c>
      <c r="N60" t="n">
        <v>0.4</v>
      </c>
      <c r="O60" t="n">
        <v>0.82</v>
      </c>
      <c r="P60" t="n">
        <v>0.82</v>
      </c>
    </row>
    <row r="61">
      <c r="A61" s="5" t="inlineStr">
        <is>
          <t>Gesamtkapitalrendite in %</t>
        </is>
      </c>
      <c r="B61" s="5" t="inlineStr">
        <is>
          <t>Total Return on Investment in %</t>
        </is>
      </c>
      <c r="C61" t="n">
        <v>2.22</v>
      </c>
      <c r="D61" t="n">
        <v>2.92</v>
      </c>
      <c r="E61" t="n">
        <v>4.45</v>
      </c>
      <c r="F61" t="n">
        <v>4.33</v>
      </c>
      <c r="G61" t="n">
        <v>3.8</v>
      </c>
      <c r="H61" t="n">
        <v>2.93</v>
      </c>
      <c r="I61" t="n">
        <v>3.63</v>
      </c>
      <c r="J61" t="n">
        <v>3.01</v>
      </c>
      <c r="K61" t="n">
        <v>2.47</v>
      </c>
      <c r="L61" t="n">
        <v>2.59</v>
      </c>
      <c r="M61" t="n">
        <v>0.09</v>
      </c>
      <c r="N61" t="n">
        <v>0.53</v>
      </c>
      <c r="O61" t="n">
        <v>0.93</v>
      </c>
      <c r="P61" t="n">
        <v>0.93</v>
      </c>
    </row>
    <row r="62">
      <c r="A62" s="5" t="inlineStr">
        <is>
          <t>Return on Investment in %</t>
        </is>
      </c>
      <c r="B62" s="5" t="inlineStr">
        <is>
          <t>Return on Investment in %</t>
        </is>
      </c>
      <c r="C62" t="n">
        <v>2.22</v>
      </c>
      <c r="D62" t="n">
        <v>2.92</v>
      </c>
      <c r="E62" t="n">
        <v>4.45</v>
      </c>
      <c r="F62" t="n">
        <v>4.33</v>
      </c>
      <c r="G62" t="n">
        <v>3.8</v>
      </c>
      <c r="H62" t="n">
        <v>2.93</v>
      </c>
      <c r="I62" t="n">
        <v>3.63</v>
      </c>
      <c r="J62" t="n">
        <v>3.01</v>
      </c>
      <c r="K62" t="n">
        <v>2.47</v>
      </c>
      <c r="L62" t="n">
        <v>2.59</v>
      </c>
      <c r="M62" t="n">
        <v>0.09</v>
      </c>
      <c r="N62" t="n">
        <v>0.53</v>
      </c>
      <c r="O62" t="n">
        <v>0.93</v>
      </c>
      <c r="P62" t="n">
        <v>0.93</v>
      </c>
    </row>
    <row r="63">
      <c r="A63" s="5" t="inlineStr">
        <is>
          <t>Arbeitsintensität in %</t>
        </is>
      </c>
      <c r="B63" s="5" t="inlineStr">
        <is>
          <t>Work Intensity in %</t>
        </is>
      </c>
      <c r="C63" t="n">
        <v>36.99</v>
      </c>
      <c r="D63" t="n">
        <v>38.87</v>
      </c>
      <c r="E63" t="n">
        <v>47.73</v>
      </c>
      <c r="F63" t="n">
        <v>51.36</v>
      </c>
      <c r="G63" t="n">
        <v>47.94</v>
      </c>
      <c r="H63" t="n">
        <v>48.9</v>
      </c>
      <c r="I63" t="n">
        <v>48.72</v>
      </c>
      <c r="J63" t="n">
        <v>48.54</v>
      </c>
      <c r="K63" t="n">
        <v>44.4</v>
      </c>
      <c r="L63" t="n">
        <v>41.17</v>
      </c>
      <c r="M63" t="n">
        <v>46.31</v>
      </c>
      <c r="N63" t="n">
        <v>45.13</v>
      </c>
      <c r="O63" t="n">
        <v>38.7</v>
      </c>
      <c r="P63" t="n">
        <v>38.7</v>
      </c>
    </row>
    <row r="64">
      <c r="A64" s="5" t="inlineStr">
        <is>
          <t>Eigenkapitalquote in %</t>
        </is>
      </c>
      <c r="B64" s="5" t="inlineStr">
        <is>
          <t>Equity Ratio in %</t>
        </is>
      </c>
      <c r="C64" t="n">
        <v>37.94</v>
      </c>
      <c r="D64" t="n">
        <v>28.15</v>
      </c>
      <c r="E64" t="n">
        <v>34.57</v>
      </c>
      <c r="F64" t="n">
        <v>32.32</v>
      </c>
      <c r="G64" t="n">
        <v>35.98</v>
      </c>
      <c r="H64" t="n">
        <v>35.33</v>
      </c>
      <c r="I64" t="n">
        <v>40.39</v>
      </c>
      <c r="J64" t="n">
        <v>31.53</v>
      </c>
      <c r="K64" t="n">
        <v>31.53</v>
      </c>
      <c r="L64" t="n">
        <v>36.3</v>
      </c>
      <c r="M64" t="n">
        <v>37.87</v>
      </c>
      <c r="N64" t="n">
        <v>36.22</v>
      </c>
      <c r="O64" t="n">
        <v>32.75</v>
      </c>
      <c r="P64" t="n">
        <v>32.75</v>
      </c>
    </row>
    <row r="65">
      <c r="A65" s="5" t="inlineStr">
        <is>
          <t>Fremdkapitalquote in %</t>
        </is>
      </c>
      <c r="B65" s="5" t="inlineStr">
        <is>
          <t>Debt Ratio in %</t>
        </is>
      </c>
      <c r="C65" t="n">
        <v>62.06</v>
      </c>
      <c r="D65" t="n">
        <v>71.84999999999999</v>
      </c>
      <c r="E65" t="n">
        <v>65.43000000000001</v>
      </c>
      <c r="F65" t="n">
        <v>67.68000000000001</v>
      </c>
      <c r="G65" t="n">
        <v>64.02</v>
      </c>
      <c r="H65" t="n">
        <v>64.67</v>
      </c>
      <c r="I65" t="n">
        <v>59.61</v>
      </c>
      <c r="J65" t="n">
        <v>68.47</v>
      </c>
      <c r="K65" t="n">
        <v>68.47</v>
      </c>
      <c r="L65" t="n">
        <v>63.7</v>
      </c>
      <c r="M65" t="n">
        <v>62.13</v>
      </c>
      <c r="N65" t="n">
        <v>63.78</v>
      </c>
      <c r="O65" t="n">
        <v>67.25</v>
      </c>
      <c r="P65" t="n">
        <v>67.25</v>
      </c>
    </row>
    <row r="66">
      <c r="A66" s="5" t="inlineStr">
        <is>
          <t>Verschuldungsgrad in %</t>
        </is>
      </c>
      <c r="B66" s="5" t="inlineStr">
        <is>
          <t>Finance Gearing in %</t>
        </is>
      </c>
      <c r="C66" t="n">
        <v>163.59</v>
      </c>
      <c r="D66" t="n">
        <v>255.22</v>
      </c>
      <c r="E66" t="n">
        <v>189.25</v>
      </c>
      <c r="F66" t="n">
        <v>209.38</v>
      </c>
      <c r="G66" t="n">
        <v>177.95</v>
      </c>
      <c r="H66" t="n">
        <v>183.06</v>
      </c>
      <c r="I66" t="n">
        <v>147.57</v>
      </c>
      <c r="J66" t="n">
        <v>217.11</v>
      </c>
      <c r="K66" t="n">
        <v>217.15</v>
      </c>
      <c r="L66" t="n">
        <v>175.45</v>
      </c>
      <c r="M66" t="n">
        <v>164.06</v>
      </c>
      <c r="N66" t="n">
        <v>176.07</v>
      </c>
      <c r="O66" t="n">
        <v>205.36</v>
      </c>
      <c r="P66" t="n">
        <v>205.36</v>
      </c>
    </row>
    <row r="67">
      <c r="A67" s="5" t="inlineStr"/>
      <c r="B67" s="5" t="inlineStr"/>
    </row>
    <row r="68">
      <c r="A68" s="5" t="inlineStr">
        <is>
          <t>Kurzfristige Vermögensquote in %</t>
        </is>
      </c>
      <c r="B68" s="5" t="inlineStr">
        <is>
          <t>Current Assets Ratio in %</t>
        </is>
      </c>
      <c r="C68" t="n">
        <v>36.99</v>
      </c>
      <c r="D68" t="n">
        <v>38.87</v>
      </c>
      <c r="E68" t="n">
        <v>47.73</v>
      </c>
      <c r="F68" t="n">
        <v>51.36</v>
      </c>
      <c r="G68" t="n">
        <v>47.94</v>
      </c>
      <c r="H68" t="n">
        <v>48.9</v>
      </c>
      <c r="I68" t="n">
        <v>48.72</v>
      </c>
      <c r="J68" t="n">
        <v>48.54</v>
      </c>
      <c r="K68" t="n">
        <v>44.4</v>
      </c>
      <c r="L68" t="n">
        <v>41.17</v>
      </c>
      <c r="M68" t="n">
        <v>46.33</v>
      </c>
      <c r="N68" t="n">
        <v>45.13</v>
      </c>
      <c r="O68" t="n">
        <v>38.7</v>
      </c>
    </row>
    <row r="69">
      <c r="A69" s="5" t="inlineStr">
        <is>
          <t>Nettogewinn Marge in %</t>
        </is>
      </c>
      <c r="B69" s="5" t="inlineStr">
        <is>
          <t>Net Profit Marge in %</t>
        </is>
      </c>
      <c r="C69" t="n">
        <v>390.2</v>
      </c>
      <c r="D69" t="n">
        <v>549.35</v>
      </c>
      <c r="E69" t="n">
        <v>499.09</v>
      </c>
      <c r="F69" t="n">
        <v>518.22</v>
      </c>
      <c r="G69" t="n">
        <v>385.1</v>
      </c>
      <c r="H69" t="n">
        <v>296.81</v>
      </c>
      <c r="I69" t="n">
        <v>297.88</v>
      </c>
      <c r="J69" t="n">
        <v>216.86</v>
      </c>
      <c r="K69" t="n">
        <v>222.85</v>
      </c>
      <c r="L69" t="n">
        <v>161.63</v>
      </c>
      <c r="M69" t="n">
        <v>5.3</v>
      </c>
      <c r="N69" t="n">
        <v>28.01</v>
      </c>
      <c r="O69" t="n">
        <v>57.37</v>
      </c>
    </row>
    <row r="70">
      <c r="A70" s="5" t="inlineStr">
        <is>
          <t>Operative Ergebnis Marge in %</t>
        </is>
      </c>
      <c r="B70" s="5" t="inlineStr">
        <is>
          <t>EBIT Marge in %</t>
        </is>
      </c>
      <c r="C70" t="n">
        <v>1121.58</v>
      </c>
      <c r="D70" t="n">
        <v>728.99</v>
      </c>
      <c r="E70" t="n">
        <v>726.9</v>
      </c>
      <c r="F70" t="n">
        <v>728</v>
      </c>
      <c r="G70" t="n">
        <v>558.6799999999999</v>
      </c>
      <c r="H70" t="n">
        <v>492.78</v>
      </c>
      <c r="I70" t="n">
        <v>474.49</v>
      </c>
      <c r="J70" t="n">
        <v>369.57</v>
      </c>
      <c r="K70" t="n">
        <v>426.68</v>
      </c>
      <c r="L70" t="n">
        <v>278.57</v>
      </c>
      <c r="M70" t="n">
        <v>42.55</v>
      </c>
      <c r="N70" t="n">
        <v>124.44</v>
      </c>
      <c r="O70" t="n">
        <v>162.84</v>
      </c>
    </row>
    <row r="71">
      <c r="A71" s="5" t="inlineStr">
        <is>
          <t>Vermögensumsschlag in %</t>
        </is>
      </c>
      <c r="B71" s="5" t="inlineStr">
        <is>
          <t>Asset Turnover in %</t>
        </is>
      </c>
      <c r="C71" t="n">
        <v>0.57</v>
      </c>
      <c r="D71" t="n">
        <v>0.53</v>
      </c>
      <c r="E71" t="n">
        <v>0.89</v>
      </c>
      <c r="F71" t="n">
        <v>0.84</v>
      </c>
      <c r="G71" t="n">
        <v>0.99</v>
      </c>
      <c r="H71" t="n">
        <v>0.99</v>
      </c>
      <c r="I71" t="n">
        <v>1.22</v>
      </c>
      <c r="J71" t="n">
        <v>1.39</v>
      </c>
      <c r="K71" t="n">
        <v>1.11</v>
      </c>
      <c r="L71" t="n">
        <v>1.6</v>
      </c>
      <c r="M71" t="n">
        <v>1.69</v>
      </c>
      <c r="N71" t="n">
        <v>1.91</v>
      </c>
      <c r="O71" t="n">
        <v>1.63</v>
      </c>
    </row>
    <row r="72">
      <c r="A72" s="5" t="inlineStr">
        <is>
          <t>Langfristige Vermögensquote in %</t>
        </is>
      </c>
      <c r="B72" s="5" t="inlineStr">
        <is>
          <t>Non-Current Assets Ratio in %</t>
        </is>
      </c>
      <c r="C72" t="n">
        <v>63.01</v>
      </c>
      <c r="D72" t="n">
        <v>61.13</v>
      </c>
      <c r="E72" t="n">
        <v>52.28</v>
      </c>
      <c r="F72" t="n">
        <v>48.64</v>
      </c>
      <c r="G72" t="n">
        <v>52.06</v>
      </c>
      <c r="H72" t="n">
        <v>51.1</v>
      </c>
      <c r="I72" t="n">
        <v>51.28</v>
      </c>
      <c r="J72" t="n">
        <v>51.46</v>
      </c>
      <c r="K72" t="n">
        <v>55.6</v>
      </c>
      <c r="L72" t="n">
        <v>58.83</v>
      </c>
      <c r="M72" t="n">
        <v>53.7</v>
      </c>
      <c r="N72" t="n">
        <v>54.87</v>
      </c>
      <c r="O72" t="n">
        <v>61.3</v>
      </c>
    </row>
    <row r="73">
      <c r="A73" s="5" t="inlineStr">
        <is>
          <t>Gesamtkapitalrentabilität</t>
        </is>
      </c>
      <c r="B73" s="5" t="inlineStr">
        <is>
          <t>ROA Return on Assets in %</t>
        </is>
      </c>
      <c r="C73" t="n">
        <v>2.22</v>
      </c>
      <c r="D73" t="n">
        <v>2.92</v>
      </c>
      <c r="E73" t="n">
        <v>4.45</v>
      </c>
      <c r="F73" t="n">
        <v>4.33</v>
      </c>
      <c r="G73" t="n">
        <v>3.8</v>
      </c>
      <c r="H73" t="n">
        <v>2.93</v>
      </c>
      <c r="I73" t="n">
        <v>3.63</v>
      </c>
      <c r="J73" t="n">
        <v>3.01</v>
      </c>
      <c r="K73" t="n">
        <v>2.47</v>
      </c>
      <c r="L73" t="n">
        <v>2.59</v>
      </c>
      <c r="M73" t="n">
        <v>0.09</v>
      </c>
      <c r="N73" t="n">
        <v>0.53</v>
      </c>
      <c r="O73" t="n">
        <v>0.93</v>
      </c>
    </row>
    <row r="74">
      <c r="A74" s="5" t="inlineStr">
        <is>
          <t>Ertrag des eingesetzten Kapitals</t>
        </is>
      </c>
      <c r="B74" s="5" t="inlineStr">
        <is>
          <t>ROCE Return on Cap. Empl. in %</t>
        </is>
      </c>
      <c r="C74" t="n">
        <v>9.65</v>
      </c>
      <c r="D74" t="n">
        <v>5.81</v>
      </c>
      <c r="E74" t="n">
        <v>10.86</v>
      </c>
      <c r="F74" t="n">
        <v>10.2</v>
      </c>
      <c r="G74" t="n">
        <v>8.92</v>
      </c>
      <c r="H74" t="n">
        <v>8.19</v>
      </c>
      <c r="I74" t="n">
        <v>9.82</v>
      </c>
      <c r="J74" t="n">
        <v>8.960000000000001</v>
      </c>
      <c r="K74" t="n">
        <v>8.57</v>
      </c>
      <c r="L74" t="n">
        <v>7.02</v>
      </c>
      <c r="M74" t="n">
        <v>1.23</v>
      </c>
      <c r="N74" t="n">
        <v>4.45</v>
      </c>
      <c r="O74" t="n">
        <v>4.39</v>
      </c>
    </row>
    <row r="75">
      <c r="A75" s="5" t="inlineStr">
        <is>
          <t>Eigenkapital zu Anlagevermögen</t>
        </is>
      </c>
      <c r="B75" s="5" t="inlineStr">
        <is>
          <t>Equity to Fixed Assets in %</t>
        </is>
      </c>
      <c r="C75" t="n">
        <v>60.21</v>
      </c>
      <c r="D75" t="n">
        <v>46.05</v>
      </c>
      <c r="E75" t="n">
        <v>66.14</v>
      </c>
      <c r="F75" t="n">
        <v>66.45</v>
      </c>
      <c r="G75" t="n">
        <v>69.12</v>
      </c>
      <c r="H75" t="n">
        <v>69.13</v>
      </c>
      <c r="I75" t="n">
        <v>78.77</v>
      </c>
      <c r="J75" t="n">
        <v>61.3</v>
      </c>
      <c r="K75" t="n">
        <v>56.71</v>
      </c>
      <c r="L75" t="n">
        <v>61.71</v>
      </c>
      <c r="M75" t="n">
        <v>70.53</v>
      </c>
      <c r="N75" t="n">
        <v>65.98999999999999</v>
      </c>
      <c r="O75" t="n">
        <v>53.44</v>
      </c>
    </row>
    <row r="76">
      <c r="A76" s="5" t="inlineStr">
        <is>
          <t>Liquidität Dritten Grades</t>
        </is>
      </c>
      <c r="B76" s="5" t="inlineStr">
        <is>
          <t>Current Ratio in %</t>
        </is>
      </c>
      <c r="C76" t="n">
        <v>109.27</v>
      </c>
      <c r="D76" t="n">
        <v>116.81</v>
      </c>
      <c r="E76" t="n">
        <v>118.5</v>
      </c>
      <c r="F76" t="n">
        <v>127.36</v>
      </c>
      <c r="G76" t="n">
        <v>125.58</v>
      </c>
      <c r="H76" t="n">
        <v>120.67</v>
      </c>
      <c r="I76" t="n">
        <v>118.55</v>
      </c>
      <c r="J76" t="n">
        <v>113.39</v>
      </c>
      <c r="K76" t="n">
        <v>98.88</v>
      </c>
      <c r="L76" t="n">
        <v>113.27</v>
      </c>
      <c r="M76" t="n">
        <v>112.53</v>
      </c>
      <c r="N76" t="n">
        <v>96.70999999999999</v>
      </c>
      <c r="O76" t="n">
        <v>97.7</v>
      </c>
    </row>
    <row r="77">
      <c r="A77" s="5" t="inlineStr">
        <is>
          <t>Operativer Cashflow</t>
        </is>
      </c>
      <c r="B77" s="5" t="inlineStr">
        <is>
          <t>Operating Cashflow in M</t>
        </is>
      </c>
      <c r="C77" t="n">
        <v>652.0434</v>
      </c>
      <c r="D77" t="n">
        <v>732.1965</v>
      </c>
      <c r="E77" t="n">
        <v>1090.353</v>
      </c>
      <c r="F77" t="n">
        <v>1112.046</v>
      </c>
      <c r="G77" t="n">
        <v>994.766</v>
      </c>
      <c r="H77" t="n">
        <v>1041.364</v>
      </c>
      <c r="I77" t="n">
        <v>1032.993</v>
      </c>
      <c r="J77" t="n">
        <v>679.601</v>
      </c>
      <c r="K77" t="n">
        <v>478.192</v>
      </c>
      <c r="L77" t="n">
        <v>606.7320000000001</v>
      </c>
      <c r="M77" t="n">
        <v>453.747</v>
      </c>
      <c r="N77" t="n">
        <v>539.4780000000001</v>
      </c>
      <c r="O77" t="n">
        <v>498.355</v>
      </c>
    </row>
    <row r="78">
      <c r="A78" s="5" t="inlineStr">
        <is>
          <t>Aktienrückkauf</t>
        </is>
      </c>
      <c r="B78" s="5" t="inlineStr">
        <is>
          <t>Share Buyback in M</t>
        </is>
      </c>
      <c r="C78" t="n">
        <v>-2.329999999999998</v>
      </c>
      <c r="D78" t="n">
        <v>-1.439999999999998</v>
      </c>
      <c r="E78" t="n">
        <v>-0.5400000000000063</v>
      </c>
      <c r="F78" t="n">
        <v>-3.609999999999999</v>
      </c>
      <c r="G78" t="n">
        <v>0</v>
      </c>
      <c r="H78" t="n">
        <v>-3.200000000000003</v>
      </c>
      <c r="I78" t="n">
        <v>-12.39999999999999</v>
      </c>
      <c r="J78" t="n">
        <v>-2.100000000000009</v>
      </c>
      <c r="K78" t="n">
        <v>-13.69999999999999</v>
      </c>
      <c r="L78" t="n">
        <v>-0.2000000000000028</v>
      </c>
      <c r="M78" t="n">
        <v>0</v>
      </c>
      <c r="N78" t="n">
        <v>0</v>
      </c>
      <c r="O78" t="n">
        <v>0</v>
      </c>
    </row>
    <row r="79">
      <c r="A79" s="5" t="inlineStr">
        <is>
          <t>Umsatzwachstum 1J in %</t>
        </is>
      </c>
      <c r="B79" s="5" t="inlineStr">
        <is>
          <t>Revenue Growth 1Y in %</t>
        </is>
      </c>
      <c r="C79" t="n">
        <v>-7.48</v>
      </c>
      <c r="D79" t="n">
        <v>-4.72</v>
      </c>
      <c r="E79" t="n">
        <v>7.76</v>
      </c>
      <c r="F79" t="n">
        <v>5.89</v>
      </c>
      <c r="G79" t="n">
        <v>18.05</v>
      </c>
      <c r="H79" t="n">
        <v>1.74</v>
      </c>
      <c r="I79" t="n">
        <v>-14.9</v>
      </c>
      <c r="J79" t="n">
        <v>26.64</v>
      </c>
      <c r="K79" t="n">
        <v>13.45</v>
      </c>
      <c r="L79" t="n">
        <v>-2.35</v>
      </c>
      <c r="M79" t="n">
        <v>-8.82</v>
      </c>
      <c r="N79" t="n">
        <v>-3.96</v>
      </c>
      <c r="O79" t="inlineStr">
        <is>
          <t>-</t>
        </is>
      </c>
    </row>
    <row r="80">
      <c r="A80" s="5" t="inlineStr">
        <is>
          <t>Umsatzwachstum 3J in %</t>
        </is>
      </c>
      <c r="B80" s="5" t="inlineStr">
        <is>
          <t>Revenue Growth 3Y in %</t>
        </is>
      </c>
      <c r="C80" t="n">
        <v>-1.48</v>
      </c>
      <c r="D80" t="n">
        <v>2.98</v>
      </c>
      <c r="E80" t="n">
        <v>10.57</v>
      </c>
      <c r="F80" t="n">
        <v>8.56</v>
      </c>
      <c r="G80" t="n">
        <v>1.63</v>
      </c>
      <c r="H80" t="n">
        <v>4.49</v>
      </c>
      <c r="I80" t="n">
        <v>8.4</v>
      </c>
      <c r="J80" t="n">
        <v>12.58</v>
      </c>
      <c r="K80" t="n">
        <v>0.76</v>
      </c>
      <c r="L80" t="n">
        <v>-5.04</v>
      </c>
      <c r="M80" t="n">
        <v>-4.26</v>
      </c>
      <c r="N80" t="inlineStr">
        <is>
          <t>-</t>
        </is>
      </c>
      <c r="O80" t="inlineStr">
        <is>
          <t>-</t>
        </is>
      </c>
    </row>
    <row r="81">
      <c r="A81" s="5" t="inlineStr">
        <is>
          <t>Umsatzwachstum 5J in %</t>
        </is>
      </c>
      <c r="B81" s="5" t="inlineStr">
        <is>
          <t>Revenue Growth 5Y in %</t>
        </is>
      </c>
      <c r="C81" t="n">
        <v>3.9</v>
      </c>
      <c r="D81" t="n">
        <v>5.74</v>
      </c>
      <c r="E81" t="n">
        <v>3.71</v>
      </c>
      <c r="F81" t="n">
        <v>7.48</v>
      </c>
      <c r="G81" t="n">
        <v>9</v>
      </c>
      <c r="H81" t="n">
        <v>4.92</v>
      </c>
      <c r="I81" t="n">
        <v>2.8</v>
      </c>
      <c r="J81" t="n">
        <v>4.99</v>
      </c>
      <c r="K81" t="n">
        <v>-0.34</v>
      </c>
      <c r="L81" t="inlineStr">
        <is>
          <t>-</t>
        </is>
      </c>
      <c r="M81" t="inlineStr">
        <is>
          <t>-</t>
        </is>
      </c>
      <c r="N81" t="inlineStr">
        <is>
          <t>-</t>
        </is>
      </c>
      <c r="O81" t="inlineStr">
        <is>
          <t>-</t>
        </is>
      </c>
    </row>
    <row r="82">
      <c r="A82" s="5" t="inlineStr">
        <is>
          <t>Umsatzwachstum 10J in %</t>
        </is>
      </c>
      <c r="B82" s="5" t="inlineStr">
        <is>
          <t>Revenue Growth 10Y in %</t>
        </is>
      </c>
      <c r="C82" t="n">
        <v>4.41</v>
      </c>
      <c r="D82" t="n">
        <v>4.27</v>
      </c>
      <c r="E82" t="n">
        <v>4.35</v>
      </c>
      <c r="F82" t="n">
        <v>3.57</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-34.29</v>
      </c>
      <c r="D83" t="n">
        <v>4.88</v>
      </c>
      <c r="E83" t="n">
        <v>3.78</v>
      </c>
      <c r="F83" t="n">
        <v>42.49</v>
      </c>
      <c r="G83" t="n">
        <v>53.17</v>
      </c>
      <c r="H83" t="n">
        <v>1.38</v>
      </c>
      <c r="I83" t="n">
        <v>16.89</v>
      </c>
      <c r="J83" t="n">
        <v>23.24</v>
      </c>
      <c r="K83" t="n">
        <v>56.42</v>
      </c>
      <c r="L83" t="n">
        <v>2876.92</v>
      </c>
      <c r="M83" t="n">
        <v>-82.73999999999999</v>
      </c>
      <c r="N83" t="n">
        <v>-53.11</v>
      </c>
      <c r="O83" t="inlineStr">
        <is>
          <t>-</t>
        </is>
      </c>
    </row>
    <row r="84">
      <c r="A84" s="5" t="inlineStr">
        <is>
          <t>Gewinnwachstum 3J in %</t>
        </is>
      </c>
      <c r="B84" s="5" t="inlineStr">
        <is>
          <t>Earnings Growth 3Y in %</t>
        </is>
      </c>
      <c r="C84" t="n">
        <v>-8.539999999999999</v>
      </c>
      <c r="D84" t="n">
        <v>17.05</v>
      </c>
      <c r="E84" t="n">
        <v>33.15</v>
      </c>
      <c r="F84" t="n">
        <v>32.35</v>
      </c>
      <c r="G84" t="n">
        <v>23.81</v>
      </c>
      <c r="H84" t="n">
        <v>13.84</v>
      </c>
      <c r="I84" t="n">
        <v>32.18</v>
      </c>
      <c r="J84" t="n">
        <v>985.53</v>
      </c>
      <c r="K84" t="n">
        <v>950.2</v>
      </c>
      <c r="L84" t="n">
        <v>913.6900000000001</v>
      </c>
      <c r="M84" t="n">
        <v>-45.28</v>
      </c>
      <c r="N84" t="inlineStr">
        <is>
          <t>-</t>
        </is>
      </c>
      <c r="O84" t="inlineStr">
        <is>
          <t>-</t>
        </is>
      </c>
    </row>
    <row r="85">
      <c r="A85" s="5" t="inlineStr">
        <is>
          <t>Gewinnwachstum 5J in %</t>
        </is>
      </c>
      <c r="B85" s="5" t="inlineStr">
        <is>
          <t>Earnings Growth 5Y in %</t>
        </is>
      </c>
      <c r="C85" t="n">
        <v>14.01</v>
      </c>
      <c r="D85" t="n">
        <v>21.14</v>
      </c>
      <c r="E85" t="n">
        <v>23.54</v>
      </c>
      <c r="F85" t="n">
        <v>27.43</v>
      </c>
      <c r="G85" t="n">
        <v>30.22</v>
      </c>
      <c r="H85" t="n">
        <v>594.97</v>
      </c>
      <c r="I85" t="n">
        <v>578.15</v>
      </c>
      <c r="J85" t="n">
        <v>564.15</v>
      </c>
      <c r="K85" t="n">
        <v>559.5</v>
      </c>
      <c r="L85" t="inlineStr">
        <is>
          <t>-</t>
        </is>
      </c>
      <c r="M85" t="inlineStr">
        <is>
          <t>-</t>
        </is>
      </c>
      <c r="N85" t="inlineStr">
        <is>
          <t>-</t>
        </is>
      </c>
      <c r="O85" t="inlineStr">
        <is>
          <t>-</t>
        </is>
      </c>
    </row>
    <row r="86">
      <c r="A86" s="5" t="inlineStr">
        <is>
          <t>Gewinnwachstum 10J in %</t>
        </is>
      </c>
      <c r="B86" s="5" t="inlineStr">
        <is>
          <t>Earnings Growth 10Y in %</t>
        </is>
      </c>
      <c r="C86" t="n">
        <v>304.49</v>
      </c>
      <c r="D86" t="n">
        <v>299.64</v>
      </c>
      <c r="E86" t="n">
        <v>293.84</v>
      </c>
      <c r="F86" t="n">
        <v>293.47</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0.17</v>
      </c>
      <c r="D87" t="n">
        <v>0.57</v>
      </c>
      <c r="E87" t="n">
        <v>0.9</v>
      </c>
      <c r="F87" t="n">
        <v>0.67</v>
      </c>
      <c r="G87" t="n">
        <v>0.64</v>
      </c>
      <c r="H87" t="n">
        <v>0.04</v>
      </c>
      <c r="I87" t="n">
        <v>0.04</v>
      </c>
      <c r="J87" t="n">
        <v>0.04</v>
      </c>
      <c r="K87" t="n">
        <v>0.03</v>
      </c>
      <c r="L87" t="inlineStr">
        <is>
          <t>-</t>
        </is>
      </c>
      <c r="M87" t="inlineStr">
        <is>
          <t>-</t>
        </is>
      </c>
      <c r="N87" t="inlineStr">
        <is>
          <t>-</t>
        </is>
      </c>
      <c r="O87" t="inlineStr">
        <is>
          <t>-</t>
        </is>
      </c>
    </row>
    <row r="88">
      <c r="A88" s="5" t="inlineStr">
        <is>
          <t>EBIT-Wachstum 1J in %</t>
        </is>
      </c>
      <c r="B88" s="5" t="inlineStr">
        <is>
          <t>EBIT Growth 1Y in %</t>
        </is>
      </c>
      <c r="C88" t="n">
        <v>42.34</v>
      </c>
      <c r="D88" t="n">
        <v>-4.45</v>
      </c>
      <c r="E88" t="n">
        <v>7.6</v>
      </c>
      <c r="F88" t="n">
        <v>37.98</v>
      </c>
      <c r="G88" t="n">
        <v>33.84</v>
      </c>
      <c r="H88" t="n">
        <v>5.66</v>
      </c>
      <c r="I88" t="n">
        <v>9.26</v>
      </c>
      <c r="J88" t="n">
        <v>9.69</v>
      </c>
      <c r="K88" t="n">
        <v>73.76000000000001</v>
      </c>
      <c r="L88" t="n">
        <v>539.3</v>
      </c>
      <c r="M88" t="n">
        <v>-68.81999999999999</v>
      </c>
      <c r="N88" t="n">
        <v>-26.61</v>
      </c>
      <c r="O88" t="inlineStr">
        <is>
          <t>-</t>
        </is>
      </c>
    </row>
    <row r="89">
      <c r="A89" s="5" t="inlineStr">
        <is>
          <t>EBIT-Wachstum 3J in %</t>
        </is>
      </c>
      <c r="B89" s="5" t="inlineStr">
        <is>
          <t>EBIT Growth 3Y in %</t>
        </is>
      </c>
      <c r="C89" t="n">
        <v>15.16</v>
      </c>
      <c r="D89" t="n">
        <v>13.71</v>
      </c>
      <c r="E89" t="n">
        <v>26.47</v>
      </c>
      <c r="F89" t="n">
        <v>25.83</v>
      </c>
      <c r="G89" t="n">
        <v>16.25</v>
      </c>
      <c r="H89" t="n">
        <v>8.199999999999999</v>
      </c>
      <c r="I89" t="n">
        <v>30.9</v>
      </c>
      <c r="J89" t="n">
        <v>207.58</v>
      </c>
      <c r="K89" t="n">
        <v>181.41</v>
      </c>
      <c r="L89" t="n">
        <v>147.96</v>
      </c>
      <c r="M89" t="n">
        <v>-31.81</v>
      </c>
      <c r="N89" t="inlineStr">
        <is>
          <t>-</t>
        </is>
      </c>
      <c r="O89" t="inlineStr">
        <is>
          <t>-</t>
        </is>
      </c>
    </row>
    <row r="90">
      <c r="A90" s="5" t="inlineStr">
        <is>
          <t>EBIT-Wachstum 5J in %</t>
        </is>
      </c>
      <c r="B90" s="5" t="inlineStr">
        <is>
          <t>EBIT Growth 5Y in %</t>
        </is>
      </c>
      <c r="C90" t="n">
        <v>23.46</v>
      </c>
      <c r="D90" t="n">
        <v>16.13</v>
      </c>
      <c r="E90" t="n">
        <v>18.87</v>
      </c>
      <c r="F90" t="n">
        <v>19.29</v>
      </c>
      <c r="G90" t="n">
        <v>26.44</v>
      </c>
      <c r="H90" t="n">
        <v>127.53</v>
      </c>
      <c r="I90" t="n">
        <v>112.64</v>
      </c>
      <c r="J90" t="n">
        <v>105.46</v>
      </c>
      <c r="K90" t="n">
        <v>103.53</v>
      </c>
      <c r="L90" t="inlineStr">
        <is>
          <t>-</t>
        </is>
      </c>
      <c r="M90" t="inlineStr">
        <is>
          <t>-</t>
        </is>
      </c>
      <c r="N90" t="inlineStr">
        <is>
          <t>-</t>
        </is>
      </c>
      <c r="O90" t="inlineStr">
        <is>
          <t>-</t>
        </is>
      </c>
    </row>
    <row r="91">
      <c r="A91" s="5" t="inlineStr">
        <is>
          <t>EBIT-Wachstum 10J in %</t>
        </is>
      </c>
      <c r="B91" s="5" t="inlineStr">
        <is>
          <t>EBIT Growth 10Y in %</t>
        </is>
      </c>
      <c r="C91" t="n">
        <v>75.5</v>
      </c>
      <c r="D91" t="n">
        <v>64.38</v>
      </c>
      <c r="E91" t="n">
        <v>62.17</v>
      </c>
      <c r="F91" t="n">
        <v>61.41</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-12.85</v>
      </c>
      <c r="D92" t="n">
        <v>-33.75</v>
      </c>
      <c r="E92" t="n">
        <v>-2.45</v>
      </c>
      <c r="F92" t="n">
        <v>7.94</v>
      </c>
      <c r="G92" t="n">
        <v>-4.47</v>
      </c>
      <c r="H92" t="n">
        <v>-2.37</v>
      </c>
      <c r="I92" t="n">
        <v>32.79</v>
      </c>
      <c r="J92" t="n">
        <v>38.64</v>
      </c>
      <c r="K92" t="n">
        <v>-34.1</v>
      </c>
      <c r="L92" t="n">
        <v>33.33</v>
      </c>
      <c r="M92" t="n">
        <v>-15.89</v>
      </c>
      <c r="N92" t="n">
        <v>8.25</v>
      </c>
      <c r="O92" t="inlineStr">
        <is>
          <t>-</t>
        </is>
      </c>
    </row>
    <row r="93">
      <c r="A93" s="5" t="inlineStr">
        <is>
          <t>Op.Cashflow Wachstum 3J in %</t>
        </is>
      </c>
      <c r="B93" s="5" t="inlineStr">
        <is>
          <t>Op.Cashflow Wachstum 3Y in %</t>
        </is>
      </c>
      <c r="C93" t="n">
        <v>-16.35</v>
      </c>
      <c r="D93" t="n">
        <v>-9.42</v>
      </c>
      <c r="E93" t="n">
        <v>0.34</v>
      </c>
      <c r="F93" t="n">
        <v>0.37</v>
      </c>
      <c r="G93" t="n">
        <v>8.65</v>
      </c>
      <c r="H93" t="n">
        <v>23.02</v>
      </c>
      <c r="I93" t="n">
        <v>12.44</v>
      </c>
      <c r="J93" t="n">
        <v>12.62</v>
      </c>
      <c r="K93" t="n">
        <v>-5.55</v>
      </c>
      <c r="L93" t="n">
        <v>8.56</v>
      </c>
      <c r="M93" t="n">
        <v>-2.55</v>
      </c>
      <c r="N93" t="inlineStr">
        <is>
          <t>-</t>
        </is>
      </c>
      <c r="O93" t="inlineStr">
        <is>
          <t>-</t>
        </is>
      </c>
    </row>
    <row r="94">
      <c r="A94" s="5" t="inlineStr">
        <is>
          <t>Op.Cashflow Wachstum 5J in %</t>
        </is>
      </c>
      <c r="B94" s="5" t="inlineStr">
        <is>
          <t>Op.Cashflow Wachstum 5Y in %</t>
        </is>
      </c>
      <c r="C94" t="n">
        <v>-9.119999999999999</v>
      </c>
      <c r="D94" t="n">
        <v>-7.02</v>
      </c>
      <c r="E94" t="n">
        <v>6.29</v>
      </c>
      <c r="F94" t="n">
        <v>14.51</v>
      </c>
      <c r="G94" t="n">
        <v>6.1</v>
      </c>
      <c r="H94" t="n">
        <v>13.66</v>
      </c>
      <c r="I94" t="n">
        <v>10.95</v>
      </c>
      <c r="J94" t="n">
        <v>6.05</v>
      </c>
      <c r="K94" t="n">
        <v>-1.68</v>
      </c>
      <c r="L94" t="inlineStr">
        <is>
          <t>-</t>
        </is>
      </c>
      <c r="M94" t="inlineStr">
        <is>
          <t>-</t>
        </is>
      </c>
      <c r="N94" t="inlineStr">
        <is>
          <t>-</t>
        </is>
      </c>
      <c r="O94" t="inlineStr">
        <is>
          <t>-</t>
        </is>
      </c>
    </row>
    <row r="95">
      <c r="A95" s="5" t="inlineStr">
        <is>
          <t>Op.Cashflow Wachstum 10J in %</t>
        </is>
      </c>
      <c r="B95" s="5" t="inlineStr">
        <is>
          <t>Op.Cashflow Wachstum 10Y in %</t>
        </is>
      </c>
      <c r="C95" t="n">
        <v>2.27</v>
      </c>
      <c r="D95" t="n">
        <v>1.97</v>
      </c>
      <c r="E95" t="n">
        <v>6.17</v>
      </c>
      <c r="F95" t="n">
        <v>6.41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585</v>
      </c>
      <c r="D96" t="n">
        <v>1207</v>
      </c>
      <c r="E96" t="n">
        <v>1005</v>
      </c>
      <c r="F96" t="n">
        <v>1474</v>
      </c>
      <c r="G96" t="n">
        <v>1043</v>
      </c>
      <c r="H96" t="n">
        <v>756.9</v>
      </c>
      <c r="I96" t="n">
        <v>548.9</v>
      </c>
      <c r="J96" t="n">
        <v>427.4</v>
      </c>
      <c r="K96" t="n">
        <v>-36.7</v>
      </c>
      <c r="L96" t="n">
        <v>216.1</v>
      </c>
      <c r="M96" t="n">
        <v>223.3</v>
      </c>
      <c r="N96" t="n">
        <v>-65.3</v>
      </c>
      <c r="O96" t="n">
        <v>-46.8</v>
      </c>
      <c r="P96" t="n">
        <v>-46.8</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10"/>
    <col customWidth="1" max="15" min="15" width="20"/>
    <col customWidth="1" max="16" min="16" width="11"/>
    <col customWidth="1" max="17" min="17" width="19"/>
    <col customWidth="1" max="18" min="18" width="20"/>
    <col customWidth="1" max="19" min="19" width="11"/>
    <col customWidth="1" max="20" min="20" width="10"/>
    <col customWidth="1" max="21" min="21" width="10"/>
    <col customWidth="1" max="22" min="22" width="19"/>
    <col customWidth="1" max="23" min="23" width="11"/>
  </cols>
  <sheetData>
    <row r="1">
      <c r="A1" s="1" t="inlineStr">
        <is>
          <t xml:space="preserve">AXA </t>
        </is>
      </c>
      <c r="B1" s="2" t="inlineStr">
        <is>
          <t>WKN: 855705  ISIN: FR0000120628  US-Symbol:AXAHF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+33-1-4075-5700</t>
        </is>
      </c>
      <c r="G4" t="inlineStr">
        <is>
          <t>20.02.2020</t>
        </is>
      </c>
      <c r="H4" t="inlineStr">
        <is>
          <t>Preliminary Results</t>
        </is>
      </c>
      <c r="J4" t="inlineStr">
        <is>
          <t>Mutuelles AXA</t>
        </is>
      </c>
      <c r="L4" t="inlineStr">
        <is>
          <t>14,45%</t>
        </is>
      </c>
    </row>
    <row r="5">
      <c r="A5" s="5" t="inlineStr">
        <is>
          <t>Ticker</t>
        </is>
      </c>
      <c r="B5" t="inlineStr">
        <is>
          <t>AXA</t>
        </is>
      </c>
      <c r="C5" s="5" t="inlineStr">
        <is>
          <t>Fax</t>
        </is>
      </c>
      <c r="D5" s="5" t="inlineStr"/>
      <c r="E5" t="inlineStr">
        <is>
          <t>-</t>
        </is>
      </c>
      <c r="G5" t="inlineStr">
        <is>
          <t>19.03.2020</t>
        </is>
      </c>
      <c r="H5" t="inlineStr">
        <is>
          <t>Publication Of Annual Report</t>
        </is>
      </c>
      <c r="J5" t="inlineStr">
        <is>
          <t>Mitarbeiter</t>
        </is>
      </c>
      <c r="L5" t="inlineStr">
        <is>
          <t>4,28%</t>
        </is>
      </c>
    </row>
    <row r="6">
      <c r="A6" s="5" t="inlineStr">
        <is>
          <t>Gelistet Seit / Listed Since</t>
        </is>
      </c>
      <c r="B6" t="inlineStr">
        <is>
          <t>-</t>
        </is>
      </c>
      <c r="C6" s="5" t="inlineStr">
        <is>
          <t>Internet</t>
        </is>
      </c>
      <c r="D6" s="5" t="inlineStr"/>
      <c r="E6" t="inlineStr">
        <is>
          <t>http://www.axa.com</t>
        </is>
      </c>
      <c r="G6" t="inlineStr">
        <is>
          <t>30.04.2020</t>
        </is>
      </c>
      <c r="H6" t="inlineStr">
        <is>
          <t>Annual General Meeting</t>
        </is>
      </c>
      <c r="J6" t="inlineStr">
        <is>
          <t>eigene Anteile</t>
        </is>
      </c>
      <c r="L6" t="inlineStr">
        <is>
          <t>1,29%</t>
        </is>
      </c>
    </row>
    <row r="7">
      <c r="A7" s="5" t="inlineStr">
        <is>
          <t>Nominalwert / Nominal Value</t>
        </is>
      </c>
      <c r="B7" t="inlineStr">
        <is>
          <t>2,29</t>
        </is>
      </c>
      <c r="C7" s="5" t="inlineStr">
        <is>
          <t>Inv. Relations Telefon / Phone</t>
        </is>
      </c>
      <c r="D7" s="5" t="inlineStr"/>
      <c r="E7" t="inlineStr">
        <is>
          <t>+33-1-4075-4685</t>
        </is>
      </c>
      <c r="G7" t="inlineStr">
        <is>
          <t>11.05.2020</t>
        </is>
      </c>
      <c r="H7" t="inlineStr">
        <is>
          <t>Ex Dividend</t>
        </is>
      </c>
      <c r="J7" t="inlineStr">
        <is>
          <t>Freefloat</t>
        </is>
      </c>
      <c r="L7" t="inlineStr">
        <is>
          <t>79,98%</t>
        </is>
      </c>
    </row>
    <row r="8">
      <c r="A8" s="5" t="inlineStr">
        <is>
          <t>Land / Country</t>
        </is>
      </c>
      <c r="B8" t="inlineStr">
        <is>
          <t>Frankreich</t>
        </is>
      </c>
      <c r="C8" s="5" t="inlineStr">
        <is>
          <t>Inv. Relations E-Mail</t>
        </is>
      </c>
      <c r="D8" s="5" t="inlineStr"/>
      <c r="E8" t="inlineStr">
        <is>
          <t>actionnaires.web@axa.com</t>
        </is>
      </c>
      <c r="G8" t="inlineStr">
        <is>
          <t>13.05.2020</t>
        </is>
      </c>
      <c r="H8" t="inlineStr">
        <is>
          <t>Dividend Payout</t>
        </is>
      </c>
    </row>
    <row r="9">
      <c r="A9" s="5" t="inlineStr">
        <is>
          <t>Währung / Currency</t>
        </is>
      </c>
      <c r="B9" t="inlineStr">
        <is>
          <t>EUR</t>
        </is>
      </c>
      <c r="C9" s="5" t="inlineStr">
        <is>
          <t>Kontaktperson / Contact Person</t>
        </is>
      </c>
      <c r="D9" s="5" t="inlineStr"/>
      <c r="E9" t="inlineStr">
        <is>
          <t>-</t>
        </is>
      </c>
      <c r="G9" t="inlineStr">
        <is>
          <t>31.07.2020</t>
        </is>
      </c>
      <c r="H9" t="inlineStr">
        <is>
          <t>Score Half Year</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Inhaberaktie</t>
        </is>
      </c>
    </row>
    <row r="13">
      <c r="A13" s="5" t="inlineStr">
        <is>
          <t>Adresse / Address</t>
        </is>
      </c>
      <c r="B13" t="inlineStr">
        <is>
          <t>AXA S.A.25 Avenue Matignon  F-75008 Paris</t>
        </is>
      </c>
    </row>
    <row r="14">
      <c r="A14" s="5" t="inlineStr">
        <is>
          <t>Management</t>
        </is>
      </c>
      <c r="B14" t="inlineStr">
        <is>
          <t>Thomas Buberl, Gérald Harlin, George Stansfield, Etienne Bouas-Laurent, Benoît Claveranne, Georges Desvaux, Scott Gunter, Alban de Mailly Nesle, Antimo Perretta, Jacques de Peretti, Karima Silvent, Astrid Stange, Gordon Watson</t>
        </is>
      </c>
    </row>
    <row r="15">
      <c r="A15" s="5" t="inlineStr">
        <is>
          <t>Aufsichtsrat / Board</t>
        </is>
      </c>
      <c r="B15" t="inlineStr">
        <is>
          <t>Denis Duverne, Thomas Buberl, Patricia Barbizet, Martine Bièvre, Jean-Pierre Clamadieu, Bettina Cramm, Irene Dorner, Rachel Duan, André François-Poncet, Dr. Angelien Kemna, Stefan Lippe, François Martineau, Ramon de Oliveira, Doina Palici-Chehab, Elaine Sarsynski</t>
        </is>
      </c>
    </row>
    <row r="16">
      <c r="A16" s="5" t="inlineStr">
        <is>
          <t>Beschreibung</t>
        </is>
      </c>
      <c r="B16" t="inlineStr">
        <is>
          <t>AXA S.A. ist ein international führendes Versicherungs- und Finanzdienstleistungsunternehmen. Für Firmen- und Privatkunden bietet die Gesellschaft eine Vielzahl an Versicherungsprodukten wie Vorsorge-, Sach- und Lebensversicherungen an. Daneben ist der Konzern verstärkt im Finanzbereich (Bausparverträge, Investment- und Assetmanager) tätig. Die Produkte des Unternehmens reichen von privaten Lebensversicherungen über Vermögensverwaltungen bis hin zu Sachschadendeckungen von Naturkatastrophen. In ganz Europa bietet die Gruppe Bankdienstleistungen und Immobiliendienste an. AXA ist vorwiegend in Europa, Nordamerika und Asien, in geringerem Umfang auch im Mittleren Osten, Afrika und Lateinamerika präsent. Copyright 2014 FINANCE BASE AG</t>
        </is>
      </c>
    </row>
    <row r="17">
      <c r="A17" s="5" t="inlineStr">
        <is>
          <t>Profile</t>
        </is>
      </c>
      <c r="B17" t="inlineStr">
        <is>
          <t>AXA S.A. is a leading international insurance and financial services companies. For corporate and private clients, the company offers a wide range of insurance products such as pension, property and life insurance. The Group also reinforced in the financial sector (savings contracts, investment and asset manager) operates. The company's products range from private life insurance companies, asset management companies to cover property damage from natural disasters. Across Europe, the Group offers banking services and real estate services. AXA is present primarily in Europe, North America and Asia, to a lesser extent in the Middle East, Africa and Latin America.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103532</v>
      </c>
      <c r="D20" t="n">
        <v>102874</v>
      </c>
      <c r="E20" t="n">
        <v>98549</v>
      </c>
      <c r="F20" t="n">
        <v>100193</v>
      </c>
      <c r="G20" t="n">
        <v>98534</v>
      </c>
      <c r="H20" t="n">
        <v>91988</v>
      </c>
      <c r="I20" t="n">
        <v>91249</v>
      </c>
      <c r="J20" t="n">
        <v>90126</v>
      </c>
      <c r="K20" t="n">
        <v>86107</v>
      </c>
      <c r="L20" t="n">
        <v>90972</v>
      </c>
      <c r="M20" t="n">
        <v>124854</v>
      </c>
      <c r="N20" t="n">
        <v>54832</v>
      </c>
      <c r="O20" t="n">
        <v>118913</v>
      </c>
      <c r="P20" t="n">
        <v>111377</v>
      </c>
      <c r="Q20" t="n">
        <v>104493</v>
      </c>
      <c r="R20" t="n">
        <v>97773</v>
      </c>
      <c r="S20" t="n">
        <v>98883</v>
      </c>
      <c r="T20" t="n">
        <v>79437</v>
      </c>
      <c r="U20" t="n">
        <v>73233</v>
      </c>
      <c r="V20" t="n">
        <v>94342</v>
      </c>
      <c r="W20" t="n">
        <v>95806</v>
      </c>
    </row>
    <row r="21">
      <c r="A21" s="5" t="inlineStr">
        <is>
          <t>Operatives Ergebnis (EBIT)</t>
        </is>
      </c>
      <c r="B21" s="5" t="inlineStr">
        <is>
          <t>EBIT Earning Before Interest &amp; Tax</t>
        </is>
      </c>
      <c r="C21" t="n">
        <v>5840</v>
      </c>
      <c r="D21" t="n">
        <v>1805</v>
      </c>
      <c r="E21" t="n">
        <v>7735</v>
      </c>
      <c r="F21" t="n">
        <v>9149</v>
      </c>
      <c r="G21" t="n">
        <v>8009</v>
      </c>
      <c r="H21" t="n">
        <v>7710</v>
      </c>
      <c r="I21" t="n">
        <v>6740</v>
      </c>
      <c r="J21" t="n">
        <v>5867</v>
      </c>
      <c r="K21" t="n">
        <v>4856</v>
      </c>
      <c r="L21" t="n">
        <v>4453</v>
      </c>
      <c r="M21" t="n">
        <v>5695</v>
      </c>
      <c r="N21" t="n">
        <v>1070</v>
      </c>
      <c r="O21" t="n">
        <v>8152</v>
      </c>
      <c r="P21" t="n">
        <v>8241</v>
      </c>
      <c r="Q21" t="n">
        <v>6724</v>
      </c>
      <c r="R21" t="n">
        <v>4136</v>
      </c>
      <c r="S21" t="n">
        <v>1743</v>
      </c>
      <c r="T21" t="n">
        <v>1720</v>
      </c>
      <c r="U21" t="n">
        <v>1721</v>
      </c>
      <c r="V21" t="n">
        <v>9176</v>
      </c>
      <c r="W21" t="n">
        <v>4816</v>
      </c>
    </row>
    <row r="22">
      <c r="A22" s="5" t="inlineStr">
        <is>
          <t>Finanzergebnis</t>
        </is>
      </c>
      <c r="B22" s="5" t="inlineStr">
        <is>
          <t>Financial Result</t>
        </is>
      </c>
      <c r="C22" t="n">
        <v>-216</v>
      </c>
      <c r="D22" t="n">
        <v>-275</v>
      </c>
      <c r="E22" t="n">
        <v>-49</v>
      </c>
      <c r="F22" t="n">
        <v>-78</v>
      </c>
      <c r="G22" t="n">
        <v>-274</v>
      </c>
      <c r="H22" t="n">
        <v>-582</v>
      </c>
      <c r="I22" t="n">
        <v>-487</v>
      </c>
      <c r="J22" t="n">
        <v>-450</v>
      </c>
      <c r="K22" t="n">
        <v>-267</v>
      </c>
      <c r="L22" t="n">
        <v>-402</v>
      </c>
      <c r="M22" t="n">
        <v>-433</v>
      </c>
      <c r="N22" t="n">
        <v>-664</v>
      </c>
      <c r="O22" t="n">
        <v>-457</v>
      </c>
      <c r="P22" t="n">
        <v>-440</v>
      </c>
      <c r="Q22" t="n">
        <v>-582</v>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5624</v>
      </c>
      <c r="D23" t="n">
        <v>1530</v>
      </c>
      <c r="E23" t="n">
        <v>7686</v>
      </c>
      <c r="F23" t="n">
        <v>9071</v>
      </c>
      <c r="G23" t="n">
        <v>7735</v>
      </c>
      <c r="H23" t="n">
        <v>7128</v>
      </c>
      <c r="I23" t="n">
        <v>6253</v>
      </c>
      <c r="J23" t="n">
        <v>5417</v>
      </c>
      <c r="K23" t="n">
        <v>4589</v>
      </c>
      <c r="L23" t="n">
        <v>4051</v>
      </c>
      <c r="M23" t="n">
        <v>5262</v>
      </c>
      <c r="N23" t="n">
        <v>406</v>
      </c>
      <c r="O23" t="n">
        <v>7695</v>
      </c>
      <c r="P23" t="n">
        <v>7801</v>
      </c>
      <c r="Q23" t="n">
        <v>6142</v>
      </c>
      <c r="R23" t="n">
        <v>4136</v>
      </c>
      <c r="S23" t="n">
        <v>1743</v>
      </c>
      <c r="T23" t="n">
        <v>1720</v>
      </c>
      <c r="U23" t="n">
        <v>1721</v>
      </c>
      <c r="V23" t="n">
        <v>9176</v>
      </c>
      <c r="W23" t="n">
        <v>4816</v>
      </c>
    </row>
    <row r="24">
      <c r="A24" s="5" t="inlineStr">
        <is>
          <t>Steuern auf Einkommen und Ertrag</t>
        </is>
      </c>
      <c r="B24" s="5" t="inlineStr">
        <is>
          <t>Taxes on income and earnings</t>
        </is>
      </c>
      <c r="C24" t="n">
        <v>1419</v>
      </c>
      <c r="D24" t="n">
        <v>1474</v>
      </c>
      <c r="E24" t="n">
        <v>1083</v>
      </c>
      <c r="F24" t="n">
        <v>2438</v>
      </c>
      <c r="G24" t="n">
        <v>1748</v>
      </c>
      <c r="H24" t="n">
        <v>1791</v>
      </c>
      <c r="I24" t="n">
        <v>1466</v>
      </c>
      <c r="J24" t="n">
        <v>1135</v>
      </c>
      <c r="K24" t="n">
        <v>1074</v>
      </c>
      <c r="L24" t="n">
        <v>960</v>
      </c>
      <c r="M24" t="n">
        <v>1033</v>
      </c>
      <c r="N24" t="n">
        <v>-830</v>
      </c>
      <c r="O24" t="n">
        <v>1783</v>
      </c>
      <c r="P24" t="n">
        <v>2043</v>
      </c>
      <c r="Q24" t="n">
        <v>1411</v>
      </c>
      <c r="R24" t="n">
        <v>1372</v>
      </c>
      <c r="S24" t="n">
        <v>536</v>
      </c>
      <c r="T24" t="n">
        <v>426</v>
      </c>
      <c r="U24" t="n">
        <v>45</v>
      </c>
      <c r="V24" t="n">
        <v>2773</v>
      </c>
      <c r="W24" t="n">
        <v>1292</v>
      </c>
    </row>
    <row r="25">
      <c r="A25" s="5" t="inlineStr">
        <is>
          <t>Ergebnis nach Steuer</t>
        </is>
      </c>
      <c r="B25" s="5" t="inlineStr">
        <is>
          <t>Earnings after tax</t>
        </is>
      </c>
      <c r="C25" t="n">
        <v>4206</v>
      </c>
      <c r="D25" t="n">
        <v>55</v>
      </c>
      <c r="E25" t="n">
        <v>6603</v>
      </c>
      <c r="F25" t="n">
        <v>6632</v>
      </c>
      <c r="G25" t="n">
        <v>5987</v>
      </c>
      <c r="H25" t="n">
        <v>5337</v>
      </c>
      <c r="I25" t="n">
        <v>4786</v>
      </c>
      <c r="J25" t="n">
        <v>4283</v>
      </c>
      <c r="K25" t="n">
        <v>3515</v>
      </c>
      <c r="L25" t="n">
        <v>3091</v>
      </c>
      <c r="M25" t="n">
        <v>4229</v>
      </c>
      <c r="N25" t="n">
        <v>1236</v>
      </c>
      <c r="O25" t="n">
        <v>5911</v>
      </c>
      <c r="P25" t="n">
        <v>5758</v>
      </c>
      <c r="Q25" t="n">
        <v>4732</v>
      </c>
      <c r="R25" t="n">
        <v>2765</v>
      </c>
      <c r="S25" t="n">
        <v>1207</v>
      </c>
      <c r="T25" t="n">
        <v>1294</v>
      </c>
      <c r="U25" t="n">
        <v>1676</v>
      </c>
      <c r="V25" t="n">
        <v>6403</v>
      </c>
      <c r="W25" t="n">
        <v>3524</v>
      </c>
    </row>
    <row r="26">
      <c r="A26" s="5" t="inlineStr">
        <is>
          <t>Minderheitenanteil</t>
        </is>
      </c>
      <c r="B26" s="5" t="inlineStr">
        <is>
          <t>Minority Share</t>
        </is>
      </c>
      <c r="C26" t="n">
        <v>325</v>
      </c>
      <c r="D26" t="n">
        <v>2513</v>
      </c>
      <c r="E26" t="n">
        <v>-394</v>
      </c>
      <c r="F26" t="n">
        <v>-364</v>
      </c>
      <c r="G26" t="n">
        <v>-370</v>
      </c>
      <c r="H26" t="n">
        <v>-313</v>
      </c>
      <c r="I26" t="n">
        <v>-304</v>
      </c>
      <c r="J26" t="n">
        <v>-130</v>
      </c>
      <c r="K26" t="n">
        <v>-193</v>
      </c>
      <c r="L26" t="n">
        <v>-342</v>
      </c>
      <c r="M26" t="n">
        <v>-375</v>
      </c>
      <c r="N26" t="n">
        <v>-313</v>
      </c>
      <c r="O26" t="n">
        <v>-725</v>
      </c>
      <c r="P26" t="n">
        <v>-673</v>
      </c>
      <c r="Q26" t="n">
        <v>-488</v>
      </c>
      <c r="R26" t="n">
        <v>-321</v>
      </c>
      <c r="S26" t="n">
        <v>-243</v>
      </c>
      <c r="T26" t="n">
        <v>-368</v>
      </c>
      <c r="U26" t="n">
        <v>-385</v>
      </c>
      <c r="V26" t="n">
        <v>-2124</v>
      </c>
      <c r="W26" t="n">
        <v>-858</v>
      </c>
    </row>
    <row r="27">
      <c r="A27" s="5" t="inlineStr">
        <is>
          <t>Jahresüberschuss/-fehlbetrag</t>
        </is>
      </c>
      <c r="B27" s="5" t="inlineStr">
        <is>
          <t>Net Profit</t>
        </is>
      </c>
      <c r="C27" t="n">
        <v>3857</v>
      </c>
      <c r="D27" t="n">
        <v>2140</v>
      </c>
      <c r="E27" t="n">
        <v>6209</v>
      </c>
      <c r="F27" t="n">
        <v>5829</v>
      </c>
      <c r="G27" t="n">
        <v>5617</v>
      </c>
      <c r="H27" t="n">
        <v>5024</v>
      </c>
      <c r="I27" t="n">
        <v>4482</v>
      </c>
      <c r="J27" t="n">
        <v>4152</v>
      </c>
      <c r="K27" t="n">
        <v>4324</v>
      </c>
      <c r="L27" t="n">
        <v>2749</v>
      </c>
      <c r="M27" t="n">
        <v>3606</v>
      </c>
      <c r="N27" t="n">
        <v>923</v>
      </c>
      <c r="O27" t="n">
        <v>5666</v>
      </c>
      <c r="P27" t="n">
        <v>5085</v>
      </c>
      <c r="Q27" t="n">
        <v>4174</v>
      </c>
      <c r="R27" t="n">
        <v>2519</v>
      </c>
      <c r="S27" t="n">
        <v>1005</v>
      </c>
      <c r="T27" t="n">
        <v>949</v>
      </c>
      <c r="U27" t="n">
        <v>520</v>
      </c>
      <c r="V27" t="n">
        <v>3904</v>
      </c>
      <c r="W27" t="n">
        <v>2021</v>
      </c>
    </row>
    <row r="28">
      <c r="A28" s="5" t="inlineStr">
        <is>
          <t>Summe Aktiva</t>
        </is>
      </c>
      <c r="B28" s="5" t="inlineStr">
        <is>
          <t>Total Assets</t>
        </is>
      </c>
      <c r="C28" t="n">
        <v>780878</v>
      </c>
      <c r="D28" t="n">
        <v>930695</v>
      </c>
      <c r="E28" t="n">
        <v>870128</v>
      </c>
      <c r="F28" t="n">
        <v>892783</v>
      </c>
      <c r="G28" t="n">
        <v>887070</v>
      </c>
      <c r="H28" t="n">
        <v>840069</v>
      </c>
      <c r="I28" t="n">
        <v>757143</v>
      </c>
      <c r="J28" t="n">
        <v>761849</v>
      </c>
      <c r="K28" t="n">
        <v>730085</v>
      </c>
      <c r="L28" t="n">
        <v>731653</v>
      </c>
      <c r="M28" t="n">
        <v>708252</v>
      </c>
      <c r="N28" t="n">
        <v>673516</v>
      </c>
      <c r="O28" t="n">
        <v>722927</v>
      </c>
      <c r="P28" t="n">
        <v>727555</v>
      </c>
      <c r="Q28" t="n">
        <v>576682</v>
      </c>
      <c r="R28" t="n">
        <v>480961</v>
      </c>
      <c r="S28" t="n">
        <v>449233</v>
      </c>
      <c r="T28" t="n">
        <v>444657</v>
      </c>
      <c r="U28" t="n">
        <v>485599</v>
      </c>
      <c r="V28" t="n">
        <v>486513</v>
      </c>
      <c r="W28" t="n">
        <v>517934</v>
      </c>
    </row>
    <row r="29">
      <c r="A29" s="5" t="inlineStr">
        <is>
          <t>Summe Fremdkapital</t>
        </is>
      </c>
      <c r="B29" s="5" t="inlineStr">
        <is>
          <t>Total Liabilities</t>
        </is>
      </c>
      <c r="C29" t="n">
        <v>706251</v>
      </c>
      <c r="D29" t="n">
        <v>857443</v>
      </c>
      <c r="E29" t="n">
        <v>794861</v>
      </c>
      <c r="F29" t="n">
        <v>816903</v>
      </c>
      <c r="G29" t="n">
        <v>814429</v>
      </c>
      <c r="H29" t="n">
        <v>772035</v>
      </c>
      <c r="I29" t="n">
        <v>701829</v>
      </c>
      <c r="J29" t="n">
        <v>705830</v>
      </c>
      <c r="K29" t="n">
        <v>679153</v>
      </c>
      <c r="L29" t="n">
        <v>677785</v>
      </c>
      <c r="M29" t="n">
        <v>658330</v>
      </c>
      <c r="N29" t="n">
        <v>633018</v>
      </c>
      <c r="O29" t="n">
        <v>674014</v>
      </c>
      <c r="P29" t="n">
        <v>677387</v>
      </c>
      <c r="Q29" t="n">
        <v>540073</v>
      </c>
      <c r="R29" t="n">
        <v>452598</v>
      </c>
      <c r="S29" t="n">
        <v>423363</v>
      </c>
      <c r="T29" t="n">
        <v>418134</v>
      </c>
      <c r="U29" t="n">
        <v>457410</v>
      </c>
      <c r="V29" t="n">
        <v>458490</v>
      </c>
      <c r="W29" t="n">
        <v>494122</v>
      </c>
    </row>
    <row r="30">
      <c r="A30" s="5" t="inlineStr">
        <is>
          <t>Minderheitenanteil</t>
        </is>
      </c>
      <c r="B30" s="5" t="inlineStr">
        <is>
          <t>Minority Share</t>
        </is>
      </c>
      <c r="C30" t="n">
        <v>4730</v>
      </c>
      <c r="D30" t="n">
        <v>10824</v>
      </c>
      <c r="E30" t="n">
        <v>5656</v>
      </c>
      <c r="F30" t="n">
        <v>5283</v>
      </c>
      <c r="G30" t="n">
        <v>4166</v>
      </c>
      <c r="H30" t="n">
        <v>2815</v>
      </c>
      <c r="I30" t="n">
        <v>2391</v>
      </c>
      <c r="J30" t="n">
        <v>2355</v>
      </c>
      <c r="K30" t="n">
        <v>2371</v>
      </c>
      <c r="L30" t="n">
        <v>4170</v>
      </c>
      <c r="M30" t="n">
        <v>3693</v>
      </c>
      <c r="N30" t="n">
        <v>3058</v>
      </c>
      <c r="O30" t="n">
        <v>3272</v>
      </c>
      <c r="P30" t="n">
        <v>2943</v>
      </c>
      <c r="Q30" t="n">
        <v>2763</v>
      </c>
      <c r="R30" t="n">
        <v>2206</v>
      </c>
      <c r="S30" t="n">
        <v>2469</v>
      </c>
      <c r="T30" t="n">
        <v>2812</v>
      </c>
      <c r="U30" t="n">
        <v>3409</v>
      </c>
      <c r="V30" t="n">
        <v>3702</v>
      </c>
      <c r="W30" t="n">
        <v>7453</v>
      </c>
    </row>
    <row r="31">
      <c r="A31" s="5" t="inlineStr">
        <is>
          <t>Summe Eigenkapital</t>
        </is>
      </c>
      <c r="B31" s="5" t="inlineStr">
        <is>
          <t>Equity</t>
        </is>
      </c>
      <c r="C31" t="n">
        <v>69897</v>
      </c>
      <c r="D31" t="n">
        <v>62428</v>
      </c>
      <c r="E31" t="n">
        <v>69611</v>
      </c>
      <c r="F31" t="n">
        <v>70597</v>
      </c>
      <c r="G31" t="n">
        <v>68475</v>
      </c>
      <c r="H31" t="n">
        <v>65219</v>
      </c>
      <c r="I31" t="n">
        <v>52923</v>
      </c>
      <c r="J31" t="n">
        <v>53664</v>
      </c>
      <c r="K31" t="n">
        <v>48562</v>
      </c>
      <c r="L31" t="n">
        <v>49698</v>
      </c>
      <c r="M31" t="n">
        <v>46229</v>
      </c>
      <c r="N31" t="n">
        <v>37440</v>
      </c>
      <c r="O31" t="n">
        <v>45642</v>
      </c>
      <c r="P31" t="n">
        <v>47226</v>
      </c>
      <c r="Q31" t="n">
        <v>33847</v>
      </c>
      <c r="R31" t="n">
        <v>26157</v>
      </c>
      <c r="S31" t="n">
        <v>23401</v>
      </c>
      <c r="T31" t="n">
        <v>23711</v>
      </c>
      <c r="U31" t="n">
        <v>24780</v>
      </c>
      <c r="V31" t="n">
        <v>24322</v>
      </c>
      <c r="W31" t="n">
        <v>16358</v>
      </c>
    </row>
    <row r="32">
      <c r="A32" s="5" t="inlineStr">
        <is>
          <t>Summe Passiva</t>
        </is>
      </c>
      <c r="B32" s="5" t="inlineStr">
        <is>
          <t>Liabilities &amp; Shareholder Equity</t>
        </is>
      </c>
      <c r="C32" t="n">
        <v>780878</v>
      </c>
      <c r="D32" t="n">
        <v>930695</v>
      </c>
      <c r="E32" t="n">
        <v>870128</v>
      </c>
      <c r="F32" t="n">
        <v>892783</v>
      </c>
      <c r="G32" t="n">
        <v>887070</v>
      </c>
      <c r="H32" t="n">
        <v>840069</v>
      </c>
      <c r="I32" t="n">
        <v>757143</v>
      </c>
      <c r="J32" t="n">
        <v>761849</v>
      </c>
      <c r="K32" t="n">
        <v>730085</v>
      </c>
      <c r="L32" t="n">
        <v>731653</v>
      </c>
      <c r="M32" t="n">
        <v>708252</v>
      </c>
      <c r="N32" t="n">
        <v>673516</v>
      </c>
      <c r="O32" t="n">
        <v>722927</v>
      </c>
      <c r="P32" t="n">
        <v>727555</v>
      </c>
      <c r="Q32" t="n">
        <v>576682</v>
      </c>
      <c r="R32" t="n">
        <v>480961</v>
      </c>
      <c r="S32" t="n">
        <v>449233</v>
      </c>
      <c r="T32" t="n">
        <v>444657</v>
      </c>
      <c r="U32" t="n">
        <v>485599</v>
      </c>
      <c r="V32" t="n">
        <v>486513</v>
      </c>
      <c r="W32" t="n">
        <v>517934</v>
      </c>
    </row>
    <row r="33">
      <c r="A33" s="5" t="inlineStr">
        <is>
          <t>Mio.Aktien im Umlauf</t>
        </is>
      </c>
      <c r="B33" s="5" t="inlineStr">
        <is>
          <t>Million shares outstanding</t>
        </is>
      </c>
      <c r="C33" t="n">
        <v>2418</v>
      </c>
      <c r="D33" t="n">
        <v>2425</v>
      </c>
      <c r="E33" t="n">
        <v>2425</v>
      </c>
      <c r="F33" t="n">
        <v>2425</v>
      </c>
      <c r="G33" t="n">
        <v>2426</v>
      </c>
      <c r="H33" t="n">
        <v>2442</v>
      </c>
      <c r="I33" t="n">
        <v>2418</v>
      </c>
      <c r="J33" t="n">
        <v>2389</v>
      </c>
      <c r="K33" t="n">
        <v>2357</v>
      </c>
      <c r="L33" t="n">
        <v>2320</v>
      </c>
      <c r="M33" t="n">
        <v>2290</v>
      </c>
      <c r="N33" t="n">
        <v>2138</v>
      </c>
      <c r="O33" t="n">
        <v>2109</v>
      </c>
      <c r="P33" t="n">
        <v>2142</v>
      </c>
      <c r="Q33" t="n">
        <v>1915</v>
      </c>
      <c r="R33" t="n">
        <v>1953</v>
      </c>
      <c r="S33" t="n">
        <v>1820</v>
      </c>
      <c r="T33" t="n">
        <v>1830</v>
      </c>
      <c r="U33" t="n">
        <v>1801</v>
      </c>
      <c r="V33" t="n">
        <v>1728</v>
      </c>
      <c r="W33" t="inlineStr">
        <is>
          <t>-</t>
        </is>
      </c>
    </row>
    <row r="34">
      <c r="A34" s="5" t="inlineStr">
        <is>
          <t>Ergebnis je Aktie (brutto)</t>
        </is>
      </c>
      <c r="B34" s="5" t="inlineStr">
        <is>
          <t>Earnings per share</t>
        </is>
      </c>
      <c r="C34" t="n">
        <v>2.33</v>
      </c>
      <c r="D34" t="n">
        <v>0.63</v>
      </c>
      <c r="E34" t="n">
        <v>3.17</v>
      </c>
      <c r="F34" t="n">
        <v>3.74</v>
      </c>
      <c r="G34" t="n">
        <v>3.19</v>
      </c>
      <c r="H34" t="n">
        <v>2.92</v>
      </c>
      <c r="I34" t="n">
        <v>2.59</v>
      </c>
      <c r="J34" t="n">
        <v>2.27</v>
      </c>
      <c r="K34" t="n">
        <v>1.95</v>
      </c>
      <c r="L34" t="n">
        <v>1.75</v>
      </c>
      <c r="M34" t="n">
        <v>2.3</v>
      </c>
      <c r="N34" t="n">
        <v>0.19</v>
      </c>
      <c r="O34" t="n">
        <v>3.65</v>
      </c>
      <c r="P34" t="n">
        <v>3.64</v>
      </c>
      <c r="Q34" t="n">
        <v>3.21</v>
      </c>
      <c r="R34" t="n">
        <v>2.12</v>
      </c>
      <c r="S34" t="n">
        <v>0.96</v>
      </c>
      <c r="T34" t="n">
        <v>0.9399999999999999</v>
      </c>
      <c r="U34" t="n">
        <v>0.96</v>
      </c>
      <c r="V34" t="n">
        <v>5.31</v>
      </c>
      <c r="W34" t="inlineStr">
        <is>
          <t>-</t>
        </is>
      </c>
    </row>
    <row r="35">
      <c r="A35" s="5" t="inlineStr">
        <is>
          <t>Ergebnis je Aktie (unverwässert)</t>
        </is>
      </c>
      <c r="B35" s="5" t="inlineStr">
        <is>
          <t>Basic Earnings per share</t>
        </is>
      </c>
      <c r="C35" t="n">
        <v>1.51</v>
      </c>
      <c r="D35" t="n">
        <v>0.79</v>
      </c>
      <c r="E35" t="n">
        <v>2.5</v>
      </c>
      <c r="F35" t="n">
        <v>2.3</v>
      </c>
      <c r="G35" t="n">
        <v>2.19</v>
      </c>
      <c r="H35" t="n">
        <v>1.95</v>
      </c>
      <c r="I35" t="n">
        <v>1.76</v>
      </c>
      <c r="J35" t="n">
        <v>1.65</v>
      </c>
      <c r="K35" t="n">
        <v>1.75</v>
      </c>
      <c r="L35" t="n">
        <v>1.08</v>
      </c>
      <c r="M35" t="n">
        <v>1.51</v>
      </c>
      <c r="N35" t="n">
        <v>0.43</v>
      </c>
      <c r="O35" t="n">
        <v>2.71</v>
      </c>
      <c r="P35" t="n">
        <v>2.55</v>
      </c>
      <c r="Q35" t="n">
        <v>2.17</v>
      </c>
      <c r="R35" t="n">
        <v>1.34</v>
      </c>
      <c r="S35" t="n">
        <v>0.5600000000000001</v>
      </c>
      <c r="T35" t="n">
        <v>0.53</v>
      </c>
      <c r="U35" t="n">
        <v>0.67</v>
      </c>
      <c r="V35" t="n">
        <v>1.61</v>
      </c>
      <c r="W35" t="n">
        <v>1.4</v>
      </c>
    </row>
    <row r="36">
      <c r="A36" s="5" t="inlineStr">
        <is>
          <t>Ergebnis je Aktie (verwässert)</t>
        </is>
      </c>
      <c r="B36" s="5" t="inlineStr">
        <is>
          <t>Diluted Earnings per share</t>
        </is>
      </c>
      <c r="C36" t="n">
        <v>1.51</v>
      </c>
      <c r="D36" t="n">
        <v>0.79</v>
      </c>
      <c r="E36" t="n">
        <v>2.49</v>
      </c>
      <c r="F36" t="n">
        <v>2.3</v>
      </c>
      <c r="G36" t="n">
        <v>2.18</v>
      </c>
      <c r="H36" t="n">
        <v>1.94</v>
      </c>
      <c r="I36" t="n">
        <v>1.75</v>
      </c>
      <c r="J36" t="n">
        <v>1.64</v>
      </c>
      <c r="K36" t="n">
        <v>1.75</v>
      </c>
      <c r="L36" t="n">
        <v>1.08</v>
      </c>
      <c r="M36" t="n">
        <v>1.51</v>
      </c>
      <c r="N36" t="n">
        <v>0.43</v>
      </c>
      <c r="O36" t="n">
        <v>2.69</v>
      </c>
      <c r="P36" t="n">
        <v>2.5</v>
      </c>
      <c r="Q36" t="n">
        <v>2.14</v>
      </c>
      <c r="R36" t="n">
        <v>1.29</v>
      </c>
      <c r="S36" t="n">
        <v>0.55</v>
      </c>
      <c r="T36" t="n">
        <v>0.53</v>
      </c>
      <c r="U36" t="n">
        <v>0.67</v>
      </c>
      <c r="V36" t="n">
        <v>1.54</v>
      </c>
      <c r="W36" t="n">
        <v>1.32</v>
      </c>
    </row>
    <row r="37">
      <c r="A37" s="5" t="inlineStr">
        <is>
          <t>Dividende je Aktie</t>
        </is>
      </c>
      <c r="B37" s="5" t="inlineStr">
        <is>
          <t>Dividend per share</t>
        </is>
      </c>
      <c r="C37" t="n">
        <v>1.43</v>
      </c>
      <c r="D37" t="n">
        <v>1.34</v>
      </c>
      <c r="E37" t="n">
        <v>1.26</v>
      </c>
      <c r="F37" t="n">
        <v>1.16</v>
      </c>
      <c r="G37" t="n">
        <v>1.1</v>
      </c>
      <c r="H37" t="n">
        <v>0.95</v>
      </c>
      <c r="I37" t="n">
        <v>0.8100000000000001</v>
      </c>
      <c r="J37" t="n">
        <v>0.72</v>
      </c>
      <c r="K37" t="n">
        <v>0.6899999999999999</v>
      </c>
      <c r="L37" t="n">
        <v>0.6899999999999999</v>
      </c>
      <c r="M37" t="n">
        <v>0.55</v>
      </c>
      <c r="N37" t="n">
        <v>0.39</v>
      </c>
      <c r="O37" t="n">
        <v>1.17</v>
      </c>
      <c r="P37" t="n">
        <v>1.04</v>
      </c>
      <c r="Q37" t="n">
        <v>0.86</v>
      </c>
      <c r="R37" t="n">
        <v>0.6</v>
      </c>
      <c r="S37" t="n">
        <v>0.37</v>
      </c>
      <c r="T37" t="n">
        <v>0.33</v>
      </c>
      <c r="U37" t="n">
        <v>0.8100000000000001</v>
      </c>
      <c r="V37" t="n">
        <v>0.8</v>
      </c>
      <c r="W37" t="n">
        <v>0.48</v>
      </c>
    </row>
    <row r="38">
      <c r="A38" s="5" t="inlineStr">
        <is>
          <t>Dividendenausschüttung in Mio</t>
        </is>
      </c>
      <c r="B38" s="5" t="inlineStr">
        <is>
          <t>Dividend Payment in M</t>
        </is>
      </c>
      <c r="C38" t="n">
        <v>3457</v>
      </c>
      <c r="D38" t="n">
        <v>3249</v>
      </c>
      <c r="E38" t="n">
        <v>3056</v>
      </c>
      <c r="F38" t="n">
        <v>2813</v>
      </c>
      <c r="G38" t="n">
        <v>2656</v>
      </c>
      <c r="H38" t="n">
        <v>2637</v>
      </c>
      <c r="I38" t="n">
        <v>2235</v>
      </c>
      <c r="J38" t="n">
        <v>1954</v>
      </c>
      <c r="K38" t="n">
        <v>1793</v>
      </c>
      <c r="L38" t="n">
        <v>1769</v>
      </c>
      <c r="M38" t="n">
        <v>1573</v>
      </c>
      <c r="N38" t="n">
        <v>1090</v>
      </c>
      <c r="O38" t="n">
        <v>2887</v>
      </c>
      <c r="P38" t="n">
        <v>2714</v>
      </c>
      <c r="Q38" t="n">
        <v>2124</v>
      </c>
      <c r="R38" t="n">
        <v>1308</v>
      </c>
      <c r="S38" t="n">
        <v>924</v>
      </c>
      <c r="T38" t="n">
        <v>680</v>
      </c>
      <c r="U38" t="n">
        <v>1117</v>
      </c>
      <c r="V38" t="n">
        <v>1053</v>
      </c>
      <c r="W38" t="inlineStr">
        <is>
          <t>-</t>
        </is>
      </c>
    </row>
    <row r="39">
      <c r="A39" s="5" t="inlineStr">
        <is>
          <t>Ertrag</t>
        </is>
      </c>
      <c r="B39" s="5" t="inlineStr">
        <is>
          <t>Income</t>
        </is>
      </c>
      <c r="C39" t="n">
        <v>42.82</v>
      </c>
      <c r="D39" t="n">
        <v>42.42</v>
      </c>
      <c r="E39" t="n">
        <v>40.63</v>
      </c>
      <c r="F39" t="n">
        <v>41.31</v>
      </c>
      <c r="G39" t="n">
        <v>40.61</v>
      </c>
      <c r="H39" t="n">
        <v>37.66</v>
      </c>
      <c r="I39" t="n">
        <v>37.74</v>
      </c>
      <c r="J39" t="n">
        <v>37.73</v>
      </c>
      <c r="K39" t="n">
        <v>36.53</v>
      </c>
      <c r="L39" t="n">
        <v>39.21</v>
      </c>
      <c r="M39" t="n">
        <v>54.52</v>
      </c>
      <c r="N39" t="n">
        <v>25.65</v>
      </c>
      <c r="O39" t="n">
        <v>56.38</v>
      </c>
      <c r="P39" t="n">
        <v>52</v>
      </c>
      <c r="Q39" t="n">
        <v>54.55</v>
      </c>
      <c r="R39" t="n">
        <v>50.06</v>
      </c>
      <c r="S39" t="n">
        <v>54.33</v>
      </c>
      <c r="T39" t="n">
        <v>43.42</v>
      </c>
      <c r="U39" t="n">
        <v>40.67</v>
      </c>
      <c r="V39" t="n">
        <v>54.58</v>
      </c>
      <c r="W39" t="inlineStr">
        <is>
          <t>-</t>
        </is>
      </c>
    </row>
    <row r="40">
      <c r="A40" s="5" t="inlineStr">
        <is>
          <t>Buchwert je Aktie</t>
        </is>
      </c>
      <c r="B40" s="5" t="inlineStr">
        <is>
          <t>Book value per share</t>
        </is>
      </c>
      <c r="C40" t="n">
        <v>28.91</v>
      </c>
      <c r="D40" t="n">
        <v>25.74</v>
      </c>
      <c r="E40" t="n">
        <v>28.7</v>
      </c>
      <c r="F40" t="n">
        <v>29.11</v>
      </c>
      <c r="G40" t="n">
        <v>28.22</v>
      </c>
      <c r="H40" t="n">
        <v>26.7</v>
      </c>
      <c r="I40" t="n">
        <v>21.89</v>
      </c>
      <c r="J40" t="n">
        <v>22.47</v>
      </c>
      <c r="K40" t="n">
        <v>20.6</v>
      </c>
      <c r="L40" t="n">
        <v>21.42</v>
      </c>
      <c r="M40" t="n">
        <v>20.19</v>
      </c>
      <c r="N40" t="n">
        <v>17.51</v>
      </c>
      <c r="O40" t="n">
        <v>21.64</v>
      </c>
      <c r="P40" t="n">
        <v>22.05</v>
      </c>
      <c r="Q40" t="n">
        <v>17.67</v>
      </c>
      <c r="R40" t="n">
        <v>13.39</v>
      </c>
      <c r="S40" t="n">
        <v>12.86</v>
      </c>
      <c r="T40" t="n">
        <v>12.96</v>
      </c>
      <c r="U40" t="n">
        <v>13.76</v>
      </c>
      <c r="V40" t="n">
        <v>14.07</v>
      </c>
      <c r="W40" t="inlineStr">
        <is>
          <t>-</t>
        </is>
      </c>
    </row>
    <row r="41">
      <c r="A41" s="5" t="inlineStr">
        <is>
          <t>Cashflow je Aktie</t>
        </is>
      </c>
      <c r="B41" s="5" t="inlineStr">
        <is>
          <t>Cashflow per share</t>
        </is>
      </c>
      <c r="C41" t="n">
        <v>3.67</v>
      </c>
      <c r="D41" t="n">
        <v>3.15</v>
      </c>
      <c r="E41" t="n">
        <v>6.81</v>
      </c>
      <c r="F41" t="n">
        <v>5.41</v>
      </c>
      <c r="G41" t="n">
        <v>7.51</v>
      </c>
      <c r="H41" t="n">
        <v>5.3</v>
      </c>
      <c r="I41" t="n">
        <v>3.43</v>
      </c>
      <c r="J41" t="n">
        <v>4.4</v>
      </c>
      <c r="K41" t="n">
        <v>6.53</v>
      </c>
      <c r="L41" t="n">
        <v>8.23</v>
      </c>
      <c r="M41" t="n">
        <v>7.33</v>
      </c>
      <c r="N41" t="n">
        <v>9.970000000000001</v>
      </c>
      <c r="O41" t="n">
        <v>9.199999999999999</v>
      </c>
      <c r="P41" t="n">
        <v>8.84</v>
      </c>
      <c r="Q41" t="n">
        <v>11.52</v>
      </c>
      <c r="R41" t="n">
        <v>9.27</v>
      </c>
      <c r="S41" t="n">
        <v>8.43</v>
      </c>
      <c r="T41" t="n">
        <v>7.83</v>
      </c>
      <c r="U41" t="n">
        <v>7.11</v>
      </c>
      <c r="V41" t="n">
        <v>8.140000000000001</v>
      </c>
      <c r="W41" t="inlineStr">
        <is>
          <t>-</t>
        </is>
      </c>
    </row>
    <row r="42">
      <c r="A42" s="5" t="inlineStr">
        <is>
          <t>Bilanzsumme je Aktie</t>
        </is>
      </c>
      <c r="B42" s="5" t="inlineStr">
        <is>
          <t>Total assets per share</t>
        </is>
      </c>
      <c r="C42" t="n">
        <v>322.98</v>
      </c>
      <c r="D42" t="n">
        <v>383.8</v>
      </c>
      <c r="E42" t="n">
        <v>358.78</v>
      </c>
      <c r="F42" t="n">
        <v>368.14</v>
      </c>
      <c r="G42" t="n">
        <v>365.58</v>
      </c>
      <c r="H42" t="n">
        <v>343.97</v>
      </c>
      <c r="I42" t="n">
        <v>313.15</v>
      </c>
      <c r="J42" t="n">
        <v>318.95</v>
      </c>
      <c r="K42" t="n">
        <v>309.73</v>
      </c>
      <c r="L42" t="n">
        <v>315.35</v>
      </c>
      <c r="M42" t="n">
        <v>309.29</v>
      </c>
      <c r="N42" t="n">
        <v>315.01</v>
      </c>
      <c r="O42" t="n">
        <v>342.78</v>
      </c>
      <c r="P42" t="n">
        <v>339.68</v>
      </c>
      <c r="Q42" t="n">
        <v>301.08</v>
      </c>
      <c r="R42" t="n">
        <v>246.26</v>
      </c>
      <c r="S42" t="n">
        <v>246.84</v>
      </c>
      <c r="T42" t="n">
        <v>243.04</v>
      </c>
      <c r="U42" t="n">
        <v>269.7</v>
      </c>
      <c r="V42" t="n">
        <v>281.47</v>
      </c>
      <c r="W42" t="inlineStr">
        <is>
          <t>-</t>
        </is>
      </c>
    </row>
    <row r="43">
      <c r="A43" s="5" t="inlineStr">
        <is>
          <t>Personal am Ende des Jahres</t>
        </is>
      </c>
      <c r="B43" s="5" t="inlineStr">
        <is>
          <t>Staff at the end of year</t>
        </is>
      </c>
      <c r="C43" t="n">
        <v>99843</v>
      </c>
      <c r="D43" t="n">
        <v>104065</v>
      </c>
      <c r="E43" t="n">
        <v>95728</v>
      </c>
      <c r="F43" t="n">
        <v>97707</v>
      </c>
      <c r="G43" t="n">
        <v>98279</v>
      </c>
      <c r="H43" t="n">
        <v>96279</v>
      </c>
      <c r="I43" t="n">
        <v>93146</v>
      </c>
      <c r="J43" t="n">
        <v>94364</v>
      </c>
      <c r="K43" t="n">
        <v>96999</v>
      </c>
      <c r="L43" t="n">
        <v>97901</v>
      </c>
      <c r="M43" t="n">
        <v>103432</v>
      </c>
      <c r="N43" t="n">
        <v>109304</v>
      </c>
      <c r="O43" t="n">
        <v>103534</v>
      </c>
      <c r="P43" t="n">
        <v>96009</v>
      </c>
      <c r="Q43" t="n">
        <v>78800</v>
      </c>
      <c r="R43" t="n">
        <v>78142</v>
      </c>
      <c r="S43" t="n">
        <v>74584</v>
      </c>
      <c r="T43" t="n">
        <v>90357</v>
      </c>
      <c r="U43" t="n">
        <v>90151</v>
      </c>
      <c r="V43" t="n">
        <v>90357</v>
      </c>
      <c r="W43" t="n">
        <v>92008</v>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EUR</t>
        </is>
      </c>
      <c r="B46" s="5" t="inlineStr">
        <is>
          <t>Income per employee</t>
        </is>
      </c>
      <c r="C46" t="n">
        <v>1040000</v>
      </c>
      <c r="D46" t="n">
        <v>988555</v>
      </c>
      <c r="E46" t="n">
        <v>1030000</v>
      </c>
      <c r="F46" t="n">
        <v>1030000</v>
      </c>
      <c r="G46" t="n">
        <v>1000000</v>
      </c>
      <c r="H46" t="n">
        <v>955432</v>
      </c>
      <c r="I46" t="n">
        <v>979634</v>
      </c>
      <c r="J46" t="n">
        <v>955089</v>
      </c>
      <c r="K46" t="n">
        <v>879531</v>
      </c>
      <c r="L46" t="n">
        <v>883592</v>
      </c>
      <c r="M46" t="n">
        <v>1210000</v>
      </c>
      <c r="N46" t="n">
        <v>780611</v>
      </c>
      <c r="O46" t="n">
        <v>904369</v>
      </c>
      <c r="P46" t="n">
        <v>1160000</v>
      </c>
      <c r="Q46" t="n">
        <v>1330000</v>
      </c>
      <c r="R46" t="n">
        <v>1250000</v>
      </c>
      <c r="S46" t="n">
        <v>1330000</v>
      </c>
      <c r="T46" t="n">
        <v>879146</v>
      </c>
      <c r="U46" t="n">
        <v>812337</v>
      </c>
      <c r="V46" t="n">
        <v>1040000</v>
      </c>
      <c r="W46" t="n">
        <v>1040000</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38631</v>
      </c>
      <c r="D48" t="n">
        <v>20564</v>
      </c>
      <c r="E48" t="n">
        <v>64861</v>
      </c>
      <c r="F48" t="n">
        <v>59658</v>
      </c>
      <c r="G48" t="n">
        <v>57154</v>
      </c>
      <c r="H48" t="n">
        <v>52182</v>
      </c>
      <c r="I48" t="n">
        <v>48118</v>
      </c>
      <c r="J48" t="n">
        <v>44000</v>
      </c>
      <c r="K48" t="n">
        <v>44578</v>
      </c>
      <c r="L48" t="n">
        <v>28079</v>
      </c>
      <c r="M48" t="n">
        <v>34863</v>
      </c>
      <c r="N48" t="n">
        <v>8444</v>
      </c>
      <c r="O48" t="n">
        <v>54726</v>
      </c>
      <c r="P48" t="n">
        <v>52964</v>
      </c>
      <c r="Q48" t="n">
        <v>52970</v>
      </c>
      <c r="R48" t="n">
        <v>32236</v>
      </c>
      <c r="S48" t="n">
        <v>13475</v>
      </c>
      <c r="T48" t="n">
        <v>10503</v>
      </c>
      <c r="U48" t="n">
        <v>5768</v>
      </c>
      <c r="V48" t="n">
        <v>43206</v>
      </c>
      <c r="W48" t="n">
        <v>21965</v>
      </c>
    </row>
    <row r="49">
      <c r="A49" s="5" t="inlineStr">
        <is>
          <t>KGV (Kurs/Gewinn)</t>
        </is>
      </c>
      <c r="B49" s="5" t="inlineStr">
        <is>
          <t>PE (price/earnings)</t>
        </is>
      </c>
      <c r="C49" t="n">
        <v>16.6</v>
      </c>
      <c r="D49" t="n">
        <v>23.9</v>
      </c>
      <c r="E49" t="n">
        <v>9.9</v>
      </c>
      <c r="F49" t="n">
        <v>10.4</v>
      </c>
      <c r="G49" t="n">
        <v>11.5</v>
      </c>
      <c r="H49" t="n">
        <v>9.800000000000001</v>
      </c>
      <c r="I49" t="n">
        <v>11.5</v>
      </c>
      <c r="J49" t="n">
        <v>8.1</v>
      </c>
      <c r="K49" t="n">
        <v>5.7</v>
      </c>
      <c r="L49" t="n">
        <v>11.5</v>
      </c>
      <c r="M49" t="n">
        <v>11</v>
      </c>
      <c r="N49" t="n">
        <v>36</v>
      </c>
      <c r="O49" t="n">
        <v>9.9</v>
      </c>
      <c r="P49" t="n">
        <v>11.8</v>
      </c>
      <c r="Q49" t="n">
        <v>12.3</v>
      </c>
      <c r="R49" t="n">
        <v>13.3</v>
      </c>
      <c r="S49" t="n">
        <v>29.6</v>
      </c>
      <c r="T49" t="n">
        <v>23.2</v>
      </c>
      <c r="U49" t="n">
        <v>33.7</v>
      </c>
      <c r="V49" t="n">
        <v>23.5</v>
      </c>
      <c r="W49" t="n">
        <v>23.4</v>
      </c>
    </row>
    <row r="50">
      <c r="A50" s="5" t="inlineStr">
        <is>
          <t>KUV (Kurs/Umsatz)</t>
        </is>
      </c>
      <c r="B50" s="5" t="inlineStr">
        <is>
          <t>PS (price/sales)</t>
        </is>
      </c>
      <c r="C50" t="n">
        <v>0.59</v>
      </c>
      <c r="D50" t="n">
        <v>0.44</v>
      </c>
      <c r="E50" t="n">
        <v>0.61</v>
      </c>
      <c r="F50" t="n">
        <v>0.58</v>
      </c>
      <c r="G50" t="n">
        <v>0.62</v>
      </c>
      <c r="H50" t="n">
        <v>0.51</v>
      </c>
      <c r="I50" t="n">
        <v>0.54</v>
      </c>
      <c r="J50" t="n">
        <v>0.35</v>
      </c>
      <c r="K50" t="n">
        <v>0.28</v>
      </c>
      <c r="L50" t="n">
        <v>0.32</v>
      </c>
      <c r="M50" t="n">
        <v>0.3</v>
      </c>
      <c r="N50" t="n">
        <v>0.6</v>
      </c>
      <c r="O50" t="n">
        <v>0.47</v>
      </c>
      <c r="P50" t="n">
        <v>0.58</v>
      </c>
      <c r="Q50" t="n">
        <v>0.49</v>
      </c>
      <c r="R50" t="n">
        <v>0.36</v>
      </c>
      <c r="S50" t="n">
        <v>0.31</v>
      </c>
      <c r="T50" t="n">
        <v>0.28</v>
      </c>
      <c r="U50" t="n">
        <v>0.5600000000000001</v>
      </c>
      <c r="V50" t="n">
        <v>0.6899999999999999</v>
      </c>
      <c r="W50" t="inlineStr">
        <is>
          <t>-</t>
        </is>
      </c>
    </row>
    <row r="51">
      <c r="A51" s="5" t="inlineStr">
        <is>
          <t>KBV (Kurs/Buchwert)</t>
        </is>
      </c>
      <c r="B51" s="5" t="inlineStr">
        <is>
          <t>PB (price/book value)</t>
        </is>
      </c>
      <c r="C51" t="n">
        <v>0.87</v>
      </c>
      <c r="D51" t="n">
        <v>0.73</v>
      </c>
      <c r="E51" t="n">
        <v>0.86</v>
      </c>
      <c r="F51" t="n">
        <v>0.82</v>
      </c>
      <c r="G51" t="n">
        <v>0.89</v>
      </c>
      <c r="H51" t="n">
        <v>0.72</v>
      </c>
      <c r="I51" t="n">
        <v>0.92</v>
      </c>
      <c r="J51" t="n">
        <v>0.59</v>
      </c>
      <c r="K51" t="n">
        <v>0.49</v>
      </c>
      <c r="L51" t="n">
        <v>0.58</v>
      </c>
      <c r="M51" t="n">
        <v>0.82</v>
      </c>
      <c r="N51" t="n">
        <v>0.88</v>
      </c>
      <c r="O51" t="n">
        <v>1.24</v>
      </c>
      <c r="P51" t="n">
        <v>1.36</v>
      </c>
      <c r="Q51" t="n">
        <v>1.51</v>
      </c>
      <c r="R51" t="n">
        <v>1.33</v>
      </c>
      <c r="S51" t="n">
        <v>1.29</v>
      </c>
      <c r="T51" t="n">
        <v>0.95</v>
      </c>
      <c r="U51" t="n">
        <v>1.64</v>
      </c>
      <c r="V51" t="n">
        <v>2.69</v>
      </c>
      <c r="W51" t="inlineStr">
        <is>
          <t>-</t>
        </is>
      </c>
    </row>
    <row r="52">
      <c r="A52" s="5" t="inlineStr">
        <is>
          <t>KCV (Kurs/Cashflow)</t>
        </is>
      </c>
      <c r="B52" s="5" t="inlineStr">
        <is>
          <t>PC (price/cashflow)</t>
        </is>
      </c>
      <c r="C52" t="n">
        <v>6.85</v>
      </c>
      <c r="D52" t="n">
        <v>5.99</v>
      </c>
      <c r="E52" t="n">
        <v>3.63</v>
      </c>
      <c r="F52" t="n">
        <v>4.43</v>
      </c>
      <c r="G52" t="n">
        <v>3.36</v>
      </c>
      <c r="H52" t="n">
        <v>3.63</v>
      </c>
      <c r="I52" t="n">
        <v>5.89</v>
      </c>
      <c r="J52" t="n">
        <v>3.03</v>
      </c>
      <c r="K52" t="n">
        <v>1.54</v>
      </c>
      <c r="L52" t="n">
        <v>1.51</v>
      </c>
      <c r="M52" t="n">
        <v>2.26</v>
      </c>
      <c r="N52" t="n">
        <v>1.55</v>
      </c>
      <c r="O52" t="n">
        <v>2.91</v>
      </c>
      <c r="P52" t="n">
        <v>3.39</v>
      </c>
      <c r="Q52" t="n">
        <v>2.31</v>
      </c>
      <c r="R52" t="n">
        <v>1.92</v>
      </c>
      <c r="S52" t="n">
        <v>1.97</v>
      </c>
      <c r="T52" t="n">
        <v>1.57</v>
      </c>
      <c r="U52" t="n">
        <v>3.18</v>
      </c>
      <c r="V52" t="n">
        <v>4.64</v>
      </c>
      <c r="W52" t="inlineStr">
        <is>
          <t>-</t>
        </is>
      </c>
    </row>
    <row r="53">
      <c r="A53" s="5" t="inlineStr">
        <is>
          <t>Dividendenrendite in %</t>
        </is>
      </c>
      <c r="B53" s="5" t="inlineStr">
        <is>
          <t>Dividend Yield in %</t>
        </is>
      </c>
      <c r="C53" t="n">
        <v>5.69</v>
      </c>
      <c r="D53" t="n">
        <v>7.1</v>
      </c>
      <c r="E53" t="n">
        <v>5.09</v>
      </c>
      <c r="F53" t="n">
        <v>4.84</v>
      </c>
      <c r="G53" t="n">
        <v>4.36</v>
      </c>
      <c r="H53" t="n">
        <v>4.95</v>
      </c>
      <c r="I53" t="n">
        <v>4.01</v>
      </c>
      <c r="J53" t="n">
        <v>5.39</v>
      </c>
      <c r="K53" t="n">
        <v>6.87</v>
      </c>
      <c r="L53" t="n">
        <v>5.54</v>
      </c>
      <c r="M53" t="n">
        <v>3.33</v>
      </c>
      <c r="N53" t="n">
        <v>2.52</v>
      </c>
      <c r="O53" t="n">
        <v>4.38</v>
      </c>
      <c r="P53" t="n">
        <v>3.46</v>
      </c>
      <c r="Q53" t="n">
        <v>3.23</v>
      </c>
      <c r="R53" t="n">
        <v>3.35</v>
      </c>
      <c r="S53" t="n">
        <v>2.24</v>
      </c>
      <c r="T53" t="n">
        <v>2.65</v>
      </c>
      <c r="U53" t="n">
        <v>3.58</v>
      </c>
      <c r="V53" t="n">
        <v>2.11</v>
      </c>
      <c r="W53" t="n">
        <v>1.47</v>
      </c>
    </row>
    <row r="54">
      <c r="A54" s="5" t="inlineStr">
        <is>
          <t>Gewinnrendite in %</t>
        </is>
      </c>
      <c r="B54" s="5" t="inlineStr">
        <is>
          <t>Return on profit in %</t>
        </is>
      </c>
      <c r="C54" t="n">
        <v>6</v>
      </c>
      <c r="D54" t="n">
        <v>4.2</v>
      </c>
      <c r="E54" t="n">
        <v>10.1</v>
      </c>
      <c r="F54" t="n">
        <v>9.6</v>
      </c>
      <c r="G54" t="n">
        <v>8.699999999999999</v>
      </c>
      <c r="H54" t="n">
        <v>10.2</v>
      </c>
      <c r="I54" t="n">
        <v>8.699999999999999</v>
      </c>
      <c r="J54" t="n">
        <v>12.4</v>
      </c>
      <c r="K54" t="n">
        <v>17.4</v>
      </c>
      <c r="L54" t="n">
        <v>8.699999999999999</v>
      </c>
      <c r="M54" t="n">
        <v>9.1</v>
      </c>
      <c r="N54" t="n">
        <v>2.8</v>
      </c>
      <c r="O54" t="n">
        <v>10.1</v>
      </c>
      <c r="P54" t="n">
        <v>8.5</v>
      </c>
      <c r="Q54" t="n">
        <v>8.1</v>
      </c>
      <c r="R54" t="n">
        <v>7.5</v>
      </c>
      <c r="S54" t="n">
        <v>3.4</v>
      </c>
      <c r="T54" t="n">
        <v>4.3</v>
      </c>
      <c r="U54" t="n">
        <v>3</v>
      </c>
      <c r="V54" t="n">
        <v>4.3</v>
      </c>
      <c r="W54" t="n">
        <v>4.3</v>
      </c>
    </row>
    <row r="55">
      <c r="A55" s="5" t="inlineStr">
        <is>
          <t>Eigenkapitalrendite in %</t>
        </is>
      </c>
      <c r="B55" s="5" t="inlineStr">
        <is>
          <t>Return on Equity in %</t>
        </is>
      </c>
      <c r="C55" t="n">
        <v>5.52</v>
      </c>
      <c r="D55" t="n">
        <v>3.43</v>
      </c>
      <c r="E55" t="n">
        <v>8.92</v>
      </c>
      <c r="F55" t="n">
        <v>8.26</v>
      </c>
      <c r="G55" t="n">
        <v>8.199999999999999</v>
      </c>
      <c r="H55" t="n">
        <v>7.7</v>
      </c>
      <c r="I55" t="n">
        <v>8.470000000000001</v>
      </c>
      <c r="J55" t="n">
        <v>7.74</v>
      </c>
      <c r="K55" t="n">
        <v>8.9</v>
      </c>
      <c r="L55" t="n">
        <v>5.53</v>
      </c>
      <c r="M55" t="n">
        <v>7.8</v>
      </c>
      <c r="N55" t="n">
        <v>2.47</v>
      </c>
      <c r="O55" t="n">
        <v>12.41</v>
      </c>
      <c r="P55" t="n">
        <v>10.77</v>
      </c>
      <c r="Q55" t="n">
        <v>12.33</v>
      </c>
      <c r="R55" t="n">
        <v>9.630000000000001</v>
      </c>
      <c r="S55" t="n">
        <v>4.29</v>
      </c>
      <c r="T55" t="n">
        <v>4</v>
      </c>
      <c r="U55" t="n">
        <v>2.1</v>
      </c>
      <c r="V55" t="n">
        <v>16.05</v>
      </c>
      <c r="W55" t="n">
        <v>12.35</v>
      </c>
    </row>
    <row r="56">
      <c r="A56" s="5" t="inlineStr">
        <is>
          <t>Gesamtkapitalrendite in %</t>
        </is>
      </c>
      <c r="B56" s="5" t="inlineStr">
        <is>
          <t>Total Return on Investment in %</t>
        </is>
      </c>
      <c r="C56" t="n">
        <v>0.49</v>
      </c>
      <c r="D56" t="n">
        <v>0.23</v>
      </c>
      <c r="E56" t="n">
        <v>0.71</v>
      </c>
      <c r="F56" t="n">
        <v>0.65</v>
      </c>
      <c r="G56" t="n">
        <v>0.63</v>
      </c>
      <c r="H56" t="n">
        <v>0.6</v>
      </c>
      <c r="I56" t="n">
        <v>0.59</v>
      </c>
      <c r="J56" t="n">
        <v>0.54</v>
      </c>
      <c r="K56" t="n">
        <v>0.59</v>
      </c>
      <c r="L56" t="n">
        <v>0.38</v>
      </c>
      <c r="M56" t="n">
        <v>0.51</v>
      </c>
      <c r="N56" t="n">
        <v>0.14</v>
      </c>
      <c r="O56" t="n">
        <v>0.78</v>
      </c>
      <c r="P56" t="n">
        <v>0.7</v>
      </c>
      <c r="Q56" t="n">
        <v>0.72</v>
      </c>
      <c r="R56" t="n">
        <v>0.52</v>
      </c>
      <c r="S56" t="n">
        <v>0.22</v>
      </c>
      <c r="T56" t="n">
        <v>0.21</v>
      </c>
      <c r="U56" t="n">
        <v>0.11</v>
      </c>
      <c r="V56" t="n">
        <v>0.8</v>
      </c>
      <c r="W56" t="n">
        <v>0.39</v>
      </c>
    </row>
    <row r="57">
      <c r="A57" s="5" t="inlineStr">
        <is>
          <t>Eigenkapitalquote in %</t>
        </is>
      </c>
      <c r="B57" s="5" t="inlineStr">
        <is>
          <t>Equity Ratio in %</t>
        </is>
      </c>
      <c r="C57" t="n">
        <v>8.949999999999999</v>
      </c>
      <c r="D57" t="n">
        <v>6.71</v>
      </c>
      <c r="E57" t="n">
        <v>8</v>
      </c>
      <c r="F57" t="n">
        <v>7.91</v>
      </c>
      <c r="G57" t="n">
        <v>7.72</v>
      </c>
      <c r="H57" t="n">
        <v>7.76</v>
      </c>
      <c r="I57" t="n">
        <v>6.99</v>
      </c>
      <c r="J57" t="n">
        <v>7.04</v>
      </c>
      <c r="K57" t="n">
        <v>6.65</v>
      </c>
      <c r="L57" t="n">
        <v>6.79</v>
      </c>
      <c r="M57" t="n">
        <v>6.53</v>
      </c>
      <c r="N57" t="n">
        <v>5.56</v>
      </c>
      <c r="O57" t="n">
        <v>6.31</v>
      </c>
      <c r="P57" t="n">
        <v>6.49</v>
      </c>
      <c r="Q57" t="n">
        <v>5.87</v>
      </c>
      <c r="R57" t="n">
        <v>5.44</v>
      </c>
      <c r="S57" t="n">
        <v>5.21</v>
      </c>
      <c r="T57" t="n">
        <v>5.33</v>
      </c>
      <c r="U57" t="n">
        <v>5.1</v>
      </c>
      <c r="V57" t="n">
        <v>5</v>
      </c>
      <c r="W57" t="n">
        <v>3.16</v>
      </c>
    </row>
    <row r="58">
      <c r="A58" s="5" t="inlineStr">
        <is>
          <t>Fremdkapitalquote in %</t>
        </is>
      </c>
      <c r="B58" s="5" t="inlineStr">
        <is>
          <t>Debt Ratio in %</t>
        </is>
      </c>
      <c r="C58" t="n">
        <v>91.05</v>
      </c>
      <c r="D58" t="n">
        <v>93.29000000000001</v>
      </c>
      <c r="E58" t="n">
        <v>92</v>
      </c>
      <c r="F58" t="n">
        <v>92.09</v>
      </c>
      <c r="G58" t="n">
        <v>92.28</v>
      </c>
      <c r="H58" t="n">
        <v>92.23999999999999</v>
      </c>
      <c r="I58" t="n">
        <v>93.01000000000001</v>
      </c>
      <c r="J58" t="n">
        <v>92.95999999999999</v>
      </c>
      <c r="K58" t="n">
        <v>93.34999999999999</v>
      </c>
      <c r="L58" t="n">
        <v>93.20999999999999</v>
      </c>
      <c r="M58" t="n">
        <v>93.47</v>
      </c>
      <c r="N58" t="n">
        <v>94.44</v>
      </c>
      <c r="O58" t="n">
        <v>93.69</v>
      </c>
      <c r="P58" t="n">
        <v>93.51000000000001</v>
      </c>
      <c r="Q58" t="n">
        <v>94.13</v>
      </c>
      <c r="R58" t="n">
        <v>94.56</v>
      </c>
      <c r="S58" t="n">
        <v>94.79000000000001</v>
      </c>
      <c r="T58" t="n">
        <v>94.67</v>
      </c>
      <c r="U58" t="n">
        <v>94.90000000000001</v>
      </c>
      <c r="V58" t="n">
        <v>95</v>
      </c>
      <c r="W58" t="n">
        <v>96.84</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0.49</v>
      </c>
      <c r="D65" t="n">
        <v>0.23</v>
      </c>
      <c r="E65" t="n">
        <v>0.71</v>
      </c>
      <c r="F65" t="n">
        <v>0.65</v>
      </c>
      <c r="G65" t="n">
        <v>0.63</v>
      </c>
      <c r="H65" t="n">
        <v>0.6</v>
      </c>
      <c r="I65" t="n">
        <v>0.59</v>
      </c>
      <c r="J65" t="n">
        <v>0.54</v>
      </c>
      <c r="K65" t="n">
        <v>0.59</v>
      </c>
      <c r="L65" t="n">
        <v>0.38</v>
      </c>
      <c r="M65" t="n">
        <v>0.51</v>
      </c>
      <c r="N65" t="n">
        <v>0.14</v>
      </c>
      <c r="O65" t="n">
        <v>0.78</v>
      </c>
      <c r="P65" t="n">
        <v>0.7</v>
      </c>
      <c r="Q65" t="n">
        <v>0.72</v>
      </c>
      <c r="R65" t="n">
        <v>0.52</v>
      </c>
      <c r="S65" t="n">
        <v>0.22</v>
      </c>
      <c r="T65" t="n">
        <v>0.21</v>
      </c>
      <c r="U65" t="n">
        <v>0.11</v>
      </c>
      <c r="V65" t="n">
        <v>0.8</v>
      </c>
    </row>
    <row r="66">
      <c r="A66" s="5" t="inlineStr">
        <is>
          <t>Ertrag des eingesetzten Kapitals</t>
        </is>
      </c>
      <c r="B66" s="5" t="inlineStr">
        <is>
          <t>ROCE Return on Cap. Empl. in %</t>
        </is>
      </c>
      <c r="C66" t="n">
        <v>0.75</v>
      </c>
      <c r="D66" t="n">
        <v>0.19</v>
      </c>
      <c r="E66" t="n">
        <v>0.89</v>
      </c>
      <c r="F66" t="n">
        <v>1.03</v>
      </c>
      <c r="G66" t="n">
        <v>0.9</v>
      </c>
      <c r="H66" t="n">
        <v>0.92</v>
      </c>
      <c r="I66" t="n">
        <v>0.89</v>
      </c>
      <c r="J66" t="n">
        <v>0.77</v>
      </c>
      <c r="K66" t="n">
        <v>0.67</v>
      </c>
      <c r="L66" t="n">
        <v>0.61</v>
      </c>
      <c r="M66" t="n">
        <v>0.8100000000000001</v>
      </c>
      <c r="N66" t="n">
        <v>0.16</v>
      </c>
      <c r="O66" t="n">
        <v>1.13</v>
      </c>
      <c r="P66" t="n">
        <v>1.14</v>
      </c>
      <c r="Q66" t="n">
        <v>1.17</v>
      </c>
      <c r="R66" t="n">
        <v>0.86</v>
      </c>
      <c r="S66" t="n">
        <v>0.39</v>
      </c>
      <c r="T66" t="n">
        <v>0.39</v>
      </c>
      <c r="U66" t="n">
        <v>0.36</v>
      </c>
      <c r="V66" t="n">
        <v>1.89</v>
      </c>
    </row>
    <row r="67">
      <c r="A67" s="5" t="inlineStr"/>
      <c r="B67" s="5" t="inlineStr"/>
    </row>
    <row r="68">
      <c r="A68" s="5" t="inlineStr"/>
      <c r="B68" s="5" t="inlineStr"/>
    </row>
    <row r="69">
      <c r="A69" s="5" t="inlineStr">
        <is>
          <t>Operativer Cashflow</t>
        </is>
      </c>
      <c r="B69" s="5" t="inlineStr">
        <is>
          <t>Operating Cashflow in M</t>
        </is>
      </c>
      <c r="C69" t="n">
        <v>16563.3</v>
      </c>
      <c r="D69" t="n">
        <v>14525.75</v>
      </c>
      <c r="E69" t="n">
        <v>8802.75</v>
      </c>
      <c r="F69" t="n">
        <v>10742.75</v>
      </c>
      <c r="G69" t="n">
        <v>8151.36</v>
      </c>
      <c r="H69" t="n">
        <v>8864.459999999999</v>
      </c>
      <c r="I69" t="n">
        <v>14242.02</v>
      </c>
      <c r="J69" t="n">
        <v>7238.669999999999</v>
      </c>
      <c r="K69" t="n">
        <v>3629.78</v>
      </c>
      <c r="L69" t="n">
        <v>3503.2</v>
      </c>
      <c r="M69" t="n">
        <v>5175.4</v>
      </c>
      <c r="N69" t="n">
        <v>3313.9</v>
      </c>
      <c r="O69" t="n">
        <v>6137.190000000001</v>
      </c>
      <c r="P69" t="n">
        <v>7261.38</v>
      </c>
      <c r="Q69" t="n">
        <v>4423.650000000001</v>
      </c>
      <c r="R69" t="n">
        <v>3749.76</v>
      </c>
      <c r="S69" t="n">
        <v>3585.4</v>
      </c>
      <c r="T69" t="n">
        <v>2873.1</v>
      </c>
      <c r="U69" t="n">
        <v>5727.18</v>
      </c>
      <c r="V69" t="n">
        <v>8017.919999999999</v>
      </c>
    </row>
    <row r="70">
      <c r="A70" s="5" t="inlineStr">
        <is>
          <t>Aktienrückkauf</t>
        </is>
      </c>
      <c r="B70" s="5" t="inlineStr">
        <is>
          <t>Share Buyback in M</t>
        </is>
      </c>
      <c r="C70" t="n">
        <v>7</v>
      </c>
      <c r="D70" t="n">
        <v>0</v>
      </c>
      <c r="E70" t="n">
        <v>0</v>
      </c>
      <c r="F70" t="n">
        <v>1</v>
      </c>
      <c r="G70" t="n">
        <v>16</v>
      </c>
      <c r="H70" t="n">
        <v>-24</v>
      </c>
      <c r="I70" t="n">
        <v>-29</v>
      </c>
      <c r="J70" t="n">
        <v>-32</v>
      </c>
      <c r="K70" t="n">
        <v>-37</v>
      </c>
      <c r="L70" t="n">
        <v>-30</v>
      </c>
      <c r="M70" t="n">
        <v>-152</v>
      </c>
      <c r="N70" t="n">
        <v>-29</v>
      </c>
      <c r="O70" t="n">
        <v>33</v>
      </c>
      <c r="P70" t="n">
        <v>-227</v>
      </c>
      <c r="Q70" t="n">
        <v>38</v>
      </c>
      <c r="R70" t="n">
        <v>-133</v>
      </c>
      <c r="S70" t="n">
        <v>10</v>
      </c>
      <c r="T70" t="n">
        <v>-29</v>
      </c>
      <c r="U70" t="n">
        <v>-73</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80.23</v>
      </c>
      <c r="D75" t="n">
        <v>-65.53</v>
      </c>
      <c r="E75" t="n">
        <v>6.52</v>
      </c>
      <c r="F75" t="n">
        <v>3.77</v>
      </c>
      <c r="G75" t="n">
        <v>11.8</v>
      </c>
      <c r="H75" t="n">
        <v>12.09</v>
      </c>
      <c r="I75" t="n">
        <v>7.95</v>
      </c>
      <c r="J75" t="n">
        <v>-3.98</v>
      </c>
      <c r="K75" t="n">
        <v>57.29</v>
      </c>
      <c r="L75" t="n">
        <v>-23.77</v>
      </c>
      <c r="M75" t="n">
        <v>290.68</v>
      </c>
      <c r="N75" t="n">
        <v>-83.70999999999999</v>
      </c>
      <c r="O75" t="n">
        <v>11.43</v>
      </c>
      <c r="P75" t="n">
        <v>21.83</v>
      </c>
      <c r="Q75" t="n">
        <v>65.7</v>
      </c>
      <c r="R75" t="n">
        <v>150.65</v>
      </c>
      <c r="S75" t="n">
        <v>5.9</v>
      </c>
      <c r="T75" t="n">
        <v>82.5</v>
      </c>
      <c r="U75" t="n">
        <v>-86.68000000000001</v>
      </c>
      <c r="V75" t="n">
        <v>93.17</v>
      </c>
    </row>
    <row r="76">
      <c r="A76" s="5" t="inlineStr">
        <is>
          <t>Gewinnwachstum 3J in %</t>
        </is>
      </c>
      <c r="B76" s="5" t="inlineStr">
        <is>
          <t>Earnings Growth 3Y in %</t>
        </is>
      </c>
      <c r="C76" t="n">
        <v>7.07</v>
      </c>
      <c r="D76" t="n">
        <v>-18.41</v>
      </c>
      <c r="E76" t="n">
        <v>7.36</v>
      </c>
      <c r="F76" t="n">
        <v>9.220000000000001</v>
      </c>
      <c r="G76" t="n">
        <v>10.61</v>
      </c>
      <c r="H76" t="n">
        <v>5.35</v>
      </c>
      <c r="I76" t="n">
        <v>20.42</v>
      </c>
      <c r="J76" t="n">
        <v>9.85</v>
      </c>
      <c r="K76" t="n">
        <v>108.07</v>
      </c>
      <c r="L76" t="n">
        <v>61.07</v>
      </c>
      <c r="M76" t="n">
        <v>72.8</v>
      </c>
      <c r="N76" t="n">
        <v>-16.82</v>
      </c>
      <c r="O76" t="n">
        <v>32.99</v>
      </c>
      <c r="P76" t="n">
        <v>79.39</v>
      </c>
      <c r="Q76" t="n">
        <v>74.08</v>
      </c>
      <c r="R76" t="n">
        <v>79.68000000000001</v>
      </c>
      <c r="S76" t="n">
        <v>0.57</v>
      </c>
      <c r="T76" t="n">
        <v>29.66</v>
      </c>
      <c r="U76" t="inlineStr">
        <is>
          <t>-</t>
        </is>
      </c>
      <c r="V76" t="inlineStr">
        <is>
          <t>-</t>
        </is>
      </c>
    </row>
    <row r="77">
      <c r="A77" s="5" t="inlineStr">
        <is>
          <t>Gewinnwachstum 5J in %</t>
        </is>
      </c>
      <c r="B77" s="5" t="inlineStr">
        <is>
          <t>Earnings Growth 5Y in %</t>
        </is>
      </c>
      <c r="C77" t="n">
        <v>7.36</v>
      </c>
      <c r="D77" t="n">
        <v>-6.27</v>
      </c>
      <c r="E77" t="n">
        <v>8.43</v>
      </c>
      <c r="F77" t="n">
        <v>6.33</v>
      </c>
      <c r="G77" t="n">
        <v>17.03</v>
      </c>
      <c r="H77" t="n">
        <v>9.92</v>
      </c>
      <c r="I77" t="n">
        <v>65.63</v>
      </c>
      <c r="J77" t="n">
        <v>47.3</v>
      </c>
      <c r="K77" t="n">
        <v>50.38</v>
      </c>
      <c r="L77" t="n">
        <v>43.29</v>
      </c>
      <c r="M77" t="n">
        <v>61.19</v>
      </c>
      <c r="N77" t="n">
        <v>33.18</v>
      </c>
      <c r="O77" t="n">
        <v>51.1</v>
      </c>
      <c r="P77" t="n">
        <v>65.31999999999999</v>
      </c>
      <c r="Q77" t="n">
        <v>43.61</v>
      </c>
      <c r="R77" t="n">
        <v>49.11</v>
      </c>
      <c r="S77" t="inlineStr">
        <is>
          <t>-</t>
        </is>
      </c>
      <c r="T77" t="inlineStr">
        <is>
          <t>-</t>
        </is>
      </c>
      <c r="U77" t="inlineStr">
        <is>
          <t>-</t>
        </is>
      </c>
      <c r="V77" t="inlineStr">
        <is>
          <t>-</t>
        </is>
      </c>
    </row>
    <row r="78">
      <c r="A78" s="5" t="inlineStr">
        <is>
          <t>Gewinnwachstum 10J in %</t>
        </is>
      </c>
      <c r="B78" s="5" t="inlineStr">
        <is>
          <t>Earnings Growth 10Y in %</t>
        </is>
      </c>
      <c r="C78" t="n">
        <v>8.640000000000001</v>
      </c>
      <c r="D78" t="n">
        <v>29.68</v>
      </c>
      <c r="E78" t="n">
        <v>27.86</v>
      </c>
      <c r="F78" t="n">
        <v>28.36</v>
      </c>
      <c r="G78" t="n">
        <v>30.16</v>
      </c>
      <c r="H78" t="n">
        <v>35.55</v>
      </c>
      <c r="I78" t="n">
        <v>49.41</v>
      </c>
      <c r="J78" t="n">
        <v>49.2</v>
      </c>
      <c r="K78" t="n">
        <v>57.85</v>
      </c>
      <c r="L78" t="n">
        <v>43.45</v>
      </c>
      <c r="M78" t="n">
        <v>55.15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2.26</v>
      </c>
      <c r="D79" t="n">
        <v>-3.81</v>
      </c>
      <c r="E79" t="n">
        <v>1.17</v>
      </c>
      <c r="F79" t="n">
        <v>1.64</v>
      </c>
      <c r="G79" t="n">
        <v>0.68</v>
      </c>
      <c r="H79" t="n">
        <v>0.99</v>
      </c>
      <c r="I79" t="n">
        <v>0.18</v>
      </c>
      <c r="J79" t="n">
        <v>0.17</v>
      </c>
      <c r="K79" t="n">
        <v>0.11</v>
      </c>
      <c r="L79" t="n">
        <v>0.27</v>
      </c>
      <c r="M79" t="n">
        <v>0.18</v>
      </c>
      <c r="N79" t="n">
        <v>1.08</v>
      </c>
      <c r="O79" t="n">
        <v>0.19</v>
      </c>
      <c r="P79" t="n">
        <v>0.18</v>
      </c>
      <c r="Q79" t="n">
        <v>0.28</v>
      </c>
      <c r="R79" t="n">
        <v>0.27</v>
      </c>
      <c r="S79" t="inlineStr">
        <is>
          <t>-</t>
        </is>
      </c>
      <c r="T79" t="inlineStr">
        <is>
          <t>-</t>
        </is>
      </c>
      <c r="U79" t="inlineStr">
        <is>
          <t>-</t>
        </is>
      </c>
      <c r="V79" t="inlineStr">
        <is>
          <t>-</t>
        </is>
      </c>
    </row>
    <row r="80">
      <c r="A80" s="5" t="inlineStr">
        <is>
          <t>EBIT-Wachstum 1J in %</t>
        </is>
      </c>
      <c r="B80" s="5" t="inlineStr">
        <is>
          <t>EBIT Growth 1Y in %</t>
        </is>
      </c>
      <c r="C80" t="n">
        <v>223.55</v>
      </c>
      <c r="D80" t="n">
        <v>-76.66</v>
      </c>
      <c r="E80" t="n">
        <v>-15.46</v>
      </c>
      <c r="F80" t="n">
        <v>14.23</v>
      </c>
      <c r="G80" t="n">
        <v>3.88</v>
      </c>
      <c r="H80" t="n">
        <v>14.39</v>
      </c>
      <c r="I80" t="n">
        <v>14.88</v>
      </c>
      <c r="J80" t="n">
        <v>20.82</v>
      </c>
      <c r="K80" t="n">
        <v>9.050000000000001</v>
      </c>
      <c r="L80" t="n">
        <v>-21.81</v>
      </c>
      <c r="M80" t="n">
        <v>432.24</v>
      </c>
      <c r="N80" t="n">
        <v>-86.87</v>
      </c>
      <c r="O80" t="n">
        <v>-1.08</v>
      </c>
      <c r="P80" t="n">
        <v>22.56</v>
      </c>
      <c r="Q80" t="n">
        <v>62.57</v>
      </c>
      <c r="R80" t="n">
        <v>137.29</v>
      </c>
      <c r="S80" t="n">
        <v>1.34</v>
      </c>
      <c r="T80" t="n">
        <v>-0.06</v>
      </c>
      <c r="U80" t="n">
        <v>-81.23999999999999</v>
      </c>
      <c r="V80" t="n">
        <v>90.53</v>
      </c>
    </row>
    <row r="81">
      <c r="A81" s="5" t="inlineStr">
        <is>
          <t>EBIT-Wachstum 3J in %</t>
        </is>
      </c>
      <c r="B81" s="5" t="inlineStr">
        <is>
          <t>EBIT Growth 3Y in %</t>
        </is>
      </c>
      <c r="C81" t="n">
        <v>43.81</v>
      </c>
      <c r="D81" t="n">
        <v>-25.96</v>
      </c>
      <c r="E81" t="n">
        <v>0.88</v>
      </c>
      <c r="F81" t="n">
        <v>10.83</v>
      </c>
      <c r="G81" t="n">
        <v>11.05</v>
      </c>
      <c r="H81" t="n">
        <v>16.7</v>
      </c>
      <c r="I81" t="n">
        <v>14.92</v>
      </c>
      <c r="J81" t="n">
        <v>2.69</v>
      </c>
      <c r="K81" t="n">
        <v>139.83</v>
      </c>
      <c r="L81" t="n">
        <v>107.85</v>
      </c>
      <c r="M81" t="n">
        <v>114.76</v>
      </c>
      <c r="N81" t="n">
        <v>-21.8</v>
      </c>
      <c r="O81" t="n">
        <v>28.02</v>
      </c>
      <c r="P81" t="n">
        <v>74.14</v>
      </c>
      <c r="Q81" t="n">
        <v>67.06999999999999</v>
      </c>
      <c r="R81" t="n">
        <v>46.19</v>
      </c>
      <c r="S81" t="n">
        <v>-26.65</v>
      </c>
      <c r="T81" t="n">
        <v>3.08</v>
      </c>
      <c r="U81" t="inlineStr">
        <is>
          <t>-</t>
        </is>
      </c>
      <c r="V81" t="inlineStr">
        <is>
          <t>-</t>
        </is>
      </c>
    </row>
    <row r="82">
      <c r="A82" s="5" t="inlineStr">
        <is>
          <t>EBIT-Wachstum 5J in %</t>
        </is>
      </c>
      <c r="B82" s="5" t="inlineStr">
        <is>
          <t>EBIT Growth 5Y in %</t>
        </is>
      </c>
      <c r="C82" t="n">
        <v>29.91</v>
      </c>
      <c r="D82" t="n">
        <v>-11.92</v>
      </c>
      <c r="E82" t="n">
        <v>6.38</v>
      </c>
      <c r="F82" t="n">
        <v>13.64</v>
      </c>
      <c r="G82" t="n">
        <v>12.6</v>
      </c>
      <c r="H82" t="n">
        <v>7.47</v>
      </c>
      <c r="I82" t="n">
        <v>91.04000000000001</v>
      </c>
      <c r="J82" t="n">
        <v>70.69</v>
      </c>
      <c r="K82" t="n">
        <v>66.31</v>
      </c>
      <c r="L82" t="n">
        <v>69.01000000000001</v>
      </c>
      <c r="M82" t="n">
        <v>85.88</v>
      </c>
      <c r="N82" t="n">
        <v>26.89</v>
      </c>
      <c r="O82" t="n">
        <v>44.54</v>
      </c>
      <c r="P82" t="n">
        <v>44.74</v>
      </c>
      <c r="Q82" t="n">
        <v>23.98</v>
      </c>
      <c r="R82" t="n">
        <v>29.57</v>
      </c>
      <c r="S82" t="inlineStr">
        <is>
          <t>-</t>
        </is>
      </c>
      <c r="T82" t="inlineStr">
        <is>
          <t>-</t>
        </is>
      </c>
      <c r="U82" t="inlineStr">
        <is>
          <t>-</t>
        </is>
      </c>
      <c r="V82" t="inlineStr">
        <is>
          <t>-</t>
        </is>
      </c>
    </row>
    <row r="83">
      <c r="A83" s="5" t="inlineStr">
        <is>
          <t>EBIT-Wachstum 10J in %</t>
        </is>
      </c>
      <c r="B83" s="5" t="inlineStr">
        <is>
          <t>EBIT Growth 10Y in %</t>
        </is>
      </c>
      <c r="C83" t="n">
        <v>18.69</v>
      </c>
      <c r="D83" t="n">
        <v>39.56</v>
      </c>
      <c r="E83" t="n">
        <v>38.54</v>
      </c>
      <c r="F83" t="n">
        <v>39.97</v>
      </c>
      <c r="G83" t="n">
        <v>40.81</v>
      </c>
      <c r="H83" t="n">
        <v>46.67</v>
      </c>
      <c r="I83" t="n">
        <v>58.96</v>
      </c>
      <c r="J83" t="n">
        <v>57.61</v>
      </c>
      <c r="K83" t="n">
        <v>55.52</v>
      </c>
      <c r="L83" t="n">
        <v>46.49</v>
      </c>
      <c r="M83" t="n">
        <v>57.73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14.36</v>
      </c>
      <c r="D84" t="n">
        <v>65.01000000000001</v>
      </c>
      <c r="E84" t="n">
        <v>-18.06</v>
      </c>
      <c r="F84" t="n">
        <v>31.85</v>
      </c>
      <c r="G84" t="n">
        <v>-7.44</v>
      </c>
      <c r="H84" t="n">
        <v>-38.37</v>
      </c>
      <c r="I84" t="n">
        <v>94.39</v>
      </c>
      <c r="J84" t="n">
        <v>96.75</v>
      </c>
      <c r="K84" t="n">
        <v>1.99</v>
      </c>
      <c r="L84" t="n">
        <v>-33.19</v>
      </c>
      <c r="M84" t="n">
        <v>45.81</v>
      </c>
      <c r="N84" t="n">
        <v>-46.74</v>
      </c>
      <c r="O84" t="n">
        <v>-14.16</v>
      </c>
      <c r="P84" t="n">
        <v>46.75</v>
      </c>
      <c r="Q84" t="n">
        <v>20.31</v>
      </c>
      <c r="R84" t="n">
        <v>-2.54</v>
      </c>
      <c r="S84" t="n">
        <v>25.48</v>
      </c>
      <c r="T84" t="n">
        <v>-50.63</v>
      </c>
      <c r="U84" t="n">
        <v>-31.47</v>
      </c>
      <c r="V84" t="inlineStr">
        <is>
          <t>-</t>
        </is>
      </c>
    </row>
    <row r="85">
      <c r="A85" s="5" t="inlineStr">
        <is>
          <t>Op.Cashflow Wachstum 3J in %</t>
        </is>
      </c>
      <c r="B85" s="5" t="inlineStr">
        <is>
          <t>Op.Cashflow Wachstum 3Y in %</t>
        </is>
      </c>
      <c r="C85" t="n">
        <v>20.44</v>
      </c>
      <c r="D85" t="n">
        <v>26.27</v>
      </c>
      <c r="E85" t="n">
        <v>2.12</v>
      </c>
      <c r="F85" t="n">
        <v>-4.65</v>
      </c>
      <c r="G85" t="n">
        <v>16.19</v>
      </c>
      <c r="H85" t="n">
        <v>50.92</v>
      </c>
      <c r="I85" t="n">
        <v>64.38</v>
      </c>
      <c r="J85" t="n">
        <v>21.85</v>
      </c>
      <c r="K85" t="n">
        <v>4.87</v>
      </c>
      <c r="L85" t="n">
        <v>-11.37</v>
      </c>
      <c r="M85" t="n">
        <v>-5.03</v>
      </c>
      <c r="N85" t="n">
        <v>-4.72</v>
      </c>
      <c r="O85" t="n">
        <v>17.63</v>
      </c>
      <c r="P85" t="n">
        <v>21.51</v>
      </c>
      <c r="Q85" t="n">
        <v>14.42</v>
      </c>
      <c r="R85" t="n">
        <v>-9.23</v>
      </c>
      <c r="S85" t="n">
        <v>-18.87</v>
      </c>
      <c r="T85" t="inlineStr">
        <is>
          <t>-</t>
        </is>
      </c>
      <c r="U85" t="inlineStr">
        <is>
          <t>-</t>
        </is>
      </c>
      <c r="V85" t="inlineStr">
        <is>
          <t>-</t>
        </is>
      </c>
    </row>
    <row r="86">
      <c r="A86" s="5" t="inlineStr">
        <is>
          <t>Op.Cashflow Wachstum 5J in %</t>
        </is>
      </c>
      <c r="B86" s="5" t="inlineStr">
        <is>
          <t>Op.Cashflow Wachstum 5Y in %</t>
        </is>
      </c>
      <c r="C86" t="n">
        <v>17.14</v>
      </c>
      <c r="D86" t="n">
        <v>6.6</v>
      </c>
      <c r="E86" t="n">
        <v>12.47</v>
      </c>
      <c r="F86" t="n">
        <v>35.44</v>
      </c>
      <c r="G86" t="n">
        <v>29.46</v>
      </c>
      <c r="H86" t="n">
        <v>24.31</v>
      </c>
      <c r="I86" t="n">
        <v>41.15</v>
      </c>
      <c r="J86" t="n">
        <v>12.92</v>
      </c>
      <c r="K86" t="n">
        <v>-9.26</v>
      </c>
      <c r="L86" t="n">
        <v>-0.31</v>
      </c>
      <c r="M86" t="n">
        <v>10.39</v>
      </c>
      <c r="N86" t="n">
        <v>0.72</v>
      </c>
      <c r="O86" t="n">
        <v>15.17</v>
      </c>
      <c r="P86" t="n">
        <v>7.87</v>
      </c>
      <c r="Q86" t="n">
        <v>-7.77</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20.73</v>
      </c>
      <c r="D87" t="n">
        <v>23.87</v>
      </c>
      <c r="E87" t="n">
        <v>12.7</v>
      </c>
      <c r="F87" t="n">
        <v>13.09</v>
      </c>
      <c r="G87" t="n">
        <v>14.58</v>
      </c>
      <c r="H87" t="n">
        <v>17.35</v>
      </c>
      <c r="I87" t="n">
        <v>20.94</v>
      </c>
      <c r="J87" t="n">
        <v>14.05</v>
      </c>
      <c r="K87" t="n">
        <v>-0.6899999999999999</v>
      </c>
      <c r="L87" t="n">
        <v>-4.04</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1017</v>
      </c>
      <c r="D88" t="n">
        <v>1391</v>
      </c>
      <c r="E88" t="n">
        <v>1150</v>
      </c>
      <c r="F88" t="n">
        <v>1165</v>
      </c>
      <c r="G88" t="n">
        <v>1195</v>
      </c>
      <c r="H88" t="n">
        <v>1188</v>
      </c>
      <c r="I88" t="n">
        <v>1331</v>
      </c>
      <c r="J88" t="n">
        <v>1320</v>
      </c>
      <c r="K88" t="n">
        <v>1403</v>
      </c>
      <c r="L88" t="n">
        <v>1372</v>
      </c>
      <c r="M88" t="n">
        <v>1432</v>
      </c>
      <c r="N88" t="n">
        <v>1699</v>
      </c>
      <c r="O88" t="n">
        <v>1484</v>
      </c>
      <c r="P88" t="n">
        <v>1441</v>
      </c>
      <c r="Q88" t="n">
        <v>1604</v>
      </c>
      <c r="R88" t="n">
        <v>1739</v>
      </c>
      <c r="S88" t="n">
        <v>1820</v>
      </c>
      <c r="T88" t="n">
        <v>1775</v>
      </c>
      <c r="U88" t="n">
        <v>1860</v>
      </c>
      <c r="V88" t="n">
        <v>1900</v>
      </c>
      <c r="W88" t="n">
        <v>3066</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11"/>
    <col customWidth="1" max="15" min="15" width="20"/>
    <col customWidth="1" max="16" min="16" width="20"/>
    <col customWidth="1" max="17" min="17" width="19"/>
    <col customWidth="1" max="18" min="18" width="10"/>
    <col customWidth="1" max="19" min="19" width="21"/>
    <col customWidth="1" max="20" min="20" width="21"/>
    <col customWidth="1" max="21" min="21" width="10"/>
    <col customWidth="1" max="22" min="22" width="10"/>
    <col customWidth="1" max="23" min="23" width="10"/>
  </cols>
  <sheetData>
    <row r="1">
      <c r="A1" s="1" t="inlineStr">
        <is>
          <t xml:space="preserve">BNP PARIBAS </t>
        </is>
      </c>
      <c r="B1" s="2" t="inlineStr">
        <is>
          <t>WKN: 887771  ISIN: FR0000131104  US-Symbol:BNPQF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1966</t>
        </is>
      </c>
      <c r="C4" s="5" t="inlineStr">
        <is>
          <t>Telefon / Phone</t>
        </is>
      </c>
      <c r="D4" s="5" t="inlineStr"/>
      <c r="E4" t="inlineStr">
        <is>
          <t>+33-1-4014-4546</t>
        </is>
      </c>
      <c r="G4" t="inlineStr">
        <is>
          <t>05.02.2020</t>
        </is>
      </c>
      <c r="H4" t="inlineStr">
        <is>
          <t>Q4 Result</t>
        </is>
      </c>
      <c r="J4" t="inlineStr">
        <is>
          <t>Belgian State (through SFPI)</t>
        </is>
      </c>
      <c r="L4" t="inlineStr">
        <is>
          <t>7,70%</t>
        </is>
      </c>
    </row>
    <row r="5">
      <c r="A5" s="5" t="inlineStr">
        <is>
          <t>Ticker</t>
        </is>
      </c>
      <c r="B5" t="inlineStr">
        <is>
          <t>BNP</t>
        </is>
      </c>
      <c r="C5" s="5" t="inlineStr">
        <is>
          <t>Fax</t>
        </is>
      </c>
      <c r="D5" s="5" t="inlineStr"/>
      <c r="E5" t="inlineStr">
        <is>
          <t>+33-1-4298-2122</t>
        </is>
      </c>
      <c r="G5" t="inlineStr">
        <is>
          <t>03.03.2020</t>
        </is>
      </c>
      <c r="H5" t="inlineStr">
        <is>
          <t>Publication Of Annual Report</t>
        </is>
      </c>
      <c r="J5" t="inlineStr">
        <is>
          <t>Blackrock Inc.</t>
        </is>
      </c>
      <c r="L5" t="inlineStr">
        <is>
          <t>5,00%</t>
        </is>
      </c>
    </row>
    <row r="6">
      <c r="A6" s="5" t="inlineStr">
        <is>
          <t>Gelistet Seit / Listed Since</t>
        </is>
      </c>
      <c r="B6" t="inlineStr">
        <is>
          <t>18.10.1993</t>
        </is>
      </c>
      <c r="C6" s="5" t="inlineStr">
        <is>
          <t>Internet</t>
        </is>
      </c>
      <c r="D6" s="5" t="inlineStr"/>
      <c r="E6" t="inlineStr">
        <is>
          <t>http://www.bnpparibas.com</t>
        </is>
      </c>
      <c r="G6" t="inlineStr">
        <is>
          <t>05.05.2020</t>
        </is>
      </c>
      <c r="H6" t="inlineStr">
        <is>
          <t>Result Q1</t>
        </is>
      </c>
      <c r="J6" t="inlineStr">
        <is>
          <t>Mitarbeiter</t>
        </is>
      </c>
      <c r="L6" t="inlineStr">
        <is>
          <t>4,20%</t>
        </is>
      </c>
    </row>
    <row r="7">
      <c r="A7" s="5" t="inlineStr">
        <is>
          <t>Nominalwert / Nominal Value</t>
        </is>
      </c>
      <c r="B7" t="inlineStr">
        <is>
          <t>2,00</t>
        </is>
      </c>
      <c r="C7" s="5" t="inlineStr">
        <is>
          <t>Inv. Relations Telefon / Phone</t>
        </is>
      </c>
      <c r="D7" s="5" t="inlineStr"/>
      <c r="E7" t="inlineStr">
        <is>
          <t>+33-1-4014-6358</t>
        </is>
      </c>
      <c r="G7" t="inlineStr">
        <is>
          <t>19.05.2020</t>
        </is>
      </c>
      <c r="H7" t="inlineStr">
        <is>
          <t>Annual General Meeting</t>
        </is>
      </c>
      <c r="J7" t="inlineStr">
        <is>
          <t>Grand Duchy of Luxembourg</t>
        </is>
      </c>
      <c r="L7" t="inlineStr">
        <is>
          <t>1,00%</t>
        </is>
      </c>
    </row>
    <row r="8">
      <c r="A8" s="5" t="inlineStr">
        <is>
          <t>Land / Country</t>
        </is>
      </c>
      <c r="B8" t="inlineStr">
        <is>
          <t>Frankreich</t>
        </is>
      </c>
      <c r="C8" s="5" t="inlineStr">
        <is>
          <t>Inv. Relations E-Mail</t>
        </is>
      </c>
      <c r="D8" s="5" t="inlineStr"/>
      <c r="E8" t="inlineStr">
        <is>
          <t>investor.relations@bnpparibas.com</t>
        </is>
      </c>
      <c r="G8" t="inlineStr">
        <is>
          <t>25.05.2020</t>
        </is>
      </c>
      <c r="H8" t="inlineStr">
        <is>
          <t>Ex Dividend</t>
        </is>
      </c>
      <c r="J8" t="inlineStr">
        <is>
          <t>Freefloat</t>
        </is>
      </c>
      <c r="L8" t="inlineStr">
        <is>
          <t>82,10%</t>
        </is>
      </c>
    </row>
    <row r="9">
      <c r="A9" s="5" t="inlineStr">
        <is>
          <t>Währung / Currency</t>
        </is>
      </c>
      <c r="B9" t="inlineStr">
        <is>
          <t>EUR</t>
        </is>
      </c>
      <c r="C9" s="5" t="inlineStr">
        <is>
          <t>Kontaktperson / Contact Person</t>
        </is>
      </c>
      <c r="D9" s="5" t="inlineStr"/>
      <c r="E9" t="inlineStr">
        <is>
          <t>Philippe Regl</t>
        </is>
      </c>
      <c r="G9" t="inlineStr">
        <is>
          <t>27.05.2020</t>
        </is>
      </c>
      <c r="H9" t="inlineStr">
        <is>
          <t>Dividend Payout</t>
        </is>
      </c>
    </row>
    <row r="10">
      <c r="A10" s="5" t="inlineStr">
        <is>
          <t>Branche / Industry</t>
        </is>
      </c>
      <c r="B10" t="inlineStr">
        <is>
          <t>Banks</t>
        </is>
      </c>
      <c r="C10" s="5" t="inlineStr">
        <is>
          <t>31.07.2020</t>
        </is>
      </c>
      <c r="D10" s="5" t="inlineStr">
        <is>
          <t>Score Half Year</t>
        </is>
      </c>
    </row>
    <row r="11">
      <c r="A11" s="5" t="inlineStr">
        <is>
          <t>Sektor / Sector</t>
        </is>
      </c>
      <c r="B11" t="inlineStr">
        <is>
          <t>Financial Sector</t>
        </is>
      </c>
      <c r="C11" t="inlineStr">
        <is>
          <t>03.11.2020</t>
        </is>
      </c>
      <c r="D11" t="inlineStr">
        <is>
          <t>Q3 Earnings</t>
        </is>
      </c>
    </row>
    <row r="12">
      <c r="A12" s="5" t="inlineStr">
        <is>
          <t>Typ / Genre</t>
        </is>
      </c>
      <c r="B12" t="inlineStr">
        <is>
          <t>Inhaberaktie</t>
        </is>
      </c>
    </row>
    <row r="13">
      <c r="A13" s="5" t="inlineStr">
        <is>
          <t>Adresse / Address</t>
        </is>
      </c>
      <c r="B13" t="inlineStr">
        <is>
          <t>BNP Banque Nationale de Paris Paribas S.A.16 boulevard des Italiens  F-75009 Paris</t>
        </is>
      </c>
    </row>
    <row r="14">
      <c r="A14" s="5" t="inlineStr">
        <is>
          <t>Management</t>
        </is>
      </c>
      <c r="B14" t="inlineStr">
        <is>
          <t>Jean-Laurent Bonnafé, Philippe Bordenave, Michel Konczaty, Jacques d'Estais, Thierry Laborde, Yann Gérardin, Marguerite Bérard, Marie-Claire Capobianco, Laurent David, Stefaan Decraene, Renaud Dumora, Nathalie Hartmann, Maxime Jadot, Yves Martrenchar, Andrea Munari, Alain Papiasse, Eric Raynaud, Frank Roncey, Antoine Sire, Thierry Varène</t>
        </is>
      </c>
    </row>
    <row r="15">
      <c r="A15" s="5" t="inlineStr">
        <is>
          <t>Aufsichtsrat / Board</t>
        </is>
      </c>
      <c r="B15" t="inlineStr">
        <is>
          <t>Jean Lemierre, Jean-Laurent Bonnafé, Jacques Aschenbroich, Pierre André de Chalendar, Monique Cohen, Wouter De Ploey, Hugues Epaillard, Rajna Gibson Brandon, Marion Guillou, Denis Kessler, Daniela Schwarzer, Michel Tilmant, Sandrine Verrier, Jane Fields Wicker-Miurin</t>
        </is>
      </c>
    </row>
    <row r="16">
      <c r="A16" s="5" t="inlineStr">
        <is>
          <t>Beschreibung</t>
        </is>
      </c>
      <c r="B16" t="inlineStr">
        <is>
          <t>BNP Paribas S.A. ist ein französisches, global tätiges Finanzinstitut, das universelle Leistungen aus dem Privat- und Firmenkundengeschäft weltweit anbietet. Über ein dichtes Netz an Zweigstellen, Telefon- und Online-Banking vermarktet es zahlreiche Produkte aus dem Finanzierungs- und Anlagenbereich. Die vier zentralen Zielmärkte sind Belgien, Frankreich, Italien und Luxemburg. BNP Paribas verfügt mit mehreren tausend Filialen über eines der größten internationalen Netzwerke mit Aktivitäten in 73 Ländern. In Deutschland ist die BNP Paribas Gruppe seit 1947 aktiv und zählt zu den führenden Auslandsbanken. Sie tritt hier auch mit den Marken Arval, Commerz Finanz und über die Consorsbank auf. Dabei beziehen sich die Aktivitäten hauptsächlich auf große deutsche und internationale Unternehmen, den großen exportorientierten Mittelstand, Finanzinstitutionen und institutionelle Investoren. BNP Paribas verfügt in Deutschland über kein eigenes Geschäftsstellennetz für Privatkunden, bietet aber dennoch zahlreiche Produkten und Dienstleistungen für diese Kundengruppe an. Dazu gehören: Zertifikate und Hebelprodukte, Fondsprodukte und ETFs, Direktbankdienstleistungen und private Geldanlage, Vermögensanlage und Konsumentenkredite. Im Dezember 2014 teilte die BNP Paribas die Übernahme des 81,4% großen Anteils an der DAB Bank von der Unicredit AG und die freiwillige Abfindung der Minderheitsaktionäre mit. Durch diesen Schritt kontrolliert BNP Paribas nun 91,7% des Kapitals der DAB Bank AG; gleichzeitig beabsichtigt das Unternehmen die restlichen Aktien im Rahmen eines Squeeze-Out-Verfahrens zu übernehmen. Mit diesem Kauf stärkt BNP Paribas seine Präsenz im deutschen Privatkundengeschäft weiter. Die BNP Paribas entstand im Jahr 2000 durch die Fusion der Banque Nationale de Paris (BNP) und der Paribas. 2009 übernahm Paribas die belgisch-niederländische Finanzgruppe Fortis. Das Unternehmen ist nach eigenen Angaben eines der weltweit ausgedehntesten Bankennetzwerke und europaweit führend im Bereich Bankenservices und Finanzdienstleistungen. Copyright 2014 FINANCE BASE AG</t>
        </is>
      </c>
    </row>
    <row r="17">
      <c r="A17" s="5" t="inlineStr">
        <is>
          <t>Profile</t>
        </is>
      </c>
      <c r="B17" t="inlineStr">
        <is>
          <t>BNP Paribas S.A. is a French global financial institution that universal benefits from the private and corporate client business offering worldwide. A dense network of branch offices, telephone and online banking it markets numerous products from the financing and investment operations. The four key target markets are Belgium, France, Italy and Luxembourg. BNP Paribas has several thousand stores one of the largest international networks with operations in 73 countries. In Germany, the BNP Paribas Group has been active since 1947 and is one of the leading foreign banks. She appears here with the brand Arval, Commerz Financial and the Consorsbank. The company's activities relate mainly to large German and international companies, the large export-oriented SMEs, financial institutions and institutional investors. BNP Paribas has in Germany does not have a branch network for private customers, but still offers numerous products and services for this customer group. These include: certificates and leverage products, fund products and ETFs, direct banking services and personal investing, asset management and consumer loans. In December 2014, the BNP Paribas announced the acquisition of the 81.4% large share of DAB Bank of Unicredit AG and voluntary severance of the minority shareholders. This step BNP Paribas now controls 91.7% of the capital of DAB Bank AG; at the same time the company intends to purchase the remaining shares in the context to assume a squeeze-out procedure. With this acquisition, BNP Paribas its presence in the German retail banking business continues to strengthen. BNP Paribas was formed in 2000 through the merger of Banque Nationale de Paris (BNP) and Paribas. 2,009 Paribas took over the Belgian-Dutch financial group Fortis. The company claims to be one of the world ausgedehntesten banking networks and a European leader in banking services and financial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44597</v>
      </c>
      <c r="D20" t="n">
        <v>42516</v>
      </c>
      <c r="E20" t="n">
        <v>43161</v>
      </c>
      <c r="F20" t="n">
        <v>43411</v>
      </c>
      <c r="G20" t="n">
        <v>42938</v>
      </c>
      <c r="H20" t="n">
        <v>39168</v>
      </c>
      <c r="I20" t="n">
        <v>38822</v>
      </c>
      <c r="J20" t="n">
        <v>39072</v>
      </c>
      <c r="K20" t="n">
        <v>42384</v>
      </c>
      <c r="L20" t="n">
        <v>43880</v>
      </c>
      <c r="M20" t="n">
        <v>40191</v>
      </c>
      <c r="N20" t="n">
        <v>27376</v>
      </c>
      <c r="O20" t="n">
        <v>31037</v>
      </c>
      <c r="P20" t="n">
        <v>27943</v>
      </c>
      <c r="Q20" t="n">
        <v>21854</v>
      </c>
      <c r="R20" t="n">
        <v>18823</v>
      </c>
      <c r="S20" t="n">
        <v>17935</v>
      </c>
      <c r="T20" t="n">
        <v>16794</v>
      </c>
      <c r="U20" t="n">
        <v>17450</v>
      </c>
      <c r="V20" t="n">
        <v>16263</v>
      </c>
      <c r="W20" t="n">
        <v>10206</v>
      </c>
    </row>
    <row r="21">
      <c r="A21" s="5" t="inlineStr">
        <is>
          <t>Operatives Ergebnis (EBIT)</t>
        </is>
      </c>
      <c r="B21" s="5" t="inlineStr">
        <is>
          <t>EBIT Earning Before Interest &amp; Tax</t>
        </is>
      </c>
      <c r="C21" t="n">
        <v>10057</v>
      </c>
      <c r="D21" t="n">
        <v>9169</v>
      </c>
      <c r="E21" t="n">
        <v>10310</v>
      </c>
      <c r="F21" t="n">
        <v>10771</v>
      </c>
      <c r="G21" t="n">
        <v>9787</v>
      </c>
      <c r="H21" t="n">
        <v>2937</v>
      </c>
      <c r="I21" t="n">
        <v>7832</v>
      </c>
      <c r="J21" t="n">
        <v>8581</v>
      </c>
      <c r="K21" t="n">
        <v>9471</v>
      </c>
      <c r="L21" t="n">
        <v>12561</v>
      </c>
      <c r="M21" t="n">
        <v>8482</v>
      </c>
      <c r="N21" t="n">
        <v>3224</v>
      </c>
      <c r="O21" t="n">
        <v>10548</v>
      </c>
      <c r="P21" t="n">
        <v>10095</v>
      </c>
      <c r="Q21" t="n">
        <v>7875</v>
      </c>
      <c r="R21" t="n">
        <v>6553</v>
      </c>
      <c r="S21" t="n">
        <v>5289</v>
      </c>
      <c r="T21" t="n">
        <v>4368</v>
      </c>
      <c r="U21" t="n">
        <v>5205</v>
      </c>
      <c r="V21" t="n">
        <v>4683</v>
      </c>
      <c r="W21" t="n">
        <v>2762</v>
      </c>
    </row>
    <row r="22">
      <c r="A22" s="5" t="inlineStr">
        <is>
          <t>Finanzergebnis</t>
        </is>
      </c>
      <c r="B22" s="5" t="inlineStr">
        <is>
          <t>Financial Result</t>
        </is>
      </c>
      <c r="C22" t="n">
        <v>1337</v>
      </c>
      <c r="D22" t="n">
        <v>1039</v>
      </c>
      <c r="E22" t="n">
        <v>1000</v>
      </c>
      <c r="F22" t="n">
        <v>439</v>
      </c>
      <c r="G22" t="n">
        <v>592</v>
      </c>
      <c r="H22" t="n">
        <v>212</v>
      </c>
      <c r="I22" t="n">
        <v>357</v>
      </c>
      <c r="J22" t="n">
        <v>1791</v>
      </c>
      <c r="K22" t="n">
        <v>180</v>
      </c>
      <c r="L22" t="n">
        <v>459</v>
      </c>
      <c r="M22" t="n">
        <v>518</v>
      </c>
      <c r="N22" t="n">
        <v>700</v>
      </c>
      <c r="O22" t="n">
        <v>510</v>
      </c>
      <c r="P22" t="n">
        <v>475</v>
      </c>
      <c r="Q22" t="n">
        <v>549</v>
      </c>
      <c r="R22" t="n">
        <v>1037</v>
      </c>
      <c r="S22" t="n">
        <v>1043</v>
      </c>
      <c r="T22" t="n">
        <v>983</v>
      </c>
      <c r="U22" t="n">
        <v>1353</v>
      </c>
      <c r="V22" t="n">
        <v>2026</v>
      </c>
      <c r="W22" t="n">
        <v>930</v>
      </c>
    </row>
    <row r="23">
      <c r="A23" s="5" t="inlineStr">
        <is>
          <t>Ergebnis vor Steuer (EBT)</t>
        </is>
      </c>
      <c r="B23" s="5" t="inlineStr">
        <is>
          <t>EBT Earning Before Tax</t>
        </is>
      </c>
      <c r="C23" t="n">
        <v>11394</v>
      </c>
      <c r="D23" t="n">
        <v>10208</v>
      </c>
      <c r="E23" t="n">
        <v>11310</v>
      </c>
      <c r="F23" t="n">
        <v>11210</v>
      </c>
      <c r="G23" t="n">
        <v>10379</v>
      </c>
      <c r="H23" t="n">
        <v>3149</v>
      </c>
      <c r="I23" t="n">
        <v>8189</v>
      </c>
      <c r="J23" t="n">
        <v>10372</v>
      </c>
      <c r="K23" t="n">
        <v>9651</v>
      </c>
      <c r="L23" t="n">
        <v>13020</v>
      </c>
      <c r="M23" t="n">
        <v>9000</v>
      </c>
      <c r="N23" t="n">
        <v>3924</v>
      </c>
      <c r="O23" t="n">
        <v>11058</v>
      </c>
      <c r="P23" t="n">
        <v>10570</v>
      </c>
      <c r="Q23" t="n">
        <v>8424</v>
      </c>
      <c r="R23" t="n">
        <v>7590</v>
      </c>
      <c r="S23" t="n">
        <v>6332</v>
      </c>
      <c r="T23" t="n">
        <v>5351</v>
      </c>
      <c r="U23" t="n">
        <v>6558</v>
      </c>
      <c r="V23" t="n">
        <v>6709</v>
      </c>
      <c r="W23" t="n">
        <v>3692</v>
      </c>
    </row>
    <row r="24">
      <c r="A24" s="5" t="inlineStr">
        <is>
          <t>Steuern auf Einkommen und Ertrag</t>
        </is>
      </c>
      <c r="B24" s="5" t="inlineStr">
        <is>
          <t>Taxes on income and earnings</t>
        </is>
      </c>
      <c r="C24" t="n">
        <v>2811</v>
      </c>
      <c r="D24" t="n">
        <v>2203</v>
      </c>
      <c r="E24" t="n">
        <v>3103</v>
      </c>
      <c r="F24" t="n">
        <v>3095</v>
      </c>
      <c r="G24" t="n">
        <v>3335</v>
      </c>
      <c r="H24" t="n">
        <v>2642</v>
      </c>
      <c r="I24" t="n">
        <v>2750</v>
      </c>
      <c r="J24" t="n">
        <v>3059</v>
      </c>
      <c r="K24" t="n">
        <v>2757</v>
      </c>
      <c r="L24" t="n">
        <v>3856</v>
      </c>
      <c r="M24" t="n">
        <v>2526</v>
      </c>
      <c r="N24" t="n">
        <v>472</v>
      </c>
      <c r="O24" t="n">
        <v>2747</v>
      </c>
      <c r="P24" t="n">
        <v>2762</v>
      </c>
      <c r="Q24" t="n">
        <v>2138</v>
      </c>
      <c r="R24" t="n">
        <v>1830</v>
      </c>
      <c r="S24" t="n">
        <v>1481</v>
      </c>
      <c r="T24" t="n">
        <v>1175</v>
      </c>
      <c r="U24" t="n">
        <v>1817</v>
      </c>
      <c r="V24" t="n">
        <v>1632</v>
      </c>
      <c r="W24" t="n">
        <v>1201</v>
      </c>
    </row>
    <row r="25">
      <c r="A25" s="5" t="inlineStr">
        <is>
          <t>Ergebnis nach Steuer</t>
        </is>
      </c>
      <c r="B25" s="5" t="inlineStr">
        <is>
          <t>Earnings after tax</t>
        </is>
      </c>
      <c r="C25" t="n">
        <v>8583</v>
      </c>
      <c r="D25" t="n">
        <v>8005</v>
      </c>
      <c r="E25" t="n">
        <v>8207</v>
      </c>
      <c r="F25" t="n">
        <v>8115</v>
      </c>
      <c r="G25" t="n">
        <v>7044</v>
      </c>
      <c r="H25" t="n">
        <v>507</v>
      </c>
      <c r="I25" t="n">
        <v>5439</v>
      </c>
      <c r="J25" t="n">
        <v>7313</v>
      </c>
      <c r="K25" t="n">
        <v>6894</v>
      </c>
      <c r="L25" t="n">
        <v>9164</v>
      </c>
      <c r="M25" t="n">
        <v>6474</v>
      </c>
      <c r="N25" t="n">
        <v>3452</v>
      </c>
      <c r="O25" t="n">
        <v>8311</v>
      </c>
      <c r="P25" t="n">
        <v>7808</v>
      </c>
      <c r="Q25" t="n">
        <v>6286</v>
      </c>
      <c r="R25" t="n">
        <v>5760</v>
      </c>
      <c r="S25" t="n">
        <v>4851</v>
      </c>
      <c r="T25" t="n">
        <v>4176</v>
      </c>
      <c r="U25" t="n">
        <v>4741</v>
      </c>
      <c r="V25" t="n">
        <v>5077</v>
      </c>
      <c r="W25" t="n">
        <v>2491</v>
      </c>
    </row>
    <row r="26">
      <c r="A26" s="5" t="inlineStr">
        <is>
          <t>Minderheitenanteil</t>
        </is>
      </c>
      <c r="B26" s="5" t="inlineStr">
        <is>
          <t>Minority Share</t>
        </is>
      </c>
      <c r="C26" t="n">
        <v>-410</v>
      </c>
      <c r="D26" t="n">
        <v>-479</v>
      </c>
      <c r="E26" t="n">
        <v>-448</v>
      </c>
      <c r="F26" t="n">
        <v>-413</v>
      </c>
      <c r="G26" t="n">
        <v>-350</v>
      </c>
      <c r="H26" t="n">
        <v>-350</v>
      </c>
      <c r="I26" t="n">
        <v>-607</v>
      </c>
      <c r="J26" t="n">
        <v>-760</v>
      </c>
      <c r="K26" t="n">
        <v>-844</v>
      </c>
      <c r="L26" t="n">
        <v>-1321</v>
      </c>
      <c r="M26" t="n">
        <v>-642</v>
      </c>
      <c r="N26" t="n">
        <v>-431</v>
      </c>
      <c r="O26" t="n">
        <v>-489</v>
      </c>
      <c r="P26" t="n">
        <v>-500</v>
      </c>
      <c r="Q26" t="n">
        <v>-434</v>
      </c>
      <c r="R26" t="n">
        <v>-407</v>
      </c>
      <c r="S26" t="n">
        <v>-344</v>
      </c>
      <c r="T26" t="n">
        <v>-343</v>
      </c>
      <c r="U26" t="n">
        <v>-397</v>
      </c>
      <c r="V26" t="n">
        <v>-428</v>
      </c>
      <c r="W26" t="n">
        <v>-163</v>
      </c>
    </row>
    <row r="27">
      <c r="A27" s="5" t="inlineStr">
        <is>
          <t>Jahresüberschuss/-fehlbetrag</t>
        </is>
      </c>
      <c r="B27" s="5" t="inlineStr">
        <is>
          <t>Net Profit</t>
        </is>
      </c>
      <c r="C27" t="n">
        <v>8173</v>
      </c>
      <c r="D27" t="n">
        <v>7526</v>
      </c>
      <c r="E27" t="n">
        <v>7759</v>
      </c>
      <c r="F27" t="n">
        <v>7702</v>
      </c>
      <c r="G27" t="n">
        <v>6694</v>
      </c>
      <c r="H27" t="n">
        <v>157</v>
      </c>
      <c r="I27" t="n">
        <v>4832</v>
      </c>
      <c r="J27" t="n">
        <v>6553</v>
      </c>
      <c r="K27" t="n">
        <v>6050</v>
      </c>
      <c r="L27" t="n">
        <v>7843</v>
      </c>
      <c r="M27" t="n">
        <v>5832</v>
      </c>
      <c r="N27" t="n">
        <v>3021</v>
      </c>
      <c r="O27" t="n">
        <v>7822</v>
      </c>
      <c r="P27" t="n">
        <v>7308</v>
      </c>
      <c r="Q27" t="n">
        <v>5852</v>
      </c>
      <c r="R27" t="n">
        <v>4668</v>
      </c>
      <c r="S27" t="n">
        <v>3761</v>
      </c>
      <c r="T27" t="n">
        <v>3295</v>
      </c>
      <c r="U27" t="n">
        <v>4018</v>
      </c>
      <c r="V27" t="n">
        <v>4124</v>
      </c>
      <c r="W27" t="n">
        <v>1484</v>
      </c>
    </row>
    <row r="28">
      <c r="A28" s="5" t="inlineStr">
        <is>
          <t>Summe Aktiva</t>
        </is>
      </c>
      <c r="B28" s="5" t="inlineStr">
        <is>
          <t>Total Assets</t>
        </is>
      </c>
      <c r="C28" t="n">
        <v>2160000</v>
      </c>
      <c r="D28" t="n">
        <v>2040000</v>
      </c>
      <c r="E28" t="n">
        <v>1960000</v>
      </c>
      <c r="F28" t="n">
        <v>2080000</v>
      </c>
      <c r="G28" t="n">
        <v>1990000</v>
      </c>
      <c r="H28" t="n">
        <v>2080000</v>
      </c>
      <c r="I28" t="n">
        <v>1800000</v>
      </c>
      <c r="J28" t="n">
        <v>1910000</v>
      </c>
      <c r="K28" t="n">
        <v>1970000</v>
      </c>
      <c r="L28" t="n">
        <v>2000000</v>
      </c>
      <c r="M28" t="n">
        <v>2060000</v>
      </c>
      <c r="N28" t="n">
        <v>2080000</v>
      </c>
      <c r="O28" t="n">
        <v>1690000</v>
      </c>
      <c r="P28" t="n">
        <v>1440000</v>
      </c>
      <c r="Q28" t="n">
        <v>1260000</v>
      </c>
      <c r="R28" t="n">
        <v>905938</v>
      </c>
      <c r="S28" t="n">
        <v>783076</v>
      </c>
      <c r="T28" t="n">
        <v>710319</v>
      </c>
      <c r="U28" t="n">
        <v>825296</v>
      </c>
      <c r="V28" t="n">
        <v>693315</v>
      </c>
      <c r="W28" t="n">
        <v>697518</v>
      </c>
    </row>
    <row r="29">
      <c r="A29" s="5" t="inlineStr">
        <is>
          <t>Summe Fremdkapital</t>
        </is>
      </c>
      <c r="B29" s="5" t="inlineStr">
        <is>
          <t>Total Liabilities</t>
        </is>
      </c>
      <c r="C29" t="n">
        <v>2050000</v>
      </c>
      <c r="D29" t="n">
        <v>1940000</v>
      </c>
      <c r="E29" t="n">
        <v>1850000</v>
      </c>
      <c r="F29" t="n">
        <v>1970000</v>
      </c>
      <c r="G29" t="n">
        <v>1890000</v>
      </c>
      <c r="H29" t="n">
        <v>1980000</v>
      </c>
      <c r="I29" t="n">
        <v>1710000</v>
      </c>
      <c r="J29" t="n">
        <v>1810000</v>
      </c>
      <c r="K29" t="n">
        <v>1880000</v>
      </c>
      <c r="L29" t="n">
        <v>1910000</v>
      </c>
      <c r="M29" t="n">
        <v>1980000</v>
      </c>
      <c r="N29" t="n">
        <v>2020000</v>
      </c>
      <c r="O29" t="n">
        <v>1640000</v>
      </c>
      <c r="P29" t="n">
        <v>1390000</v>
      </c>
      <c r="Q29" t="n">
        <v>1210000</v>
      </c>
      <c r="R29" t="n">
        <v>870920</v>
      </c>
      <c r="S29" t="n">
        <v>749736</v>
      </c>
      <c r="T29" t="n">
        <v>679339</v>
      </c>
      <c r="U29" t="n">
        <v>797607</v>
      </c>
      <c r="V29" t="n">
        <v>668890</v>
      </c>
      <c r="W29" t="n">
        <v>674713</v>
      </c>
    </row>
    <row r="30">
      <c r="A30" s="5" t="inlineStr">
        <is>
          <t>Minderheitenanteil</t>
        </is>
      </c>
      <c r="B30" s="5" t="inlineStr">
        <is>
          <t>Minority Share</t>
        </is>
      </c>
      <c r="C30" t="n">
        <v>4392</v>
      </c>
      <c r="D30" t="n">
        <v>4259</v>
      </c>
      <c r="E30" t="n">
        <v>5226</v>
      </c>
      <c r="F30" t="n">
        <v>4555</v>
      </c>
      <c r="G30" t="n">
        <v>3808</v>
      </c>
      <c r="H30" t="n">
        <v>4231</v>
      </c>
      <c r="I30" t="n">
        <v>3571</v>
      </c>
      <c r="J30" t="n">
        <v>8536</v>
      </c>
      <c r="K30" t="n">
        <v>10256</v>
      </c>
      <c r="L30" t="n">
        <v>10997</v>
      </c>
      <c r="M30" t="n">
        <v>10843</v>
      </c>
      <c r="N30" t="n">
        <v>5740</v>
      </c>
      <c r="O30" t="n">
        <v>5594</v>
      </c>
      <c r="P30" t="n">
        <v>5312</v>
      </c>
      <c r="Q30" t="n">
        <v>5275</v>
      </c>
      <c r="R30" t="n">
        <v>4824</v>
      </c>
      <c r="S30" t="n">
        <v>5019</v>
      </c>
      <c r="T30" t="n">
        <v>4535</v>
      </c>
      <c r="U30" t="n">
        <v>3079</v>
      </c>
      <c r="V30" t="n">
        <v>2812</v>
      </c>
      <c r="W30" t="n">
        <v>3016</v>
      </c>
    </row>
    <row r="31">
      <c r="A31" s="5" t="inlineStr">
        <is>
          <t>Summe Eigenkapital</t>
        </is>
      </c>
      <c r="B31" s="5" t="inlineStr">
        <is>
          <t>Equity</t>
        </is>
      </c>
      <c r="C31" t="n">
        <v>107453</v>
      </c>
      <c r="D31" t="n">
        <v>101467</v>
      </c>
      <c r="E31" t="n">
        <v>107209</v>
      </c>
      <c r="F31" t="n">
        <v>100665</v>
      </c>
      <c r="G31" t="n">
        <v>96269</v>
      </c>
      <c r="H31" t="n">
        <v>89410</v>
      </c>
      <c r="I31" t="n">
        <v>87591</v>
      </c>
      <c r="J31" t="n">
        <v>85886</v>
      </c>
      <c r="K31" t="n">
        <v>75370</v>
      </c>
      <c r="L31" t="n">
        <v>74632</v>
      </c>
      <c r="M31" t="n">
        <v>69501</v>
      </c>
      <c r="N31" t="n">
        <v>53228</v>
      </c>
      <c r="O31" t="n">
        <v>53799</v>
      </c>
      <c r="P31" t="n">
        <v>49512</v>
      </c>
      <c r="Q31" t="n">
        <v>40718</v>
      </c>
      <c r="R31" t="n">
        <v>30194</v>
      </c>
      <c r="S31" t="n">
        <v>28321</v>
      </c>
      <c r="T31" t="n">
        <v>26445</v>
      </c>
      <c r="U31" t="n">
        <v>24610</v>
      </c>
      <c r="V31" t="n">
        <v>21613</v>
      </c>
      <c r="W31" t="n">
        <v>19789</v>
      </c>
    </row>
    <row r="32">
      <c r="A32" s="5" t="inlineStr">
        <is>
          <t>Summe Passiva</t>
        </is>
      </c>
      <c r="B32" s="5" t="inlineStr">
        <is>
          <t>Liabilities &amp; Shareholder Equity</t>
        </is>
      </c>
      <c r="C32" t="n">
        <v>2160000</v>
      </c>
      <c r="D32" t="n">
        <v>2040000</v>
      </c>
      <c r="E32" t="n">
        <v>1960000</v>
      </c>
      <c r="F32" t="n">
        <v>2080000</v>
      </c>
      <c r="G32" t="n">
        <v>1990000</v>
      </c>
      <c r="H32" t="n">
        <v>2080000</v>
      </c>
      <c r="I32" t="n">
        <v>1800000</v>
      </c>
      <c r="J32" t="n">
        <v>1910000</v>
      </c>
      <c r="K32" t="n">
        <v>1970000</v>
      </c>
      <c r="L32" t="n">
        <v>2000000</v>
      </c>
      <c r="M32" t="n">
        <v>2060000</v>
      </c>
      <c r="N32" t="n">
        <v>2080000</v>
      </c>
      <c r="O32" t="n">
        <v>1690000</v>
      </c>
      <c r="P32" t="n">
        <v>1440000</v>
      </c>
      <c r="Q32" t="n">
        <v>1260000</v>
      </c>
      <c r="R32" t="n">
        <v>905938</v>
      </c>
      <c r="S32" t="n">
        <v>783076</v>
      </c>
      <c r="T32" t="n">
        <v>710319</v>
      </c>
      <c r="U32" t="n">
        <v>825296</v>
      </c>
      <c r="V32" t="n">
        <v>693315</v>
      </c>
      <c r="W32" t="n">
        <v>697518</v>
      </c>
    </row>
    <row r="33">
      <c r="A33" s="5" t="inlineStr">
        <is>
          <t>Mio.Aktien im Umlauf</t>
        </is>
      </c>
      <c r="B33" s="5" t="inlineStr">
        <is>
          <t>Million shares outstanding</t>
        </is>
      </c>
      <c r="C33" t="n">
        <v>1250</v>
      </c>
      <c r="D33" t="n">
        <v>1250</v>
      </c>
      <c r="E33" t="n">
        <v>1249</v>
      </c>
      <c r="F33" t="n">
        <v>1247</v>
      </c>
      <c r="G33" t="n">
        <v>1246</v>
      </c>
      <c r="H33" t="n">
        <v>1246</v>
      </c>
      <c r="I33" t="n">
        <v>1245</v>
      </c>
      <c r="J33" t="n">
        <v>1242</v>
      </c>
      <c r="K33" t="n">
        <v>1208</v>
      </c>
      <c r="L33" t="n">
        <v>1199</v>
      </c>
      <c r="M33" t="n">
        <v>1076</v>
      </c>
      <c r="N33" t="n">
        <v>911.8</v>
      </c>
      <c r="O33" t="n">
        <v>905.3</v>
      </c>
      <c r="P33" t="n">
        <v>930.5</v>
      </c>
      <c r="Q33" t="n">
        <v>838.3</v>
      </c>
      <c r="R33" t="n">
        <v>884.7</v>
      </c>
      <c r="S33" t="n">
        <v>903.2</v>
      </c>
      <c r="T33" t="n">
        <v>886.6</v>
      </c>
      <c r="U33" t="n">
        <v>886</v>
      </c>
      <c r="V33" t="n">
        <v>896</v>
      </c>
      <c r="W33" t="inlineStr">
        <is>
          <t>-</t>
        </is>
      </c>
    </row>
    <row r="34">
      <c r="A34" s="5" t="inlineStr">
        <is>
          <t>Ergebnis je Aktie (brutto)</t>
        </is>
      </c>
      <c r="B34" s="5" t="inlineStr">
        <is>
          <t>Earnings per share</t>
        </is>
      </c>
      <c r="C34" t="n">
        <v>9.119999999999999</v>
      </c>
      <c r="D34" t="n">
        <v>8.17</v>
      </c>
      <c r="E34" t="n">
        <v>9.06</v>
      </c>
      <c r="F34" t="n">
        <v>8.99</v>
      </c>
      <c r="G34" t="n">
        <v>8.33</v>
      </c>
      <c r="H34" t="n">
        <v>2.53</v>
      </c>
      <c r="I34" t="n">
        <v>6.58</v>
      </c>
      <c r="J34" t="n">
        <v>8.35</v>
      </c>
      <c r="K34" t="n">
        <v>7.99</v>
      </c>
      <c r="L34" t="n">
        <v>10.86</v>
      </c>
      <c r="M34" t="n">
        <v>8.359999999999999</v>
      </c>
      <c r="N34" t="n">
        <v>4.3</v>
      </c>
      <c r="O34" t="n">
        <v>12.21</v>
      </c>
      <c r="P34" t="n">
        <v>11.36</v>
      </c>
      <c r="Q34" t="n">
        <v>10.05</v>
      </c>
      <c r="R34" t="n">
        <v>8.58</v>
      </c>
      <c r="S34" t="n">
        <v>7.01</v>
      </c>
      <c r="T34" t="n">
        <v>6.04</v>
      </c>
      <c r="U34" t="n">
        <v>7.4</v>
      </c>
      <c r="V34" t="n">
        <v>7.49</v>
      </c>
      <c r="W34" t="inlineStr">
        <is>
          <t>-</t>
        </is>
      </c>
    </row>
    <row r="35">
      <c r="A35" s="5" t="inlineStr">
        <is>
          <t>Ergebnis je Aktie (unverwässert)</t>
        </is>
      </c>
      <c r="B35" s="5" t="inlineStr">
        <is>
          <t>Basic Earnings per share</t>
        </is>
      </c>
      <c r="C35" t="n">
        <v>6.21</v>
      </c>
      <c r="D35" t="n">
        <v>5.73</v>
      </c>
      <c r="E35" t="n">
        <v>6.05</v>
      </c>
      <c r="F35" t="n">
        <v>6</v>
      </c>
      <c r="G35" t="n">
        <v>5.14</v>
      </c>
      <c r="H35" t="n">
        <v>-0.07000000000000001</v>
      </c>
      <c r="I35" t="n">
        <v>3.69</v>
      </c>
      <c r="J35" t="n">
        <v>5.16</v>
      </c>
      <c r="K35" t="n">
        <v>4.82</v>
      </c>
      <c r="L35" t="n">
        <v>6.33</v>
      </c>
      <c r="M35" t="n">
        <v>5.2</v>
      </c>
      <c r="N35" t="n">
        <v>3.07</v>
      </c>
      <c r="O35" t="n">
        <v>8.49</v>
      </c>
      <c r="P35" t="n">
        <v>8.029999999999999</v>
      </c>
      <c r="Q35" t="n">
        <v>7.02</v>
      </c>
      <c r="R35" t="n">
        <v>5.55</v>
      </c>
      <c r="S35" t="n">
        <v>4.31</v>
      </c>
      <c r="T35" t="n">
        <v>3.78</v>
      </c>
      <c r="U35" t="n">
        <v>4.64</v>
      </c>
      <c r="V35" t="n">
        <v>4.7</v>
      </c>
      <c r="W35" t="n">
        <v>2.75</v>
      </c>
    </row>
    <row r="36">
      <c r="A36" s="5" t="inlineStr">
        <is>
          <t>Ergebnis je Aktie (verwässert)</t>
        </is>
      </c>
      <c r="B36" s="5" t="inlineStr">
        <is>
          <t>Diluted Earnings per share</t>
        </is>
      </c>
      <c r="C36" t="n">
        <v>6.21</v>
      </c>
      <c r="D36" t="n">
        <v>5.73</v>
      </c>
      <c r="E36" t="n">
        <v>6.05</v>
      </c>
      <c r="F36" t="n">
        <v>6</v>
      </c>
      <c r="G36" t="n">
        <v>5.13</v>
      </c>
      <c r="H36" t="n">
        <v>-0.07000000000000001</v>
      </c>
      <c r="I36" t="n">
        <v>3.68</v>
      </c>
      <c r="J36" t="n">
        <v>5.15</v>
      </c>
      <c r="K36" t="n">
        <v>4.81</v>
      </c>
      <c r="L36" t="n">
        <v>6.32</v>
      </c>
      <c r="M36" t="n">
        <v>5.2</v>
      </c>
      <c r="N36" t="n">
        <v>3.06</v>
      </c>
      <c r="O36" t="n">
        <v>8.42</v>
      </c>
      <c r="P36" t="n">
        <v>7.95</v>
      </c>
      <c r="Q36" t="n">
        <v>6.97</v>
      </c>
      <c r="R36" t="n">
        <v>5.53</v>
      </c>
      <c r="S36" t="n">
        <v>4.28</v>
      </c>
      <c r="T36" t="n">
        <v>3.74</v>
      </c>
      <c r="U36" t="n">
        <v>4.58</v>
      </c>
      <c r="V36" t="n">
        <v>4.64</v>
      </c>
      <c r="W36" t="n">
        <v>2.76</v>
      </c>
    </row>
    <row r="37">
      <c r="A37" s="5" t="inlineStr">
        <is>
          <t>Dividende je Aktie</t>
        </is>
      </c>
      <c r="B37" s="5" t="inlineStr">
        <is>
          <t>Dividend per share</t>
        </is>
      </c>
      <c r="C37" t="n">
        <v>3.1</v>
      </c>
      <c r="D37" t="n">
        <v>3.02</v>
      </c>
      <c r="E37" t="n">
        <v>3.02</v>
      </c>
      <c r="F37" t="n">
        <v>2.7</v>
      </c>
      <c r="G37" t="n">
        <v>2.31</v>
      </c>
      <c r="H37" t="n">
        <v>1.5</v>
      </c>
      <c r="I37" t="n">
        <v>1.5</v>
      </c>
      <c r="J37" t="n">
        <v>1.5</v>
      </c>
      <c r="K37" t="n">
        <v>1.2</v>
      </c>
      <c r="L37" t="n">
        <v>2.1</v>
      </c>
      <c r="M37" t="n">
        <v>1.5</v>
      </c>
      <c r="N37" t="n">
        <v>1</v>
      </c>
      <c r="O37" t="n">
        <v>3.35</v>
      </c>
      <c r="P37" t="n">
        <v>3.1</v>
      </c>
      <c r="Q37" t="n">
        <v>2.6</v>
      </c>
      <c r="R37" t="n">
        <v>2</v>
      </c>
      <c r="S37" t="n">
        <v>2.18</v>
      </c>
      <c r="T37" t="n">
        <v>1.8</v>
      </c>
      <c r="U37" t="n">
        <v>1.8</v>
      </c>
      <c r="V37" t="n">
        <v>1.69</v>
      </c>
      <c r="W37" t="inlineStr">
        <is>
          <t>-</t>
        </is>
      </c>
    </row>
    <row r="38">
      <c r="A38" s="5" t="inlineStr">
        <is>
          <t>Dividendenausschüttung in Mio</t>
        </is>
      </c>
      <c r="B38" s="5" t="inlineStr">
        <is>
          <t>Dividend Payment in M</t>
        </is>
      </c>
      <c r="C38" t="inlineStr">
        <is>
          <t>-</t>
        </is>
      </c>
      <c r="D38" t="inlineStr">
        <is>
          <t>-</t>
        </is>
      </c>
      <c r="E38" t="inlineStr">
        <is>
          <t>-</t>
        </is>
      </c>
      <c r="F38" t="inlineStr">
        <is>
          <t>-</t>
        </is>
      </c>
      <c r="G38" t="inlineStr">
        <is>
          <t>-</t>
        </is>
      </c>
      <c r="H38" t="inlineStr">
        <is>
          <t>-</t>
        </is>
      </c>
      <c r="I38" t="inlineStr">
        <is>
          <t>-</t>
        </is>
      </c>
      <c r="J38" t="inlineStr">
        <is>
          <t>-</t>
        </is>
      </c>
      <c r="K38" t="inlineStr">
        <is>
          <t>-</t>
        </is>
      </c>
      <c r="L38" t="inlineStr">
        <is>
          <t>-</t>
        </is>
      </c>
      <c r="M38" t="inlineStr">
        <is>
          <t>-</t>
        </is>
      </c>
      <c r="N38" t="inlineStr">
        <is>
          <t>-</t>
        </is>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35.68</v>
      </c>
      <c r="D39" t="n">
        <v>34.02</v>
      </c>
      <c r="E39" t="n">
        <v>34.56</v>
      </c>
      <c r="F39" t="n">
        <v>34.81</v>
      </c>
      <c r="G39" t="n">
        <v>34.45</v>
      </c>
      <c r="H39" t="n">
        <v>31.44</v>
      </c>
      <c r="I39" t="n">
        <v>31.18</v>
      </c>
      <c r="J39" t="n">
        <v>31.45</v>
      </c>
      <c r="K39" t="n">
        <v>35.09</v>
      </c>
      <c r="L39" t="n">
        <v>36.61</v>
      </c>
      <c r="M39" t="n">
        <v>37.35</v>
      </c>
      <c r="N39" t="n">
        <v>30.02</v>
      </c>
      <c r="O39" t="n">
        <v>34.28</v>
      </c>
      <c r="P39" t="n">
        <v>30.03</v>
      </c>
      <c r="Q39" t="n">
        <v>26.07</v>
      </c>
      <c r="R39" t="n">
        <v>21.28</v>
      </c>
      <c r="S39" t="n">
        <v>19.86</v>
      </c>
      <c r="T39" t="n">
        <v>18.94</v>
      </c>
      <c r="U39" t="n">
        <v>19.7</v>
      </c>
      <c r="V39" t="n">
        <v>18.15</v>
      </c>
      <c r="W39" t="inlineStr">
        <is>
          <t>-</t>
        </is>
      </c>
    </row>
    <row r="40">
      <c r="A40" s="5" t="inlineStr">
        <is>
          <t>Buchwert je Aktie</t>
        </is>
      </c>
      <c r="B40" s="5" t="inlineStr">
        <is>
          <t>Book value per share</t>
        </is>
      </c>
      <c r="C40" t="n">
        <v>85.98</v>
      </c>
      <c r="D40" t="n">
        <v>81.19</v>
      </c>
      <c r="E40" t="n">
        <v>85.84999999999999</v>
      </c>
      <c r="F40" t="n">
        <v>80.73</v>
      </c>
      <c r="G40" t="n">
        <v>77.23999999999999</v>
      </c>
      <c r="H40" t="n">
        <v>71.76000000000001</v>
      </c>
      <c r="I40" t="n">
        <v>70.34999999999999</v>
      </c>
      <c r="J40" t="n">
        <v>69.14</v>
      </c>
      <c r="K40" t="n">
        <v>62.41</v>
      </c>
      <c r="L40" t="n">
        <v>62.26</v>
      </c>
      <c r="M40" t="n">
        <v>64.58</v>
      </c>
      <c r="N40" t="n">
        <v>58.38</v>
      </c>
      <c r="O40" t="n">
        <v>59.43</v>
      </c>
      <c r="P40" t="n">
        <v>53.21</v>
      </c>
      <c r="Q40" t="n">
        <v>48.57</v>
      </c>
      <c r="R40" t="n">
        <v>34.13</v>
      </c>
      <c r="S40" t="n">
        <v>31.36</v>
      </c>
      <c r="T40" t="n">
        <v>29.83</v>
      </c>
      <c r="U40" t="n">
        <v>27.78</v>
      </c>
      <c r="V40" t="n">
        <v>24.12</v>
      </c>
      <c r="W40" t="inlineStr">
        <is>
          <t>-</t>
        </is>
      </c>
    </row>
    <row r="41">
      <c r="A41" s="5" t="inlineStr">
        <is>
          <t>Cashflow je Aktie</t>
        </is>
      </c>
      <c r="B41" s="5" t="inlineStr">
        <is>
          <t>Cashflow per share</t>
        </is>
      </c>
      <c r="C41" t="n">
        <v>-40.68</v>
      </c>
      <c r="D41" t="n">
        <v>-0.41</v>
      </c>
      <c r="E41" t="n">
        <v>23.19</v>
      </c>
      <c r="F41" t="n">
        <v>20.58</v>
      </c>
      <c r="G41" t="n">
        <v>16.31</v>
      </c>
      <c r="H41" t="n">
        <v>13.27</v>
      </c>
      <c r="I41" t="n">
        <v>8.35</v>
      </c>
      <c r="J41" t="n">
        <v>46.15</v>
      </c>
      <c r="K41" t="n">
        <v>33.41</v>
      </c>
      <c r="L41" t="n">
        <v>-2.25</v>
      </c>
      <c r="M41" t="n">
        <v>29.73</v>
      </c>
      <c r="N41" t="n">
        <v>32.98</v>
      </c>
      <c r="O41" t="n">
        <v>14.44</v>
      </c>
      <c r="P41" t="n">
        <v>16.51</v>
      </c>
      <c r="Q41" t="n">
        <v>-3.27</v>
      </c>
      <c r="R41" t="inlineStr">
        <is>
          <t>-</t>
        </is>
      </c>
      <c r="S41" t="inlineStr">
        <is>
          <t>-</t>
        </is>
      </c>
      <c r="T41" t="inlineStr">
        <is>
          <t>-</t>
        </is>
      </c>
      <c r="U41" t="inlineStr">
        <is>
          <t>-</t>
        </is>
      </c>
      <c r="V41" t="inlineStr">
        <is>
          <t>-</t>
        </is>
      </c>
      <c r="W41" t="inlineStr">
        <is>
          <t>-</t>
        </is>
      </c>
    </row>
    <row r="42">
      <c r="A42" s="5" t="inlineStr">
        <is>
          <t>Bilanzsumme je Aktie</t>
        </is>
      </c>
      <c r="B42" s="5" t="inlineStr">
        <is>
          <t>Total assets per share</t>
        </is>
      </c>
      <c r="C42" t="n">
        <v>1732</v>
      </c>
      <c r="D42" t="n">
        <v>1633</v>
      </c>
      <c r="E42" t="n">
        <v>1570</v>
      </c>
      <c r="F42" t="n">
        <v>1666</v>
      </c>
      <c r="G42" t="n">
        <v>1600</v>
      </c>
      <c r="H42" t="n">
        <v>1668</v>
      </c>
      <c r="I42" t="n">
        <v>1446</v>
      </c>
      <c r="J42" t="n">
        <v>1535</v>
      </c>
      <c r="K42" t="n">
        <v>1627</v>
      </c>
      <c r="L42" t="n">
        <v>1667</v>
      </c>
      <c r="M42" t="n">
        <v>1912</v>
      </c>
      <c r="N42" t="n">
        <v>2276</v>
      </c>
      <c r="O42" t="n">
        <v>1872</v>
      </c>
      <c r="P42" t="n">
        <v>1548</v>
      </c>
      <c r="Q42" t="n">
        <v>1501</v>
      </c>
      <c r="R42" t="n">
        <v>1024</v>
      </c>
      <c r="S42" t="n">
        <v>867</v>
      </c>
      <c r="T42" t="n">
        <v>801.17</v>
      </c>
      <c r="U42" t="n">
        <v>931.49</v>
      </c>
      <c r="V42" t="n">
        <v>773.79</v>
      </c>
      <c r="W42" t="inlineStr">
        <is>
          <t>-</t>
        </is>
      </c>
    </row>
    <row r="43">
      <c r="A43" s="5" t="inlineStr">
        <is>
          <t>Personal am Ende des Jahres</t>
        </is>
      </c>
      <c r="B43" s="5" t="inlineStr">
        <is>
          <t>Staff at the end of year</t>
        </is>
      </c>
      <c r="C43" t="n">
        <v>198816</v>
      </c>
      <c r="D43" t="n">
        <v>202624</v>
      </c>
      <c r="E43" t="n">
        <v>196128</v>
      </c>
      <c r="F43" t="n">
        <v>192418</v>
      </c>
      <c r="G43" t="n">
        <v>189077</v>
      </c>
      <c r="H43" t="n">
        <v>187903</v>
      </c>
      <c r="I43" t="n">
        <v>184545</v>
      </c>
      <c r="J43" t="n">
        <v>188551</v>
      </c>
      <c r="K43" t="n">
        <v>198423</v>
      </c>
      <c r="L43" t="n">
        <v>205348</v>
      </c>
      <c r="M43" t="n">
        <v>201700</v>
      </c>
      <c r="N43" t="n">
        <v>173188</v>
      </c>
      <c r="O43" t="n">
        <v>162700</v>
      </c>
      <c r="P43" t="n">
        <v>141911</v>
      </c>
      <c r="Q43" t="n">
        <v>109780</v>
      </c>
      <c r="R43" t="n">
        <v>94892</v>
      </c>
      <c r="S43" t="n">
        <v>89071</v>
      </c>
      <c r="T43" t="n">
        <v>87700</v>
      </c>
      <c r="U43" t="n">
        <v>85000</v>
      </c>
      <c r="V43" t="inlineStr">
        <is>
          <t>-</t>
        </is>
      </c>
      <c r="W43" t="inlineStr">
        <is>
          <t>-</t>
        </is>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EUR</t>
        </is>
      </c>
      <c r="B46" s="5" t="inlineStr">
        <is>
          <t>Income per employee</t>
        </is>
      </c>
      <c r="C46" t="n">
        <v>224313</v>
      </c>
      <c r="D46" t="n">
        <v>209827</v>
      </c>
      <c r="E46" t="n">
        <v>220065</v>
      </c>
      <c r="F46" t="n">
        <v>225608</v>
      </c>
      <c r="G46" t="n">
        <v>227093</v>
      </c>
      <c r="H46" t="n">
        <v>208448</v>
      </c>
      <c r="I46" t="n">
        <v>210366</v>
      </c>
      <c r="J46" t="n">
        <v>207222</v>
      </c>
      <c r="K46" t="n">
        <v>213604</v>
      </c>
      <c r="L46" t="n">
        <v>213686</v>
      </c>
      <c r="M46" t="n">
        <v>199261</v>
      </c>
      <c r="N46" t="n">
        <v>158070</v>
      </c>
      <c r="O46" t="n">
        <v>190762</v>
      </c>
      <c r="P46" t="n">
        <v>196905</v>
      </c>
      <c r="Q46" t="n">
        <v>199070</v>
      </c>
      <c r="R46" t="n">
        <v>198362</v>
      </c>
      <c r="S46" t="n">
        <v>201356</v>
      </c>
      <c r="T46" t="n">
        <v>191482</v>
      </c>
      <c r="U46" t="n">
        <v>205294</v>
      </c>
      <c r="V46" t="inlineStr">
        <is>
          <t>-</t>
        </is>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41108</v>
      </c>
      <c r="D48" t="n">
        <v>37143</v>
      </c>
      <c r="E48" t="n">
        <v>39561</v>
      </c>
      <c r="F48" t="n">
        <v>40027</v>
      </c>
      <c r="G48" t="n">
        <v>35404</v>
      </c>
      <c r="H48" t="n">
        <v>835.54</v>
      </c>
      <c r="I48" t="n">
        <v>26183</v>
      </c>
      <c r="J48" t="n">
        <v>34755</v>
      </c>
      <c r="K48" t="n">
        <v>30490</v>
      </c>
      <c r="L48" t="n">
        <v>38194</v>
      </c>
      <c r="M48" t="n">
        <v>28914</v>
      </c>
      <c r="N48" t="n">
        <v>17443</v>
      </c>
      <c r="O48" t="n">
        <v>48076</v>
      </c>
      <c r="P48" t="n">
        <v>51497</v>
      </c>
      <c r="Q48" t="n">
        <v>53307</v>
      </c>
      <c r="R48" t="n">
        <v>49193</v>
      </c>
      <c r="S48" t="n">
        <v>42225</v>
      </c>
      <c r="T48" t="n">
        <v>37571</v>
      </c>
      <c r="U48" t="n">
        <v>47271</v>
      </c>
      <c r="V48" t="inlineStr">
        <is>
          <t>-</t>
        </is>
      </c>
      <c r="W48" t="inlineStr">
        <is>
          <t>-</t>
        </is>
      </c>
    </row>
    <row r="49">
      <c r="A49" s="5" t="inlineStr">
        <is>
          <t>KGV (Kurs/Gewinn)</t>
        </is>
      </c>
      <c r="B49" s="5" t="inlineStr">
        <is>
          <t>PE (price/earnings)</t>
        </is>
      </c>
      <c r="C49" t="n">
        <v>8.5</v>
      </c>
      <c r="D49" t="n">
        <v>6.9</v>
      </c>
      <c r="E49" t="n">
        <v>10.3</v>
      </c>
      <c r="F49" t="n">
        <v>10.1</v>
      </c>
      <c r="G49" t="n">
        <v>10.2</v>
      </c>
      <c r="H49" t="inlineStr">
        <is>
          <t>-</t>
        </is>
      </c>
      <c r="I49" t="n">
        <v>15.4</v>
      </c>
      <c r="J49" t="n">
        <v>8.300000000000001</v>
      </c>
      <c r="K49" t="n">
        <v>6.3</v>
      </c>
      <c r="L49" t="n">
        <v>7.5</v>
      </c>
      <c r="M49" t="n">
        <v>10.7</v>
      </c>
      <c r="N49" t="n">
        <v>9.9</v>
      </c>
      <c r="O49" t="n">
        <v>8.699999999999999</v>
      </c>
      <c r="P49" t="n">
        <v>10.3</v>
      </c>
      <c r="Q49" t="n">
        <v>9.699999999999999</v>
      </c>
      <c r="R49" t="n">
        <v>9.6</v>
      </c>
      <c r="S49" t="n">
        <v>11.6</v>
      </c>
      <c r="T49" t="n">
        <v>10.3</v>
      </c>
      <c r="U49" t="n">
        <v>10.8</v>
      </c>
      <c r="V49" t="n">
        <v>9.9</v>
      </c>
      <c r="W49" t="n">
        <v>16.7</v>
      </c>
    </row>
    <row r="50">
      <c r="A50" s="5" t="inlineStr">
        <is>
          <t>KUV (Kurs/Umsatz)</t>
        </is>
      </c>
      <c r="B50" s="5" t="inlineStr">
        <is>
          <t>PS (price/sales)</t>
        </is>
      </c>
      <c r="C50" t="n">
        <v>1.49</v>
      </c>
      <c r="D50" t="n">
        <v>1.16</v>
      </c>
      <c r="E50" t="n">
        <v>1.8</v>
      </c>
      <c r="F50" t="n">
        <v>1.74</v>
      </c>
      <c r="G50" t="n">
        <v>1.53</v>
      </c>
      <c r="H50" t="n">
        <v>1.57</v>
      </c>
      <c r="I50" t="n">
        <v>1.82</v>
      </c>
      <c r="J50" t="n">
        <v>1.35</v>
      </c>
      <c r="K50" t="n">
        <v>0.86</v>
      </c>
      <c r="L50" t="n">
        <v>1.3</v>
      </c>
      <c r="M50" t="n">
        <v>1.49</v>
      </c>
      <c r="N50" t="n">
        <v>1.01</v>
      </c>
      <c r="O50" t="n">
        <v>2.16</v>
      </c>
      <c r="P50" t="n">
        <v>2.75</v>
      </c>
      <c r="Q50" t="n">
        <v>2.62</v>
      </c>
      <c r="R50" t="n">
        <v>2.51</v>
      </c>
      <c r="S50" t="n">
        <v>2.51</v>
      </c>
      <c r="T50" t="n">
        <v>2.05</v>
      </c>
      <c r="U50" t="n">
        <v>2.55</v>
      </c>
      <c r="V50" t="n">
        <v>2.58</v>
      </c>
      <c r="W50" t="inlineStr">
        <is>
          <t>-</t>
        </is>
      </c>
    </row>
    <row r="51">
      <c r="A51" s="5" t="inlineStr">
        <is>
          <t>KBV (Kurs/Buchwert)</t>
        </is>
      </c>
      <c r="B51" s="5" t="inlineStr">
        <is>
          <t>PB (price/book value)</t>
        </is>
      </c>
      <c r="C51" t="n">
        <v>0.61</v>
      </c>
      <c r="D51" t="n">
        <v>0.49</v>
      </c>
      <c r="E51" t="n">
        <v>0.73</v>
      </c>
      <c r="F51" t="n">
        <v>0.75</v>
      </c>
      <c r="G51" t="n">
        <v>0.68</v>
      </c>
      <c r="H51" t="n">
        <v>0.6899999999999999</v>
      </c>
      <c r="I51" t="n">
        <v>0.8100000000000001</v>
      </c>
      <c r="J51" t="n">
        <v>0.62</v>
      </c>
      <c r="K51" t="n">
        <v>0.49</v>
      </c>
      <c r="L51" t="n">
        <v>0.76</v>
      </c>
      <c r="M51" t="n">
        <v>0.86</v>
      </c>
      <c r="N51" t="n">
        <v>0.52</v>
      </c>
      <c r="O51" t="n">
        <v>1.25</v>
      </c>
      <c r="P51" t="n">
        <v>1.55</v>
      </c>
      <c r="Q51" t="n">
        <v>1.41</v>
      </c>
      <c r="R51" t="n">
        <v>1.56</v>
      </c>
      <c r="S51" t="n">
        <v>1.59</v>
      </c>
      <c r="T51" t="n">
        <v>1.3</v>
      </c>
      <c r="U51" t="n">
        <v>1.81</v>
      </c>
      <c r="V51" t="n">
        <v>1.94</v>
      </c>
      <c r="W51" t="inlineStr">
        <is>
          <t>-</t>
        </is>
      </c>
    </row>
    <row r="52">
      <c r="A52" s="5" t="inlineStr">
        <is>
          <t>KCV (Kurs/Cashflow)</t>
        </is>
      </c>
      <c r="B52" s="5" t="inlineStr">
        <is>
          <t>PC (price/cashflow)</t>
        </is>
      </c>
      <c r="C52" t="n">
        <v>-1.3</v>
      </c>
      <c r="D52" t="n">
        <v>-95.25</v>
      </c>
      <c r="E52" t="n">
        <v>2.68</v>
      </c>
      <c r="F52" t="n">
        <v>2.94</v>
      </c>
      <c r="G52" t="n">
        <v>3.22</v>
      </c>
      <c r="H52" t="n">
        <v>3.71</v>
      </c>
      <c r="I52" t="n">
        <v>6.78</v>
      </c>
      <c r="J52" t="n">
        <v>0.92</v>
      </c>
      <c r="K52" t="n">
        <v>0.91</v>
      </c>
      <c r="L52" t="n">
        <v>-21.15</v>
      </c>
      <c r="M52" t="n">
        <v>1.88</v>
      </c>
      <c r="N52" t="n">
        <v>0.92</v>
      </c>
      <c r="O52" t="n">
        <v>5.14</v>
      </c>
      <c r="P52" t="n">
        <v>5</v>
      </c>
      <c r="Q52" t="n">
        <v>-20.93</v>
      </c>
      <c r="R52" t="inlineStr">
        <is>
          <t>-</t>
        </is>
      </c>
      <c r="S52" t="inlineStr">
        <is>
          <t>-</t>
        </is>
      </c>
      <c r="T52" t="inlineStr">
        <is>
          <t>-</t>
        </is>
      </c>
      <c r="U52" t="inlineStr">
        <is>
          <t>-</t>
        </is>
      </c>
      <c r="V52" t="inlineStr">
        <is>
          <t>-</t>
        </is>
      </c>
      <c r="W52" t="inlineStr">
        <is>
          <t>-</t>
        </is>
      </c>
    </row>
    <row r="53">
      <c r="A53" s="5" t="inlineStr">
        <is>
          <t>Dividendenrendite in %</t>
        </is>
      </c>
      <c r="B53" s="5" t="inlineStr">
        <is>
          <t>Dividend Yield in %</t>
        </is>
      </c>
      <c r="C53" t="n">
        <v>5.87</v>
      </c>
      <c r="D53" t="n">
        <v>7.65</v>
      </c>
      <c r="E53" t="n">
        <v>4.85</v>
      </c>
      <c r="F53" t="n">
        <v>4.46</v>
      </c>
      <c r="G53" t="n">
        <v>4.39</v>
      </c>
      <c r="H53" t="n">
        <v>3.05</v>
      </c>
      <c r="I53" t="n">
        <v>2.65</v>
      </c>
      <c r="J53" t="n">
        <v>3.52</v>
      </c>
      <c r="K53" t="n">
        <v>3.95</v>
      </c>
      <c r="L53" t="n">
        <v>4.41</v>
      </c>
      <c r="M53" t="n">
        <v>2.69</v>
      </c>
      <c r="N53" t="n">
        <v>3.31</v>
      </c>
      <c r="O53" t="n">
        <v>4.51</v>
      </c>
      <c r="P53" t="n">
        <v>3.75</v>
      </c>
      <c r="Q53" t="n">
        <v>3.8</v>
      </c>
      <c r="R53" t="n">
        <v>3.75</v>
      </c>
      <c r="S53" t="n">
        <v>4.37</v>
      </c>
      <c r="T53" t="n">
        <v>4.64</v>
      </c>
      <c r="U53" t="n">
        <v>3.58</v>
      </c>
      <c r="V53" t="n">
        <v>3.61</v>
      </c>
      <c r="W53" t="inlineStr">
        <is>
          <t>-</t>
        </is>
      </c>
    </row>
    <row r="54">
      <c r="A54" s="5" t="inlineStr">
        <is>
          <t>Gewinnrendite in %</t>
        </is>
      </c>
      <c r="B54" s="5" t="inlineStr">
        <is>
          <t>Return on profit in %</t>
        </is>
      </c>
      <c r="C54" t="n">
        <v>11.8</v>
      </c>
      <c r="D54" t="n">
        <v>14.5</v>
      </c>
      <c r="E54" t="n">
        <v>9.699999999999999</v>
      </c>
      <c r="F54" t="n">
        <v>9.9</v>
      </c>
      <c r="G54" t="n">
        <v>9.800000000000001</v>
      </c>
      <c r="H54" t="n">
        <v>-0.1</v>
      </c>
      <c r="I54" t="n">
        <v>6.5</v>
      </c>
      <c r="J54" t="n">
        <v>12.1</v>
      </c>
      <c r="K54" t="n">
        <v>15.9</v>
      </c>
      <c r="L54" t="n">
        <v>13.3</v>
      </c>
      <c r="M54" t="n">
        <v>9.300000000000001</v>
      </c>
      <c r="N54" t="n">
        <v>10.1</v>
      </c>
      <c r="O54" t="n">
        <v>11.4</v>
      </c>
      <c r="P54" t="n">
        <v>9.699999999999999</v>
      </c>
      <c r="Q54" t="n">
        <v>10.3</v>
      </c>
      <c r="R54" t="n">
        <v>10.4</v>
      </c>
      <c r="S54" t="n">
        <v>8.6</v>
      </c>
      <c r="T54" t="n">
        <v>9.699999999999999</v>
      </c>
      <c r="U54" t="n">
        <v>9.199999999999999</v>
      </c>
      <c r="V54" t="n">
        <v>10.1</v>
      </c>
      <c r="W54" t="n">
        <v>6</v>
      </c>
    </row>
    <row r="55">
      <c r="A55" s="5" t="inlineStr">
        <is>
          <t>Eigenkapitalrendite in %</t>
        </is>
      </c>
      <c r="B55" s="5" t="inlineStr">
        <is>
          <t>Return on Equity in %</t>
        </is>
      </c>
      <c r="C55" t="n">
        <v>7.61</v>
      </c>
      <c r="D55" t="n">
        <v>7.42</v>
      </c>
      <c r="E55" t="n">
        <v>7.24</v>
      </c>
      <c r="F55" t="n">
        <v>7.65</v>
      </c>
      <c r="G55" t="n">
        <v>6.95</v>
      </c>
      <c r="H55" t="n">
        <v>0.18</v>
      </c>
      <c r="I55" t="n">
        <v>5.52</v>
      </c>
      <c r="J55" t="n">
        <v>7.63</v>
      </c>
      <c r="K55" t="n">
        <v>8.029999999999999</v>
      </c>
      <c r="L55" t="n">
        <v>10.51</v>
      </c>
      <c r="M55" t="n">
        <v>8.390000000000001</v>
      </c>
      <c r="N55" t="n">
        <v>5.68</v>
      </c>
      <c r="O55" t="n">
        <v>14.54</v>
      </c>
      <c r="P55" t="n">
        <v>14.76</v>
      </c>
      <c r="Q55" t="n">
        <v>14.37</v>
      </c>
      <c r="R55" t="n">
        <v>15.46</v>
      </c>
      <c r="S55" t="n">
        <v>13.28</v>
      </c>
      <c r="T55" t="n">
        <v>12.46</v>
      </c>
      <c r="U55" t="n">
        <v>16.33</v>
      </c>
      <c r="V55" t="n">
        <v>19.08</v>
      </c>
      <c r="W55" t="n">
        <v>7.5</v>
      </c>
    </row>
    <row r="56">
      <c r="A56" s="5" t="inlineStr">
        <is>
          <t>Gesamtkapitalrendite in %</t>
        </is>
      </c>
      <c r="B56" s="5" t="inlineStr">
        <is>
          <t>Total Return on Investment in %</t>
        </is>
      </c>
      <c r="C56" t="n">
        <v>0.38</v>
      </c>
      <c r="D56" t="n">
        <v>0.37</v>
      </c>
      <c r="E56" t="n">
        <v>0.4</v>
      </c>
      <c r="F56" t="n">
        <v>0.37</v>
      </c>
      <c r="G56" t="n">
        <v>0.34</v>
      </c>
      <c r="H56" t="n">
        <v>0.01</v>
      </c>
      <c r="I56" t="n">
        <v>0.27</v>
      </c>
      <c r="J56" t="n">
        <v>0.34</v>
      </c>
      <c r="K56" t="n">
        <v>0.31</v>
      </c>
      <c r="L56" t="n">
        <v>0.39</v>
      </c>
      <c r="M56" t="n">
        <v>0.28</v>
      </c>
      <c r="N56" t="n">
        <v>0.15</v>
      </c>
      <c r="O56" t="n">
        <v>0.46</v>
      </c>
      <c r="P56" t="n">
        <v>0.51</v>
      </c>
      <c r="Q56" t="n">
        <v>0.47</v>
      </c>
      <c r="R56" t="n">
        <v>0.52</v>
      </c>
      <c r="S56" t="n">
        <v>0.48</v>
      </c>
      <c r="T56" t="n">
        <v>0.46</v>
      </c>
      <c r="U56" t="n">
        <v>0.49</v>
      </c>
      <c r="V56" t="n">
        <v>0.59</v>
      </c>
      <c r="W56" t="n">
        <v>0.21</v>
      </c>
    </row>
    <row r="57">
      <c r="A57" s="5" t="inlineStr">
        <is>
          <t>Eigenkapitalquote in %</t>
        </is>
      </c>
      <c r="B57" s="5" t="inlineStr">
        <is>
          <t>Equity Ratio in %</t>
        </is>
      </c>
      <c r="C57" t="n">
        <v>4.96</v>
      </c>
      <c r="D57" t="n">
        <v>4.97</v>
      </c>
      <c r="E57" t="n">
        <v>5.47</v>
      </c>
      <c r="F57" t="n">
        <v>4.85</v>
      </c>
      <c r="G57" t="n">
        <v>4.83</v>
      </c>
      <c r="H57" t="n">
        <v>4.3</v>
      </c>
      <c r="I57" t="n">
        <v>4.87</v>
      </c>
      <c r="J57" t="n">
        <v>4.5</v>
      </c>
      <c r="K57" t="n">
        <v>3.84</v>
      </c>
      <c r="L57" t="n">
        <v>3.74</v>
      </c>
      <c r="M57" t="n">
        <v>3.38</v>
      </c>
      <c r="N57" t="n">
        <v>2.56</v>
      </c>
      <c r="O57" t="n">
        <v>3.18</v>
      </c>
      <c r="P57" t="n">
        <v>3.44</v>
      </c>
      <c r="Q57" t="n">
        <v>3.24</v>
      </c>
      <c r="R57" t="n">
        <v>3.33</v>
      </c>
      <c r="S57" t="n">
        <v>3.62</v>
      </c>
      <c r="T57" t="n">
        <v>3.72</v>
      </c>
      <c r="U57" t="n">
        <v>2.98</v>
      </c>
      <c r="V57" t="n">
        <v>3.12</v>
      </c>
      <c r="W57" t="n">
        <v>2.84</v>
      </c>
    </row>
    <row r="58">
      <c r="A58" s="5" t="inlineStr">
        <is>
          <t>Fremdkapitalquote in %</t>
        </is>
      </c>
      <c r="B58" s="5" t="inlineStr">
        <is>
          <t>Debt Ratio in %</t>
        </is>
      </c>
      <c r="C58" t="n">
        <v>95.04000000000001</v>
      </c>
      <c r="D58" t="n">
        <v>95.03</v>
      </c>
      <c r="E58" t="n">
        <v>94.53</v>
      </c>
      <c r="F58" t="n">
        <v>95.15000000000001</v>
      </c>
      <c r="G58" t="n">
        <v>95.17</v>
      </c>
      <c r="H58" t="n">
        <v>95.7</v>
      </c>
      <c r="I58" t="n">
        <v>95.13</v>
      </c>
      <c r="J58" t="n">
        <v>95.5</v>
      </c>
      <c r="K58" t="n">
        <v>96.16</v>
      </c>
      <c r="L58" t="n">
        <v>96.26000000000001</v>
      </c>
      <c r="M58" t="n">
        <v>96.62</v>
      </c>
      <c r="N58" t="n">
        <v>97.44</v>
      </c>
      <c r="O58" t="n">
        <v>96.81999999999999</v>
      </c>
      <c r="P58" t="n">
        <v>96.56</v>
      </c>
      <c r="Q58" t="n">
        <v>96.76000000000001</v>
      </c>
      <c r="R58" t="n">
        <v>96.67</v>
      </c>
      <c r="S58" t="n">
        <v>96.38</v>
      </c>
      <c r="T58" t="n">
        <v>96.28</v>
      </c>
      <c r="U58" t="n">
        <v>97.02</v>
      </c>
      <c r="V58" t="n">
        <v>96.88</v>
      </c>
      <c r="W58" t="n">
        <v>97.16</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0.38</v>
      </c>
      <c r="D65" t="n">
        <v>0.37</v>
      </c>
      <c r="E65" t="n">
        <v>0.4</v>
      </c>
      <c r="F65" t="n">
        <v>0.37</v>
      </c>
      <c r="G65" t="n">
        <v>0.34</v>
      </c>
      <c r="H65" t="n">
        <v>0.01</v>
      </c>
      <c r="I65" t="n">
        <v>0.27</v>
      </c>
      <c r="J65" t="n">
        <v>0.34</v>
      </c>
      <c r="K65" t="n">
        <v>0.31</v>
      </c>
      <c r="L65" t="n">
        <v>0.39</v>
      </c>
      <c r="M65" t="n">
        <v>0.28</v>
      </c>
      <c r="N65" t="n">
        <v>0.15</v>
      </c>
      <c r="O65" t="n">
        <v>0.46</v>
      </c>
      <c r="P65" t="n">
        <v>0.51</v>
      </c>
      <c r="Q65" t="n">
        <v>0.46</v>
      </c>
      <c r="R65" t="n">
        <v>0.52</v>
      </c>
      <c r="S65" t="n">
        <v>0.48</v>
      </c>
      <c r="T65" t="n">
        <v>0.46</v>
      </c>
      <c r="U65" t="n">
        <v>0.49</v>
      </c>
      <c r="V65" t="n">
        <v>0.59</v>
      </c>
    </row>
    <row r="66">
      <c r="A66" s="5" t="inlineStr">
        <is>
          <t>Ertrag des eingesetzten Kapitals</t>
        </is>
      </c>
      <c r="B66" s="5" t="inlineStr">
        <is>
          <t>ROCE Return on Cap. Empl. in %</t>
        </is>
      </c>
      <c r="C66" t="n">
        <v>0.47</v>
      </c>
      <c r="D66" t="n">
        <v>0.45</v>
      </c>
      <c r="E66" t="n">
        <v>0.53</v>
      </c>
      <c r="F66" t="n">
        <v>0.52</v>
      </c>
      <c r="G66" t="n">
        <v>0.49</v>
      </c>
      <c r="H66" t="n">
        <v>0.14</v>
      </c>
      <c r="I66" t="n">
        <v>0.44</v>
      </c>
      <c r="J66" t="n">
        <v>0.45</v>
      </c>
      <c r="K66" t="n">
        <v>0.48</v>
      </c>
      <c r="L66" t="n">
        <v>0.63</v>
      </c>
      <c r="M66" t="n">
        <v>0.41</v>
      </c>
      <c r="N66" t="n">
        <v>0.16</v>
      </c>
      <c r="O66" t="n">
        <v>0.62</v>
      </c>
      <c r="P66" t="n">
        <v>0.7</v>
      </c>
      <c r="Q66" t="n">
        <v>0.63</v>
      </c>
      <c r="R66" t="n">
        <v>0.72</v>
      </c>
      <c r="S66" t="n">
        <v>0.68</v>
      </c>
      <c r="T66" t="n">
        <v>0.62</v>
      </c>
      <c r="U66" t="n">
        <v>0.63</v>
      </c>
      <c r="V66" t="n">
        <v>0.68</v>
      </c>
    </row>
    <row r="67">
      <c r="A67" s="5" t="inlineStr"/>
      <c r="B67" s="5" t="inlineStr"/>
    </row>
    <row r="68">
      <c r="A68" s="5" t="inlineStr"/>
      <c r="B68" s="5" t="inlineStr"/>
    </row>
    <row r="69">
      <c r="A69" s="5" t="inlineStr">
        <is>
          <t>Operativer Cashflow</t>
        </is>
      </c>
      <c r="B69" s="5" t="inlineStr">
        <is>
          <t>Operating Cashflow in M</t>
        </is>
      </c>
      <c r="C69" t="n">
        <v>-1625</v>
      </c>
      <c r="D69" t="n">
        <v>-119062.5</v>
      </c>
      <c r="E69" t="n">
        <v>3347.32</v>
      </c>
      <c r="F69" t="n">
        <v>3666.18</v>
      </c>
      <c r="G69" t="n">
        <v>4012.12</v>
      </c>
      <c r="H69" t="n">
        <v>4622.66</v>
      </c>
      <c r="I69" t="n">
        <v>8441.1</v>
      </c>
      <c r="J69" t="n">
        <v>1142.64</v>
      </c>
      <c r="K69" t="n">
        <v>1099.28</v>
      </c>
      <c r="L69" t="n">
        <v>-25358.85</v>
      </c>
      <c r="M69" t="n">
        <v>2022.88</v>
      </c>
      <c r="N69" t="n">
        <v>838.856</v>
      </c>
      <c r="O69" t="n">
        <v>4653.241999999999</v>
      </c>
      <c r="P69" t="n">
        <v>4652.5</v>
      </c>
      <c r="Q69" t="n">
        <v>-17545.619</v>
      </c>
      <c r="R69" t="inlineStr">
        <is>
          <t>-</t>
        </is>
      </c>
      <c r="S69" t="inlineStr">
        <is>
          <t>-</t>
        </is>
      </c>
      <c r="T69" t="inlineStr">
        <is>
          <t>-</t>
        </is>
      </c>
      <c r="U69" t="inlineStr">
        <is>
          <t>-</t>
        </is>
      </c>
      <c r="V69" t="inlineStr">
        <is>
          <t>-</t>
        </is>
      </c>
    </row>
    <row r="70">
      <c r="A70" s="5" t="inlineStr">
        <is>
          <t>Aktienrückkauf</t>
        </is>
      </c>
      <c r="B70" s="5" t="inlineStr">
        <is>
          <t>Share Buyback in M</t>
        </is>
      </c>
      <c r="C70" t="n">
        <v>0</v>
      </c>
      <c r="D70" t="n">
        <v>-1</v>
      </c>
      <c r="E70" t="n">
        <v>-2</v>
      </c>
      <c r="F70" t="n">
        <v>-1</v>
      </c>
      <c r="G70" t="n">
        <v>0</v>
      </c>
      <c r="H70" t="n">
        <v>-1</v>
      </c>
      <c r="I70" t="n">
        <v>-3</v>
      </c>
      <c r="J70" t="n">
        <v>-34</v>
      </c>
      <c r="K70" t="n">
        <v>-9</v>
      </c>
      <c r="L70" t="n">
        <v>-123</v>
      </c>
      <c r="M70" t="n">
        <v>-164.2</v>
      </c>
      <c r="N70" t="n">
        <v>-6.5</v>
      </c>
      <c r="O70" t="n">
        <v>25.20000000000005</v>
      </c>
      <c r="P70" t="n">
        <v>-92.20000000000005</v>
      </c>
      <c r="Q70" t="n">
        <v>46.40000000000009</v>
      </c>
      <c r="R70" t="n">
        <v>18.5</v>
      </c>
      <c r="S70" t="n">
        <v>-16.60000000000002</v>
      </c>
      <c r="T70" t="n">
        <v>-0.6000000000000227</v>
      </c>
      <c r="U70" t="n">
        <v>10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8.6</v>
      </c>
      <c r="D75" t="n">
        <v>-3</v>
      </c>
      <c r="E75" t="n">
        <v>0.74</v>
      </c>
      <c r="F75" t="n">
        <v>15.06</v>
      </c>
      <c r="G75" t="n">
        <v>4163.69</v>
      </c>
      <c r="H75" t="n">
        <v>-96.75</v>
      </c>
      <c r="I75" t="n">
        <v>-26.26</v>
      </c>
      <c r="J75" t="n">
        <v>8.31</v>
      </c>
      <c r="K75" t="n">
        <v>-22.86</v>
      </c>
      <c r="L75" t="n">
        <v>34.48</v>
      </c>
      <c r="M75" t="n">
        <v>93.05</v>
      </c>
      <c r="N75" t="n">
        <v>-61.38</v>
      </c>
      <c r="O75" t="n">
        <v>7.03</v>
      </c>
      <c r="P75" t="n">
        <v>24.88</v>
      </c>
      <c r="Q75" t="n">
        <v>25.36</v>
      </c>
      <c r="R75" t="n">
        <v>24.12</v>
      </c>
      <c r="S75" t="n">
        <v>14.14</v>
      </c>
      <c r="T75" t="n">
        <v>-17.99</v>
      </c>
      <c r="U75" t="n">
        <v>-2.57</v>
      </c>
      <c r="V75" t="n">
        <v>177.9</v>
      </c>
    </row>
    <row r="76">
      <c r="A76" s="5" t="inlineStr">
        <is>
          <t>Gewinnwachstum 3J in %</t>
        </is>
      </c>
      <c r="B76" s="5" t="inlineStr">
        <is>
          <t>Earnings Growth 3Y in %</t>
        </is>
      </c>
      <c r="C76" t="n">
        <v>2.11</v>
      </c>
      <c r="D76" t="n">
        <v>4.27</v>
      </c>
      <c r="E76" t="n">
        <v>1393.16</v>
      </c>
      <c r="F76" t="n">
        <v>1360.67</v>
      </c>
      <c r="G76" t="n">
        <v>1346.89</v>
      </c>
      <c r="H76" t="n">
        <v>-38.23</v>
      </c>
      <c r="I76" t="n">
        <v>-13.6</v>
      </c>
      <c r="J76" t="n">
        <v>6.64</v>
      </c>
      <c r="K76" t="n">
        <v>34.89</v>
      </c>
      <c r="L76" t="n">
        <v>22.05</v>
      </c>
      <c r="M76" t="n">
        <v>12.9</v>
      </c>
      <c r="N76" t="n">
        <v>-9.82</v>
      </c>
      <c r="O76" t="n">
        <v>19.09</v>
      </c>
      <c r="P76" t="n">
        <v>24.79</v>
      </c>
      <c r="Q76" t="n">
        <v>21.21</v>
      </c>
      <c r="R76" t="n">
        <v>6.76</v>
      </c>
      <c r="S76" t="n">
        <v>-2.14</v>
      </c>
      <c r="T76" t="n">
        <v>52.45</v>
      </c>
      <c r="U76" t="inlineStr">
        <is>
          <t>-</t>
        </is>
      </c>
      <c r="V76" t="inlineStr">
        <is>
          <t>-</t>
        </is>
      </c>
    </row>
    <row r="77">
      <c r="A77" s="5" t="inlineStr">
        <is>
          <t>Gewinnwachstum 5J in %</t>
        </is>
      </c>
      <c r="B77" s="5" t="inlineStr">
        <is>
          <t>Earnings Growth 5Y in %</t>
        </is>
      </c>
      <c r="C77" t="n">
        <v>837.02</v>
      </c>
      <c r="D77" t="n">
        <v>815.95</v>
      </c>
      <c r="E77" t="n">
        <v>811.3</v>
      </c>
      <c r="F77" t="n">
        <v>812.8099999999999</v>
      </c>
      <c r="G77" t="n">
        <v>805.23</v>
      </c>
      <c r="H77" t="n">
        <v>-20.62</v>
      </c>
      <c r="I77" t="n">
        <v>17.34</v>
      </c>
      <c r="J77" t="n">
        <v>10.32</v>
      </c>
      <c r="K77" t="n">
        <v>10.06</v>
      </c>
      <c r="L77" t="n">
        <v>19.61</v>
      </c>
      <c r="M77" t="n">
        <v>17.79</v>
      </c>
      <c r="N77" t="n">
        <v>4</v>
      </c>
      <c r="O77" t="n">
        <v>19.11</v>
      </c>
      <c r="P77" t="n">
        <v>14.1</v>
      </c>
      <c r="Q77" t="n">
        <v>8.609999999999999</v>
      </c>
      <c r="R77" t="n">
        <v>39.12</v>
      </c>
      <c r="S77" t="inlineStr">
        <is>
          <t>-</t>
        </is>
      </c>
      <c r="T77" t="inlineStr">
        <is>
          <t>-</t>
        </is>
      </c>
      <c r="U77" t="inlineStr">
        <is>
          <t>-</t>
        </is>
      </c>
      <c r="V77" t="inlineStr">
        <is>
          <t>-</t>
        </is>
      </c>
    </row>
    <row r="78">
      <c r="A78" s="5" t="inlineStr">
        <is>
          <t>Gewinnwachstum 10J in %</t>
        </is>
      </c>
      <c r="B78" s="5" t="inlineStr">
        <is>
          <t>Earnings Growth 10Y in %</t>
        </is>
      </c>
      <c r="C78" t="n">
        <v>408.2</v>
      </c>
      <c r="D78" t="n">
        <v>416.65</v>
      </c>
      <c r="E78" t="n">
        <v>410.81</v>
      </c>
      <c r="F78" t="n">
        <v>411.44</v>
      </c>
      <c r="G78" t="n">
        <v>412.42</v>
      </c>
      <c r="H78" t="n">
        <v>-1.41</v>
      </c>
      <c r="I78" t="n">
        <v>10.67</v>
      </c>
      <c r="J78" t="n">
        <v>14.71</v>
      </c>
      <c r="K78" t="n">
        <v>12.08</v>
      </c>
      <c r="L78" t="n">
        <v>14.11</v>
      </c>
      <c r="M78" t="n">
        <v>28.45</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0.01</v>
      </c>
      <c r="D79" t="n">
        <v>0.01</v>
      </c>
      <c r="E79" t="n">
        <v>0.01</v>
      </c>
      <c r="F79" t="n">
        <v>0.01</v>
      </c>
      <c r="G79" t="n">
        <v>0.01</v>
      </c>
      <c r="H79" t="inlineStr">
        <is>
          <t>-</t>
        </is>
      </c>
      <c r="I79" t="n">
        <v>0.89</v>
      </c>
      <c r="J79" t="n">
        <v>0.8</v>
      </c>
      <c r="K79" t="n">
        <v>0.63</v>
      </c>
      <c r="L79" t="n">
        <v>0.38</v>
      </c>
      <c r="M79" t="n">
        <v>0.6</v>
      </c>
      <c r="N79" t="n">
        <v>2.48</v>
      </c>
      <c r="O79" t="n">
        <v>0.46</v>
      </c>
      <c r="P79" t="n">
        <v>0.73</v>
      </c>
      <c r="Q79" t="n">
        <v>1.13</v>
      </c>
      <c r="R79" t="n">
        <v>0.25</v>
      </c>
      <c r="S79" t="inlineStr">
        <is>
          <t>-</t>
        </is>
      </c>
      <c r="T79" t="inlineStr">
        <is>
          <t>-</t>
        </is>
      </c>
      <c r="U79" t="inlineStr">
        <is>
          <t>-</t>
        </is>
      </c>
      <c r="V79" t="inlineStr">
        <is>
          <t>-</t>
        </is>
      </c>
    </row>
    <row r="80">
      <c r="A80" s="5" t="inlineStr">
        <is>
          <t>EBIT-Wachstum 1J in %</t>
        </is>
      </c>
      <c r="B80" s="5" t="inlineStr">
        <is>
          <t>EBIT Growth 1Y in %</t>
        </is>
      </c>
      <c r="C80" t="n">
        <v>9.68</v>
      </c>
      <c r="D80" t="n">
        <v>-11.07</v>
      </c>
      <c r="E80" t="n">
        <v>-4.28</v>
      </c>
      <c r="F80" t="n">
        <v>10.05</v>
      </c>
      <c r="G80" t="n">
        <v>233.23</v>
      </c>
      <c r="H80" t="n">
        <v>-62.5</v>
      </c>
      <c r="I80" t="n">
        <v>-8.73</v>
      </c>
      <c r="J80" t="n">
        <v>-9.4</v>
      </c>
      <c r="K80" t="n">
        <v>-24.6</v>
      </c>
      <c r="L80" t="n">
        <v>48.09</v>
      </c>
      <c r="M80" t="n">
        <v>163.09</v>
      </c>
      <c r="N80" t="n">
        <v>-69.43000000000001</v>
      </c>
      <c r="O80" t="n">
        <v>4.49</v>
      </c>
      <c r="P80" t="n">
        <v>28.19</v>
      </c>
      <c r="Q80" t="n">
        <v>20.17</v>
      </c>
      <c r="R80" t="n">
        <v>23.9</v>
      </c>
      <c r="S80" t="n">
        <v>21.09</v>
      </c>
      <c r="T80" t="n">
        <v>-16.08</v>
      </c>
      <c r="U80" t="n">
        <v>11.15</v>
      </c>
      <c r="V80" t="n">
        <v>69.55</v>
      </c>
    </row>
    <row r="81">
      <c r="A81" s="5" t="inlineStr">
        <is>
          <t>EBIT-Wachstum 3J in %</t>
        </is>
      </c>
      <c r="B81" s="5" t="inlineStr">
        <is>
          <t>EBIT Growth 3Y in %</t>
        </is>
      </c>
      <c r="C81" t="n">
        <v>-1.89</v>
      </c>
      <c r="D81" t="n">
        <v>-1.77</v>
      </c>
      <c r="E81" t="n">
        <v>79.67</v>
      </c>
      <c r="F81" t="n">
        <v>60.26</v>
      </c>
      <c r="G81" t="n">
        <v>54</v>
      </c>
      <c r="H81" t="n">
        <v>-26.88</v>
      </c>
      <c r="I81" t="n">
        <v>-14.24</v>
      </c>
      <c r="J81" t="n">
        <v>4.7</v>
      </c>
      <c r="K81" t="n">
        <v>62.19</v>
      </c>
      <c r="L81" t="n">
        <v>47.25</v>
      </c>
      <c r="M81" t="n">
        <v>32.72</v>
      </c>
      <c r="N81" t="n">
        <v>-12.25</v>
      </c>
      <c r="O81" t="n">
        <v>17.62</v>
      </c>
      <c r="P81" t="n">
        <v>24.09</v>
      </c>
      <c r="Q81" t="n">
        <v>21.72</v>
      </c>
      <c r="R81" t="n">
        <v>9.640000000000001</v>
      </c>
      <c r="S81" t="n">
        <v>5.39</v>
      </c>
      <c r="T81" t="n">
        <v>21.54</v>
      </c>
      <c r="U81" t="inlineStr">
        <is>
          <t>-</t>
        </is>
      </c>
      <c r="V81" t="inlineStr">
        <is>
          <t>-</t>
        </is>
      </c>
    </row>
    <row r="82">
      <c r="A82" s="5" t="inlineStr">
        <is>
          <t>EBIT-Wachstum 5J in %</t>
        </is>
      </c>
      <c r="B82" s="5" t="inlineStr">
        <is>
          <t>EBIT Growth 5Y in %</t>
        </is>
      </c>
      <c r="C82" t="n">
        <v>47.52</v>
      </c>
      <c r="D82" t="n">
        <v>33.09</v>
      </c>
      <c r="E82" t="n">
        <v>33.55</v>
      </c>
      <c r="F82" t="n">
        <v>32.53</v>
      </c>
      <c r="G82" t="n">
        <v>25.6</v>
      </c>
      <c r="H82" t="n">
        <v>-11.43</v>
      </c>
      <c r="I82" t="n">
        <v>33.69</v>
      </c>
      <c r="J82" t="n">
        <v>21.55</v>
      </c>
      <c r="K82" t="n">
        <v>24.33</v>
      </c>
      <c r="L82" t="n">
        <v>34.89</v>
      </c>
      <c r="M82" t="n">
        <v>29.3</v>
      </c>
      <c r="N82" t="n">
        <v>1.46</v>
      </c>
      <c r="O82" t="n">
        <v>19.57</v>
      </c>
      <c r="P82" t="n">
        <v>15.45</v>
      </c>
      <c r="Q82" t="n">
        <v>12.05</v>
      </c>
      <c r="R82" t="n">
        <v>21.92</v>
      </c>
      <c r="S82" t="inlineStr">
        <is>
          <t>-</t>
        </is>
      </c>
      <c r="T82" t="inlineStr">
        <is>
          <t>-</t>
        </is>
      </c>
      <c r="U82" t="inlineStr">
        <is>
          <t>-</t>
        </is>
      </c>
      <c r="V82" t="inlineStr">
        <is>
          <t>-</t>
        </is>
      </c>
    </row>
    <row r="83">
      <c r="A83" s="5" t="inlineStr">
        <is>
          <t>EBIT-Wachstum 10J in %</t>
        </is>
      </c>
      <c r="B83" s="5" t="inlineStr">
        <is>
          <t>EBIT Growth 10Y in %</t>
        </is>
      </c>
      <c r="C83" t="n">
        <v>18.05</v>
      </c>
      <c r="D83" t="n">
        <v>33.39</v>
      </c>
      <c r="E83" t="n">
        <v>27.55</v>
      </c>
      <c r="F83" t="n">
        <v>28.43</v>
      </c>
      <c r="G83" t="n">
        <v>30.24</v>
      </c>
      <c r="H83" t="n">
        <v>8.94</v>
      </c>
      <c r="I83" t="n">
        <v>17.58</v>
      </c>
      <c r="J83" t="n">
        <v>20.56</v>
      </c>
      <c r="K83" t="n">
        <v>19.89</v>
      </c>
      <c r="L83" t="n">
        <v>23.47</v>
      </c>
      <c r="M83" t="n">
        <v>25.61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-98.64</v>
      </c>
      <c r="D84" t="n">
        <v>-3654.1</v>
      </c>
      <c r="E84" t="n">
        <v>-8.84</v>
      </c>
      <c r="F84" t="n">
        <v>-8.699999999999999</v>
      </c>
      <c r="G84" t="n">
        <v>-13.21</v>
      </c>
      <c r="H84" t="n">
        <v>-45.28</v>
      </c>
      <c r="I84" t="n">
        <v>636.96</v>
      </c>
      <c r="J84" t="n">
        <v>1.1</v>
      </c>
      <c r="K84" t="n">
        <v>-104.3</v>
      </c>
      <c r="L84" t="n">
        <v>-1225</v>
      </c>
      <c r="M84" t="n">
        <v>104.35</v>
      </c>
      <c r="N84" t="n">
        <v>-82.09999999999999</v>
      </c>
      <c r="O84" t="n">
        <v>2.8</v>
      </c>
      <c r="P84" t="n">
        <v>-123.89</v>
      </c>
      <c r="Q84" t="inlineStr">
        <is>
          <t>-</t>
        </is>
      </c>
      <c r="R84" t="inlineStr">
        <is>
          <t>-</t>
        </is>
      </c>
      <c r="S84" t="inlineStr">
        <is>
          <t>-</t>
        </is>
      </c>
      <c r="T84" t="inlineStr">
        <is>
          <t>-</t>
        </is>
      </c>
      <c r="U84" t="inlineStr">
        <is>
          <t>-</t>
        </is>
      </c>
      <c r="V84" t="inlineStr">
        <is>
          <t>-</t>
        </is>
      </c>
    </row>
    <row r="85">
      <c r="A85" s="5" t="inlineStr">
        <is>
          <t>Op.Cashflow Wachstum 3J in %</t>
        </is>
      </c>
      <c r="B85" s="5" t="inlineStr">
        <is>
          <t>Op.Cashflow Wachstum 3Y in %</t>
        </is>
      </c>
      <c r="C85" t="n">
        <v>-1253.86</v>
      </c>
      <c r="D85" t="n">
        <v>-1223.88</v>
      </c>
      <c r="E85" t="n">
        <v>-10.25</v>
      </c>
      <c r="F85" t="n">
        <v>-22.4</v>
      </c>
      <c r="G85" t="n">
        <v>192.82</v>
      </c>
      <c r="H85" t="n">
        <v>197.59</v>
      </c>
      <c r="I85" t="n">
        <v>177.92</v>
      </c>
      <c r="J85" t="n">
        <v>-442.73</v>
      </c>
      <c r="K85" t="n">
        <v>-408.32</v>
      </c>
      <c r="L85" t="n">
        <v>-400.92</v>
      </c>
      <c r="M85" t="n">
        <v>8.35</v>
      </c>
      <c r="N85" t="n">
        <v>-67.73</v>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5J in %</t>
        </is>
      </c>
      <c r="B86" s="5" t="inlineStr">
        <is>
          <t>Op.Cashflow Wachstum 5Y in %</t>
        </is>
      </c>
      <c r="C86" t="n">
        <v>-756.7</v>
      </c>
      <c r="D86" t="n">
        <v>-746.03</v>
      </c>
      <c r="E86" t="n">
        <v>112.19</v>
      </c>
      <c r="F86" t="n">
        <v>114.17</v>
      </c>
      <c r="G86" t="n">
        <v>95.05</v>
      </c>
      <c r="H86" t="n">
        <v>-147.3</v>
      </c>
      <c r="I86" t="n">
        <v>-117.38</v>
      </c>
      <c r="J86" t="n">
        <v>-261.19</v>
      </c>
      <c r="K86" t="n">
        <v>-260.85</v>
      </c>
      <c r="L86" t="n">
        <v>-264.77</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-452</v>
      </c>
      <c r="D87" t="n">
        <v>-431.7</v>
      </c>
      <c r="E87" t="n">
        <v>-74.5</v>
      </c>
      <c r="F87" t="n">
        <v>-73.34</v>
      </c>
      <c r="G87" t="n">
        <v>-84.86</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1915</v>
      </c>
      <c r="D88" t="n">
        <v>1911</v>
      </c>
      <c r="E88" t="n">
        <v>1728</v>
      </c>
      <c r="F88" t="n">
        <v>1963</v>
      </c>
      <c r="G88" t="n">
        <v>1971</v>
      </c>
      <c r="H88" t="n">
        <v>2224</v>
      </c>
      <c r="I88" t="n">
        <v>1955</v>
      </c>
      <c r="J88" t="n">
        <v>2121</v>
      </c>
      <c r="K88" t="n">
        <v>2508</v>
      </c>
      <c r="L88" t="n">
        <v>2577</v>
      </c>
      <c r="M88" t="n">
        <v>2861</v>
      </c>
      <c r="N88" t="n">
        <v>3799</v>
      </c>
      <c r="O88" t="n">
        <v>3050</v>
      </c>
      <c r="P88" t="n">
        <v>2809</v>
      </c>
      <c r="Q88" t="n">
        <v>2990</v>
      </c>
      <c r="R88" t="n">
        <v>2900</v>
      </c>
      <c r="S88" t="n">
        <v>2665</v>
      </c>
      <c r="T88" t="n">
        <v>2586</v>
      </c>
      <c r="U88" t="n">
        <v>3254</v>
      </c>
      <c r="V88" t="n">
        <v>3108</v>
      </c>
      <c r="W88" t="n">
        <v>3425</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10"/>
    <col customWidth="1" max="16" min="16" width="10"/>
  </cols>
  <sheetData>
    <row r="1">
      <c r="A1" s="1" t="inlineStr">
        <is>
          <t xml:space="preserve">BOUYGUES </t>
        </is>
      </c>
      <c r="B1" s="2" t="inlineStr">
        <is>
          <t>WKN: 858821  ISIN: FR0000120503  US-Symbol:BOUYF  Typ: Aktie</t>
        </is>
      </c>
      <c r="C1" s="2" t="inlineStr"/>
      <c r="D1" s="2" t="inlineStr"/>
      <c r="E1" s="2" t="inlineStr"/>
      <c r="F1" s="2">
        <f>HYPERLINK("cac40_Stock_Data_EUR.xlsx#INDEX!A1",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+33-1-4420-1000</t>
        </is>
      </c>
      <c r="G4" t="inlineStr">
        <is>
          <t>20.02.2020</t>
        </is>
      </c>
      <c r="H4" t="inlineStr">
        <is>
          <t>Preliminary Results</t>
        </is>
      </c>
      <c r="J4" t="inlineStr">
        <is>
          <t>SCDM controlled by Martin Bouygues and Olivier Bouygues</t>
        </is>
      </c>
      <c r="L4" t="inlineStr">
        <is>
          <t>21,70%</t>
        </is>
      </c>
    </row>
    <row r="5">
      <c r="A5" s="5" t="inlineStr">
        <is>
          <t>Ticker</t>
        </is>
      </c>
      <c r="B5" t="inlineStr">
        <is>
          <t>BYG</t>
        </is>
      </c>
      <c r="C5" s="5" t="inlineStr">
        <is>
          <t>Fax</t>
        </is>
      </c>
      <c r="D5" s="5" t="inlineStr"/>
      <c r="E5" t="inlineStr">
        <is>
          <t>-</t>
        </is>
      </c>
      <c r="G5" t="inlineStr">
        <is>
          <t>24.03.2020</t>
        </is>
      </c>
      <c r="H5" t="inlineStr">
        <is>
          <t>Publication Of Annual Report</t>
        </is>
      </c>
      <c r="J5" t="inlineStr">
        <is>
          <t>Mitarbeiter</t>
        </is>
      </c>
      <c r="L5" t="inlineStr">
        <is>
          <t>20,20%</t>
        </is>
      </c>
    </row>
    <row r="6">
      <c r="A6" s="5" t="inlineStr">
        <is>
          <t>Gelistet Seit / Listed Since</t>
        </is>
      </c>
      <c r="B6" t="inlineStr">
        <is>
          <t>-</t>
        </is>
      </c>
      <c r="C6" s="5" t="inlineStr">
        <is>
          <t>Internet</t>
        </is>
      </c>
      <c r="D6" s="5" t="inlineStr"/>
      <c r="E6" t="inlineStr">
        <is>
          <t>http://www.bouygues.com/en/home</t>
        </is>
      </c>
      <c r="G6" t="inlineStr">
        <is>
          <t>23.04.2020</t>
        </is>
      </c>
      <c r="H6" t="inlineStr">
        <is>
          <t>Annual General Meeting</t>
        </is>
      </c>
      <c r="J6" t="inlineStr">
        <is>
          <t>Freefloat</t>
        </is>
      </c>
      <c r="L6" t="inlineStr">
        <is>
          <t>58,10%</t>
        </is>
      </c>
    </row>
    <row r="7">
      <c r="A7" s="5" t="inlineStr">
        <is>
          <t>Nominalwert / Nominal Value</t>
        </is>
      </c>
      <c r="B7" t="inlineStr">
        <is>
          <t>1,00</t>
        </is>
      </c>
      <c r="C7" s="5" t="inlineStr">
        <is>
          <t>Inv. Relations Telefon / Phone</t>
        </is>
      </c>
      <c r="D7" s="5" t="inlineStr"/>
      <c r="E7" t="inlineStr">
        <is>
          <t>+33-1-4420-1079</t>
        </is>
      </c>
      <c r="G7" t="inlineStr">
        <is>
          <t>05.05.2020</t>
        </is>
      </c>
      <c r="H7" t="inlineStr">
        <is>
          <t>Ex Dividend</t>
        </is>
      </c>
    </row>
    <row r="8">
      <c r="A8" s="5" t="inlineStr">
        <is>
          <t>Land / Country</t>
        </is>
      </c>
      <c r="B8" t="inlineStr">
        <is>
          <t>Frankreich</t>
        </is>
      </c>
      <c r="C8" s="5" t="inlineStr">
        <is>
          <t>Inv. Relations E-Mail</t>
        </is>
      </c>
      <c r="D8" s="5" t="inlineStr"/>
      <c r="E8" t="inlineStr">
        <is>
          <t>investors@bouygues.com</t>
        </is>
      </c>
      <c r="G8" t="inlineStr">
        <is>
          <t>07.05.2020</t>
        </is>
      </c>
      <c r="H8" t="inlineStr">
        <is>
          <t>Dividend Payout</t>
        </is>
      </c>
    </row>
    <row r="9">
      <c r="A9" s="5" t="inlineStr">
        <is>
          <t>Währung / Currency</t>
        </is>
      </c>
      <c r="B9" t="inlineStr">
        <is>
          <t>EUR</t>
        </is>
      </c>
      <c r="C9" s="5" t="inlineStr">
        <is>
          <t>Kontaktperson / Contact Person</t>
        </is>
      </c>
      <c r="D9" s="5" t="inlineStr"/>
      <c r="E9" t="inlineStr">
        <is>
          <t>Karine Adam Gruson</t>
        </is>
      </c>
      <c r="G9" t="inlineStr">
        <is>
          <t>14.05.2020</t>
        </is>
      </c>
      <c r="H9" t="inlineStr">
        <is>
          <t>Result Q1</t>
        </is>
      </c>
    </row>
    <row r="10">
      <c r="A10" s="5" t="inlineStr">
        <is>
          <t>Branche / Industry</t>
        </is>
      </c>
      <c r="B10" t="inlineStr">
        <is>
          <t>Construction Industry</t>
        </is>
      </c>
      <c r="C10" s="5" t="inlineStr">
        <is>
          <t>27.08.2020</t>
        </is>
      </c>
      <c r="D10" s="5" t="inlineStr">
        <is>
          <t>Score Half Year</t>
        </is>
      </c>
    </row>
    <row r="11">
      <c r="A11" s="5" t="inlineStr">
        <is>
          <t>Sektor / Sector</t>
        </is>
      </c>
      <c r="B11" t="inlineStr">
        <is>
          <t>Building Industry</t>
        </is>
      </c>
    </row>
    <row r="12">
      <c r="A12" s="5" t="inlineStr">
        <is>
          <t>Typ / Genre</t>
        </is>
      </c>
      <c r="B12" t="inlineStr">
        <is>
          <t>Stammaktie</t>
        </is>
      </c>
    </row>
    <row r="13">
      <c r="A13" s="5" t="inlineStr">
        <is>
          <t>Adresse / Address</t>
        </is>
      </c>
      <c r="B13" t="inlineStr">
        <is>
          <t>Bouygues SA32, avenue Hoche  F-75008 Paris</t>
        </is>
      </c>
    </row>
    <row r="14">
      <c r="A14" s="5" t="inlineStr">
        <is>
          <t>Management</t>
        </is>
      </c>
      <c r="B14" t="inlineStr">
        <is>
          <t>Martin Bouygues, Olivier Bouygues, Olivier Roussat, Philippe Marien, Pascal Grangé</t>
        </is>
      </c>
    </row>
    <row r="15">
      <c r="A15" s="5" t="inlineStr">
        <is>
          <t>Aufsichtsrat / Board</t>
        </is>
      </c>
      <c r="B15" t="inlineStr">
        <is>
          <t>Martin Bouygues, Olivier Bouygues, Benoît Maes, Anne-Marie Idrac, Colette Lewiner, Rose-Marie Van Lerberghe, Michèle Vilain, Clara Gaymard, Alexandre de Rothschild, Francis Castagné, William Bouygues, Charlotte Bouygues, Raphaëlle Deflesselle</t>
        </is>
      </c>
    </row>
    <row r="16">
      <c r="A16" s="5" t="inlineStr">
        <is>
          <t>Beschreibung</t>
        </is>
      </c>
      <c r="B16" t="inlineStr">
        <is>
          <t>Bouygues SA ist eine Unternehmensgruppe, die in der Baubranche, im Bereich Medien und in der Telekommunikation international tätig ist. Die Geschäftsaktivitäten des Konzerns sind die Sektoren Bau mit den Bereichen Bouygues Construction, Bouygues Immobilier und Colas, Telekom mit Bouygues Telecom und Medien mit TF1 strukturiert. Im Weiteren hält die Gruppe eine Beteiligung von 28.30 % an ALSTOM, einem weltweit tätigem Konzern im Energie- und Transportbereich. Über Bouygues Construction wird eine umfassende Palette an Dienstleistungen von der Bauanalyse, dem finanziellen und technischen Engineering über die Projektentwicklung und Konstruktion bis hin zur Instandhaltung und Wartung der Projekte angeboten. Es werden alle Arten von Gebäuden wie Einfamilienhäuser und Mehrfamilienhäuser, öffentliche Einrichtungen, Krankenhäuser, Büros, Hotels, Museen, Gewerbe- und Industriebauten erstellt. Das eigene Immobilienportfolio der Gesellschaft mit Wohn- und Gewerbeimmobilien wird über die Tochtergesellschaft Bouygues Immobilier bewirtschaftet. Darüber hinaus ist die Gruppe über ihre Tochtergesellschaft Colas im Bau und in der Instandhaltung von U-Bahnlinien, Strassen und Autobahnen, Brücken, Tunneln, Flughafenstart- und Landebahnen, Häfen und öffentlicher Verkehrsinfrastrukturen aktiv sowie spezialisiert auf Erdbewegungsarbeiten und führend in der Vorspannungstechnik von Beton zur Verbesserung der tragenden Eigenschaften. Zusätzlich ist Colas in der Produktion und dem Recycling von Baumaterialen tätig. Die TF1 Gruppe ist für den Bereich Medien zuständig und betreibt die frei empfangbaren Kanäle TF1, TMC, NT1, HD1 und LCI wie auch kostenpflichtige Themenkanäle. Bouygues Telecom ist als Mobilfunkanbieter und Internetserviceprovider aktiv und offeriert an Privatpersonen und Unternehmen eine breite Palette von Breitband-Dienstleistungen. Der Konzern ist weltweit in mehr als 100 Ländern präsent und hat seinen Hauptsitz in Paris, Frankreich. Copyright 2014 FINANCE BASE AG</t>
        </is>
      </c>
    </row>
    <row r="17">
      <c r="A17" s="5" t="inlineStr">
        <is>
          <t>Profile</t>
        </is>
      </c>
      <c r="B17" t="inlineStr">
        <is>
          <t>Bouygues SA is a corporate group that operates internationally in the construction industry, in the media and telecommunications. The business activities of the Group for the construction sector with the areas of Bouygues Construction, Bouygues Immobilier and Colas, Telekom with Bouygues Telecom and Media structured with TF1. In addition, the Group holds a 28.30% stake in ALSTOM, a worldwide active company in the energy and transport sector. About Bouygues Construction a comprehensive range of services from building analysis, the financial and technical engineering is offered through the project development and construction to maintenance and maintenance of the projects. It creates all kinds of buildings such as detached houses and apartment buildings, public facilities, hospitals, offices, hotels, museums, commercial and industrial buildings. The private company's property portfolio with residential and commercial property is managed Immobilier through its subsidiary Bouygues. In addition, the Group operates through its subsidiary Colas in the construction and maintenance of subway lines, roads and highways, bridges, tunnels, Flughafenstart- runways, ports and public transport infrastructure, specializing in earthmoving and leader in the biasing technique of concrete for improve the bearing properties. In addition, Colas is involved in the production and recycling of building materials. The TF1 group is responsible for media and operates the free to air channels TF1, TMC, NT1, HD1 and LCI as well as fee-based thematic channels. Bouygues Telecom is active as mobile operators and Internet service providers and offers to individuals and companies a wide range of broadband services. The Group is present in more than 100 countries worldwide and is headquartered in Paris, France.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37929</v>
      </c>
      <c r="D20" t="n">
        <v>35555</v>
      </c>
      <c r="E20" t="n">
        <v>32904</v>
      </c>
      <c r="F20" t="n">
        <v>31768</v>
      </c>
      <c r="G20" t="n">
        <v>32428</v>
      </c>
      <c r="H20" t="n">
        <v>33138</v>
      </c>
      <c r="I20" t="n">
        <v>33345</v>
      </c>
      <c r="J20" t="n">
        <v>33547</v>
      </c>
      <c r="K20" t="n">
        <v>32706</v>
      </c>
      <c r="L20" t="n">
        <v>31225</v>
      </c>
      <c r="M20" t="n">
        <v>31353</v>
      </c>
      <c r="N20" t="n">
        <v>32713</v>
      </c>
      <c r="O20" t="n">
        <v>29588</v>
      </c>
      <c r="P20" t="n">
        <v>29588</v>
      </c>
    </row>
    <row r="21">
      <c r="A21" s="5" t="inlineStr">
        <is>
          <t>Operatives Ergebnis (EBIT)</t>
        </is>
      </c>
      <c r="B21" s="5" t="inlineStr">
        <is>
          <t>EBIT Earning Before Interest &amp; Tax</t>
        </is>
      </c>
      <c r="C21" t="n">
        <v>1696</v>
      </c>
      <c r="D21" t="n">
        <v>1776</v>
      </c>
      <c r="E21" t="n">
        <v>1533</v>
      </c>
      <c r="F21" t="n">
        <v>947</v>
      </c>
      <c r="G21" t="n">
        <v>668</v>
      </c>
      <c r="H21" t="n">
        <v>1133</v>
      </c>
      <c r="I21" t="n">
        <v>1253</v>
      </c>
      <c r="J21" t="n">
        <v>1120</v>
      </c>
      <c r="K21" t="n">
        <v>1857</v>
      </c>
      <c r="L21" t="n">
        <v>1791</v>
      </c>
      <c r="M21" t="n">
        <v>1855</v>
      </c>
      <c r="N21" t="n">
        <v>2230</v>
      </c>
      <c r="O21" t="n">
        <v>2181</v>
      </c>
      <c r="P21" t="n">
        <v>2181</v>
      </c>
    </row>
    <row r="22">
      <c r="A22" s="5" t="inlineStr">
        <is>
          <t>Finanzergebnis</t>
        </is>
      </c>
      <c r="B22" s="5" t="inlineStr">
        <is>
          <t>Financial Result</t>
        </is>
      </c>
      <c r="C22" t="n">
        <v>76</v>
      </c>
      <c r="D22" t="n">
        <v>-750</v>
      </c>
      <c r="E22" t="n">
        <v>-631</v>
      </c>
      <c r="F22" t="n">
        <v>-412</v>
      </c>
      <c r="G22" t="n">
        <v>-70</v>
      </c>
      <c r="H22" t="n">
        <v>119</v>
      </c>
      <c r="I22" t="n">
        <v>-1534</v>
      </c>
      <c r="J22" t="n">
        <v>-290</v>
      </c>
      <c r="K22" t="n">
        <v>-277</v>
      </c>
      <c r="L22" t="n">
        <v>-324</v>
      </c>
      <c r="M22" t="n">
        <v>-319</v>
      </c>
      <c r="N22" t="n">
        <v>-277</v>
      </c>
      <c r="O22" t="n">
        <v>-235</v>
      </c>
      <c r="P22" t="n">
        <v>-235</v>
      </c>
    </row>
    <row r="23">
      <c r="A23" s="5" t="inlineStr">
        <is>
          <t>Ergebnis vor Steuer (EBT)</t>
        </is>
      </c>
      <c r="B23" s="5" t="inlineStr">
        <is>
          <t>EBT Earning Before Tax</t>
        </is>
      </c>
      <c r="C23" t="n">
        <v>1772</v>
      </c>
      <c r="D23" t="n">
        <v>1026</v>
      </c>
      <c r="E23" t="n">
        <v>902</v>
      </c>
      <c r="F23" t="n">
        <v>535</v>
      </c>
      <c r="G23" t="n">
        <v>598</v>
      </c>
      <c r="H23" t="n">
        <v>1252</v>
      </c>
      <c r="I23" t="n">
        <v>-281</v>
      </c>
      <c r="J23" t="n">
        <v>830</v>
      </c>
      <c r="K23" t="n">
        <v>1580</v>
      </c>
      <c r="L23" t="n">
        <v>1467</v>
      </c>
      <c r="M23" t="n">
        <v>1536</v>
      </c>
      <c r="N23" t="n">
        <v>1953</v>
      </c>
      <c r="O23" t="n">
        <v>1946</v>
      </c>
      <c r="P23" t="n">
        <v>1946</v>
      </c>
    </row>
    <row r="24">
      <c r="A24" s="5" t="inlineStr">
        <is>
          <t>Ergebnis nach Steuer</t>
        </is>
      </c>
      <c r="B24" s="5" t="inlineStr">
        <is>
          <t>Earnings after tax</t>
        </is>
      </c>
      <c r="C24" t="n">
        <v>1320</v>
      </c>
      <c r="D24" t="n">
        <v>1453</v>
      </c>
      <c r="E24" t="n">
        <v>1205</v>
      </c>
      <c r="F24" t="n">
        <v>784</v>
      </c>
      <c r="G24" t="n">
        <v>480</v>
      </c>
      <c r="H24" t="n">
        <v>1064</v>
      </c>
      <c r="I24" t="n">
        <v>-648</v>
      </c>
      <c r="J24" t="n">
        <v>728</v>
      </c>
      <c r="K24" t="n">
        <v>1237</v>
      </c>
      <c r="L24" t="n">
        <v>985</v>
      </c>
      <c r="M24" t="n">
        <v>1049</v>
      </c>
      <c r="N24" t="n">
        <v>1686</v>
      </c>
      <c r="O24" t="n">
        <v>1593</v>
      </c>
      <c r="P24" t="n">
        <v>1593</v>
      </c>
    </row>
    <row r="25">
      <c r="A25" s="5" t="inlineStr">
        <is>
          <t>Minderheitenanteil</t>
        </is>
      </c>
      <c r="B25" s="5" t="inlineStr">
        <is>
          <t>Minority Share</t>
        </is>
      </c>
      <c r="C25" t="n">
        <v>-136</v>
      </c>
      <c r="D25" t="n">
        <v>-142</v>
      </c>
      <c r="E25" t="n">
        <v>-120</v>
      </c>
      <c r="F25" t="n">
        <v>-52</v>
      </c>
      <c r="G25" t="n">
        <v>-77</v>
      </c>
      <c r="H25" t="n">
        <v>-257</v>
      </c>
      <c r="I25" t="n">
        <v>-109</v>
      </c>
      <c r="J25" t="n">
        <v>-95</v>
      </c>
      <c r="K25" t="n">
        <v>-167</v>
      </c>
      <c r="L25" t="n">
        <v>-192</v>
      </c>
      <c r="M25" t="n">
        <v>-137</v>
      </c>
      <c r="N25" t="n">
        <v>-185</v>
      </c>
      <c r="O25" t="n">
        <v>-217</v>
      </c>
      <c r="P25" t="n">
        <v>-217</v>
      </c>
    </row>
    <row r="26">
      <c r="A26" s="5" t="inlineStr">
        <is>
          <t>Jahresüberschuss/-fehlbetrag</t>
        </is>
      </c>
      <c r="B26" s="5" t="inlineStr">
        <is>
          <t>Net Profit</t>
        </is>
      </c>
      <c r="C26" t="n">
        <v>1184</v>
      </c>
      <c r="D26" t="n">
        <v>1311</v>
      </c>
      <c r="E26" t="n">
        <v>1085</v>
      </c>
      <c r="F26" t="n">
        <v>732</v>
      </c>
      <c r="G26" t="n">
        <v>403</v>
      </c>
      <c r="H26" t="n">
        <v>807</v>
      </c>
      <c r="I26" t="n">
        <v>-757</v>
      </c>
      <c r="J26" t="n">
        <v>633</v>
      </c>
      <c r="K26" t="n">
        <v>1070</v>
      </c>
      <c r="L26" t="n">
        <v>1071</v>
      </c>
      <c r="M26" t="n">
        <v>1319</v>
      </c>
      <c r="N26" t="n">
        <v>1501</v>
      </c>
      <c r="O26" t="n">
        <v>1376</v>
      </c>
      <c r="P26" t="n">
        <v>1376</v>
      </c>
    </row>
    <row r="27">
      <c r="A27" s="5" t="inlineStr">
        <is>
          <t>Summe Umlaufvermögen</t>
        </is>
      </c>
      <c r="B27" s="5" t="inlineStr">
        <is>
          <t>Current Assets</t>
        </is>
      </c>
      <c r="C27" t="n">
        <v>19115</v>
      </c>
      <c r="D27" t="n">
        <v>17945</v>
      </c>
      <c r="E27" t="n">
        <v>17963</v>
      </c>
      <c r="F27" t="n">
        <v>17301</v>
      </c>
      <c r="G27" t="n">
        <v>15590</v>
      </c>
      <c r="H27" t="n">
        <v>16364</v>
      </c>
      <c r="I27" t="n">
        <v>15469</v>
      </c>
      <c r="J27" t="n">
        <v>16584</v>
      </c>
      <c r="K27" t="n">
        <v>15480</v>
      </c>
      <c r="L27" t="n">
        <v>16966</v>
      </c>
      <c r="M27" t="n">
        <v>16235</v>
      </c>
      <c r="N27" t="n">
        <v>16818</v>
      </c>
      <c r="O27" t="n">
        <v>15827</v>
      </c>
      <c r="P27" t="n">
        <v>15827</v>
      </c>
    </row>
    <row r="28">
      <c r="A28" s="5" t="inlineStr">
        <is>
          <t>Summe Anlagevermögen</t>
        </is>
      </c>
      <c r="B28" s="5" t="inlineStr">
        <is>
          <t>Fixed Assets</t>
        </is>
      </c>
      <c r="C28" t="n">
        <v>20239</v>
      </c>
      <c r="D28" t="n">
        <v>20019</v>
      </c>
      <c r="E28" t="n">
        <v>17815</v>
      </c>
      <c r="F28" t="n">
        <v>17553</v>
      </c>
      <c r="G28" t="n">
        <v>18245</v>
      </c>
      <c r="H28" t="n">
        <v>18504</v>
      </c>
      <c r="I28" t="n">
        <v>18835</v>
      </c>
      <c r="J28" t="n">
        <v>20170</v>
      </c>
      <c r="K28" t="n">
        <v>19442</v>
      </c>
      <c r="L28" t="n">
        <v>18620</v>
      </c>
      <c r="M28" t="n">
        <v>17700</v>
      </c>
      <c r="N28" t="n">
        <v>18670</v>
      </c>
      <c r="O28" t="n">
        <v>17601</v>
      </c>
      <c r="P28" t="n">
        <v>17601</v>
      </c>
    </row>
    <row r="29">
      <c r="A29" s="5" t="inlineStr">
        <is>
          <t>Summe Aktiva</t>
        </is>
      </c>
      <c r="B29" s="5" t="inlineStr">
        <is>
          <t>Total Assets</t>
        </is>
      </c>
      <c r="C29" t="n">
        <v>39354</v>
      </c>
      <c r="D29" t="n">
        <v>37964</v>
      </c>
      <c r="E29" t="n">
        <v>35778</v>
      </c>
      <c r="F29" t="n">
        <v>34854</v>
      </c>
      <c r="G29" t="n">
        <v>33835</v>
      </c>
      <c r="H29" t="n">
        <v>34868</v>
      </c>
      <c r="I29" t="n">
        <v>34304</v>
      </c>
      <c r="J29" t="n">
        <v>36754</v>
      </c>
      <c r="K29" t="n">
        <v>34922</v>
      </c>
      <c r="L29" t="n">
        <v>35586</v>
      </c>
      <c r="M29" t="n">
        <v>33935</v>
      </c>
      <c r="N29" t="n">
        <v>35488</v>
      </c>
      <c r="O29" t="n">
        <v>33428</v>
      </c>
      <c r="P29" t="n">
        <v>33428</v>
      </c>
    </row>
    <row r="30">
      <c r="A30" s="5" t="inlineStr">
        <is>
          <t>Summe kurzfristiges Fremdkapital</t>
        </is>
      </c>
      <c r="B30" s="5" t="inlineStr">
        <is>
          <t>Short-Term Debt</t>
        </is>
      </c>
      <c r="C30" t="n">
        <v>19446</v>
      </c>
      <c r="D30" t="n">
        <v>18756</v>
      </c>
      <c r="E30" t="n">
        <v>17548</v>
      </c>
      <c r="F30" t="n">
        <v>16896</v>
      </c>
      <c r="G30" t="n">
        <v>16980</v>
      </c>
      <c r="H30" t="n">
        <v>17105</v>
      </c>
      <c r="I30" t="n">
        <v>16495</v>
      </c>
      <c r="J30" t="n">
        <v>16831</v>
      </c>
      <c r="K30" t="n">
        <v>16369</v>
      </c>
      <c r="L30" t="n">
        <v>16247</v>
      </c>
      <c r="M30" t="n">
        <v>15959</v>
      </c>
      <c r="N30" t="n">
        <v>17927</v>
      </c>
      <c r="O30" t="n">
        <v>16579</v>
      </c>
      <c r="P30" t="n">
        <v>16579</v>
      </c>
    </row>
    <row r="31">
      <c r="A31" s="5" t="inlineStr">
        <is>
          <t>Summe langfristiges Fremdkapital</t>
        </is>
      </c>
      <c r="B31" s="5" t="inlineStr">
        <is>
          <t>Long-Term Debt</t>
        </is>
      </c>
      <c r="C31" t="n">
        <v>8108</v>
      </c>
      <c r="D31" t="n">
        <v>7496</v>
      </c>
      <c r="E31" t="n">
        <v>8020</v>
      </c>
      <c r="F31" t="n">
        <v>8538</v>
      </c>
      <c r="G31" t="n">
        <v>7562</v>
      </c>
      <c r="H31" t="n">
        <v>8308</v>
      </c>
      <c r="I31" t="n">
        <v>8959</v>
      </c>
      <c r="J31" t="n">
        <v>9845</v>
      </c>
      <c r="K31" t="n">
        <v>8875</v>
      </c>
      <c r="L31" t="n">
        <v>8732</v>
      </c>
      <c r="M31" t="n">
        <v>8250</v>
      </c>
      <c r="N31" t="n">
        <v>8796</v>
      </c>
      <c r="O31" t="n">
        <v>8644</v>
      </c>
      <c r="P31" t="n">
        <v>8644</v>
      </c>
    </row>
    <row r="32">
      <c r="A32" s="5" t="inlineStr">
        <is>
          <t>Summe Fremdkapital</t>
        </is>
      </c>
      <c r="B32" s="5" t="inlineStr">
        <is>
          <t>Total Liabilities</t>
        </is>
      </c>
      <c r="C32" t="n">
        <v>27554</v>
      </c>
      <c r="D32" t="n">
        <v>26252</v>
      </c>
      <c r="E32" t="n">
        <v>25568</v>
      </c>
      <c r="F32" t="n">
        <v>25434</v>
      </c>
      <c r="G32" t="n">
        <v>24542</v>
      </c>
      <c r="H32" t="n">
        <v>25413</v>
      </c>
      <c r="I32" t="n">
        <v>25620</v>
      </c>
      <c r="J32" t="n">
        <v>26676</v>
      </c>
      <c r="K32" t="n">
        <v>25244</v>
      </c>
      <c r="L32" t="n">
        <v>24979</v>
      </c>
      <c r="M32" t="n">
        <v>24209</v>
      </c>
      <c r="N32" t="n">
        <v>26723</v>
      </c>
      <c r="O32" t="n">
        <v>25223</v>
      </c>
      <c r="P32" t="n">
        <v>25223</v>
      </c>
    </row>
    <row r="33">
      <c r="A33" s="5" t="inlineStr">
        <is>
          <t>Minderheitenanteil</t>
        </is>
      </c>
      <c r="B33" s="5" t="inlineStr">
        <is>
          <t>Minority Share</t>
        </is>
      </c>
      <c r="C33" t="n">
        <v>1395</v>
      </c>
      <c r="D33" t="n">
        <v>1391</v>
      </c>
      <c r="E33" t="n">
        <v>1359</v>
      </c>
      <c r="F33" t="n">
        <v>1280</v>
      </c>
      <c r="G33" t="n">
        <v>1428</v>
      </c>
      <c r="H33" t="n">
        <v>1601</v>
      </c>
      <c r="I33" t="n">
        <v>1530</v>
      </c>
      <c r="J33" t="n">
        <v>1500</v>
      </c>
      <c r="K33" t="n">
        <v>1317</v>
      </c>
      <c r="L33" t="n">
        <v>1290</v>
      </c>
      <c r="M33" t="n">
        <v>1190</v>
      </c>
      <c r="N33" t="n">
        <v>1211</v>
      </c>
      <c r="O33" t="n">
        <v>1214</v>
      </c>
      <c r="P33" t="n">
        <v>1214</v>
      </c>
    </row>
    <row r="34">
      <c r="A34" s="5" t="inlineStr">
        <is>
          <t>Summe Eigenkapital</t>
        </is>
      </c>
      <c r="B34" s="5" t="inlineStr">
        <is>
          <t>Equity</t>
        </is>
      </c>
      <c r="C34" t="n">
        <v>10405</v>
      </c>
      <c r="D34" t="n">
        <v>9726</v>
      </c>
      <c r="E34" t="n">
        <v>8851</v>
      </c>
      <c r="F34" t="n">
        <v>8140</v>
      </c>
      <c r="G34" t="n">
        <v>7865</v>
      </c>
      <c r="H34" t="n">
        <v>7854</v>
      </c>
      <c r="I34" t="n">
        <v>7154</v>
      </c>
      <c r="J34" t="n">
        <v>8578</v>
      </c>
      <c r="K34" t="n">
        <v>8361</v>
      </c>
      <c r="L34" t="n">
        <v>9317</v>
      </c>
      <c r="M34" t="n">
        <v>8536</v>
      </c>
      <c r="N34" t="n">
        <v>7554</v>
      </c>
      <c r="O34" t="n">
        <v>6991</v>
      </c>
      <c r="P34" t="n">
        <v>6991</v>
      </c>
    </row>
    <row r="35">
      <c r="A35" s="5" t="inlineStr">
        <is>
          <t>Summe Passiva</t>
        </is>
      </c>
      <c r="B35" s="5" t="inlineStr">
        <is>
          <t>Liabilities &amp; Shareholder Equity</t>
        </is>
      </c>
      <c r="C35" t="n">
        <v>39354</v>
      </c>
      <c r="D35" t="n">
        <v>37694</v>
      </c>
      <c r="E35" t="n">
        <v>35778</v>
      </c>
      <c r="F35" t="n">
        <v>34854</v>
      </c>
      <c r="G35" t="n">
        <v>33835</v>
      </c>
      <c r="H35" t="n">
        <v>34868</v>
      </c>
      <c r="I35" t="n">
        <v>34304</v>
      </c>
      <c r="J35" t="n">
        <v>36754</v>
      </c>
      <c r="K35" t="n">
        <v>34922</v>
      </c>
      <c r="L35" t="n">
        <v>35586</v>
      </c>
      <c r="M35" t="n">
        <v>33935</v>
      </c>
      <c r="N35" t="n">
        <v>35488</v>
      </c>
      <c r="O35" t="n">
        <v>33428</v>
      </c>
      <c r="P35" t="n">
        <v>33428</v>
      </c>
    </row>
    <row r="36">
      <c r="A36" s="5" t="inlineStr">
        <is>
          <t>Mio.Aktien im Umlauf</t>
        </is>
      </c>
      <c r="B36" s="5" t="inlineStr">
        <is>
          <t>Million shares outstanding</t>
        </is>
      </c>
      <c r="C36" t="n">
        <v>379.8</v>
      </c>
      <c r="D36" t="n">
        <v>372.4</v>
      </c>
      <c r="E36" t="n">
        <v>366.1</v>
      </c>
      <c r="F36" t="n">
        <v>354.9</v>
      </c>
      <c r="G36" t="n">
        <v>345.1</v>
      </c>
      <c r="H36" t="n">
        <v>336.1</v>
      </c>
      <c r="I36" t="n">
        <v>319.3</v>
      </c>
      <c r="J36" t="n">
        <v>324.2</v>
      </c>
      <c r="K36" t="n">
        <v>314.9</v>
      </c>
      <c r="L36" t="n">
        <v>365.9</v>
      </c>
      <c r="M36" t="n">
        <v>354</v>
      </c>
      <c r="N36" t="n">
        <v>342.8</v>
      </c>
      <c r="O36" t="n">
        <v>347.5</v>
      </c>
      <c r="P36" t="n">
        <v>347.5</v>
      </c>
    </row>
    <row r="37">
      <c r="A37" s="5" t="inlineStr">
        <is>
          <t>Gezeichnetes Kapital (in Mio.)</t>
        </is>
      </c>
      <c r="B37" s="5" t="inlineStr">
        <is>
          <t>Subscribed Capital in M</t>
        </is>
      </c>
      <c r="C37" t="n">
        <v>379.8</v>
      </c>
      <c r="D37" t="n">
        <v>372.4</v>
      </c>
      <c r="E37" t="n">
        <v>366.1</v>
      </c>
      <c r="F37" t="n">
        <v>354.9</v>
      </c>
      <c r="G37" t="n">
        <v>345.1</v>
      </c>
      <c r="H37" t="n">
        <v>336.1</v>
      </c>
      <c r="I37" t="n">
        <v>319.3</v>
      </c>
      <c r="J37" t="n">
        <v>324.2</v>
      </c>
      <c r="K37" t="n">
        <v>314.9</v>
      </c>
      <c r="L37" t="n">
        <v>365.9</v>
      </c>
      <c r="M37" t="n">
        <v>354</v>
      </c>
      <c r="N37" t="n">
        <v>342.8</v>
      </c>
      <c r="O37" t="n">
        <v>347.5</v>
      </c>
      <c r="P37" t="n">
        <v>347.5</v>
      </c>
    </row>
    <row r="38">
      <c r="A38" s="5" t="inlineStr">
        <is>
          <t>Ergebnis je Aktie (brutto)</t>
        </is>
      </c>
      <c r="B38" s="5" t="inlineStr">
        <is>
          <t>Earnings per share</t>
        </is>
      </c>
      <c r="C38" t="n">
        <v>4.67</v>
      </c>
      <c r="D38" t="n">
        <v>2.76</v>
      </c>
      <c r="E38" t="n">
        <v>2.46</v>
      </c>
      <c r="F38" t="n">
        <v>1.51</v>
      </c>
      <c r="G38" t="n">
        <v>1.73</v>
      </c>
      <c r="H38" t="n">
        <v>3.73</v>
      </c>
      <c r="I38" t="n">
        <v>-0.88</v>
      </c>
      <c r="J38" t="n">
        <v>2.56</v>
      </c>
      <c r="K38" t="n">
        <v>5.02</v>
      </c>
      <c r="L38" t="n">
        <v>4.01</v>
      </c>
      <c r="M38" t="n">
        <v>4.34</v>
      </c>
      <c r="N38" t="n">
        <v>5.7</v>
      </c>
      <c r="O38" t="n">
        <v>5.6</v>
      </c>
      <c r="P38" t="n">
        <v>5.6</v>
      </c>
    </row>
    <row r="39">
      <c r="A39" s="5" t="inlineStr">
        <is>
          <t>Ergebnis je Aktie (unverwässert)</t>
        </is>
      </c>
      <c r="B39" s="5" t="inlineStr">
        <is>
          <t>Basic Earnings per share</t>
        </is>
      </c>
      <c r="C39" t="n">
        <v>3.18</v>
      </c>
      <c r="D39" t="n">
        <v>3.56</v>
      </c>
      <c r="E39" t="n">
        <v>3.02</v>
      </c>
      <c r="F39" t="n">
        <v>2.11</v>
      </c>
      <c r="G39" t="n">
        <v>1.19</v>
      </c>
      <c r="H39" t="n">
        <v>2.41</v>
      </c>
      <c r="I39" t="n">
        <v>-2.37</v>
      </c>
      <c r="J39" t="n">
        <v>2</v>
      </c>
      <c r="K39" t="n">
        <v>3.06</v>
      </c>
      <c r="L39" t="n">
        <v>3.03</v>
      </c>
      <c r="M39" t="n">
        <v>3.78</v>
      </c>
      <c r="N39" t="n">
        <v>4.38</v>
      </c>
      <c r="O39" t="n">
        <v>4.06</v>
      </c>
      <c r="P39" t="n">
        <v>4.06</v>
      </c>
    </row>
    <row r="40">
      <c r="A40" s="5" t="inlineStr">
        <is>
          <t>Ergebnis je Aktie (verwässert)</t>
        </is>
      </c>
      <c r="B40" s="5" t="inlineStr">
        <is>
          <t>Diluted Earnings per share</t>
        </is>
      </c>
      <c r="C40" t="n">
        <v>3.17</v>
      </c>
      <c r="D40" t="n">
        <v>3.54</v>
      </c>
      <c r="E40" t="n">
        <v>3</v>
      </c>
      <c r="F40" t="n">
        <v>2.1</v>
      </c>
      <c r="G40" t="n">
        <v>1.18</v>
      </c>
      <c r="H40" t="n">
        <v>2.39</v>
      </c>
      <c r="I40" t="n">
        <v>-2.37</v>
      </c>
      <c r="J40" t="n">
        <v>2</v>
      </c>
      <c r="K40" t="n">
        <v>3.06</v>
      </c>
      <c r="L40" t="n">
        <v>3.02</v>
      </c>
      <c r="M40" t="n">
        <v>3.77</v>
      </c>
      <c r="N40" t="n">
        <v>4.34</v>
      </c>
      <c r="O40" t="n">
        <v>3.94</v>
      </c>
      <c r="P40" t="n">
        <v>3.94</v>
      </c>
    </row>
    <row r="41">
      <c r="A41" s="5" t="inlineStr">
        <is>
          <t>Dividende je Aktie</t>
        </is>
      </c>
      <c r="B41" s="5" t="inlineStr">
        <is>
          <t>Dividend per share</t>
        </is>
      </c>
      <c r="C41" t="n">
        <v>2.6</v>
      </c>
      <c r="D41" t="n">
        <v>1.7</v>
      </c>
      <c r="E41" t="n">
        <v>1.7</v>
      </c>
      <c r="F41" t="n">
        <v>1.6</v>
      </c>
      <c r="G41" t="n">
        <v>1.6</v>
      </c>
      <c r="H41" t="n">
        <v>1.6</v>
      </c>
      <c r="I41" t="n">
        <v>1.6</v>
      </c>
      <c r="J41" t="n">
        <v>1.6</v>
      </c>
      <c r="K41" t="n">
        <v>1.6</v>
      </c>
      <c r="L41" t="n">
        <v>1.6</v>
      </c>
      <c r="M41" t="n">
        <v>1.6</v>
      </c>
      <c r="N41" t="n">
        <v>1.6</v>
      </c>
      <c r="O41" t="n">
        <v>1.5</v>
      </c>
      <c r="P41" t="n">
        <v>1.5</v>
      </c>
    </row>
    <row r="42">
      <c r="A42" s="5" t="inlineStr">
        <is>
          <t>Dividendenausschüttung in Mio</t>
        </is>
      </c>
      <c r="B42" s="5" t="inlineStr">
        <is>
          <t>Dividend Payment in M</t>
        </is>
      </c>
      <c r="C42" t="n">
        <v>965</v>
      </c>
      <c r="D42" t="n">
        <v>633.04</v>
      </c>
      <c r="E42" t="n">
        <v>620.4299999999999</v>
      </c>
      <c r="F42" t="n">
        <v>567.8</v>
      </c>
      <c r="G42" t="n">
        <v>552.2</v>
      </c>
      <c r="H42" t="n">
        <v>537.7</v>
      </c>
      <c r="I42" t="n">
        <v>510.8</v>
      </c>
      <c r="J42" t="n">
        <v>510.7</v>
      </c>
      <c r="K42" t="n">
        <v>503.8</v>
      </c>
      <c r="L42" t="n">
        <v>570.3</v>
      </c>
      <c r="M42" t="n">
        <v>566.1</v>
      </c>
      <c r="N42" t="n">
        <v>545.1</v>
      </c>
      <c r="O42" t="n">
        <v>509.8</v>
      </c>
      <c r="P42" t="n">
        <v>509.8</v>
      </c>
    </row>
    <row r="43">
      <c r="A43" s="5" t="inlineStr">
        <is>
          <t>Umsatz</t>
        </is>
      </c>
      <c r="B43" s="5" t="inlineStr">
        <is>
          <t>Revenue</t>
        </is>
      </c>
      <c r="C43" t="n">
        <v>99.87</v>
      </c>
      <c r="D43" t="n">
        <v>95.48</v>
      </c>
      <c r="E43" t="n">
        <v>89.88</v>
      </c>
      <c r="F43" t="n">
        <v>89.51000000000001</v>
      </c>
      <c r="G43" t="n">
        <v>93.97</v>
      </c>
      <c r="H43" t="n">
        <v>98.59999999999999</v>
      </c>
      <c r="I43" t="n">
        <v>104.43</v>
      </c>
      <c r="J43" t="n">
        <v>103.48</v>
      </c>
      <c r="K43" t="n">
        <v>103.86</v>
      </c>
      <c r="L43" t="n">
        <v>85.34</v>
      </c>
      <c r="M43" t="n">
        <v>88.56999999999999</v>
      </c>
      <c r="N43" t="n">
        <v>95.43000000000001</v>
      </c>
      <c r="O43" t="n">
        <v>85.15000000000001</v>
      </c>
      <c r="P43" t="n">
        <v>85.15000000000001</v>
      </c>
    </row>
    <row r="44">
      <c r="A44" s="5" t="inlineStr">
        <is>
          <t>Buchwert je Aktie</t>
        </is>
      </c>
      <c r="B44" s="5" t="inlineStr">
        <is>
          <t>Book value per share</t>
        </is>
      </c>
      <c r="C44" t="n">
        <v>27.4</v>
      </c>
      <c r="D44" t="n">
        <v>26.12</v>
      </c>
      <c r="E44" t="n">
        <v>24.18</v>
      </c>
      <c r="F44" t="n">
        <v>22.94</v>
      </c>
      <c r="G44" t="n">
        <v>22.79</v>
      </c>
      <c r="H44" t="n">
        <v>23.37</v>
      </c>
      <c r="I44" t="n">
        <v>22.41</v>
      </c>
      <c r="J44" t="n">
        <v>26.46</v>
      </c>
      <c r="K44" t="n">
        <v>26.55</v>
      </c>
      <c r="L44" t="n">
        <v>25.46</v>
      </c>
      <c r="M44" t="n">
        <v>24.11</v>
      </c>
      <c r="N44" t="n">
        <v>22.04</v>
      </c>
      <c r="O44" t="n">
        <v>20.12</v>
      </c>
      <c r="P44" t="n">
        <v>20.12</v>
      </c>
    </row>
    <row r="45">
      <c r="A45" s="5" t="inlineStr">
        <is>
          <t>Cashflow je Aktie</t>
        </is>
      </c>
      <c r="B45" s="5" t="inlineStr">
        <is>
          <t>Cashflow per share</t>
        </is>
      </c>
      <c r="C45" t="n">
        <v>8.880000000000001</v>
      </c>
      <c r="D45" t="n">
        <v>5.95</v>
      </c>
      <c r="E45" t="n">
        <v>5.91</v>
      </c>
      <c r="F45" t="n">
        <v>6.81</v>
      </c>
      <c r="G45" t="n">
        <v>6.02</v>
      </c>
      <c r="H45" t="n">
        <v>5.79</v>
      </c>
      <c r="I45" t="n">
        <v>7.05</v>
      </c>
      <c r="J45" t="n">
        <v>7.53</v>
      </c>
      <c r="K45" t="n">
        <v>9.109999999999999</v>
      </c>
      <c r="L45" t="n">
        <v>7.35</v>
      </c>
      <c r="M45" t="n">
        <v>9.6</v>
      </c>
      <c r="N45" t="n">
        <v>8</v>
      </c>
      <c r="O45" t="n">
        <v>10.7</v>
      </c>
      <c r="P45" t="n">
        <v>10.7</v>
      </c>
    </row>
    <row r="46">
      <c r="A46" s="5" t="inlineStr">
        <is>
          <t>Bilanzsumme je Aktie</t>
        </is>
      </c>
      <c r="B46" s="5" t="inlineStr">
        <is>
          <t>Total assets per share</t>
        </is>
      </c>
      <c r="C46" t="n">
        <v>103.62</v>
      </c>
      <c r="D46" t="n">
        <v>101.94</v>
      </c>
      <c r="E46" t="n">
        <v>97.73</v>
      </c>
      <c r="F46" t="n">
        <v>98.20999999999999</v>
      </c>
      <c r="G46" t="n">
        <v>98.04000000000001</v>
      </c>
      <c r="H46" t="n">
        <v>103.74</v>
      </c>
      <c r="I46" t="n">
        <v>107.44</v>
      </c>
      <c r="J46" t="n">
        <v>113.37</v>
      </c>
      <c r="K46" t="n">
        <v>110.9</v>
      </c>
      <c r="L46" t="n">
        <v>97.26000000000001</v>
      </c>
      <c r="M46" t="n">
        <v>95.86</v>
      </c>
      <c r="N46" t="n">
        <v>103.52</v>
      </c>
      <c r="O46" t="n">
        <v>96.2</v>
      </c>
      <c r="P46" t="n">
        <v>96.2</v>
      </c>
    </row>
    <row r="47">
      <c r="A47" s="5" t="inlineStr">
        <is>
          <t>Personal am Ende des Jahres</t>
        </is>
      </c>
      <c r="B47" s="5" t="inlineStr">
        <is>
          <t>Staff at the end of year</t>
        </is>
      </c>
      <c r="C47" t="n">
        <v>130500</v>
      </c>
      <c r="D47" t="n">
        <v>129275</v>
      </c>
      <c r="E47" t="n">
        <v>115530</v>
      </c>
      <c r="F47" t="n">
        <v>117997</v>
      </c>
      <c r="G47" t="n">
        <v>120254</v>
      </c>
      <c r="H47" t="n">
        <v>127470</v>
      </c>
      <c r="I47" t="n">
        <v>128067</v>
      </c>
      <c r="J47" t="n">
        <v>133780</v>
      </c>
      <c r="K47" t="n">
        <v>130827</v>
      </c>
      <c r="L47" t="n">
        <v>133456</v>
      </c>
      <c r="M47" t="n">
        <v>133971</v>
      </c>
      <c r="N47" t="n">
        <v>145150</v>
      </c>
      <c r="O47" t="n">
        <v>137500</v>
      </c>
      <c r="P47" t="n">
        <v>137500</v>
      </c>
    </row>
    <row r="48">
      <c r="A48" s="5" t="inlineStr">
        <is>
          <t>Personalaufwand in Mio. EUR</t>
        </is>
      </c>
      <c r="B48" s="5" t="inlineStr">
        <is>
          <t>Personnel expenses in M</t>
        </is>
      </c>
      <c r="C48" t="n">
        <v>8376</v>
      </c>
      <c r="D48" t="n">
        <v>7975</v>
      </c>
      <c r="E48" t="n">
        <v>7336</v>
      </c>
      <c r="F48" t="n">
        <v>7169</v>
      </c>
      <c r="G48" t="n">
        <v>7128</v>
      </c>
      <c r="H48" t="n">
        <v>7025</v>
      </c>
      <c r="I48" t="n">
        <v>7064</v>
      </c>
      <c r="J48" t="n">
        <v>7062</v>
      </c>
      <c r="K48" t="n">
        <v>6778</v>
      </c>
      <c r="L48" t="n">
        <v>6504</v>
      </c>
      <c r="M48" t="n">
        <v>6474</v>
      </c>
      <c r="N48" t="n">
        <v>6471</v>
      </c>
      <c r="O48" t="n">
        <v>5968</v>
      </c>
      <c r="P48" t="n">
        <v>5968</v>
      </c>
    </row>
    <row r="49">
      <c r="A49" s="5" t="inlineStr">
        <is>
          <t>Aufwand je Mitarbeiter in EUR</t>
        </is>
      </c>
      <c r="B49" s="5" t="inlineStr">
        <is>
          <t>Effort per employee</t>
        </is>
      </c>
      <c r="C49" t="n">
        <v>64184</v>
      </c>
      <c r="D49" t="n">
        <v>61690</v>
      </c>
      <c r="E49" t="n">
        <v>63499</v>
      </c>
      <c r="F49" t="n">
        <v>60756</v>
      </c>
      <c r="G49" t="n">
        <v>59275</v>
      </c>
      <c r="H49" t="n">
        <v>55111</v>
      </c>
      <c r="I49" t="n">
        <v>55159</v>
      </c>
      <c r="J49" t="n">
        <v>52788</v>
      </c>
      <c r="K49" t="n">
        <v>51809</v>
      </c>
      <c r="L49" t="n">
        <v>48735</v>
      </c>
      <c r="M49" t="n">
        <v>48324</v>
      </c>
      <c r="N49" t="n">
        <v>44581</v>
      </c>
      <c r="O49" t="n">
        <v>43404</v>
      </c>
      <c r="P49" t="n">
        <v>43404</v>
      </c>
    </row>
    <row r="50">
      <c r="A50" s="5" t="inlineStr">
        <is>
          <t>Umsatz je Aktie</t>
        </is>
      </c>
      <c r="B50" s="5" t="inlineStr">
        <is>
          <t>Revenue per share</t>
        </is>
      </c>
      <c r="C50" t="n">
        <v>290644</v>
      </c>
      <c r="D50" t="n">
        <v>275034</v>
      </c>
      <c r="E50" t="n">
        <v>284809</v>
      </c>
      <c r="F50" t="n">
        <v>269227</v>
      </c>
      <c r="G50" t="n">
        <v>269663</v>
      </c>
      <c r="H50" t="n">
        <v>259967</v>
      </c>
      <c r="I50" t="n">
        <v>260372</v>
      </c>
      <c r="J50" t="n">
        <v>250762</v>
      </c>
      <c r="K50" t="n">
        <v>249994</v>
      </c>
      <c r="L50" t="n">
        <v>233972</v>
      </c>
      <c r="M50" t="n">
        <v>234028</v>
      </c>
      <c r="N50" t="n">
        <v>225374</v>
      </c>
      <c r="O50" t="n">
        <v>215185</v>
      </c>
      <c r="P50" t="n">
        <v>215185</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9073</v>
      </c>
      <c r="D52" t="n">
        <v>10141</v>
      </c>
      <c r="E52" t="n">
        <v>9392</v>
      </c>
      <c r="F52" t="n">
        <v>6204</v>
      </c>
      <c r="G52" t="n">
        <v>3351</v>
      </c>
      <c r="H52" t="n">
        <v>6331</v>
      </c>
      <c r="I52" t="n">
        <v>-5911</v>
      </c>
      <c r="J52" t="n">
        <v>4732</v>
      </c>
      <c r="K52" t="n">
        <v>8179</v>
      </c>
      <c r="L52" t="n">
        <v>8025</v>
      </c>
      <c r="M52" t="n">
        <v>9845</v>
      </c>
      <c r="N52" t="n">
        <v>10341</v>
      </c>
      <c r="O52" t="n">
        <v>10007</v>
      </c>
      <c r="P52" t="n">
        <v>10007</v>
      </c>
    </row>
    <row r="53">
      <c r="A53" s="5" t="inlineStr">
        <is>
          <t>KGV (Kurs/Gewinn)</t>
        </is>
      </c>
      <c r="B53" s="5" t="inlineStr">
        <is>
          <t>PE (price/earnings)</t>
        </is>
      </c>
      <c r="C53" t="n">
        <v>11.9</v>
      </c>
      <c r="D53" t="n">
        <v>8.800000000000001</v>
      </c>
      <c r="E53" t="n">
        <v>14.3</v>
      </c>
      <c r="F53" t="n">
        <v>16.1</v>
      </c>
      <c r="G53" t="n">
        <v>30.8</v>
      </c>
      <c r="H53" t="n">
        <v>12.4</v>
      </c>
      <c r="I53" t="inlineStr">
        <is>
          <t>-</t>
        </is>
      </c>
      <c r="J53" t="n">
        <v>11.2</v>
      </c>
      <c r="K53" t="n">
        <v>8</v>
      </c>
      <c r="L53" t="n">
        <v>10.6</v>
      </c>
      <c r="M53" t="n">
        <v>9.6</v>
      </c>
      <c r="N53" t="n">
        <v>6.9</v>
      </c>
      <c r="O53" t="n">
        <v>14</v>
      </c>
      <c r="P53" t="n">
        <v>14</v>
      </c>
    </row>
    <row r="54">
      <c r="A54" s="5" t="inlineStr">
        <is>
          <t>KUV (Kurs/Umsatz)</t>
        </is>
      </c>
      <c r="B54" s="5" t="inlineStr">
        <is>
          <t>PS (price/sales)</t>
        </is>
      </c>
      <c r="C54" t="n">
        <v>0.38</v>
      </c>
      <c r="D54" t="n">
        <v>0.33</v>
      </c>
      <c r="E54" t="n">
        <v>0.48</v>
      </c>
      <c r="F54" t="n">
        <v>0.38</v>
      </c>
      <c r="G54" t="n">
        <v>0.39</v>
      </c>
      <c r="H54" t="n">
        <v>0.3</v>
      </c>
      <c r="I54" t="n">
        <v>0.26</v>
      </c>
      <c r="J54" t="n">
        <v>0.22</v>
      </c>
      <c r="K54" t="n">
        <v>0.23</v>
      </c>
      <c r="L54" t="n">
        <v>0.38</v>
      </c>
      <c r="M54" t="n">
        <v>0.41</v>
      </c>
      <c r="N54" t="n">
        <v>0.32</v>
      </c>
      <c r="O54" t="n">
        <v>0.67</v>
      </c>
      <c r="P54" t="n">
        <v>0.67</v>
      </c>
    </row>
    <row r="55">
      <c r="A55" s="5" t="inlineStr">
        <is>
          <t>KBV (Kurs/Buchwert)</t>
        </is>
      </c>
      <c r="B55" s="5" t="inlineStr">
        <is>
          <t>PB (price/book value)</t>
        </is>
      </c>
      <c r="C55" t="n">
        <v>1.38</v>
      </c>
      <c r="D55" t="n">
        <v>1.2</v>
      </c>
      <c r="E55" t="n">
        <v>1.79</v>
      </c>
      <c r="F55" t="n">
        <v>1.48</v>
      </c>
      <c r="G55" t="n">
        <v>1.61</v>
      </c>
      <c r="H55" t="n">
        <v>1.28</v>
      </c>
      <c r="I55" t="n">
        <v>1.22</v>
      </c>
      <c r="J55" t="n">
        <v>0.85</v>
      </c>
      <c r="K55" t="n">
        <v>0.92</v>
      </c>
      <c r="L55" t="n">
        <v>1.27</v>
      </c>
      <c r="M55" t="n">
        <v>1.51</v>
      </c>
      <c r="N55" t="n">
        <v>1.37</v>
      </c>
      <c r="O55" t="n">
        <v>2.83</v>
      </c>
      <c r="P55" t="n">
        <v>2.83</v>
      </c>
    </row>
    <row r="56">
      <c r="A56" s="5" t="inlineStr">
        <is>
          <t>KCV (Kurs/Cashflow)</t>
        </is>
      </c>
      <c r="B56" s="5" t="inlineStr">
        <is>
          <t>PC (price/cashflow)</t>
        </is>
      </c>
      <c r="C56" t="n">
        <v>4.27</v>
      </c>
      <c r="D56" t="n">
        <v>5.27</v>
      </c>
      <c r="E56" t="n">
        <v>7.33</v>
      </c>
      <c r="F56" t="n">
        <v>5</v>
      </c>
      <c r="G56" t="n">
        <v>6.1</v>
      </c>
      <c r="H56" t="n">
        <v>5.18</v>
      </c>
      <c r="I56" t="n">
        <v>3.89</v>
      </c>
      <c r="J56" t="n">
        <v>2.98</v>
      </c>
      <c r="K56" t="n">
        <v>2.67</v>
      </c>
      <c r="L56" t="n">
        <v>4.39</v>
      </c>
      <c r="M56" t="n">
        <v>3.79</v>
      </c>
      <c r="N56" t="n">
        <v>3.78</v>
      </c>
      <c r="O56" t="n">
        <v>5.33</v>
      </c>
      <c r="P56" t="n">
        <v>5.33</v>
      </c>
    </row>
    <row r="57">
      <c r="A57" s="5" t="inlineStr">
        <is>
          <t>Dividendenrendite in %</t>
        </is>
      </c>
      <c r="B57" s="5" t="inlineStr">
        <is>
          <t>Dividend Yield in %</t>
        </is>
      </c>
      <c r="C57" t="n">
        <v>6.86</v>
      </c>
      <c r="D57" t="n">
        <v>5.42</v>
      </c>
      <c r="E57" t="n">
        <v>3.93</v>
      </c>
      <c r="F57" t="n">
        <v>4.7</v>
      </c>
      <c r="G57" t="n">
        <v>4.36</v>
      </c>
      <c r="H57" t="n">
        <v>5.34</v>
      </c>
      <c r="I57" t="n">
        <v>5.84</v>
      </c>
      <c r="J57" t="n">
        <v>7.14</v>
      </c>
      <c r="K57" t="n">
        <v>6.57</v>
      </c>
      <c r="L57" t="n">
        <v>4.96</v>
      </c>
      <c r="M57" t="n">
        <v>4.39</v>
      </c>
      <c r="N57" t="n">
        <v>5.3</v>
      </c>
      <c r="O57" t="n">
        <v>2.63</v>
      </c>
      <c r="P57" t="n">
        <v>2.63</v>
      </c>
    </row>
    <row r="58">
      <c r="A58" s="5" t="inlineStr">
        <is>
          <t>Gewinnrendite in %</t>
        </is>
      </c>
      <c r="B58" s="5" t="inlineStr">
        <is>
          <t>Return on profit in %</t>
        </is>
      </c>
      <c r="C58" t="n">
        <v>8.4</v>
      </c>
      <c r="D58" t="n">
        <v>11.4</v>
      </c>
      <c r="E58" t="n">
        <v>7</v>
      </c>
      <c r="F58" t="n">
        <v>6.2</v>
      </c>
      <c r="G58" t="n">
        <v>3.2</v>
      </c>
      <c r="H58" t="n">
        <v>8</v>
      </c>
      <c r="I58" t="n">
        <v>-8.6</v>
      </c>
      <c r="J58" t="n">
        <v>8.9</v>
      </c>
      <c r="K58" t="n">
        <v>12.6</v>
      </c>
      <c r="L58" t="n">
        <v>9.4</v>
      </c>
      <c r="M58" t="n">
        <v>10.4</v>
      </c>
      <c r="N58" t="n">
        <v>14.5</v>
      </c>
      <c r="O58" t="n">
        <v>7.1</v>
      </c>
      <c r="P58" t="n">
        <v>7.1</v>
      </c>
    </row>
    <row r="59">
      <c r="A59" s="5" t="inlineStr">
        <is>
          <t>Eigenkapitalrendite in %</t>
        </is>
      </c>
      <c r="B59" s="5" t="inlineStr">
        <is>
          <t>Return on Equity in %</t>
        </is>
      </c>
      <c r="C59" t="n">
        <v>11.38</v>
      </c>
      <c r="D59" t="n">
        <v>13.48</v>
      </c>
      <c r="E59" t="n">
        <v>12.26</v>
      </c>
      <c r="F59" t="n">
        <v>8.99</v>
      </c>
      <c r="G59" t="n">
        <v>5.12</v>
      </c>
      <c r="H59" t="n">
        <v>10.28</v>
      </c>
      <c r="I59" t="n">
        <v>-10.58</v>
      </c>
      <c r="J59" t="n">
        <v>7.38</v>
      </c>
      <c r="K59" t="n">
        <v>12.8</v>
      </c>
      <c r="L59" t="n">
        <v>11.5</v>
      </c>
      <c r="M59" t="n">
        <v>15.45</v>
      </c>
      <c r="N59" t="n">
        <v>19.87</v>
      </c>
      <c r="O59" t="n">
        <v>19.68</v>
      </c>
      <c r="P59" t="n">
        <v>19.68</v>
      </c>
    </row>
    <row r="60">
      <c r="A60" s="5" t="inlineStr">
        <is>
          <t>Umsatzrendite in %</t>
        </is>
      </c>
      <c r="B60" s="5" t="inlineStr">
        <is>
          <t>Return on sales in %</t>
        </is>
      </c>
      <c r="C60" t="n">
        <v>3.12</v>
      </c>
      <c r="D60" t="n">
        <v>3.69</v>
      </c>
      <c r="E60" t="n">
        <v>3.3</v>
      </c>
      <c r="F60" t="n">
        <v>2.3</v>
      </c>
      <c r="G60" t="n">
        <v>1.24</v>
      </c>
      <c r="H60" t="n">
        <v>2.44</v>
      </c>
      <c r="I60" t="n">
        <v>-2.27</v>
      </c>
      <c r="J60" t="n">
        <v>1.89</v>
      </c>
      <c r="K60" t="n">
        <v>3.27</v>
      </c>
      <c r="L60" t="n">
        <v>3.43</v>
      </c>
      <c r="M60" t="n">
        <v>4.21</v>
      </c>
      <c r="N60" t="n">
        <v>4.59</v>
      </c>
      <c r="O60" t="n">
        <v>4.65</v>
      </c>
      <c r="P60" t="n">
        <v>4.65</v>
      </c>
    </row>
    <row r="61">
      <c r="A61" s="5" t="inlineStr">
        <is>
          <t>Gesamtkapitalrendite in %</t>
        </is>
      </c>
      <c r="B61" s="5" t="inlineStr">
        <is>
          <t>Total Return on Investment in %</t>
        </is>
      </c>
      <c r="C61" t="n">
        <v>3.01</v>
      </c>
      <c r="D61" t="n">
        <v>3.45</v>
      </c>
      <c r="E61" t="n">
        <v>3.03</v>
      </c>
      <c r="F61" t="n">
        <v>2.1</v>
      </c>
      <c r="G61" t="n">
        <v>1.19</v>
      </c>
      <c r="H61" t="n">
        <v>2.31</v>
      </c>
      <c r="I61" t="n">
        <v>-2.21</v>
      </c>
      <c r="J61" t="n">
        <v>1.72</v>
      </c>
      <c r="K61" t="n">
        <v>3.06</v>
      </c>
      <c r="L61" t="n">
        <v>3.01</v>
      </c>
      <c r="M61" t="n">
        <v>3.89</v>
      </c>
      <c r="N61" t="n">
        <v>4.23</v>
      </c>
      <c r="O61" t="n">
        <v>4.12</v>
      </c>
      <c r="P61" t="n">
        <v>4.12</v>
      </c>
    </row>
    <row r="62">
      <c r="A62" s="5" t="inlineStr">
        <is>
          <t>Return on Investment in %</t>
        </is>
      </c>
      <c r="B62" s="5" t="inlineStr">
        <is>
          <t>Return on Investment in %</t>
        </is>
      </c>
      <c r="C62" t="n">
        <v>3.01</v>
      </c>
      <c r="D62" t="n">
        <v>3.48</v>
      </c>
      <c r="E62" t="n">
        <v>3.03</v>
      </c>
      <c r="F62" t="n">
        <v>2.1</v>
      </c>
      <c r="G62" t="n">
        <v>1.19</v>
      </c>
      <c r="H62" t="n">
        <v>2.31</v>
      </c>
      <c r="I62" t="n">
        <v>-2.21</v>
      </c>
      <c r="J62" t="n">
        <v>1.72</v>
      </c>
      <c r="K62" t="n">
        <v>3.06</v>
      </c>
      <c r="L62" t="n">
        <v>3.01</v>
      </c>
      <c r="M62" t="n">
        <v>3.89</v>
      </c>
      <c r="N62" t="n">
        <v>4.23</v>
      </c>
      <c r="O62" t="n">
        <v>4.12</v>
      </c>
      <c r="P62" t="n">
        <v>4.12</v>
      </c>
    </row>
    <row r="63">
      <c r="A63" s="5" t="inlineStr">
        <is>
          <t>Arbeitsintensität in %</t>
        </is>
      </c>
      <c r="B63" s="5" t="inlineStr">
        <is>
          <t>Work Intensity in %</t>
        </is>
      </c>
      <c r="C63" t="n">
        <v>48.57</v>
      </c>
      <c r="D63" t="n">
        <v>47.27</v>
      </c>
      <c r="E63" t="n">
        <v>50.21</v>
      </c>
      <c r="F63" t="n">
        <v>49.64</v>
      </c>
      <c r="G63" t="n">
        <v>46.08</v>
      </c>
      <c r="H63" t="n">
        <v>46.93</v>
      </c>
      <c r="I63" t="n">
        <v>45.09</v>
      </c>
      <c r="J63" t="n">
        <v>45.12</v>
      </c>
      <c r="K63" t="n">
        <v>44.33</v>
      </c>
      <c r="L63" t="n">
        <v>47.68</v>
      </c>
      <c r="M63" t="n">
        <v>47.84</v>
      </c>
      <c r="N63" t="n">
        <v>47.39</v>
      </c>
      <c r="O63" t="n">
        <v>47.35</v>
      </c>
      <c r="P63" t="n">
        <v>47.35</v>
      </c>
    </row>
    <row r="64">
      <c r="A64" s="5" t="inlineStr">
        <is>
          <t>Eigenkapitalquote in %</t>
        </is>
      </c>
      <c r="B64" s="5" t="inlineStr">
        <is>
          <t>Equity Ratio in %</t>
        </is>
      </c>
      <c r="C64" t="n">
        <v>26.44</v>
      </c>
      <c r="D64" t="n">
        <v>25.8</v>
      </c>
      <c r="E64" t="n">
        <v>24.74</v>
      </c>
      <c r="F64" t="n">
        <v>23.35</v>
      </c>
      <c r="G64" t="n">
        <v>23.25</v>
      </c>
      <c r="H64" t="n">
        <v>22.52</v>
      </c>
      <c r="I64" t="n">
        <v>20.85</v>
      </c>
      <c r="J64" t="n">
        <v>23.34</v>
      </c>
      <c r="K64" t="n">
        <v>23.94</v>
      </c>
      <c r="L64" t="n">
        <v>26.18</v>
      </c>
      <c r="M64" t="n">
        <v>25.15</v>
      </c>
      <c r="N64" t="n">
        <v>21.29</v>
      </c>
      <c r="O64" t="n">
        <v>20.91</v>
      </c>
      <c r="P64" t="n">
        <v>20.91</v>
      </c>
    </row>
    <row r="65">
      <c r="A65" s="5" t="inlineStr">
        <is>
          <t>Fremdkapitalquote in %</t>
        </is>
      </c>
      <c r="B65" s="5" t="inlineStr">
        <is>
          <t>Debt Ratio in %</t>
        </is>
      </c>
      <c r="C65" t="n">
        <v>73.56</v>
      </c>
      <c r="D65" t="n">
        <v>74.2</v>
      </c>
      <c r="E65" t="n">
        <v>75.26000000000001</v>
      </c>
      <c r="F65" t="n">
        <v>76.65000000000001</v>
      </c>
      <c r="G65" t="n">
        <v>76.75</v>
      </c>
      <c r="H65" t="n">
        <v>77.48</v>
      </c>
      <c r="I65" t="n">
        <v>79.15000000000001</v>
      </c>
      <c r="J65" t="n">
        <v>76.66</v>
      </c>
      <c r="K65" t="n">
        <v>76.06</v>
      </c>
      <c r="L65" t="n">
        <v>73.81999999999999</v>
      </c>
      <c r="M65" t="n">
        <v>74.84999999999999</v>
      </c>
      <c r="N65" t="n">
        <v>78.70999999999999</v>
      </c>
      <c r="O65" t="n">
        <v>79.09</v>
      </c>
      <c r="P65" t="n">
        <v>79.09</v>
      </c>
    </row>
    <row r="66">
      <c r="A66" s="5" t="inlineStr">
        <is>
          <t>Verschuldungsgrad in %</t>
        </is>
      </c>
      <c r="B66" s="5" t="inlineStr">
        <is>
          <t>Finance Gearing in %</t>
        </is>
      </c>
      <c r="C66" t="n">
        <v>278.22</v>
      </c>
      <c r="D66" t="n">
        <v>287.56</v>
      </c>
      <c r="E66" t="n">
        <v>304.23</v>
      </c>
      <c r="F66" t="n">
        <v>328.18</v>
      </c>
      <c r="G66" t="n">
        <v>330.2</v>
      </c>
      <c r="H66" t="n">
        <v>343.95</v>
      </c>
      <c r="I66" t="n">
        <v>379.51</v>
      </c>
      <c r="J66" t="n">
        <v>328.47</v>
      </c>
      <c r="K66" t="n">
        <v>317.68</v>
      </c>
      <c r="L66" t="n">
        <v>281.95</v>
      </c>
      <c r="M66" t="n">
        <v>297.55</v>
      </c>
      <c r="N66" t="n">
        <v>369.79</v>
      </c>
      <c r="O66" t="n">
        <v>378.16</v>
      </c>
      <c r="P66" t="n">
        <v>378.16</v>
      </c>
    </row>
    <row r="67">
      <c r="A67" s="5" t="inlineStr"/>
      <c r="B67" s="5" t="inlineStr"/>
    </row>
    <row r="68">
      <c r="A68" s="5" t="inlineStr">
        <is>
          <t>Kurzfristige Vermögensquote in %</t>
        </is>
      </c>
      <c r="B68" s="5" t="inlineStr">
        <is>
          <t>Current Assets Ratio in %</t>
        </is>
      </c>
      <c r="C68" t="n">
        <v>48.57</v>
      </c>
      <c r="D68" t="n">
        <v>47.27</v>
      </c>
      <c r="E68" t="n">
        <v>50.21</v>
      </c>
      <c r="F68" t="n">
        <v>49.64</v>
      </c>
      <c r="G68" t="n">
        <v>46.08</v>
      </c>
      <c r="H68" t="n">
        <v>46.93</v>
      </c>
      <c r="I68" t="n">
        <v>45.09</v>
      </c>
      <c r="J68" t="n">
        <v>45.12</v>
      </c>
      <c r="K68" t="n">
        <v>44.33</v>
      </c>
      <c r="L68" t="n">
        <v>47.68</v>
      </c>
      <c r="M68" t="n">
        <v>47.84</v>
      </c>
      <c r="N68" t="n">
        <v>47.39</v>
      </c>
      <c r="O68" t="n">
        <v>47.35</v>
      </c>
    </row>
    <row r="69">
      <c r="A69" s="5" t="inlineStr">
        <is>
          <t>Nettogewinn Marge in %</t>
        </is>
      </c>
      <c r="B69" s="5" t="inlineStr">
        <is>
          <t>Net Profit Marge in %</t>
        </is>
      </c>
      <c r="C69" t="n">
        <v>1185.54</v>
      </c>
      <c r="D69" t="n">
        <v>1373.06</v>
      </c>
      <c r="E69" t="n">
        <v>1207.17</v>
      </c>
      <c r="F69" t="n">
        <v>817.79</v>
      </c>
      <c r="G69" t="n">
        <v>428.86</v>
      </c>
      <c r="H69" t="n">
        <v>818.46</v>
      </c>
      <c r="I69" t="n">
        <v>-724.89</v>
      </c>
      <c r="J69" t="n">
        <v>611.71</v>
      </c>
      <c r="K69" t="n">
        <v>1030.23</v>
      </c>
      <c r="L69" t="n">
        <v>1254.98</v>
      </c>
      <c r="M69" t="n">
        <v>1489.22</v>
      </c>
      <c r="N69" t="n">
        <v>1572.88</v>
      </c>
      <c r="O69" t="n">
        <v>1615.97</v>
      </c>
    </row>
    <row r="70">
      <c r="A70" s="5" t="inlineStr">
        <is>
          <t>Operative Ergebnis Marge in %</t>
        </is>
      </c>
      <c r="B70" s="5" t="inlineStr">
        <is>
          <t>EBIT Marge in %</t>
        </is>
      </c>
      <c r="C70" t="n">
        <v>1698.21</v>
      </c>
      <c r="D70" t="n">
        <v>1860.08</v>
      </c>
      <c r="E70" t="n">
        <v>1705.61</v>
      </c>
      <c r="F70" t="n">
        <v>1057.98</v>
      </c>
      <c r="G70" t="n">
        <v>710.87</v>
      </c>
      <c r="H70" t="n">
        <v>1149.09</v>
      </c>
      <c r="I70" t="n">
        <v>1199.85</v>
      </c>
      <c r="J70" t="n">
        <v>1082.33</v>
      </c>
      <c r="K70" t="n">
        <v>1787.98</v>
      </c>
      <c r="L70" t="n">
        <v>2098.66</v>
      </c>
      <c r="M70" t="n">
        <v>2094.39</v>
      </c>
      <c r="N70" t="n">
        <v>2336.79</v>
      </c>
      <c r="O70" t="n">
        <v>2561.36</v>
      </c>
    </row>
    <row r="71">
      <c r="A71" s="5" t="inlineStr">
        <is>
          <t>Vermögensumsschlag in %</t>
        </is>
      </c>
      <c r="B71" s="5" t="inlineStr">
        <is>
          <t>Asset Turnover in %</t>
        </is>
      </c>
      <c r="C71" t="n">
        <v>0.25</v>
      </c>
      <c r="D71" t="n">
        <v>0.25</v>
      </c>
      <c r="E71" t="n">
        <v>0.25</v>
      </c>
      <c r="F71" t="n">
        <v>0.26</v>
      </c>
      <c r="G71" t="n">
        <v>0.28</v>
      </c>
      <c r="H71" t="n">
        <v>0.28</v>
      </c>
      <c r="I71" t="n">
        <v>0.3</v>
      </c>
      <c r="J71" t="n">
        <v>0.28</v>
      </c>
      <c r="K71" t="n">
        <v>0.3</v>
      </c>
      <c r="L71" t="n">
        <v>0.24</v>
      </c>
      <c r="M71" t="n">
        <v>0.26</v>
      </c>
      <c r="N71" t="n">
        <v>0.27</v>
      </c>
      <c r="O71" t="n">
        <v>0.25</v>
      </c>
    </row>
    <row r="72">
      <c r="A72" s="5" t="inlineStr">
        <is>
          <t>Langfristige Vermögensquote in %</t>
        </is>
      </c>
      <c r="B72" s="5" t="inlineStr">
        <is>
          <t>Non-Current Assets Ratio in %</t>
        </is>
      </c>
      <c r="C72" t="n">
        <v>51.43</v>
      </c>
      <c r="D72" t="n">
        <v>52.73</v>
      </c>
      <c r="E72" t="n">
        <v>49.79</v>
      </c>
      <c r="F72" t="n">
        <v>50.36</v>
      </c>
      <c r="G72" t="n">
        <v>53.92</v>
      </c>
      <c r="H72" t="n">
        <v>53.07</v>
      </c>
      <c r="I72" t="n">
        <v>54.91</v>
      </c>
      <c r="J72" t="n">
        <v>54.88</v>
      </c>
      <c r="K72" t="n">
        <v>55.67</v>
      </c>
      <c r="L72" t="n">
        <v>52.32</v>
      </c>
      <c r="M72" t="n">
        <v>52.16</v>
      </c>
      <c r="N72" t="n">
        <v>52.61</v>
      </c>
      <c r="O72" t="n">
        <v>52.65</v>
      </c>
    </row>
    <row r="73">
      <c r="A73" s="5" t="inlineStr">
        <is>
          <t>Gesamtkapitalrentabilität</t>
        </is>
      </c>
      <c r="B73" s="5" t="inlineStr">
        <is>
          <t>ROA Return on Assets in %</t>
        </is>
      </c>
      <c r="C73" t="n">
        <v>3.01</v>
      </c>
      <c r="D73" t="n">
        <v>3.45</v>
      </c>
      <c r="E73" t="n">
        <v>3.03</v>
      </c>
      <c r="F73" t="n">
        <v>2.1</v>
      </c>
      <c r="G73" t="n">
        <v>1.19</v>
      </c>
      <c r="H73" t="n">
        <v>2.31</v>
      </c>
      <c r="I73" t="n">
        <v>-2.21</v>
      </c>
      <c r="J73" t="n">
        <v>1.72</v>
      </c>
      <c r="K73" t="n">
        <v>3.06</v>
      </c>
      <c r="L73" t="n">
        <v>3.01</v>
      </c>
      <c r="M73" t="n">
        <v>3.89</v>
      </c>
      <c r="N73" t="n">
        <v>4.23</v>
      </c>
      <c r="O73" t="n">
        <v>4.12</v>
      </c>
    </row>
    <row r="74">
      <c r="A74" s="5" t="inlineStr">
        <is>
          <t>Ertrag des eingesetzten Kapitals</t>
        </is>
      </c>
      <c r="B74" s="5" t="inlineStr">
        <is>
          <t>ROCE Return on Cap. Empl. in %</t>
        </is>
      </c>
      <c r="C74" t="n">
        <v>8.52</v>
      </c>
      <c r="D74" t="n">
        <v>9.25</v>
      </c>
      <c r="E74" t="n">
        <v>8.41</v>
      </c>
      <c r="F74" t="n">
        <v>5.27</v>
      </c>
      <c r="G74" t="n">
        <v>3.96</v>
      </c>
      <c r="H74" t="n">
        <v>6.38</v>
      </c>
      <c r="I74" t="n">
        <v>7.04</v>
      </c>
      <c r="J74" t="n">
        <v>5.62</v>
      </c>
      <c r="K74" t="n">
        <v>10.01</v>
      </c>
      <c r="L74" t="n">
        <v>9.26</v>
      </c>
      <c r="M74" t="n">
        <v>10.32</v>
      </c>
      <c r="N74" t="n">
        <v>12.7</v>
      </c>
      <c r="O74" t="n">
        <v>12.94</v>
      </c>
    </row>
    <row r="75">
      <c r="A75" s="5" t="inlineStr">
        <is>
          <t>Eigenkapital zu Anlagevermögen</t>
        </is>
      </c>
      <c r="B75" s="5" t="inlineStr">
        <is>
          <t>Equity to Fixed Assets in %</t>
        </is>
      </c>
      <c r="C75" t="n">
        <v>51.41</v>
      </c>
      <c r="D75" t="n">
        <v>48.58</v>
      </c>
      <c r="E75" t="n">
        <v>49.68</v>
      </c>
      <c r="F75" t="n">
        <v>46.37</v>
      </c>
      <c r="G75" t="n">
        <v>43.11</v>
      </c>
      <c r="H75" t="n">
        <v>42.44</v>
      </c>
      <c r="I75" t="n">
        <v>37.98</v>
      </c>
      <c r="J75" t="n">
        <v>42.53</v>
      </c>
      <c r="K75" t="n">
        <v>43</v>
      </c>
      <c r="L75" t="n">
        <v>50.04</v>
      </c>
      <c r="M75" t="n">
        <v>48.23</v>
      </c>
      <c r="N75" t="n">
        <v>40.46</v>
      </c>
      <c r="O75" t="n">
        <v>39.72</v>
      </c>
    </row>
    <row r="76">
      <c r="A76" s="5" t="inlineStr">
        <is>
          <t>Liquidität Dritten Grades</t>
        </is>
      </c>
      <c r="B76" s="5" t="inlineStr">
        <is>
          <t>Current Ratio in %</t>
        </is>
      </c>
      <c r="C76" t="n">
        <v>98.3</v>
      </c>
      <c r="D76" t="n">
        <v>95.68000000000001</v>
      </c>
      <c r="E76" t="n">
        <v>102.36</v>
      </c>
      <c r="F76" t="n">
        <v>102.4</v>
      </c>
      <c r="G76" t="n">
        <v>91.81</v>
      </c>
      <c r="H76" t="n">
        <v>95.67</v>
      </c>
      <c r="I76" t="n">
        <v>93.78</v>
      </c>
      <c r="J76" t="n">
        <v>98.53</v>
      </c>
      <c r="K76" t="n">
        <v>94.56999999999999</v>
      </c>
      <c r="L76" t="n">
        <v>104.43</v>
      </c>
      <c r="M76" t="n">
        <v>101.73</v>
      </c>
      <c r="N76" t="n">
        <v>93.81</v>
      </c>
      <c r="O76" t="n">
        <v>95.45999999999999</v>
      </c>
    </row>
    <row r="77">
      <c r="A77" s="5" t="inlineStr">
        <is>
          <t>Operativer Cashflow</t>
        </is>
      </c>
      <c r="B77" s="5" t="inlineStr">
        <is>
          <t>Operating Cashflow in M</t>
        </is>
      </c>
      <c r="C77" t="n">
        <v>1621.746</v>
      </c>
      <c r="D77" t="n">
        <v>1962.548</v>
      </c>
      <c r="E77" t="n">
        <v>2683.513</v>
      </c>
      <c r="F77" t="n">
        <v>1774.5</v>
      </c>
      <c r="G77" t="n">
        <v>2105.11</v>
      </c>
      <c r="H77" t="n">
        <v>1740.998</v>
      </c>
      <c r="I77" t="n">
        <v>1242.077</v>
      </c>
      <c r="J77" t="n">
        <v>966.116</v>
      </c>
      <c r="K77" t="n">
        <v>840.7829999999999</v>
      </c>
      <c r="L77" t="n">
        <v>1606.301</v>
      </c>
      <c r="M77" t="n">
        <v>1341.66</v>
      </c>
      <c r="N77" t="n">
        <v>1295.784</v>
      </c>
      <c r="O77" t="n">
        <v>1852.175</v>
      </c>
    </row>
    <row r="78">
      <c r="A78" s="5" t="inlineStr">
        <is>
          <t>Aktienrückkauf</t>
        </is>
      </c>
      <c r="B78" s="5" t="inlineStr">
        <is>
          <t>Share Buyback in M</t>
        </is>
      </c>
      <c r="C78" t="n">
        <v>-7.400000000000034</v>
      </c>
      <c r="D78" t="n">
        <v>-6.299999999999955</v>
      </c>
      <c r="E78" t="n">
        <v>-11.20000000000005</v>
      </c>
      <c r="F78" t="n">
        <v>-9.799999999999955</v>
      </c>
      <c r="G78" t="n">
        <v>-9</v>
      </c>
      <c r="H78" t="n">
        <v>-16.80000000000001</v>
      </c>
      <c r="I78" t="n">
        <v>4.899999999999977</v>
      </c>
      <c r="J78" t="n">
        <v>-9.300000000000011</v>
      </c>
      <c r="K78" t="n">
        <v>51</v>
      </c>
      <c r="L78" t="n">
        <v>-11.89999999999998</v>
      </c>
      <c r="M78" t="n">
        <v>-11.19999999999999</v>
      </c>
      <c r="N78" t="n">
        <v>4.699999999999989</v>
      </c>
      <c r="O78" t="n">
        <v>0</v>
      </c>
    </row>
    <row r="79">
      <c r="A79" s="5" t="inlineStr">
        <is>
          <t>Umsatzwachstum 1J in %</t>
        </is>
      </c>
      <c r="B79" s="5" t="inlineStr">
        <is>
          <t>Revenue Growth 1Y in %</t>
        </is>
      </c>
      <c r="C79" t="n">
        <v>4.6</v>
      </c>
      <c r="D79" t="n">
        <v>6.23</v>
      </c>
      <c r="E79" t="n">
        <v>0.41</v>
      </c>
      <c r="F79" t="n">
        <v>-4.75</v>
      </c>
      <c r="G79" t="n">
        <v>-4.7</v>
      </c>
      <c r="H79" t="n">
        <v>-5.58</v>
      </c>
      <c r="I79" t="n">
        <v>0.92</v>
      </c>
      <c r="J79" t="n">
        <v>-0.37</v>
      </c>
      <c r="K79" t="n">
        <v>21.7</v>
      </c>
      <c r="L79" t="n">
        <v>-3.65</v>
      </c>
      <c r="M79" t="n">
        <v>-7.19</v>
      </c>
      <c r="N79" t="n">
        <v>12.07</v>
      </c>
      <c r="O79" t="inlineStr">
        <is>
          <t>-</t>
        </is>
      </c>
    </row>
    <row r="80">
      <c r="A80" s="5" t="inlineStr">
        <is>
          <t>Umsatzwachstum 3J in %</t>
        </is>
      </c>
      <c r="B80" s="5" t="inlineStr">
        <is>
          <t>Revenue Growth 3Y in %</t>
        </is>
      </c>
      <c r="C80" t="n">
        <v>3.75</v>
      </c>
      <c r="D80" t="n">
        <v>0.63</v>
      </c>
      <c r="E80" t="n">
        <v>-3.01</v>
      </c>
      <c r="F80" t="n">
        <v>-5.01</v>
      </c>
      <c r="G80" t="n">
        <v>-3.12</v>
      </c>
      <c r="H80" t="n">
        <v>-1.68</v>
      </c>
      <c r="I80" t="n">
        <v>7.42</v>
      </c>
      <c r="J80" t="n">
        <v>5.89</v>
      </c>
      <c r="K80" t="n">
        <v>3.62</v>
      </c>
      <c r="L80" t="n">
        <v>0.41</v>
      </c>
      <c r="M80" t="n">
        <v>1.63</v>
      </c>
      <c r="N80" t="inlineStr">
        <is>
          <t>-</t>
        </is>
      </c>
      <c r="O80" t="inlineStr">
        <is>
          <t>-</t>
        </is>
      </c>
    </row>
    <row r="81">
      <c r="A81" s="5" t="inlineStr">
        <is>
          <t>Umsatzwachstum 5J in %</t>
        </is>
      </c>
      <c r="B81" s="5" t="inlineStr">
        <is>
          <t>Revenue Growth 5Y in %</t>
        </is>
      </c>
      <c r="C81" t="n">
        <v>0.36</v>
      </c>
      <c r="D81" t="n">
        <v>-1.68</v>
      </c>
      <c r="E81" t="n">
        <v>-2.74</v>
      </c>
      <c r="F81" t="n">
        <v>-2.9</v>
      </c>
      <c r="G81" t="n">
        <v>2.39</v>
      </c>
      <c r="H81" t="n">
        <v>2.6</v>
      </c>
      <c r="I81" t="n">
        <v>2.28</v>
      </c>
      <c r="J81" t="n">
        <v>4.51</v>
      </c>
      <c r="K81" t="n">
        <v>4.59</v>
      </c>
      <c r="L81" t="inlineStr">
        <is>
          <t>-</t>
        </is>
      </c>
      <c r="M81" t="inlineStr">
        <is>
          <t>-</t>
        </is>
      </c>
      <c r="N81" t="inlineStr">
        <is>
          <t>-</t>
        </is>
      </c>
      <c r="O81" t="inlineStr">
        <is>
          <t>-</t>
        </is>
      </c>
    </row>
    <row r="82">
      <c r="A82" s="5" t="inlineStr">
        <is>
          <t>Umsatzwachstum 10J in %</t>
        </is>
      </c>
      <c r="B82" s="5" t="inlineStr">
        <is>
          <t>Revenue Growth 10Y in %</t>
        </is>
      </c>
      <c r="C82" t="n">
        <v>1.48</v>
      </c>
      <c r="D82" t="n">
        <v>0.3</v>
      </c>
      <c r="E82" t="n">
        <v>0.89</v>
      </c>
      <c r="F82" t="n">
        <v>0.85</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-9.69</v>
      </c>
      <c r="D83" t="n">
        <v>20.83</v>
      </c>
      <c r="E83" t="n">
        <v>48.22</v>
      </c>
      <c r="F83" t="n">
        <v>81.64</v>
      </c>
      <c r="G83" t="n">
        <v>-50.06</v>
      </c>
      <c r="H83" t="n">
        <v>-206.61</v>
      </c>
      <c r="I83" t="n">
        <v>-219.59</v>
      </c>
      <c r="J83" t="n">
        <v>-40.84</v>
      </c>
      <c r="K83" t="n">
        <v>-0.09</v>
      </c>
      <c r="L83" t="n">
        <v>-18.8</v>
      </c>
      <c r="M83" t="n">
        <v>-12.13</v>
      </c>
      <c r="N83" t="n">
        <v>9.08</v>
      </c>
      <c r="O83" t="inlineStr">
        <is>
          <t>-</t>
        </is>
      </c>
    </row>
    <row r="84">
      <c r="A84" s="5" t="inlineStr">
        <is>
          <t>Gewinnwachstum 3J in %</t>
        </is>
      </c>
      <c r="B84" s="5" t="inlineStr">
        <is>
          <t>Earnings Growth 3Y in %</t>
        </is>
      </c>
      <c r="C84" t="n">
        <v>19.79</v>
      </c>
      <c r="D84" t="n">
        <v>50.23</v>
      </c>
      <c r="E84" t="n">
        <v>26.6</v>
      </c>
      <c r="F84" t="n">
        <v>-58.34</v>
      </c>
      <c r="G84" t="n">
        <v>-158.75</v>
      </c>
      <c r="H84" t="n">
        <v>-155.68</v>
      </c>
      <c r="I84" t="n">
        <v>-86.84</v>
      </c>
      <c r="J84" t="n">
        <v>-19.91</v>
      </c>
      <c r="K84" t="n">
        <v>-10.34</v>
      </c>
      <c r="L84" t="n">
        <v>-7.28</v>
      </c>
      <c r="M84" t="n">
        <v>-1.02</v>
      </c>
      <c r="N84" t="inlineStr">
        <is>
          <t>-</t>
        </is>
      </c>
      <c r="O84" t="inlineStr">
        <is>
          <t>-</t>
        </is>
      </c>
    </row>
    <row r="85">
      <c r="A85" s="5" t="inlineStr">
        <is>
          <t>Gewinnwachstum 5J in %</t>
        </is>
      </c>
      <c r="B85" s="5" t="inlineStr">
        <is>
          <t>Earnings Growth 5Y in %</t>
        </is>
      </c>
      <c r="C85" t="n">
        <v>18.19</v>
      </c>
      <c r="D85" t="n">
        <v>-21.2</v>
      </c>
      <c r="E85" t="n">
        <v>-69.28</v>
      </c>
      <c r="F85" t="n">
        <v>-87.09</v>
      </c>
      <c r="G85" t="n">
        <v>-103.44</v>
      </c>
      <c r="H85" t="n">
        <v>-97.19</v>
      </c>
      <c r="I85" t="n">
        <v>-58.29</v>
      </c>
      <c r="J85" t="n">
        <v>-12.56</v>
      </c>
      <c r="K85" t="n">
        <v>-4.39</v>
      </c>
      <c r="L85" t="inlineStr">
        <is>
          <t>-</t>
        </is>
      </c>
      <c r="M85" t="inlineStr">
        <is>
          <t>-</t>
        </is>
      </c>
      <c r="N85" t="inlineStr">
        <is>
          <t>-</t>
        </is>
      </c>
      <c r="O85" t="inlineStr">
        <is>
          <t>-</t>
        </is>
      </c>
    </row>
    <row r="86">
      <c r="A86" s="5" t="inlineStr">
        <is>
          <t>Gewinnwachstum 10J in %</t>
        </is>
      </c>
      <c r="B86" s="5" t="inlineStr">
        <is>
          <t>Earnings Growth 10Y in %</t>
        </is>
      </c>
      <c r="C86" t="n">
        <v>-39.5</v>
      </c>
      <c r="D86" t="n">
        <v>-39.74</v>
      </c>
      <c r="E86" t="n">
        <v>-40.92</v>
      </c>
      <c r="F86" t="n">
        <v>-45.74</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0.65</v>
      </c>
      <c r="D87" t="n">
        <v>-0.42</v>
      </c>
      <c r="E87" t="n">
        <v>-0.21</v>
      </c>
      <c r="F87" t="n">
        <v>-0.18</v>
      </c>
      <c r="G87" t="n">
        <v>-0.3</v>
      </c>
      <c r="H87" t="n">
        <v>-0.13</v>
      </c>
      <c r="I87" t="inlineStr">
        <is>
          <t>-</t>
        </is>
      </c>
      <c r="J87" t="n">
        <v>-0.89</v>
      </c>
      <c r="K87" t="n">
        <v>-1.82</v>
      </c>
      <c r="L87" t="inlineStr">
        <is>
          <t>-</t>
        </is>
      </c>
      <c r="M87" t="inlineStr">
        <is>
          <t>-</t>
        </is>
      </c>
      <c r="N87" t="inlineStr">
        <is>
          <t>-</t>
        </is>
      </c>
      <c r="O87" t="inlineStr">
        <is>
          <t>-</t>
        </is>
      </c>
    </row>
    <row r="88">
      <c r="A88" s="5" t="inlineStr">
        <is>
          <t>EBIT-Wachstum 1J in %</t>
        </is>
      </c>
      <c r="B88" s="5" t="inlineStr">
        <is>
          <t>EBIT Growth 1Y in %</t>
        </is>
      </c>
      <c r="C88" t="n">
        <v>-4.5</v>
      </c>
      <c r="D88" t="n">
        <v>15.85</v>
      </c>
      <c r="E88" t="n">
        <v>61.88</v>
      </c>
      <c r="F88" t="n">
        <v>41.77</v>
      </c>
      <c r="G88" t="n">
        <v>-41.04</v>
      </c>
      <c r="H88" t="n">
        <v>-9.58</v>
      </c>
      <c r="I88" t="n">
        <v>11.88</v>
      </c>
      <c r="J88" t="n">
        <v>-39.69</v>
      </c>
      <c r="K88" t="n">
        <v>3.69</v>
      </c>
      <c r="L88" t="n">
        <v>-3.45</v>
      </c>
      <c r="M88" t="n">
        <v>-16.82</v>
      </c>
      <c r="N88" t="n">
        <v>2.25</v>
      </c>
      <c r="O88" t="inlineStr">
        <is>
          <t>-</t>
        </is>
      </c>
    </row>
    <row r="89">
      <c r="A89" s="5" t="inlineStr">
        <is>
          <t>EBIT-Wachstum 3J in %</t>
        </is>
      </c>
      <c r="B89" s="5" t="inlineStr">
        <is>
          <t>EBIT Growth 3Y in %</t>
        </is>
      </c>
      <c r="C89" t="n">
        <v>24.41</v>
      </c>
      <c r="D89" t="n">
        <v>39.83</v>
      </c>
      <c r="E89" t="n">
        <v>20.87</v>
      </c>
      <c r="F89" t="n">
        <v>-2.95</v>
      </c>
      <c r="G89" t="n">
        <v>-12.91</v>
      </c>
      <c r="H89" t="n">
        <v>-12.46</v>
      </c>
      <c r="I89" t="n">
        <v>-8.039999999999999</v>
      </c>
      <c r="J89" t="n">
        <v>-13.15</v>
      </c>
      <c r="K89" t="n">
        <v>-5.53</v>
      </c>
      <c r="L89" t="n">
        <v>-6.01</v>
      </c>
      <c r="M89" t="n">
        <v>-4.86</v>
      </c>
      <c r="N89" t="inlineStr">
        <is>
          <t>-</t>
        </is>
      </c>
      <c r="O89" t="inlineStr">
        <is>
          <t>-</t>
        </is>
      </c>
    </row>
    <row r="90">
      <c r="A90" s="5" t="inlineStr">
        <is>
          <t>EBIT-Wachstum 5J in %</t>
        </is>
      </c>
      <c r="B90" s="5" t="inlineStr">
        <is>
          <t>EBIT Growth 5Y in %</t>
        </is>
      </c>
      <c r="C90" t="n">
        <v>14.79</v>
      </c>
      <c r="D90" t="n">
        <v>13.78</v>
      </c>
      <c r="E90" t="n">
        <v>12.98</v>
      </c>
      <c r="F90" t="n">
        <v>-7.33</v>
      </c>
      <c r="G90" t="n">
        <v>-14.95</v>
      </c>
      <c r="H90" t="n">
        <v>-7.43</v>
      </c>
      <c r="I90" t="n">
        <v>-8.880000000000001</v>
      </c>
      <c r="J90" t="n">
        <v>-10.8</v>
      </c>
      <c r="K90" t="n">
        <v>-2.87</v>
      </c>
      <c r="L90" t="inlineStr">
        <is>
          <t>-</t>
        </is>
      </c>
      <c r="M90" t="inlineStr">
        <is>
          <t>-</t>
        </is>
      </c>
      <c r="N90" t="inlineStr">
        <is>
          <t>-</t>
        </is>
      </c>
      <c r="O90" t="inlineStr">
        <is>
          <t>-</t>
        </is>
      </c>
    </row>
    <row r="91">
      <c r="A91" s="5" t="inlineStr">
        <is>
          <t>EBIT-Wachstum 10J in %</t>
        </is>
      </c>
      <c r="B91" s="5" t="inlineStr">
        <is>
          <t>EBIT Growth 10Y in %</t>
        </is>
      </c>
      <c r="C91" t="n">
        <v>3.68</v>
      </c>
      <c r="D91" t="n">
        <v>2.45</v>
      </c>
      <c r="E91" t="n">
        <v>1.09</v>
      </c>
      <c r="F91" t="n">
        <v>-5.1</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-18.98</v>
      </c>
      <c r="D92" t="n">
        <v>-28.1</v>
      </c>
      <c r="E92" t="n">
        <v>46.6</v>
      </c>
      <c r="F92" t="n">
        <v>-18.03</v>
      </c>
      <c r="G92" t="n">
        <v>17.76</v>
      </c>
      <c r="H92" t="n">
        <v>33.16</v>
      </c>
      <c r="I92" t="n">
        <v>30.54</v>
      </c>
      <c r="J92" t="n">
        <v>11.61</v>
      </c>
      <c r="K92" t="n">
        <v>-39.18</v>
      </c>
      <c r="L92" t="n">
        <v>15.83</v>
      </c>
      <c r="M92" t="n">
        <v>0.26</v>
      </c>
      <c r="N92" t="n">
        <v>-29.08</v>
      </c>
      <c r="O92" t="inlineStr">
        <is>
          <t>-</t>
        </is>
      </c>
    </row>
    <row r="93">
      <c r="A93" s="5" t="inlineStr">
        <is>
          <t>Op.Cashflow Wachstum 3J in %</t>
        </is>
      </c>
      <c r="B93" s="5" t="inlineStr">
        <is>
          <t>Op.Cashflow Wachstum 3Y in %</t>
        </is>
      </c>
      <c r="C93" t="n">
        <v>-0.16</v>
      </c>
      <c r="D93" t="n">
        <v>0.16</v>
      </c>
      <c r="E93" t="n">
        <v>15.44</v>
      </c>
      <c r="F93" t="n">
        <v>10.96</v>
      </c>
      <c r="G93" t="n">
        <v>27.15</v>
      </c>
      <c r="H93" t="n">
        <v>25.1</v>
      </c>
      <c r="I93" t="n">
        <v>0.99</v>
      </c>
      <c r="J93" t="n">
        <v>-3.91</v>
      </c>
      <c r="K93" t="n">
        <v>-7.7</v>
      </c>
      <c r="L93" t="n">
        <v>-4.33</v>
      </c>
      <c r="M93" t="n">
        <v>-9.609999999999999</v>
      </c>
      <c r="N93" t="inlineStr">
        <is>
          <t>-</t>
        </is>
      </c>
      <c r="O93" t="inlineStr">
        <is>
          <t>-</t>
        </is>
      </c>
    </row>
    <row r="94">
      <c r="A94" s="5" t="inlineStr">
        <is>
          <t>Op.Cashflow Wachstum 5J in %</t>
        </is>
      </c>
      <c r="B94" s="5" t="inlineStr">
        <is>
          <t>Op.Cashflow Wachstum 5Y in %</t>
        </is>
      </c>
      <c r="C94" t="n">
        <v>-0.15</v>
      </c>
      <c r="D94" t="n">
        <v>10.28</v>
      </c>
      <c r="E94" t="n">
        <v>22.01</v>
      </c>
      <c r="F94" t="n">
        <v>15.01</v>
      </c>
      <c r="G94" t="n">
        <v>10.78</v>
      </c>
      <c r="H94" t="n">
        <v>10.39</v>
      </c>
      <c r="I94" t="n">
        <v>3.81</v>
      </c>
      <c r="J94" t="n">
        <v>-8.109999999999999</v>
      </c>
      <c r="K94" t="n">
        <v>-10.43</v>
      </c>
      <c r="L94" t="inlineStr">
        <is>
          <t>-</t>
        </is>
      </c>
      <c r="M94" t="inlineStr">
        <is>
          <t>-</t>
        </is>
      </c>
      <c r="N94" t="inlineStr">
        <is>
          <t>-</t>
        </is>
      </c>
      <c r="O94" t="inlineStr">
        <is>
          <t>-</t>
        </is>
      </c>
    </row>
    <row r="95">
      <c r="A95" s="5" t="inlineStr">
        <is>
          <t>Op.Cashflow Wachstum 10J in %</t>
        </is>
      </c>
      <c r="B95" s="5" t="inlineStr">
        <is>
          <t>Op.Cashflow Wachstum 10Y in %</t>
        </is>
      </c>
      <c r="C95" t="n">
        <v>5.12</v>
      </c>
      <c r="D95" t="n">
        <v>7.05</v>
      </c>
      <c r="E95" t="n">
        <v>6.95</v>
      </c>
      <c r="F95" t="n">
        <v>2.29</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-331</v>
      </c>
      <c r="D96" t="n">
        <v>-811</v>
      </c>
      <c r="E96" t="n">
        <v>415</v>
      </c>
      <c r="F96" t="n">
        <v>405</v>
      </c>
      <c r="G96" t="n">
        <v>-1390</v>
      </c>
      <c r="H96" t="n">
        <v>-741</v>
      </c>
      <c r="I96" t="n">
        <v>-1026</v>
      </c>
      <c r="J96" t="n">
        <v>-247</v>
      </c>
      <c r="K96" t="n">
        <v>-889</v>
      </c>
      <c r="L96" t="n">
        <v>719</v>
      </c>
      <c r="M96" t="n">
        <v>276</v>
      </c>
      <c r="N96" t="n">
        <v>-1109</v>
      </c>
      <c r="O96" t="n">
        <v>-752</v>
      </c>
      <c r="P96" t="n">
        <v>-752</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2020-05-29T07:44:43Z</dcterms:created>
  <dcterms:modified xsi:type="dcterms:W3CDTF">2020-05-29T07:44:43Z</dcterms:modified>
</cp:coreProperties>
</file>